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new_invoices\"/>
    </mc:Choice>
  </mc:AlternateContent>
  <xr:revisionPtr revIDLastSave="0" documentId="13_ncr:1_{BAAF3C36-1A2B-41E6-9D87-C7B1797D1C03}" xr6:coauthVersionLast="43" xr6:coauthVersionMax="43" xr10:uidLastSave="{00000000-0000-0000-0000-000000000000}"/>
  <bookViews>
    <workbookView xWindow="-110" yWindow="-110" windowWidth="19420" windowHeight="10560" activeTab="4" xr2:uid="{00000000-000D-0000-FFFF-FFFF00000000}"/>
  </bookViews>
  <sheets>
    <sheet name="A&amp;E" sheetId="1" r:id="rId1"/>
    <sheet name="ABC" sheetId="2" r:id="rId2"/>
    <sheet name="AMC" sheetId="3" r:id="rId3"/>
    <sheet name="CBS" sheetId="4" r:id="rId4"/>
    <sheet name="CROWN" sheetId="5" r:id="rId5"/>
    <sheet name="CW" sheetId="6" r:id="rId6"/>
    <sheet name="DISCOVERY" sheetId="7" r:id="rId7"/>
    <sheet name="EPIX" sheetId="8" r:id="rId8"/>
    <sheet name="FOX" sheetId="9" r:id="rId9"/>
    <sheet name="KABILLION" sheetId="10" r:id="rId10"/>
    <sheet name="KIDGENIUS" sheetId="11" r:id="rId11"/>
    <sheet name="MC" sheetId="12" r:id="rId12"/>
    <sheet name="NBC" sheetId="13" r:id="rId13"/>
    <sheet name="REELZ" sheetId="14" r:id="rId14"/>
    <sheet name="SONY" sheetId="15" r:id="rId15"/>
    <sheet name="STARZ" sheetId="16" r:id="rId16"/>
    <sheet name="UNIVISION" sheetId="17" r:id="rId17"/>
    <sheet name="TURNER" sheetId="18" r:id="rId18"/>
    <sheet name="TVONE" sheetId="19" r:id="rId19"/>
    <sheet name="VIACOM" sheetId="20" r:id="rId20"/>
  </sheets>
  <definedNames>
    <definedName name="_xlnm._FilterDatabase" localSheetId="2" hidden="1">AMC!$B$27:$K$28</definedName>
    <definedName name="_xlnm._FilterDatabase" localSheetId="3" hidden="1">CBS!$B$27:$K$28</definedName>
    <definedName name="_xlnm._FilterDatabase" localSheetId="4" hidden="1">CROWN!$B$27:$J$28</definedName>
    <definedName name="_xlnm._FilterDatabase" localSheetId="5" hidden="1">CW!$B$27:$K$28</definedName>
    <definedName name="_xlnm._FilterDatabase" localSheetId="7" hidden="1">EPIX!$B$26:$L$27</definedName>
    <definedName name="_xlnm._FilterDatabase" localSheetId="8" hidden="1">FOX!$B$31:$K$32</definedName>
    <definedName name="_xlnm._FilterDatabase" localSheetId="9" hidden="1">KABILLION!$B$26:$K$27</definedName>
    <definedName name="_xlnm._FilterDatabase" localSheetId="10" hidden="1">KIDGENIUS!$B$26:$K$27</definedName>
    <definedName name="_xlnm._FilterDatabase" localSheetId="12" hidden="1">NBC!$B$27:$K$28</definedName>
    <definedName name="_xlnm._FilterDatabase" localSheetId="13" hidden="1">REELZ!$B$26:$K$27</definedName>
    <definedName name="_xlnm._FilterDatabase" localSheetId="15" hidden="1">STARZ!$B$26:$K$27</definedName>
    <definedName name="_xlnm._FilterDatabase" localSheetId="17" hidden="1">TURNER!$B$41:$J$42</definedName>
    <definedName name="_xlnm._FilterDatabase" localSheetId="16" hidden="1">UNIVISION!$B$27:$J$28</definedName>
    <definedName name="_xlnm.Print_Area" localSheetId="0">'A&amp;E'!$A$1:$L$62</definedName>
    <definedName name="_xlnm.Print_Area" localSheetId="1">ABC!$A:$L</definedName>
    <definedName name="_xlnm.Print_Area" localSheetId="2">AMC!$B$1:$L$52</definedName>
    <definedName name="_xlnm.Print_Area" localSheetId="3">CBS!$B$1:$L$49</definedName>
    <definedName name="_xlnm.Print_Area" localSheetId="4">CROWN!$B$1:$J$47</definedName>
    <definedName name="_xlnm.Print_Area" localSheetId="5">CW!$B$1:$L$43</definedName>
    <definedName name="_xlnm.Print_Area" localSheetId="6">DISCOVERY!$B:$J</definedName>
    <definedName name="_xlnm.Print_Area" localSheetId="7">EPIX!$B$1:$M$45</definedName>
    <definedName name="_xlnm.Print_Area" localSheetId="8">FOX!$A:$L</definedName>
    <definedName name="_xlnm.Print_Area" localSheetId="9">KABILLION!$B$1:$L$45</definedName>
    <definedName name="_xlnm.Print_Area" localSheetId="10">KIDGENIUS!$B$1:$L$47</definedName>
    <definedName name="_xlnm.Print_Area" localSheetId="11">MC!$B$1:$L$43</definedName>
    <definedName name="_xlnm.Print_Area" localSheetId="12">NBC!$A:$L</definedName>
    <definedName name="_xlnm.Print_Area" localSheetId="13">REELZ!$B$1:$L$47</definedName>
    <definedName name="_xlnm.Print_Area" localSheetId="14">SONY!$B$1:$J$46</definedName>
    <definedName name="_xlnm.Print_Area" localSheetId="15">STARZ!$A$1:$L$46</definedName>
    <definedName name="_xlnm.Print_Area" localSheetId="17">TURNER!$A:$K</definedName>
    <definedName name="_xlnm.Print_Area" localSheetId="18">TVONE!$A:$M</definedName>
    <definedName name="_xlnm.Print_Area" localSheetId="16">UNIVISION!$A:$K</definedName>
    <definedName name="_xlnm.Print_Area" localSheetId="19">VIACOM!$A:$L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5" l="1"/>
  <c r="F324" i="4"/>
  <c r="F323" i="4"/>
  <c r="F715" i="20"/>
  <c r="F714" i="20"/>
  <c r="I702" i="20"/>
  <c r="K698" i="20"/>
  <c r="I698" i="20"/>
  <c r="I697" i="20"/>
  <c r="I696" i="20"/>
  <c r="K695" i="20"/>
  <c r="I695" i="20"/>
  <c r="I694" i="20"/>
  <c r="I693" i="20"/>
  <c r="I692" i="20"/>
  <c r="I691" i="20"/>
  <c r="I690" i="20"/>
  <c r="I689" i="20"/>
  <c r="K688" i="20"/>
  <c r="I688" i="20"/>
  <c r="I687" i="20"/>
  <c r="I686" i="20"/>
  <c r="K685" i="20"/>
  <c r="I685" i="20"/>
  <c r="I684" i="20"/>
  <c r="K680" i="20"/>
  <c r="K679" i="20"/>
  <c r="K678" i="20"/>
  <c r="K677" i="20"/>
  <c r="K676" i="20"/>
  <c r="K675" i="20"/>
  <c r="K674" i="20"/>
  <c r="K673" i="20"/>
  <c r="K672" i="20"/>
  <c r="K671" i="20"/>
  <c r="K670" i="20"/>
  <c r="K669" i="20"/>
  <c r="K668" i="20"/>
  <c r="K667" i="20"/>
  <c r="K666" i="20"/>
  <c r="K665" i="20"/>
  <c r="K664" i="20"/>
  <c r="K663" i="20"/>
  <c r="K662" i="20"/>
  <c r="K661" i="20"/>
  <c r="K660" i="20"/>
  <c r="K659" i="20"/>
  <c r="K658" i="20"/>
  <c r="K657" i="20"/>
  <c r="K656" i="20"/>
  <c r="K655" i="20"/>
  <c r="K654" i="20"/>
  <c r="K653" i="20"/>
  <c r="K652" i="20"/>
  <c r="K651" i="20"/>
  <c r="K650" i="20"/>
  <c r="K649" i="20"/>
  <c r="K648" i="20"/>
  <c r="K647" i="20"/>
  <c r="K646" i="20"/>
  <c r="K645" i="20"/>
  <c r="K644" i="20"/>
  <c r="K643" i="20"/>
  <c r="K642" i="20"/>
  <c r="K641" i="20"/>
  <c r="K640" i="20"/>
  <c r="K639" i="20"/>
  <c r="K638" i="20"/>
  <c r="K637" i="20"/>
  <c r="K636" i="20"/>
  <c r="K635" i="20"/>
  <c r="K634" i="20"/>
  <c r="K633" i="20"/>
  <c r="K632" i="20"/>
  <c r="K631" i="20"/>
  <c r="K630" i="20"/>
  <c r="K629" i="20"/>
  <c r="K628" i="20"/>
  <c r="K627" i="20"/>
  <c r="K626" i="20"/>
  <c r="K625" i="20"/>
  <c r="K624" i="20"/>
  <c r="K623" i="20"/>
  <c r="K622" i="20"/>
  <c r="K621" i="20"/>
  <c r="K620" i="20"/>
  <c r="K619" i="20"/>
  <c r="K618" i="20"/>
  <c r="K617" i="20"/>
  <c r="K616" i="20"/>
  <c r="K615" i="20"/>
  <c r="K614" i="20"/>
  <c r="K613" i="20"/>
  <c r="K612" i="20"/>
  <c r="K611" i="20"/>
  <c r="K610" i="20"/>
  <c r="K609" i="20"/>
  <c r="K608" i="20"/>
  <c r="K607" i="20"/>
  <c r="K606" i="20"/>
  <c r="K605" i="20"/>
  <c r="K604" i="20"/>
  <c r="K603" i="20"/>
  <c r="K602" i="20"/>
  <c r="K601" i="20"/>
  <c r="K600" i="20"/>
  <c r="K599" i="20"/>
  <c r="K598" i="20"/>
  <c r="K597" i="20"/>
  <c r="K596" i="20"/>
  <c r="K595" i="20"/>
  <c r="K594" i="20"/>
  <c r="K593" i="20"/>
  <c r="K592" i="20"/>
  <c r="K591" i="20"/>
  <c r="K590" i="20"/>
  <c r="K589" i="20"/>
  <c r="K588" i="20"/>
  <c r="K587" i="20"/>
  <c r="K586" i="20"/>
  <c r="K585" i="20"/>
  <c r="K584" i="20"/>
  <c r="K583" i="20"/>
  <c r="K582" i="20"/>
  <c r="K581" i="20"/>
  <c r="K580" i="20"/>
  <c r="K579" i="20"/>
  <c r="K578" i="20"/>
  <c r="K577" i="20"/>
  <c r="K576" i="20"/>
  <c r="K575" i="20"/>
  <c r="K574" i="20"/>
  <c r="K573" i="20"/>
  <c r="K572" i="20"/>
  <c r="K571" i="20"/>
  <c r="K570" i="20"/>
  <c r="K569" i="20"/>
  <c r="K568" i="20"/>
  <c r="K567" i="20"/>
  <c r="K566" i="20"/>
  <c r="K565" i="20"/>
  <c r="K564" i="20"/>
  <c r="K563" i="20"/>
  <c r="K562" i="20"/>
  <c r="K561" i="20"/>
  <c r="K560" i="20"/>
  <c r="K559" i="20"/>
  <c r="K558" i="20"/>
  <c r="K557" i="20"/>
  <c r="K556" i="20"/>
  <c r="K555" i="20"/>
  <c r="K554" i="20"/>
  <c r="K553" i="20"/>
  <c r="K552" i="20"/>
  <c r="K551" i="20"/>
  <c r="K550" i="20"/>
  <c r="K549" i="20"/>
  <c r="K548" i="20"/>
  <c r="K547" i="20"/>
  <c r="K546" i="20"/>
  <c r="K545" i="20"/>
  <c r="K544" i="20"/>
  <c r="K543" i="20"/>
  <c r="K542" i="20"/>
  <c r="K541" i="20"/>
  <c r="K540" i="20"/>
  <c r="K539" i="20"/>
  <c r="K538" i="20"/>
  <c r="K537" i="20"/>
  <c r="K536" i="20"/>
  <c r="K535" i="20"/>
  <c r="K534" i="20"/>
  <c r="K533" i="20"/>
  <c r="K532" i="20"/>
  <c r="K531" i="20"/>
  <c r="K530" i="20"/>
  <c r="K529" i="20"/>
  <c r="K528" i="20"/>
  <c r="K527" i="20"/>
  <c r="K526" i="20"/>
  <c r="K525" i="20"/>
  <c r="K524" i="20"/>
  <c r="K523" i="20"/>
  <c r="K522" i="20"/>
  <c r="K521" i="20"/>
  <c r="K520" i="20"/>
  <c r="K519" i="20"/>
  <c r="K518" i="20"/>
  <c r="K517" i="20"/>
  <c r="K516" i="20"/>
  <c r="K515" i="20"/>
  <c r="K514" i="20"/>
  <c r="K513" i="20"/>
  <c r="K512" i="20"/>
  <c r="K511" i="20"/>
  <c r="K510" i="20"/>
  <c r="K509" i="20"/>
  <c r="K508" i="20"/>
  <c r="K507" i="20"/>
  <c r="K506" i="20"/>
  <c r="K505" i="20"/>
  <c r="K504" i="20"/>
  <c r="K503" i="20"/>
  <c r="K502" i="20"/>
  <c r="K501" i="20"/>
  <c r="K500" i="20"/>
  <c r="K499" i="20"/>
  <c r="K498" i="20"/>
  <c r="K497" i="20"/>
  <c r="K496" i="20"/>
  <c r="K495" i="20"/>
  <c r="K494" i="20"/>
  <c r="K493" i="20"/>
  <c r="K492" i="20"/>
  <c r="K491" i="20"/>
  <c r="K490" i="20"/>
  <c r="K489" i="20"/>
  <c r="K488" i="20"/>
  <c r="K487" i="20"/>
  <c r="K486" i="20"/>
  <c r="K485" i="20"/>
  <c r="K484" i="20"/>
  <c r="K483" i="20"/>
  <c r="K482" i="20"/>
  <c r="K481" i="20"/>
  <c r="K480" i="20"/>
  <c r="K479" i="20"/>
  <c r="K478" i="20"/>
  <c r="K477" i="20"/>
  <c r="K476" i="20"/>
  <c r="K475" i="20"/>
  <c r="K474" i="20"/>
  <c r="K473" i="20"/>
  <c r="K472" i="20"/>
  <c r="K471" i="20"/>
  <c r="K470" i="20"/>
  <c r="K469" i="20"/>
  <c r="K468" i="20"/>
  <c r="K467" i="20"/>
  <c r="K466" i="20"/>
  <c r="K465" i="20"/>
  <c r="K464" i="20"/>
  <c r="K463" i="20"/>
  <c r="K462" i="20"/>
  <c r="K461" i="20"/>
  <c r="K460" i="20"/>
  <c r="K459" i="20"/>
  <c r="K458" i="20"/>
  <c r="K457" i="20"/>
  <c r="K456" i="20"/>
  <c r="K455" i="20"/>
  <c r="K454" i="20"/>
  <c r="K453" i="20"/>
  <c r="K452" i="20"/>
  <c r="K451" i="20"/>
  <c r="K450" i="20"/>
  <c r="K449" i="20"/>
  <c r="K448" i="20"/>
  <c r="K447" i="20"/>
  <c r="K446" i="20"/>
  <c r="K445" i="20"/>
  <c r="K444" i="20"/>
  <c r="K443" i="20"/>
  <c r="K442" i="20"/>
  <c r="K441" i="20"/>
  <c r="K440" i="20"/>
  <c r="K439" i="20"/>
  <c r="K438" i="20"/>
  <c r="K437" i="20"/>
  <c r="K436" i="20"/>
  <c r="K435" i="20"/>
  <c r="K434" i="20"/>
  <c r="K433" i="20"/>
  <c r="K432" i="20"/>
  <c r="K431" i="20"/>
  <c r="K430" i="20"/>
  <c r="K429" i="20"/>
  <c r="K428" i="20"/>
  <c r="K427" i="20"/>
  <c r="K426" i="20"/>
  <c r="K425" i="20"/>
  <c r="K424" i="20"/>
  <c r="K423" i="20"/>
  <c r="K422" i="20"/>
  <c r="K421" i="20"/>
  <c r="K420" i="20"/>
  <c r="K419" i="20"/>
  <c r="K418" i="20"/>
  <c r="K417" i="20"/>
  <c r="K416" i="20"/>
  <c r="K415" i="20"/>
  <c r="K414" i="20"/>
  <c r="K413" i="20"/>
  <c r="K412" i="20"/>
  <c r="K411" i="20"/>
  <c r="K410" i="20"/>
  <c r="K409" i="20"/>
  <c r="K408" i="20"/>
  <c r="K407" i="20"/>
  <c r="K406" i="20"/>
  <c r="K405" i="20"/>
  <c r="K404" i="20"/>
  <c r="K403" i="20"/>
  <c r="K402" i="20"/>
  <c r="K401" i="20"/>
  <c r="K400" i="20"/>
  <c r="K399" i="20"/>
  <c r="K398" i="20"/>
  <c r="K397" i="20"/>
  <c r="K396" i="20"/>
  <c r="K395" i="20"/>
  <c r="K394" i="20"/>
  <c r="K393" i="20"/>
  <c r="K392" i="20"/>
  <c r="K391" i="20"/>
  <c r="K390" i="20"/>
  <c r="K389" i="20"/>
  <c r="K388" i="20"/>
  <c r="K387" i="20"/>
  <c r="K386" i="20"/>
  <c r="K385" i="20"/>
  <c r="K384" i="20"/>
  <c r="K383" i="20"/>
  <c r="K382" i="20"/>
  <c r="K381" i="20"/>
  <c r="K380" i="20"/>
  <c r="K379" i="20"/>
  <c r="K378" i="20"/>
  <c r="K377" i="20"/>
  <c r="K376" i="20"/>
  <c r="K375" i="20"/>
  <c r="K374" i="20"/>
  <c r="K373" i="20"/>
  <c r="K372" i="20"/>
  <c r="K371" i="20"/>
  <c r="K370" i="20"/>
  <c r="K369" i="20"/>
  <c r="K368" i="20"/>
  <c r="K367" i="20"/>
  <c r="K366" i="20"/>
  <c r="K365" i="20"/>
  <c r="K364" i="20"/>
  <c r="K363" i="20"/>
  <c r="K362" i="20"/>
  <c r="K361" i="20"/>
  <c r="K360" i="20"/>
  <c r="K359" i="20"/>
  <c r="K358" i="20"/>
  <c r="K357" i="20"/>
  <c r="K356" i="20"/>
  <c r="K355" i="20"/>
  <c r="K354" i="20"/>
  <c r="K353" i="20"/>
  <c r="K352" i="20"/>
  <c r="K351" i="20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K332" i="20"/>
  <c r="K331" i="20"/>
  <c r="K330" i="20"/>
  <c r="K329" i="20"/>
  <c r="K328" i="20"/>
  <c r="K327" i="20"/>
  <c r="K326" i="20"/>
  <c r="K325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309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689" i="20" s="1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697" i="20" s="1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690" i="20" s="1"/>
  <c r="K54" i="20"/>
  <c r="K53" i="20"/>
  <c r="K52" i="20"/>
  <c r="K51" i="20"/>
  <c r="K50" i="20"/>
  <c r="K49" i="20"/>
  <c r="K692" i="20" s="1"/>
  <c r="K48" i="20"/>
  <c r="K47" i="20"/>
  <c r="K46" i="20"/>
  <c r="K45" i="20"/>
  <c r="K44" i="20"/>
  <c r="K693" i="20" s="1"/>
  <c r="K43" i="20"/>
  <c r="K42" i="20"/>
  <c r="K41" i="20"/>
  <c r="K40" i="20"/>
  <c r="K39" i="20"/>
  <c r="K694" i="20" s="1"/>
  <c r="K38" i="20"/>
  <c r="K37" i="20"/>
  <c r="K36" i="20"/>
  <c r="K691" i="20" s="1"/>
  <c r="K35" i="20"/>
  <c r="K696" i="20" s="1"/>
  <c r="K34" i="20"/>
  <c r="K687" i="20" s="1"/>
  <c r="K33" i="20"/>
  <c r="K32" i="20"/>
  <c r="K31" i="20"/>
  <c r="K30" i="20"/>
  <c r="K29" i="20"/>
  <c r="K684" i="20" s="1"/>
  <c r="K28" i="20"/>
  <c r="K717" i="20" s="1"/>
  <c r="J21" i="20"/>
  <c r="F51" i="19"/>
  <c r="F50" i="19"/>
  <c r="I46" i="19"/>
  <c r="I43" i="19"/>
  <c r="K42" i="19"/>
  <c r="I42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53" i="19" s="1"/>
  <c r="J17" i="19"/>
  <c r="F757" i="18"/>
  <c r="F756" i="18"/>
  <c r="I748" i="18"/>
  <c r="K745" i="18"/>
  <c r="I745" i="18"/>
  <c r="I744" i="18"/>
  <c r="I743" i="18"/>
  <c r="I742" i="18"/>
  <c r="I741" i="18"/>
  <c r="I740" i="18"/>
  <c r="I739" i="18"/>
  <c r="I738" i="18"/>
  <c r="I737" i="18"/>
  <c r="I736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33" i="18" s="1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35" i="18" s="1"/>
  <c r="K195" i="18"/>
  <c r="K194" i="18"/>
  <c r="K193" i="18"/>
  <c r="K192" i="18"/>
  <c r="K191" i="18"/>
  <c r="K190" i="18"/>
  <c r="K189" i="18"/>
  <c r="K188" i="18"/>
  <c r="K32" i="18" s="1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739" i="18" s="1"/>
  <c r="K99" i="18"/>
  <c r="K98" i="18"/>
  <c r="K741" i="18" s="1"/>
  <c r="K97" i="18"/>
  <c r="K740" i="18" s="1"/>
  <c r="K96" i="18"/>
  <c r="K95" i="18"/>
  <c r="K94" i="18"/>
  <c r="K93" i="18"/>
  <c r="K92" i="18"/>
  <c r="K36" i="18" s="1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28" i="18" s="1"/>
  <c r="K59" i="18"/>
  <c r="K58" i="18"/>
  <c r="K57" i="18"/>
  <c r="K56" i="18"/>
  <c r="K55" i="18"/>
  <c r="K744" i="18" s="1"/>
  <c r="K54" i="18"/>
  <c r="K53" i="18"/>
  <c r="K52" i="18"/>
  <c r="K34" i="18" s="1"/>
  <c r="K51" i="18"/>
  <c r="K50" i="18"/>
  <c r="K49" i="18"/>
  <c r="K48" i="18"/>
  <c r="K47" i="18"/>
  <c r="K30" i="18" s="1"/>
  <c r="K46" i="18"/>
  <c r="K45" i="18"/>
  <c r="K44" i="18"/>
  <c r="K29" i="18" s="1"/>
  <c r="K43" i="18"/>
  <c r="K736" i="18" s="1"/>
  <c r="K42" i="18"/>
  <c r="K748" i="18" s="1"/>
  <c r="K39" i="18"/>
  <c r="I39" i="18"/>
  <c r="K38" i="18"/>
  <c r="I38" i="18"/>
  <c r="K37" i="18"/>
  <c r="I37" i="18"/>
  <c r="G37" i="18"/>
  <c r="F37" i="18"/>
  <c r="D37" i="18"/>
  <c r="B37" i="18"/>
  <c r="I36" i="18"/>
  <c r="G36" i="18"/>
  <c r="F36" i="18"/>
  <c r="D36" i="18"/>
  <c r="B36" i="18"/>
  <c r="I35" i="18"/>
  <c r="G35" i="18"/>
  <c r="F35" i="18"/>
  <c r="D35" i="18"/>
  <c r="B35" i="18"/>
  <c r="I34" i="18"/>
  <c r="G34" i="18"/>
  <c r="F34" i="18"/>
  <c r="D34" i="18"/>
  <c r="B34" i="18"/>
  <c r="I33" i="18"/>
  <c r="G33" i="18"/>
  <c r="F33" i="18"/>
  <c r="D33" i="18"/>
  <c r="B33" i="18"/>
  <c r="I32" i="18"/>
  <c r="G32" i="18"/>
  <c r="F32" i="18"/>
  <c r="D32" i="18"/>
  <c r="B32" i="18"/>
  <c r="I31" i="18"/>
  <c r="G31" i="18"/>
  <c r="F31" i="18"/>
  <c r="D31" i="18"/>
  <c r="B31" i="18"/>
  <c r="I30" i="18"/>
  <c r="G30" i="18"/>
  <c r="F30" i="18"/>
  <c r="D30" i="18"/>
  <c r="B30" i="18"/>
  <c r="I29" i="18"/>
  <c r="G29" i="18"/>
  <c r="F29" i="18"/>
  <c r="D29" i="18"/>
  <c r="B29" i="18"/>
  <c r="I28" i="18"/>
  <c r="G28" i="18"/>
  <c r="F28" i="18"/>
  <c r="D28" i="18"/>
  <c r="B28" i="18"/>
  <c r="J21" i="18"/>
  <c r="F67" i="17"/>
  <c r="F66" i="17"/>
  <c r="F65" i="17"/>
  <c r="I61" i="17"/>
  <c r="I58" i="17"/>
  <c r="I57" i="17"/>
  <c r="I56" i="17"/>
  <c r="K55" i="17"/>
  <c r="I55" i="17"/>
  <c r="I54" i="17"/>
  <c r="I53" i="17"/>
  <c r="I52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53" i="17" s="1"/>
  <c r="K36" i="17"/>
  <c r="K35" i="17"/>
  <c r="K34" i="17"/>
  <c r="K33" i="17"/>
  <c r="K52" i="17" s="1"/>
  <c r="K32" i="17"/>
  <c r="K54" i="17" s="1"/>
  <c r="K31" i="17"/>
  <c r="K58" i="17" s="1"/>
  <c r="K30" i="17"/>
  <c r="K29" i="17"/>
  <c r="K56" i="17" s="1"/>
  <c r="K28" i="17"/>
  <c r="K68" i="17" s="1"/>
  <c r="J17" i="17"/>
  <c r="F56" i="16"/>
  <c r="F55" i="16"/>
  <c r="F54" i="16"/>
  <c r="F53" i="16"/>
  <c r="I48" i="16"/>
  <c r="I45" i="16"/>
  <c r="I44" i="16"/>
  <c r="I43" i="16"/>
  <c r="K39" i="16"/>
  <c r="K38" i="16"/>
  <c r="K37" i="16"/>
  <c r="K45" i="16" s="1"/>
  <c r="K36" i="16"/>
  <c r="K35" i="16"/>
  <c r="K34" i="16"/>
  <c r="K33" i="16"/>
  <c r="K32" i="16"/>
  <c r="K31" i="16"/>
  <c r="K30" i="16"/>
  <c r="K29" i="16"/>
  <c r="K48" i="16" s="1"/>
  <c r="K28" i="16"/>
  <c r="K27" i="16"/>
  <c r="K43" i="16" s="1"/>
  <c r="J17" i="16"/>
  <c r="F50" i="15"/>
  <c r="F49" i="15"/>
  <c r="F48" i="15"/>
  <c r="F47" i="15"/>
  <c r="I40" i="15"/>
  <c r="I37" i="15"/>
  <c r="I36" i="15"/>
  <c r="K32" i="15"/>
  <c r="K31" i="15"/>
  <c r="K30" i="15"/>
  <c r="K29" i="15"/>
  <c r="K28" i="15"/>
  <c r="K36" i="15" s="1"/>
  <c r="J17" i="15"/>
  <c r="F48" i="14"/>
  <c r="F47" i="14"/>
  <c r="I40" i="14"/>
  <c r="I35" i="14"/>
  <c r="I34" i="14"/>
  <c r="K30" i="14"/>
  <c r="K29" i="14"/>
  <c r="K28" i="14"/>
  <c r="K34" i="14" s="1"/>
  <c r="K27" i="14"/>
  <c r="K50" i="14" s="1"/>
  <c r="J17" i="14"/>
  <c r="G2170" i="13"/>
  <c r="G2169" i="13"/>
  <c r="G2168" i="13"/>
  <c r="I2160" i="13"/>
  <c r="I2156" i="13"/>
  <c r="I2155" i="13"/>
  <c r="I2154" i="13"/>
  <c r="I2153" i="13"/>
  <c r="I2152" i="13"/>
  <c r="K2151" i="13"/>
  <c r="I2151" i="13"/>
  <c r="I2150" i="13"/>
  <c r="I2149" i="13"/>
  <c r="K2148" i="13"/>
  <c r="I2148" i="13"/>
  <c r="I2147" i="13"/>
  <c r="I2146" i="13"/>
  <c r="I2145" i="13"/>
  <c r="I2144" i="13"/>
  <c r="I2143" i="13"/>
  <c r="K2139" i="13"/>
  <c r="K2138" i="13"/>
  <c r="K2137" i="13"/>
  <c r="K2136" i="13"/>
  <c r="K2135" i="13"/>
  <c r="K2134" i="13"/>
  <c r="K2133" i="13"/>
  <c r="K2132" i="13"/>
  <c r="K2131" i="13"/>
  <c r="K2130" i="13"/>
  <c r="K2129" i="13"/>
  <c r="K2128" i="13"/>
  <c r="K2127" i="13"/>
  <c r="K2126" i="13"/>
  <c r="K2125" i="13"/>
  <c r="K2124" i="13"/>
  <c r="K2123" i="13"/>
  <c r="K2122" i="13"/>
  <c r="K2121" i="13"/>
  <c r="K2120" i="13"/>
  <c r="K2119" i="13"/>
  <c r="K2118" i="13"/>
  <c r="K2117" i="13"/>
  <c r="K2116" i="13"/>
  <c r="K2115" i="13"/>
  <c r="K2114" i="13"/>
  <c r="K2113" i="13"/>
  <c r="K2112" i="13"/>
  <c r="K2111" i="13"/>
  <c r="K2110" i="13"/>
  <c r="K2109" i="13"/>
  <c r="K2108" i="13"/>
  <c r="K2107" i="13"/>
  <c r="K2106" i="13"/>
  <c r="K2105" i="13"/>
  <c r="K2104" i="13"/>
  <c r="K2103" i="13"/>
  <c r="K2102" i="13"/>
  <c r="K2101" i="13"/>
  <c r="K2100" i="13"/>
  <c r="K2099" i="13"/>
  <c r="K2098" i="13"/>
  <c r="K2097" i="13"/>
  <c r="K2096" i="13"/>
  <c r="K2095" i="13"/>
  <c r="K2094" i="13"/>
  <c r="K2093" i="13"/>
  <c r="K2092" i="13"/>
  <c r="K2091" i="13"/>
  <c r="K2090" i="13"/>
  <c r="K2089" i="13"/>
  <c r="K2088" i="13"/>
  <c r="K2087" i="13"/>
  <c r="K2086" i="13"/>
  <c r="K2085" i="13"/>
  <c r="K2084" i="13"/>
  <c r="K2083" i="13"/>
  <c r="K2082" i="13"/>
  <c r="K2081" i="13"/>
  <c r="K2080" i="13"/>
  <c r="K2079" i="13"/>
  <c r="K2078" i="13"/>
  <c r="K2077" i="13"/>
  <c r="K2076" i="13"/>
  <c r="K2075" i="13"/>
  <c r="K2074" i="13"/>
  <c r="K2073" i="13"/>
  <c r="K2072" i="13"/>
  <c r="K2071" i="13"/>
  <c r="K2070" i="13"/>
  <c r="K2069" i="13"/>
  <c r="K2068" i="13"/>
  <c r="K2067" i="13"/>
  <c r="K2066" i="13"/>
  <c r="K2065" i="13"/>
  <c r="K2064" i="13"/>
  <c r="K2063" i="13"/>
  <c r="K2062" i="13"/>
  <c r="K2061" i="13"/>
  <c r="K2060" i="13"/>
  <c r="K2059" i="13"/>
  <c r="K2058" i="13"/>
  <c r="K2057" i="13"/>
  <c r="K2056" i="13"/>
  <c r="K2055" i="13"/>
  <c r="K2054" i="13"/>
  <c r="K2053" i="13"/>
  <c r="K2052" i="13"/>
  <c r="K2051" i="13"/>
  <c r="K2050" i="13"/>
  <c r="K2049" i="13"/>
  <c r="K2048" i="13"/>
  <c r="K2047" i="13"/>
  <c r="K2046" i="13"/>
  <c r="K2045" i="13"/>
  <c r="K2044" i="13"/>
  <c r="K2043" i="13"/>
  <c r="K2042" i="13"/>
  <c r="K2041" i="13"/>
  <c r="K2040" i="13"/>
  <c r="K2039" i="13"/>
  <c r="K2038" i="13"/>
  <c r="K2037" i="13"/>
  <c r="K2036" i="13"/>
  <c r="K2035" i="13"/>
  <c r="K2034" i="13"/>
  <c r="K2033" i="13"/>
  <c r="K2032" i="13"/>
  <c r="K2031" i="13"/>
  <c r="K2030" i="13"/>
  <c r="K2029" i="13"/>
  <c r="K2028" i="13"/>
  <c r="K2027" i="13"/>
  <c r="K2026" i="13"/>
  <c r="K2025" i="13"/>
  <c r="K2024" i="13"/>
  <c r="K2023" i="13"/>
  <c r="K2022" i="13"/>
  <c r="K2021" i="13"/>
  <c r="K2020" i="13"/>
  <c r="K2019" i="13"/>
  <c r="K2018" i="13"/>
  <c r="K2017" i="13"/>
  <c r="K2016" i="13"/>
  <c r="K2015" i="13"/>
  <c r="K2014" i="13"/>
  <c r="K2013" i="13"/>
  <c r="K2012" i="13"/>
  <c r="K2011" i="13"/>
  <c r="K2010" i="13"/>
  <c r="K2009" i="13"/>
  <c r="K2008" i="13"/>
  <c r="K2007" i="13"/>
  <c r="K2006" i="13"/>
  <c r="K2005" i="13"/>
  <c r="K2004" i="13"/>
  <c r="K2003" i="13"/>
  <c r="K2002" i="13"/>
  <c r="K2001" i="13"/>
  <c r="K2000" i="13"/>
  <c r="K1999" i="13"/>
  <c r="K1998" i="13"/>
  <c r="K1997" i="13"/>
  <c r="K1996" i="13"/>
  <c r="K1995" i="13"/>
  <c r="K1994" i="13"/>
  <c r="K1993" i="13"/>
  <c r="K1992" i="13"/>
  <c r="K1991" i="13"/>
  <c r="K1990" i="13"/>
  <c r="K1989" i="13"/>
  <c r="K1988" i="13"/>
  <c r="K1987" i="13"/>
  <c r="K1986" i="13"/>
  <c r="K1985" i="13"/>
  <c r="K1984" i="13"/>
  <c r="K1983" i="13"/>
  <c r="K1982" i="13"/>
  <c r="K1981" i="13"/>
  <c r="K1980" i="13"/>
  <c r="K1979" i="13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2150" i="13" s="1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154" i="13" s="1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2153" i="13" s="1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2146" i="13" s="1"/>
  <c r="K42" i="13"/>
  <c r="K2152" i="13" s="1"/>
  <c r="K41" i="13"/>
  <c r="K40" i="13"/>
  <c r="K39" i="13"/>
  <c r="K2156" i="13" s="1"/>
  <c r="K38" i="13"/>
  <c r="K37" i="13"/>
  <c r="K2147" i="13" s="1"/>
  <c r="K36" i="13"/>
  <c r="K2149" i="13" s="1"/>
  <c r="K35" i="13"/>
  <c r="K34" i="13"/>
  <c r="K33" i="13"/>
  <c r="K32" i="13"/>
  <c r="K2145" i="13" s="1"/>
  <c r="K31" i="13"/>
  <c r="K2144" i="13" s="1"/>
  <c r="K30" i="13"/>
  <c r="K2155" i="13" s="1"/>
  <c r="K29" i="13"/>
  <c r="K28" i="13"/>
  <c r="K2160" i="13" s="1"/>
  <c r="J22" i="13"/>
  <c r="F51" i="12"/>
  <c r="F50" i="12"/>
  <c r="I44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53" i="12" s="1"/>
  <c r="K28" i="12"/>
  <c r="J17" i="12"/>
  <c r="F48" i="11"/>
  <c r="F47" i="11"/>
  <c r="I40" i="11"/>
  <c r="I36" i="11"/>
  <c r="I35" i="11"/>
  <c r="I34" i="11"/>
  <c r="K30" i="11"/>
  <c r="K29" i="11"/>
  <c r="K28" i="11"/>
  <c r="K34" i="11" s="1"/>
  <c r="K27" i="11"/>
  <c r="K35" i="11" s="1"/>
  <c r="J17" i="11"/>
  <c r="F47" i="10"/>
  <c r="F46" i="10"/>
  <c r="I39" i="10"/>
  <c r="K36" i="10"/>
  <c r="I36" i="10"/>
  <c r="I35" i="10"/>
  <c r="K31" i="10"/>
  <c r="K30" i="10"/>
  <c r="K29" i="10"/>
  <c r="K28" i="10"/>
  <c r="K27" i="10"/>
  <c r="K35" i="10" s="1"/>
  <c r="J17" i="10"/>
  <c r="G482" i="9"/>
  <c r="G481" i="9"/>
  <c r="G480" i="9"/>
  <c r="G479" i="9"/>
  <c r="I468" i="9"/>
  <c r="I465" i="9"/>
  <c r="I464" i="9"/>
  <c r="I463" i="9"/>
  <c r="I462" i="9"/>
  <c r="I461" i="9"/>
  <c r="I460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464" i="9" s="1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465" i="9" s="1"/>
  <c r="K63" i="9"/>
  <c r="K62" i="9"/>
  <c r="K462" i="9" s="1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463" i="9" s="1"/>
  <c r="K39" i="9"/>
  <c r="K38" i="9"/>
  <c r="K37" i="9"/>
  <c r="K460" i="9" s="1"/>
  <c r="K36" i="9"/>
  <c r="K35" i="9"/>
  <c r="K34" i="9"/>
  <c r="K33" i="9"/>
  <c r="K32" i="9"/>
  <c r="K461" i="9" s="1"/>
  <c r="I28" i="9"/>
  <c r="G28" i="9"/>
  <c r="F28" i="9"/>
  <c r="J21" i="9"/>
  <c r="K45" i="8"/>
  <c r="F43" i="8"/>
  <c r="F42" i="8"/>
  <c r="K35" i="8"/>
  <c r="I35" i="8"/>
  <c r="K31" i="8"/>
  <c r="I31" i="8"/>
  <c r="K27" i="8"/>
  <c r="J17" i="8"/>
  <c r="F861" i="7"/>
  <c r="F860" i="7"/>
  <c r="I854" i="7"/>
  <c r="I851" i="7"/>
  <c r="I850" i="7"/>
  <c r="I849" i="7"/>
  <c r="I848" i="7"/>
  <c r="I847" i="7"/>
  <c r="I846" i="7"/>
  <c r="I845" i="7"/>
  <c r="I844" i="7"/>
  <c r="I843" i="7"/>
  <c r="K842" i="7"/>
  <c r="I842" i="7"/>
  <c r="I841" i="7"/>
  <c r="I840" i="7"/>
  <c r="I839" i="7"/>
  <c r="I838" i="7"/>
  <c r="I837" i="7"/>
  <c r="I836" i="7"/>
  <c r="I835" i="7"/>
  <c r="I834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840" i="7" s="1"/>
  <c r="K253" i="7"/>
  <c r="K252" i="7"/>
  <c r="K838" i="7" s="1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839" i="7" s="1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846" i="7" s="1"/>
  <c r="K99" i="7"/>
  <c r="K98" i="7"/>
  <c r="K97" i="7"/>
  <c r="K96" i="7"/>
  <c r="K95" i="7"/>
  <c r="K94" i="7"/>
  <c r="K93" i="7"/>
  <c r="K92" i="7"/>
  <c r="K91" i="7"/>
  <c r="K841" i="7" s="1"/>
  <c r="K90" i="7"/>
  <c r="K89" i="7"/>
  <c r="K88" i="7"/>
  <c r="K87" i="7"/>
  <c r="K86" i="7"/>
  <c r="K85" i="7"/>
  <c r="K84" i="7"/>
  <c r="K844" i="7" s="1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836" i="7" s="1"/>
  <c r="K67" i="7"/>
  <c r="K66" i="7"/>
  <c r="K851" i="7" s="1"/>
  <c r="K65" i="7"/>
  <c r="K64" i="7"/>
  <c r="K63" i="7"/>
  <c r="K62" i="7"/>
  <c r="K61" i="7"/>
  <c r="K60" i="7"/>
  <c r="K849" i="7" s="1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845" i="7" s="1"/>
  <c r="K45" i="7"/>
  <c r="K44" i="7"/>
  <c r="K843" i="7" s="1"/>
  <c r="K43" i="7"/>
  <c r="K42" i="7"/>
  <c r="K41" i="7"/>
  <c r="K40" i="7"/>
  <c r="K39" i="7"/>
  <c r="K38" i="7"/>
  <c r="K837" i="7" s="1"/>
  <c r="K37" i="7"/>
  <c r="K36" i="7"/>
  <c r="K35" i="7"/>
  <c r="K835" i="7" s="1"/>
  <c r="K34" i="7"/>
  <c r="K834" i="7" s="1"/>
  <c r="K33" i="7"/>
  <c r="K32" i="7"/>
  <c r="K850" i="7" s="1"/>
  <c r="K31" i="7"/>
  <c r="K30" i="7"/>
  <c r="K848" i="7" s="1"/>
  <c r="K29" i="7"/>
  <c r="K28" i="7"/>
  <c r="K847" i="7" s="1"/>
  <c r="J21" i="7"/>
  <c r="F110" i="6"/>
  <c r="F108" i="6"/>
  <c r="F107" i="6"/>
  <c r="I99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99" i="6" s="1"/>
  <c r="K29" i="6"/>
  <c r="K110" i="6" s="1"/>
  <c r="K28" i="6"/>
  <c r="J17" i="6"/>
  <c r="F48" i="5"/>
  <c r="F47" i="5"/>
  <c r="F46" i="5"/>
  <c r="F45" i="5"/>
  <c r="I38" i="5"/>
  <c r="K35" i="5"/>
  <c r="I35" i="5"/>
  <c r="K29" i="5"/>
  <c r="K28" i="5"/>
  <c r="K38" i="5" s="1"/>
  <c r="J17" i="5"/>
  <c r="F326" i="4"/>
  <c r="I314" i="4"/>
  <c r="I310" i="4"/>
  <c r="I309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310" i="4" s="1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314" i="4" s="1"/>
  <c r="K28" i="4"/>
  <c r="K326" i="4" s="1"/>
  <c r="J19" i="4"/>
  <c r="F196" i="3"/>
  <c r="F195" i="3"/>
  <c r="K194" i="3"/>
  <c r="F194" i="3"/>
  <c r="I181" i="3"/>
  <c r="K178" i="3"/>
  <c r="I178" i="3"/>
  <c r="I177" i="3"/>
  <c r="I176" i="3"/>
  <c r="I175" i="3"/>
  <c r="I174" i="3"/>
  <c r="I173" i="3"/>
  <c r="I172" i="3"/>
  <c r="I171" i="3"/>
  <c r="Q170" i="3"/>
  <c r="Q169" i="3"/>
  <c r="K166" i="3"/>
  <c r="K165" i="3"/>
  <c r="K164" i="3"/>
  <c r="K163" i="3"/>
  <c r="K162" i="3"/>
  <c r="K161" i="3"/>
  <c r="K172" i="3" s="1"/>
  <c r="K160" i="3"/>
  <c r="K173" i="3" s="1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193" i="3" s="1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174" i="3" s="1"/>
  <c r="K49" i="3"/>
  <c r="K48" i="3"/>
  <c r="K177" i="3" s="1"/>
  <c r="K47" i="3"/>
  <c r="K46" i="3"/>
  <c r="K45" i="3"/>
  <c r="K44" i="3"/>
  <c r="K43" i="3"/>
  <c r="K42" i="3"/>
  <c r="K41" i="3"/>
  <c r="K40" i="3"/>
  <c r="K39" i="3"/>
  <c r="K38" i="3"/>
  <c r="K37" i="3"/>
  <c r="K36" i="3"/>
  <c r="K175" i="3" s="1"/>
  <c r="K35" i="3"/>
  <c r="K34" i="3"/>
  <c r="K176" i="3" s="1"/>
  <c r="K33" i="3"/>
  <c r="K181" i="3" s="1"/>
  <c r="K32" i="3"/>
  <c r="K191" i="3" s="1"/>
  <c r="K31" i="3"/>
  <c r="K30" i="3"/>
  <c r="K192" i="3" s="1"/>
  <c r="K29" i="3"/>
  <c r="K28" i="3"/>
  <c r="K197" i="3" s="1"/>
  <c r="J18" i="3"/>
  <c r="F453" i="2"/>
  <c r="F452" i="2"/>
  <c r="K450" i="2"/>
  <c r="I442" i="2"/>
  <c r="I439" i="2"/>
  <c r="I438" i="2"/>
  <c r="I437" i="2"/>
  <c r="I436" i="2"/>
  <c r="I435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37" i="2" s="1"/>
  <c r="K42" i="2"/>
  <c r="K41" i="2"/>
  <c r="K40" i="2"/>
  <c r="K39" i="2"/>
  <c r="K38" i="2"/>
  <c r="K37" i="2"/>
  <c r="K435" i="2" s="1"/>
  <c r="K36" i="2"/>
  <c r="K448" i="2" s="1"/>
  <c r="K35" i="2"/>
  <c r="K34" i="2"/>
  <c r="K449" i="2" s="1"/>
  <c r="K33" i="2"/>
  <c r="K32" i="2"/>
  <c r="K31" i="2"/>
  <c r="K452" i="2" s="1"/>
  <c r="K30" i="2"/>
  <c r="K29" i="2"/>
  <c r="K451" i="2" s="1"/>
  <c r="K28" i="2"/>
  <c r="J21" i="2"/>
  <c r="F271" i="1"/>
  <c r="F270" i="1"/>
  <c r="F269" i="1"/>
  <c r="K265" i="1"/>
  <c r="K264" i="1"/>
  <c r="K262" i="1"/>
  <c r="I256" i="1"/>
  <c r="I253" i="1"/>
  <c r="I252" i="1"/>
  <c r="K251" i="1"/>
  <c r="I251" i="1"/>
  <c r="K250" i="1"/>
  <c r="I250" i="1"/>
  <c r="I249" i="1"/>
  <c r="K248" i="1"/>
  <c r="I248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263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266" i="1" s="1"/>
  <c r="K35" i="1"/>
  <c r="K34" i="1"/>
  <c r="K33" i="1"/>
  <c r="K249" i="1" s="1"/>
  <c r="K32" i="1"/>
  <c r="K31" i="1"/>
  <c r="K30" i="1"/>
  <c r="K252" i="1" s="1"/>
  <c r="K29" i="1"/>
  <c r="K28" i="1"/>
  <c r="K256" i="1" s="1"/>
  <c r="J19" i="1"/>
  <c r="K171" i="3" l="1"/>
  <c r="K468" i="9"/>
  <c r="K40" i="11"/>
  <c r="K44" i="16"/>
  <c r="K759" i="18"/>
  <c r="K436" i="2"/>
  <c r="K442" i="2"/>
  <c r="K455" i="2"/>
  <c r="K854" i="7"/>
  <c r="K187" i="3"/>
  <c r="K321" i="4"/>
  <c r="K28" i="9"/>
  <c r="K39" i="10"/>
  <c r="K2143" i="13"/>
  <c r="K2171" i="13"/>
  <c r="K40" i="15"/>
  <c r="K56" i="16"/>
  <c r="K686" i="20"/>
  <c r="K34" i="5"/>
  <c r="K46" i="19"/>
  <c r="K61" i="17"/>
  <c r="K188" i="3"/>
  <c r="K253" i="1"/>
  <c r="K267" i="1"/>
  <c r="K189" i="3"/>
  <c r="K48" i="5"/>
  <c r="K863" i="7"/>
  <c r="K50" i="11"/>
  <c r="K44" i="12"/>
  <c r="K40" i="14"/>
  <c r="K57" i="17"/>
  <c r="K737" i="18"/>
  <c r="K702" i="20"/>
  <c r="K743" i="18"/>
  <c r="K438" i="2"/>
  <c r="K49" i="10"/>
  <c r="K31" i="18"/>
  <c r="K272" i="1"/>
  <c r="K190" i="3"/>
  <c r="K309" i="4"/>
  <c r="K482" i="9"/>
  <c r="K49" i="15"/>
  <c r="K738" i="18"/>
  <c r="K742" i="18"/>
  <c r="K439" i="2"/>
</calcChain>
</file>

<file path=xl/sharedStrings.xml><?xml version="1.0" encoding="utf-8"?>
<sst xmlns="http://schemas.openxmlformats.org/spreadsheetml/2006/main" count="13285" uniqueCount="2638">
  <si>
    <t>Invoice Date:</t>
  </si>
  <si>
    <t>06/04/2019</t>
  </si>
  <si>
    <t>Invoice Number:</t>
  </si>
  <si>
    <t>INVOICE</t>
  </si>
  <si>
    <t>Canoe Ventures, LLC</t>
  </si>
  <si>
    <t>PLEASE REMIT TO:</t>
  </si>
  <si>
    <t>200 Union Boulevard, Suite 201</t>
  </si>
  <si>
    <t>Lakewood, CO  80228</t>
  </si>
  <si>
    <t>Attention: Accounting Department</t>
  </si>
  <si>
    <t>303-224-3000</t>
  </si>
  <si>
    <t>invoices@canoeventures.com</t>
  </si>
  <si>
    <t xml:space="preserve">TERMS                 : NET 30 DAYS      </t>
  </si>
  <si>
    <t>Bill To:</t>
  </si>
  <si>
    <t>A&amp;E Networks</t>
  </si>
  <si>
    <t>FEDERAL TAX ID : 26-2372059</t>
  </si>
  <si>
    <t>Attention: R Lee Barstow, VP Digital Ad Operations</t>
  </si>
  <si>
    <t>Invoice # is required on all remittances</t>
  </si>
  <si>
    <t xml:space="preserve">235 East 45th </t>
  </si>
  <si>
    <t xml:space="preserve"> </t>
  </si>
  <si>
    <t>New York, NY 10017</t>
  </si>
  <si>
    <t>RATE CARD (current Tier in yellow)</t>
  </si>
  <si>
    <t>Lee.Barstow@aenetworks.com</t>
  </si>
  <si>
    <t>Tier</t>
  </si>
  <si>
    <t>CPM</t>
  </si>
  <si>
    <t>YTD Impressions</t>
  </si>
  <si>
    <t xml:space="preserve">    0M - 200M</t>
  </si>
  <si>
    <t>Invoice Period Start:</t>
  </si>
  <si>
    <t>200M - 400M</t>
  </si>
  <si>
    <t>Invoice Period End:</t>
  </si>
  <si>
    <t>400M - 600M</t>
  </si>
  <si>
    <t>Programming Group:</t>
  </si>
  <si>
    <t>A&amp;E</t>
  </si>
  <si>
    <t>600M - 800M</t>
  </si>
  <si>
    <t>Network(s):</t>
  </si>
  <si>
    <t>A&amp;E, Lifetime, History, LMN, FYI, H2, Viceland</t>
  </si>
  <si>
    <t xml:space="preserve">   800M - 2B        </t>
  </si>
  <si>
    <t>Previous YTD Impressions:</t>
  </si>
  <si>
    <t>2B - 3B</t>
  </si>
  <si>
    <t>3B - 4B</t>
  </si>
  <si>
    <t>4B - 5B</t>
  </si>
  <si>
    <t>5B +</t>
  </si>
  <si>
    <t>Invoice Line #</t>
  </si>
  <si>
    <t>Campaign Reference ID</t>
  </si>
  <si>
    <t>Campaign Name</t>
  </si>
  <si>
    <t>Network</t>
  </si>
  <si>
    <t>Start Date</t>
  </si>
  <si>
    <t>End Date</t>
  </si>
  <si>
    <t>Total Impressions Delivered</t>
  </si>
  <si>
    <t>Current Billed Impressions</t>
  </si>
  <si>
    <t>Total</t>
  </si>
  <si>
    <t>10932_10932_Viceland House Promotion VOD</t>
  </si>
  <si>
    <t>Viceland</t>
  </si>
  <si>
    <t>10928_10928_A+E Networks_Eli Lilly_Trulicity_1Q2019 - 3Q2019_$383k Upfront</t>
  </si>
  <si>
    <t>A and E</t>
  </si>
  <si>
    <t>FYI</t>
  </si>
  <si>
    <t>History Channel</t>
  </si>
  <si>
    <t>Investigation Discovery</t>
  </si>
  <si>
    <t>Lifetime</t>
  </si>
  <si>
    <t>Lifetime Movie Network (LMN)</t>
  </si>
  <si>
    <t>10956_10956_A+E Networks_Land Rover_1Q19 Upfront _ $43K O-1DR3L-R2 CPNSQJ</t>
  </si>
  <si>
    <t>10963_10963_A+E Networks_Hyundai Upfront_1Q19-3Q19_$535,500 Upfront O-1DJVM-R1 CPN4XN</t>
  </si>
  <si>
    <t>10934_10934_A+E Networks_Eli Lilly_Taltz PSA_1Q2019 - 3Q2019_$81.6k Upfront</t>
  </si>
  <si>
    <t>10933_10933_A+E Networks_Eli Lilly_Taltz PSO_1Q2019 - 3Q2019_$53.4k Upfront</t>
  </si>
  <si>
    <t>10967_10967_A+E Networks_Quicken Loans_2019_$500k_UPF</t>
  </si>
  <si>
    <t>10961_10961_A+E Network_Denny's_APEX_1Q-4Q19_$158k</t>
  </si>
  <si>
    <t>10908_10908_A+E Networks_GEICO_VOD 2019 Upfront_1Q-4Q_$425k</t>
  </si>
  <si>
    <t>10958_10958_A+E Networks_Jaguar_1Q19 Upfront _ $31K O-1DR3M-R2 CPNSQ4</t>
  </si>
  <si>
    <t>10991_10991_A+E Networks_Eli Lilly_Verzenio_1Q2019 _$115k Upfront</t>
  </si>
  <si>
    <t>11002_11002_A+E Networks_Eli Lilly_Galca_1Q2019 _$29,750 Upfront</t>
  </si>
  <si>
    <t>11019_11019_History_Chrysler Ram Light Duty_P25-54_1Q_March_$25K</t>
  </si>
  <si>
    <t>11023_11023_History_Chrysler Ram Heavy Duty_P25-54_1Q_March_$10K</t>
  </si>
  <si>
    <t>11021_11021_A&amp;E_ Apartments.com_1-3Q'19_P18-49_$100k</t>
  </si>
  <si>
    <t>11022_11022_A&amp;E Networks_ Preen_2Q19 Scatter_$25K</t>
  </si>
  <si>
    <t>11044_11044_A+E Networks_Match.com_2Q2019_$80k Scatter</t>
  </si>
  <si>
    <t>11043_11043_Viceland_Match.com_VOD_Q2 2019_$20k Scatter</t>
  </si>
  <si>
    <t>11050_11050_Lifetime_A+E House Promotion_VOD Video_Q2-2019</t>
  </si>
  <si>
    <t>11051_11051_LMN_A+E House Promotion_VOD Video_Q2-2019</t>
  </si>
  <si>
    <t>11052_11052_A&amp;E_A+E House Promotion_VOD_Q2-2019</t>
  </si>
  <si>
    <t>11033_11033_A&amp;E_Hersheys_KitKat_2Q19_$3.2K_UF</t>
  </si>
  <si>
    <t>11030_11030_Lifetime_Hershey_KitKat_$3.2k_2QUF</t>
  </si>
  <si>
    <t>11053_11053_A&amp;E Networks_Little Caesars_2Q19_$75k_UPF</t>
  </si>
  <si>
    <t>11031_11031_A&amp;E_Hersheys_Twizzlers_2Q19_$5,957_UF</t>
  </si>
  <si>
    <t>11032_11032_Lifetime_Hershey_Twizzlers_2Q19_$5,957_UF</t>
  </si>
  <si>
    <t>11034_11034_A&amp;E_Hersheys_Reeses_2Q19_$8.3K_UF</t>
  </si>
  <si>
    <t>11035_11035_Lifetime_Hersheys_Reeses_$8.3K_2Q19_UF</t>
  </si>
  <si>
    <t>11038_11038_Lifetime_Hersheys_Hershey Core_$7.7k_2Q19_UF</t>
  </si>
  <si>
    <t>11039_11039_A&amp;E_Hersheys_Hershey Core_$7.7k_2Q19_UF</t>
  </si>
  <si>
    <t>11057_11057_A+E Networks_Esurance_DR_2Q19_$51K</t>
  </si>
  <si>
    <t>11058_11058_History_A+E House Promotion_VOD Video_2019</t>
  </si>
  <si>
    <t>11037_11037_A&amp;E_Hersheys_Ice Breakers_$2.5k_2Q19_UF</t>
  </si>
  <si>
    <t>11036_11036_Lifetime_Hershey_Ice Breakers_$2.5K_2Q19 UF</t>
  </si>
  <si>
    <t>11059_11059_A&amp;E and Lifetime_WW_2Q3Q_$136k</t>
  </si>
  <si>
    <t>11055_11055_A&amp;E Networks_P&amp;G_2Q_$127.5k</t>
  </si>
  <si>
    <t>11040_11040_History_Mitsubishi_Upfront_2Q19_$53,900</t>
  </si>
  <si>
    <t>11054_11054_A+E Networks_Shark Ninja_2Q19 Upfront_$86,624</t>
  </si>
  <si>
    <t>11056_11056_A+E Networks_Smile Direct Club_DR_VOD_2Q19_$39k</t>
  </si>
  <si>
    <t>11065_11065_A+E Networks_Aimovig _2Q2019_$100k Scatter</t>
  </si>
  <si>
    <t>11069_11069_History_GM Chevy_2Q19_$50K Upfront</t>
  </si>
  <si>
    <t>11066_11066_A&amp;E Networks_AT&amp;T VOD_2Q2019_$100K_Upfront</t>
  </si>
  <si>
    <t>11073_11073_Lifetime_Pfizer_Xeljanz XER_2Q2019_$43K Upfront O-1JHWW-R1 CPQPCY</t>
  </si>
  <si>
    <t>11070_11070_A+E Networks_Pfizer_Xeljanz XER_2Q2019_$144K Upfront O-1JHWN-R1 CPQPCY</t>
  </si>
  <si>
    <t>11078_11078_Viceland_Adidas_2Q2019</t>
  </si>
  <si>
    <t>11071_11071_A+E Networks_Pfizer_Xeljanz XUC_2Q2019_$43K Upfront O-1JHX7-R1 CPQLTM</t>
  </si>
  <si>
    <t>11072_11072_Lifetime_Pfizer_Xeljanz XUC_2Q2019_$17K Upfront O-1JHXT-R1CPQLTM</t>
  </si>
  <si>
    <t>11076_11076_A&amp;E_NBCU Oxygen Murder For Hire VOD_2Q19_50k_Scatter</t>
  </si>
  <si>
    <t>11074_11074_A+E Networks_Pfizer_Cologuard_2Q2019_$13k Upfront O-1JHHG-R1CPQ2MX</t>
  </si>
  <si>
    <t>11075_11075_Lifetime_Pfizer_Eucrisa_2Q2019_$19k Upfront O-1JHL5 CPQ2FJ</t>
  </si>
  <si>
    <t>11083_11083_A+E Networks_Sprint Ignite_2Q2019 - 3Q2019</t>
  </si>
  <si>
    <t>11061_11061_AETV History Lifetime LMN_Navy Federal Credit Union_Q2 2019_$229k</t>
  </si>
  <si>
    <t>11077_11077_A+E Networks_Universal Orlando_2Q19 Upfront_$50k</t>
  </si>
  <si>
    <t>11086_11086_AETV &amp; History_Stihl_2Q2019 - 4Q2019_$80k</t>
  </si>
  <si>
    <t>11090_11090_A+E Networks_Land Rover_2Q19_$157K_Upfront O-1KPQ3 CPR99H</t>
  </si>
  <si>
    <t>11089_11089_A+E Networks_Jaguar_2Q19_$92K_Upfront O-1JQVZ-R1 CPQTF1</t>
  </si>
  <si>
    <t>11087_11087_A+E Networks_JP Morgan Chase VOD 2019 Upfront_2Q19_$106k</t>
  </si>
  <si>
    <t>11085_11085_Viceland_Pepsi_2Q2019 VOD_$29,750 Scatter</t>
  </si>
  <si>
    <t>11088_11088_A+E Networks_Tracfone Straight Talk_2Q19_$142K</t>
  </si>
  <si>
    <t>11106_11106_A&amp;E_Pepsi_2Q2019 VOD_$17K Scatter</t>
  </si>
  <si>
    <t>11107_11107_Lifetime_STX_P1849_VOD_$25k</t>
  </si>
  <si>
    <t>11098_11098_A+E_Networks_FBC_VOD_911_Finale</t>
  </si>
  <si>
    <t>11125_11125_BostonBeer_Hearts&amp;Science_LifetimeFEP_2Q'19-3Q'19</t>
  </si>
  <si>
    <t>11137_11137_Capital One_Horizon_2Q19_HISTORY_$42K Scatter</t>
  </si>
  <si>
    <t>11130_11130_TGI Friday's_UM_VE_2Q19_Scatter</t>
  </si>
  <si>
    <t>11140_11140_NBCU_BelowDeckMed_Essence_75k_VOD_2Q19Scatter</t>
  </si>
  <si>
    <t>MP</t>
  </si>
  <si>
    <t>A and E Marketplace Campaigns</t>
  </si>
  <si>
    <t>FYI Marketplace Campaigns</t>
  </si>
  <si>
    <t>History Channel Marketplace Campaigns</t>
  </si>
  <si>
    <t>Investigation Discovery Marketplace Campaigns</t>
  </si>
  <si>
    <t>Lifetime Marketplace Campaigns</t>
  </si>
  <si>
    <t>Lifetime Movie Network (LMN) Marketplace Campaigns</t>
  </si>
  <si>
    <t>Sub-totals by Network:</t>
  </si>
  <si>
    <t>Total:</t>
  </si>
  <si>
    <t xml:space="preserve">Invoice Comments:
</t>
  </si>
  <si>
    <t>Please detach this portion and return with your remittance to:</t>
  </si>
  <si>
    <t>Programmer:</t>
  </si>
  <si>
    <t>Amount Due:</t>
  </si>
  <si>
    <t xml:space="preserve">TERMS                 : NET 60 DAYS      </t>
  </si>
  <si>
    <t>ABC</t>
  </si>
  <si>
    <t>Attention: Karl Reece</t>
  </si>
  <si>
    <t xml:space="preserve">PO# 4505708578 </t>
  </si>
  <si>
    <t>Karl.Reece@disney.com</t>
  </si>
  <si>
    <t>ABC, Disney XD, ABC Oscars, FreeForm, Disney Junior</t>
  </si>
  <si>
    <t xml:space="preserve">  800M - 2B        </t>
  </si>
  <si>
    <t>Network(s)</t>
  </si>
  <si>
    <t>Total Impressions</t>
  </si>
  <si>
    <t>XD STB VOD - backfill</t>
  </si>
  <si>
    <t>Disney XD</t>
  </si>
  <si>
    <t>Bumpers - digital and STB</t>
  </si>
  <si>
    <t>Disney Channel</t>
  </si>
  <si>
    <t>Disney Junior</t>
  </si>
  <si>
    <t>STB Opens and misc</t>
  </si>
  <si>
    <t>Freeform Canoe/Altice STB VOD</t>
  </si>
  <si>
    <t>Freeform</t>
  </si>
  <si>
    <t>Disney Junior DJ VOD backfill SD HD</t>
  </si>
  <si>
    <t>Disney Channel STB VOD backfill</t>
  </si>
  <si>
    <t>STB VOD DMU targeted to Dramas</t>
  </si>
  <si>
    <t>11285_ABC_GM_Chevy VOD_Prime_Upfront_Q2_2019_Digital</t>
  </si>
  <si>
    <t>11275_ABC_GM_Cadillac VOD_Prime_Upfront_Q2_2019_Digital</t>
  </si>
  <si>
    <t>11175_Freeform_GM_Chevy_Carat_Upfront_2Q19_2019_Digital</t>
  </si>
  <si>
    <t>11311_ABC_GM_Buick VOD_Prime_Upfront_Q2_2019_Digital</t>
  </si>
  <si>
    <t>11153_ABC_Showtime_The CHI S2_Primetime_Upfront_Q2_2019_Digital</t>
  </si>
  <si>
    <t>11298_ABC_Pizza Hut VOD DAI_Primetime LFV/Freeform_A18-49_Upfront_Q2_2019_Digital</t>
  </si>
  <si>
    <t>STB VOD DMU targeted to Comedies</t>
  </si>
  <si>
    <t>11048_ABC_Novartis_Entresto_Primetime/Entertainment and Lifestyle_Upfront_Q2_2019_Digital_19P259</t>
  </si>
  <si>
    <t>11082_Freeform_Apple VOD_iPhone_Upfront_2Q_2019_Digital</t>
  </si>
  <si>
    <t>11180_DCWW_Kohls_Upfront_Q2_2019_Digital</t>
  </si>
  <si>
    <t>10916_Freeform_Esurance (DR)_Esurance(DR)_Freeform_Q2_2019_Digital</t>
  </si>
  <si>
    <t>11016_ABC/FF_eBay_Primetime VOD DAI_Upfront_Q2_2019_Digital_A18-49_vCE</t>
  </si>
  <si>
    <t>11342_Freeform_Van Melle_Airheads VOD_Scatter_2Q19_Digital</t>
  </si>
  <si>
    <t>11054_Freeform_Kohls_Zenith/Upfront_Q2_2019_Digital</t>
  </si>
  <si>
    <t>11279_DCWW_Warner Brothers_Detective Pikachu Pre-Opening_Upfront_Q1-Q2_2019_Digital</t>
  </si>
  <si>
    <t>11031_Freeform_Wells Fargo_Enterprise_Ufpront_2Q_2019_Digital</t>
  </si>
  <si>
    <t>11297_ABC_Match.com_ABC Digital &amp; Freeform LF/SF_Scatter_2Q_2019_Digital_P2+</t>
  </si>
  <si>
    <t>11052_DCWW_Kraft_Lunchables_Upfront_2Q_2019_Digital</t>
  </si>
  <si>
    <t>11303_DCWW_Age of Learning_DC/DJR only_Upfront_1819_ Digital</t>
  </si>
  <si>
    <t>11589_Freeform_Autotrader VOD_Scatter_2Q_2019_Digital</t>
  </si>
  <si>
    <t>11592_Freeform_Van Melle_Mentos VOD_Scatter_2Q19_Digital</t>
  </si>
  <si>
    <t>10290_Bush Beans- 9/24/18-9/22/19- Upfront</t>
  </si>
  <si>
    <t>11488_Freeform_Conagra_Reddi Wip_ROS_UPFRONT_2Q_2019_Digital_TV</t>
  </si>
  <si>
    <t>11238_Freeform_Tracfone_Simple Mobile VOD_2Q19_Digital</t>
  </si>
  <si>
    <t>11013_DCWW_Great Wolf Resorts_Upfront_2Q_2019_Digital</t>
  </si>
  <si>
    <t>11528_Freeform_Apple VOD_Siri Drivers_Upfront_2Q_2019_Digital</t>
  </si>
  <si>
    <t>11518_DCWW_Party City_Happy Birthday Sweepstakes_App/VOD/Social_Scatter_Q2 - Q3_2019-Digital</t>
  </si>
  <si>
    <t>10834_ABC - Petsmart - Q2'19 Upfront - Primetime VOD DAI - A25-54 (DAR)</t>
  </si>
  <si>
    <t>11141_Freeform_P&amp;G_Crest Paste Gum Health_Upfront_2Q19_Digital</t>
  </si>
  <si>
    <t>11257_Freeform_Geico_Horizon/Upfront_Q2_2019_Digital</t>
  </si>
  <si>
    <t>10985_DDN/DCWW_Skechers_Spring 2019_Scatter_2Q_2019_Digital</t>
  </si>
  <si>
    <t>PSAs on Freeform - Q3 Q4 FY 2019</t>
  </si>
  <si>
    <t>11761_Freeform_Clorox_CDW Disinfecting Wipes_Upfront_2Q_2019_Digital</t>
  </si>
  <si>
    <t>11480_Volvo_S60_Primetime_Scatter_Q2_2019_Show Targeted_Platform Targeted</t>
  </si>
  <si>
    <t>11155_DCWW_Kraft_Capri Sun_Upfront_2Q_2019_Digital</t>
  </si>
  <si>
    <t>11230_ABC_Volvo_XC90_Primetime_Scatter_Q2_2019_Show Targeted_Platform Targeted</t>
  </si>
  <si>
    <t>11420_DCWW - Playmonster - Orangutwang - DJR/DC VOD/APP - Upfront - 2Q - 2019 - Digital</t>
  </si>
  <si>
    <t>11760_Freeform_Clorox_GLT Glad Trash Bag_Upfront_2Q_2019_Digital</t>
  </si>
  <si>
    <t>11778_Freeform_Tracfone_Straight Talk VOD_2Q19_Upfront_Digitial</t>
  </si>
  <si>
    <t>11587_DCWW_McDonalds_ PG-13 Avengers_2Q19_Upfront_2019_Digital</t>
  </si>
  <si>
    <t>11089_Freeform_Sprint_Horizon_Upfront_2Q_2019_Digital_AD1849</t>
  </si>
  <si>
    <t>10229_NTVS/WABC | San Diego Tourism Authority (SDTA) VOD DAI FY19, Jan-Apr '19</t>
  </si>
  <si>
    <t>11793_ABC_T-Mobile_Primetime LFV_Upfront_Q2_2019_Digital_A18-49_vCE(+)_19P281</t>
  </si>
  <si>
    <t>11794_ABC_KFC_Primetime/JKL_Upfront_Q2_2019_Digital</t>
  </si>
  <si>
    <t>11605_ABC_Bayer_Coppertone_Primetime_Upfront Unified_Q2_2019_TV#19P048_BYR_COP_015_</t>
  </si>
  <si>
    <t>11893_ABC_Dairy Queen_Blizzards_Primetime LF &amp; JKL LF/SF_Upfront_2Q_2019_Digital_A18-49 vCE</t>
  </si>
  <si>
    <t>11321_Freeform_AT&amp;T VOD_Upfront_2Q_2019_Digital</t>
  </si>
  <si>
    <t>11581_ABC/FF_Estee Lauder_Bobbi Brown__Scatter_2Q_2019_Digital</t>
  </si>
  <si>
    <t>11284_ABC_Priceline_Prime_Upfront Backfill_Q2_2019_Digital</t>
  </si>
  <si>
    <t>11079_ABC_Conagra_Orville_Primetime_Upfront Unified_2Q_2019_Digital_19P268_W25-54 DAR</t>
  </si>
  <si>
    <t>11009_ABC_Select Comfort_Sleep Number_Primetime_Upfront Unified_Q2_2019_Digital_19P105</t>
  </si>
  <si>
    <t>10986_ABC/FF - Zillow - 2Q'19 - Upfront - LFV - ABC Ent. &amp; Lifestyle/Freeform - A18-49 - DAR (+)</t>
  </si>
  <si>
    <t>11933_Freeform_Walmart_Fight Hunger 2_Upfront_Q2_2019_Digital</t>
  </si>
  <si>
    <t>10990_ABC_Acura_National_Prime_Upfront_Q2_2019_Digital</t>
  </si>
  <si>
    <t>11309_ABC_Farmers_Primetime_Unified Upfront_Q2_2019_Digital_19P127</t>
  </si>
  <si>
    <t>11386_ABC_Honda_National Phoenix_Prime_Upfront_Q2_2019_Digital</t>
  </si>
  <si>
    <t>11199_ABC_Conagra_Bird's Eye_Primetime LF_Upfront Unified_2Q_2019_19P268_W25-54 DAR</t>
  </si>
  <si>
    <t>11562_ABC/FF_Aflac_Primetime &amp; Freeform VOD_Upfront_Q2_2019_Digital</t>
  </si>
  <si>
    <t>10950_ABC_Pizza Hut_Primetime_Upfront_Q2_2019_Digital_ LFV A18-49_vCE</t>
  </si>
  <si>
    <t>11332_ABC_Wendy's_Primetime_Unified Upfront_Q2_2019_Digital_TV#19P235</t>
  </si>
  <si>
    <t>11268_ABC_Rakuten_Prime_Upfront Backfill_Q2_2019_Digital</t>
  </si>
  <si>
    <t>11409_Freeform_SmileDirect__SmileDirect_Scatter_Q2_2019_Digital</t>
  </si>
  <si>
    <t>11288_ABC_Allergan_Botox Chronic Migrain_Primetime_Upfront Unified_Q2_2019_TV#19P247_AG1_BCM_028_</t>
  </si>
  <si>
    <t>11341_ABC/FF_Reckitt_Primetime, Daytime &amp; Freeform_Upfront_Q2_2019_Digital</t>
  </si>
  <si>
    <t>11618_ABC_Apartments.com_Prime_Scatter_Q2_2019_Digital</t>
  </si>
  <si>
    <t>11120_ABC_Mercedes_Primetime_Upfront_Q2_2019_Digital_TV#19P216</t>
  </si>
  <si>
    <t>10946_ABC_Carmax_Prime VOD_Upfront_Q2_2019_Digital</t>
  </si>
  <si>
    <t>11122_ABC_ADT Home Security_ABC Digital LFV FEP_Scatter_2Q_2019_A25-54_DAR</t>
  </si>
  <si>
    <t>11115_ABC_AT&amp;T_Cricket_Primetime_Upfront_Q2_2019_Digital</t>
  </si>
  <si>
    <t>10956_ABC_Kia_Primetime_Upfront_2Q_2019_Digtal_TV#19P236</t>
  </si>
  <si>
    <t>11073_ABC - SharkNinja - Duo Clean - 2Q'19 - Upfront Unified - LFV - #19P160 - W35-54 - DAR (+)</t>
  </si>
  <si>
    <t>10947_ABC_Microsoft_Innovation_Prime&amp;Kimmel_Upfront_Q2_2019_Digital_19P134&amp;19L030</t>
  </si>
  <si>
    <t>11597_ABC_Johnson &amp; Johnson_UM/Prime_VOD Upfront_2Q_2019_Digital</t>
  </si>
  <si>
    <t>11863_ABC_ Walmart_ GP_Prime Unified_Upfront_2Q_2019_TV#19P113</t>
  </si>
  <si>
    <t>11281_ABC_WDSMP_Avengers Endgame_Primetime_Upfront_Q2_2019_Digital_TV#11281</t>
  </si>
  <si>
    <t>11578_ABC_GSK_Sensodyne_Primetime_Unified Upfront_Q2_2019_TV#19P248</t>
  </si>
  <si>
    <t>11335_ABC_GSK_Excedrin_Primetime_Unified Upfront_Q2_2019_Digital_TV#19P248</t>
  </si>
  <si>
    <t>11116_ABC/FF_Estee Lauder_Advanced Night Repair_Elevate_Scatter_2Q_2019_Digital</t>
  </si>
  <si>
    <t>11736_ABC_Chipotle_Prime/Kimmel_Upfront_Q2_2019_Digital</t>
  </si>
  <si>
    <t>10948_ABC_Pfizer_Chantix_Prime_Upfront_Q2_2019_Digital_19P060</t>
  </si>
  <si>
    <t>11734_ABC_Toyota_Corolla_Primetime_Unified Upfront_Q2_2019_Digital_TV#19P131</t>
  </si>
  <si>
    <t>11820_ABC_Starz_Spanish Princess_Primetime LF_Scatter_2Q_2019_Digital</t>
  </si>
  <si>
    <t>10474_ABC/FF_ KAO_ Biore_Scatter_2Q_2019_Digital</t>
  </si>
  <si>
    <t>11388_ABC_Wells Fargo_Primetime &amp; JKL_Upfront_Q2_2019_Digital_TV#19P250</t>
  </si>
  <si>
    <t>11830_ABC_Etsy_Primetime + JKL_Scatter Backfill_2Q_2019_Digital</t>
  </si>
  <si>
    <t>11017_ABC_GSK_ProNamel_Primetime_Unified Upfront_Q2_2019_TV#19P248</t>
  </si>
  <si>
    <t>11069_ABC_Infiniti_Primetime_Upfront_Q2_2019_Digital</t>
  </si>
  <si>
    <t>11575_ABC_SC Johnson_Ziploc_Primetime_Upfront_Q2_2019_Digital</t>
  </si>
  <si>
    <t>11343_ABC_P&amp;G_PAMPERS SWADDLERS DIAPER_Primetime_ADI_Q2_2019_Digital_TV#19P100</t>
  </si>
  <si>
    <t>11339_ABC_P&amp;G_LUVS_Primetime_ADI_Q2_2019_Digital_TV#19P100</t>
  </si>
  <si>
    <t>11458_FF_Apartments.com_Scatter_Q2_2019_Digital</t>
  </si>
  <si>
    <t>11142_ABC_Sprint_VOD DAI_Upfront_Q2_2019_Digital</t>
  </si>
  <si>
    <t>11111_ABC_P&amp;G_SWIFFER SWEEPER CLEANING SYSTEM_Primetime_Upfront_Q2_2019_Digital_TV#19P100</t>
  </si>
  <si>
    <t>11484_ABC/FF_Kao_Jergens_Scatter_Q2_2019_Digital</t>
  </si>
  <si>
    <t>10814_ABC_Church &amp; Dwight_ODR3_Prime_Upfront Backfill_Q2_2019_Digital</t>
  </si>
  <si>
    <t>11338_ABC_University Of Phoenix_Primetime_Upfront_Q2_2019_Digital</t>
  </si>
  <si>
    <t>11010_ABC_Lowe's_Prime_Upfront_2Q19_Digital_P2+</t>
  </si>
  <si>
    <t>11659_ABC_GSK_Flonase_Primetime_Unified Upfront_Q2_2019_TV#19P248</t>
  </si>
  <si>
    <t>10953_ABC_Pfizer_Xeljanz UC_Prime_Upfront_Q2_2019_Digital_19P060</t>
  </si>
  <si>
    <t>11189_ABC_Conagra_Marie Callender's_Primetime LF_Upfront Unified_2Q_2019_19P268_W25-54 DAR</t>
  </si>
  <si>
    <t>11163_Freeform_P&amp;G_Gain Scent Boosters Beads_Upfront_2Q19_Digital</t>
  </si>
  <si>
    <t>11331_ABC_Marriott_Loyalty_Primetime_Upfront_Q2_2019_Digital</t>
  </si>
  <si>
    <t>10968_ABC_Novartis_Cosentyx PSA_Upfront Unified_Q2_2019_Digital_19P259</t>
  </si>
  <si>
    <t>10766_ABC - Royal Caribbean - 2Q'19 - Upfront - Prime/Kimmel - P2+</t>
  </si>
  <si>
    <t>11576_FF_Storck_Toffifay_Upfront_2Q_2019_Digital</t>
  </si>
  <si>
    <t>10808_ABC_Beech-Nut_Naturals_ABC Digital + Freeform LF/SF_Scatter_2Q_2019_Digital_P2+</t>
  </si>
  <si>
    <t>10740_ABC - National Association Of Realtors - 2Q'19 - Scatter</t>
  </si>
  <si>
    <t>11456_ABC_Mars_Snickers_Primetime_Upfront_Q2_2019_VOD</t>
  </si>
  <si>
    <t>11721_ABC_Clorox_Powerful Bleach Clean_Prime VOD_Upfront_Q2_2019_Digital_TV #19P276_11721_4/15</t>
  </si>
  <si>
    <t>11227_ABC_Kohl's_Primetime_Unified Upfront_Q2_2019_Digital_TV#19P151</t>
  </si>
  <si>
    <t>11307_ABC_Fidelity_Value Tier 1_Primetime VOD_Scatter_Q2_2019_Digital</t>
  </si>
  <si>
    <t>11792_ABC_ Walmart_ Fight Hunger_Prime Unified_Upfront_2Q_2019_TV#19P113</t>
  </si>
  <si>
    <t>10802_ABC/FF_JAMRS_Prime/FF_Upfront_Q2_2019_Digital</t>
  </si>
  <si>
    <t>11101_ABC_P&amp;G_MR CLEAN SURFACE CARE_Primetime_Upfront_Q2_2019_Digital_TV#19P100</t>
  </si>
  <si>
    <t>11187_ABC_Capital One_Consumer_Primetime_Upfront_Q2_2019_Digital</t>
  </si>
  <si>
    <t>11099_ABC_P&amp;G_GAIN SCENT BOOSTERS BEADS_Primetime_Upfront_Q2_2019_Digital_TV#19P100</t>
  </si>
  <si>
    <t>11333_ABC_GSK_Flonase Sensimist_News_Unified Upfront_Q2_2019_Digital_TV#19N244</t>
  </si>
  <si>
    <t>11042_ABC_Geico_VOD DAI_Upfront_Q2_2019_Digital</t>
  </si>
  <si>
    <t>11196_Freeform_P&amp;G_Swiffer Sweeper Cleaning System _Upfront_2Q19_Digital</t>
  </si>
  <si>
    <t>11246_ABC/FF_Henkel_Entertainment &amp; Lifestyle_Upfront_2Q_2019_Digital_W25-49</t>
  </si>
  <si>
    <t>11406_ABC_Bayer_OAD Under 50_Primetime_Upfront Unified_Q2_2019_TV#19P048_BYR_OU5_002_</t>
  </si>
  <si>
    <t>10398_ABC/FF - Red Bull - Classic Cartoon - Q2 FY19 - Scatter</t>
  </si>
  <si>
    <t>11390_ABC/FF_Duracell_Primetime &amp; Freeform VOD_Upfront_Q2_2019_Digital</t>
  </si>
  <si>
    <t>11497_ABC_Warner Brothers_Godzilla King of The Monsters_Primetime_Upfront_Q2_2019_Digital</t>
  </si>
  <si>
    <t>11394_ABC_Ancestry_News_Upfront_Q2_2019_Digital</t>
  </si>
  <si>
    <t>11022_Freeform_Conagra_Healthy Choice_ROS_Upfront_2Q_2019_Digital</t>
  </si>
  <si>
    <t>11334_ABC_GSK_Flonase Sensimist_Primetime_Unified Upfront_Q2_2019_Digital_TV#19P248</t>
  </si>
  <si>
    <t>11643_ABC_Sun Pharma_Healix/Prime ADI_Scatter_2Q_2019_Digital</t>
  </si>
  <si>
    <t>11145_ABC_Unilever_Knorr_Primetime_Non-Unified Upfront_2Q_2019</t>
  </si>
  <si>
    <t>11318_ABC_Lionsgate_Long Shot_Prime JKL_Unified Upfront_Q2_2019_Digital_19P303</t>
  </si>
  <si>
    <t>11241_ABC_Liberty Mutual_Primetime_Unified_Q2_2019_Digital_TV#19P523</t>
  </si>
  <si>
    <t>10972_ABC_Church &amp; Dwight_RSR3_Prime_Upfront Backfill_Q2_2019_Digital</t>
  </si>
  <si>
    <t>11186_ABC_Capital One_Bank_Primetime_Upfront_Q2_2019_Digital</t>
  </si>
  <si>
    <t>11065_ABC_MillerCoors_Coors Light_Primetime LF + JKL LF/SF_Scatter_2Q_2019_Digital_P2+</t>
  </si>
  <si>
    <t>11231_ABC__Preen_ICON/ABC Digital_Scatter_2Q_2019_Digital</t>
  </si>
  <si>
    <t>11084_ABC_Weight Watchers_Primetime_Upfront Unified_Q2_2019_Digital_TV#19P287</t>
  </si>
  <si>
    <t>10522_ABC_Ferrero_Crunch_Primetime_Upfront_Q2_2019_Digital_TV#19P316</t>
  </si>
  <si>
    <t>11471_ABC_Warner Brothers_Detective Pikachu_Primetime_Upfront_Q2_2019_Digital</t>
  </si>
  <si>
    <t>11381_ABC/FF_Post_Primetime VOD_Upfront_Q2_2019_Digital</t>
  </si>
  <si>
    <t>11522_ABC_McDonald's_Breakfast Core_ABC Digital_Upfront_Q2_2019_Digital_11522_4/16</t>
  </si>
  <si>
    <t>11147_Freeform_Popeye's_Horizon_Upfront_2Q_2019_ Digital</t>
  </si>
  <si>
    <t>10971_ABC_Church &amp; Dwight_WVL3_Prime_Upfront Backfill_Q2_2019_Digital</t>
  </si>
  <si>
    <t>11507_ABC_Bayer_Kyleena_Primetime_Upfront_Q2_2019_Digital_W1834_vCE</t>
  </si>
  <si>
    <t>11028_ABC_Taco Bell_Primetime + JKL + Freeform LF_Upfront_2Q_2019_Digital_A18+ DAR</t>
  </si>
  <si>
    <t>10955_ABC/FF_Darden_Olive Garden_Primetime/Freeform_Upfront_Q2_2019_Digital</t>
  </si>
  <si>
    <t>11866_Freeform_KFC_Multiple Brands_(May-June)_Wieden &amp; Kenneedy/Upfront_Q2_2019_Digital</t>
  </si>
  <si>
    <t>11093_ABC_Bayer_MiraLax_Primetime_Upfront Unified_Q2_2019_TV#19P048_BYR_LAX_011</t>
  </si>
  <si>
    <t>11767_ABC/FF_Victoria's Secret_Primetime Freeform Kimmel_Upfront_Q2_2019_Digital</t>
  </si>
  <si>
    <t>11375_ABC_Post_Primetime_Unified Upfront_Q2_2019_Digital</t>
  </si>
  <si>
    <t>11697_ABC_Honda_Regional_Prime/JKL_Upfront_Q2_2019_Digital</t>
  </si>
  <si>
    <t>10668_ABC_Applebee's_Primetime_Unified_Q2_2019_Digital_#19P296</t>
  </si>
  <si>
    <t>11202_ABC_Conagra_Banquet_Primetime LF_Upfront Unified_2Q_2019_19P268_W25-54 DAR</t>
  </si>
  <si>
    <t>11572_ABC_Sargento_Prime_ADI_2Q_2019_Digital_TV #19P141</t>
  </si>
  <si>
    <t>11367_ABC_Marshalls_Primetime_Upfront Unified_Q2_2019_TV#19P078_TJN_MAR_120_</t>
  </si>
  <si>
    <t>11346_Freeform_Weight Watchers_Horizon_Upfront_2Q_2019_Digital</t>
  </si>
  <si>
    <t>11102_ABC_P&amp;G_PAMPERS CRUISERSá360_Primetime_Upfront_Q2_2019_Digital_TV#19P100</t>
  </si>
  <si>
    <t>11834_Freeform_Walmart_fight Hunger_Upfront_2Q_Digital</t>
  </si>
  <si>
    <t>11393_ABC_Ancestry_Primetime_Upfront_Q2_2019_Digital_TV#19P258</t>
  </si>
  <si>
    <t>11357_ABC_Conagra_Healthy Choice_Primetime LF_Upfront Unified_2Q_2019_19P268_W25-54 DAR</t>
  </si>
  <si>
    <t>11415_ABC_Autotrader_ Prime LFV + JKL LFV/SFV_ A18-49 DAR_ 2Q'19 _Scatter</t>
  </si>
  <si>
    <t>11037_ABC_P&amp;G_Downy Unstoppable Fabric Enhancer_Primetime_Upfront_Q2_2019_Digital_TV#19P100</t>
  </si>
  <si>
    <t>11188_ABC_Amgen_Aimovig_Primetime_Scatter_Q2_2019_Digital</t>
  </si>
  <si>
    <t>11049_ABC_Red Lobster_Primetime_Upfront Unified_2Q_2019_Digital_TV #19P207_A25-54 vCE</t>
  </si>
  <si>
    <t>11496_ABC_Warner Brothers_A Sun is Also a Star_Primetime_Upfront_Q2_2019_Digital</t>
  </si>
  <si>
    <t>11407_ABC/FF_Hotels.com_Primetime/JKL/Freeform_Upfront_Q2_2019_HOT_HOT_028_</t>
  </si>
  <si>
    <t>11336_ABC_P&amp;G_BOUNCE_Primetime_ADI_Q2_2019_Digital_TV#19P100</t>
  </si>
  <si>
    <t>11813_ABC_Wyndham Hotels_Prime/GMA/JKL_Scatter_Q2_2019_Digital</t>
  </si>
  <si>
    <t>11448_Freeform_Amgen_Aimovig_Scatter_2Q_2019_Digital</t>
  </si>
  <si>
    <t>10416_ABC_Indeed_Primetime_Upfront Unified_Q2_2019_TV#19P137_IDI_COR_040_</t>
  </si>
  <si>
    <t>11172_ABC_Discover Card_Primetime_Upfront Unified_2Q_2019_Digital_19P209_A25-54 vCE</t>
  </si>
  <si>
    <t>11510_FF_WD STD MOT PIC _Aladdin_Upfront_Q2_2019_Digital</t>
  </si>
  <si>
    <t>11539_ABC_TJX Companies_TJ Maxx_Primetime_ADI_Q2_2019_TV#19P080</t>
  </si>
  <si>
    <t>11376_ABC_Cigna_Primetime_Upfront_Q2_2019_Digital</t>
  </si>
  <si>
    <t>11700_ABC_McDonald's_Disney Avengers_ABC Digital &amp; JKL_Upfront_Q2_2019_Digital</t>
  </si>
  <si>
    <t>11075_ABC_Amgen_Aimovig_Primetime_Upfront_Q2_2019_Digital_TV#19P420</t>
  </si>
  <si>
    <t>11209_ABC_Sunovion_Latuda_Primetime + Daytime + JKL LF_Scatter_2Q_2019_Digital_A25-49 vCE</t>
  </si>
  <si>
    <t>11250_ABC/FF_Verizon_DABC &amp; FF_Upfront_Q2_2019_Digital</t>
  </si>
  <si>
    <t>11272_ABC_Allergan_Botox Cosmetic NA_Primetime_Upfront Unified_Q2_2019_TV#19P247_AG1_BS_018_</t>
  </si>
  <si>
    <t>11219_ABC_P&amp;G_Secret_Prime_Scatter_Q2_2019_Digital</t>
  </si>
  <si>
    <t>11773_Freeform_McDonalds_Avengers 4_Upfront_2Q_2019_Digital</t>
  </si>
  <si>
    <t>11340_ABC_P&amp;G_OLAY SUN FACIAL MOISTURIZER_Primetime_ADI_Q2_2019_Digital_TV#19P100</t>
  </si>
  <si>
    <t>11400_ABC_AT&amp;T_Mobility_VOD_Primetime_Upfront_Q2_2019_Digital</t>
  </si>
  <si>
    <t>11228_ABC - Subaru - 2Q'19 - Unified Upfront - Prime - TV#19P208 - A25-54 - DAR (+)</t>
  </si>
  <si>
    <t>11566_ABC_Astrazeneca_Farixiga_Healix/News_Upfront_2Q_2019</t>
  </si>
  <si>
    <t>11676_GEA_Scatter_2Q_2019-Laundry Digital Prime/GMA</t>
  </si>
  <si>
    <t>11112_ABC_P&amp;G_TIDE LAUNDRY TB_Primetime_Upfront_Q2_2019_Digital_TV#19P100</t>
  </si>
  <si>
    <t>11650_ABC_Subaru_Carmichael Lynch/Prime ADI_Upfront_2Q_2019_Digital</t>
  </si>
  <si>
    <t>11278_ABC_Allergan_Juvederm_Primetime_Upfront Unified_Q2_2019_TV#19P247_AG1_JV_010_</t>
  </si>
  <si>
    <t>11421_ABC_WDSMP_Aladdin_Primetime_Upfront_Q2_2019_Digital</t>
  </si>
  <si>
    <t>11609_ABC/FF_Merck_Gardasil Adolescent_ABC Digital_Upfront_2Q_2019_Digital_</t>
  </si>
  <si>
    <t>11660_ABC_Nestle_San Pell_Primetime_ADI_Q2_2019_TV#19P224</t>
  </si>
  <si>
    <t>11004_ABC_Hyundai_Primetime_Upfront_Q2_2019_Digital</t>
  </si>
  <si>
    <t>11260_FF_Prestige_Monistat_CY UF_2Q-4Q_2019_Digital</t>
  </si>
  <si>
    <t>11787_Freeform_McDonalds_Breakfast Core_Upfront_2Q_2019_Digital</t>
  </si>
  <si>
    <t>11214_ABC_Old Navy_Primetime_Upfront_Q2_2019_Digital_TV#19P123</t>
  </si>
  <si>
    <t>10819_ABC _Consumer Cellular_Scatter_2Q_2019_Digital</t>
  </si>
  <si>
    <t>11758_FF_Storck_Werthers_Upfront_2Q_2019_Digital</t>
  </si>
  <si>
    <t>11020_ABC_P&amp;G_Crest Paste Gum Health_Primetime_Upfront_Q2_2019_Digital_TV#19P100</t>
  </si>
  <si>
    <t>11541_Freeform_Toyota_Corolla_Zenith/Upfront_Q2_2019_Digital</t>
  </si>
  <si>
    <t>10983_Freeform_Conagra_Marie Meals_ROS_Upfront_2Q_2019_Digital</t>
  </si>
  <si>
    <t>11193_ABC_Conagra_Reddi Wip_Primetime LF_Upfront Unified_2Q_2019_19P268_W25-54 DAR</t>
  </si>
  <si>
    <t>11883_Freeform_T-Mobile_Upfront_Q2_2019_Digital</t>
  </si>
  <si>
    <t>10998_ABC_Bayer_Claritin BASE_Primetime_Upront Unified_Q2_2019_TV#19P048_(+)_BYR_CLA_023_</t>
  </si>
  <si>
    <t>11316_Freeform_Pepsi_Bubly_Upfront_2Q_2019_Digital</t>
  </si>
  <si>
    <t>11684_ABC_Beats_Nothing Can Stop You_ Prime LFV_Scatter_2Q_2019</t>
  </si>
  <si>
    <t>11945_Freeform_Walmart_OGP Broadband May_Upfront_Q2_2019_Digital</t>
  </si>
  <si>
    <t>11204_ABC_TJX Companies_TJ Maxx_Primetime_Upfront Unified_Q2_2019_TV#19P080</t>
  </si>
  <si>
    <t>11373_ABC_Universal_ Prime_ADI_2Q'19_#19P063</t>
  </si>
  <si>
    <t>10743_ABC _Sanofi_Dupixent_ABC Digtal_Scatter_Q2_2019_Digital</t>
  </si>
  <si>
    <t>11125_Freeform_Darden_Starcom/Upfront_2Q19_2019_Digital_TV#20150</t>
  </si>
  <si>
    <t>11379_ABC_Cigna_News_Upfront_Q2_2019_Digital</t>
  </si>
  <si>
    <t>11850_ABC_McDonalds ROD_Digital and JKL_Upfront_2Q'19_Digital</t>
  </si>
  <si>
    <t>11378_ABC_Booking.com_Prime_ADI_2Q'19_Digital_VOD_#19P486</t>
  </si>
  <si>
    <t>11047_ABC_Amgen_Enbrel_Primetime_Upfront_Q2_2019_Digital_TV#19P133</t>
  </si>
  <si>
    <t>11078_ABC_Bayer_Claritin D_Primetime_Upfront Unified_Q2_2019_TV#19P048_BYR_CLD_016</t>
  </si>
  <si>
    <t>11304_ABC_Metro PCS_Primetime Upfront Unified_Upfront_Q2_2019_Digital_19P192</t>
  </si>
  <si>
    <t>11094_ABC_P&amp;G_Downy Fabric Enhancer DY_Primetime_Upfront_Q2_2019_Digital_TV#19P100</t>
  </si>
  <si>
    <t>11561_ABC_Realtor.com_Prime_Upfront Backfill_Q2_2019_Digital</t>
  </si>
  <si>
    <t>11725_ABC_Chase_Prime &amp; News_Upfront_Q2_2019_Digital</t>
  </si>
  <si>
    <t>11717_DCWW_ Take Me Fishing_STB VOD/APPS_DC/DXD_Scatter_2Q_2019_Digital</t>
  </si>
  <si>
    <t>11438_Freefrom_Clorox_Scatter_Q2_2019_Digital</t>
  </si>
  <si>
    <t>11212_ABC_JCP_Enterprise_STBVOD_Upfront_Q2_2019_Digital</t>
  </si>
  <si>
    <t>11946_Freeform_JC Penney_May_Upfront_2Q19_Digital</t>
  </si>
  <si>
    <t>11728_ABC_AstraZeneca_Bydureon_Healix/Primetime_Scatter_2Q_2019_Digital</t>
  </si>
  <si>
    <t>10583_ABC_Chipotle_Upfront_Prime LFV/Kimmel LFV&amp;SFV_Upfront_2Q_2019_P2+</t>
  </si>
  <si>
    <t>11842_ABC_Lionsgate_John Wick 3_Prime JKL_Unified Upfront_Q2_2019_Digital</t>
  </si>
  <si>
    <t>11829_DCWW_Warner Brothers_PG13 Godzilla: King of the Monsters Pre-Opening_Upfront_2Q19_Digital_2019</t>
  </si>
  <si>
    <t>11509_Freeform_Pepsi_Lays Fluidity_Scatter_2Q_2019_Digital</t>
  </si>
  <si>
    <t>12008_DCWW_Warner Brothers_ Lego Movie 2 The Second Part PST_APP + VOD_2Q19_Upfront_Digital_2019</t>
  </si>
  <si>
    <t>11901_ABC - Red Robin - 2Q'19 - Upfront - Primetime FEP/ VOD</t>
  </si>
  <si>
    <t>11891_ABC_Apple_Apple Watch_Primetime VOD DAI_Upfront_Q2_2019_Digital</t>
  </si>
  <si>
    <t>11892_ABC_Shark Ninja_Foodi_UM/Primetime_Scatter_2Q_2019_Digital</t>
  </si>
  <si>
    <t>11983_Freeform_Tracfone_Total Wireless VOD_Upfront_2Q19_Digital</t>
  </si>
  <si>
    <t>11961_Freeform_Warner_The Sun is Also a Star Pre-Opening_ADI_Upfront_2Q_2019_Digital</t>
  </si>
  <si>
    <t>11859_ABC_Apple Siri Drivers_Primetime VOD_Scatter_2Q/3Q_2019_Digital</t>
  </si>
  <si>
    <t>11939_Freeform_Apple VOD_Upfront_Watch_2Q_2019_Digital</t>
  </si>
  <si>
    <t>11564_ABC/FF_Annapurna_The Hustle_ABC &amp; Freeform_Scatter_Q2_2019_Digital</t>
  </si>
  <si>
    <t>11949_ABC_Jared_Primetime_ADI_Q2_2019_TV#19P198</t>
  </si>
  <si>
    <t>11950_ABC_Kay Jewelers_Primetime_ADI_Q2_2019_TV#19P196</t>
  </si>
  <si>
    <t>11955_ABC_Zales_Primetime_ADI_Q2_2019_TV#19P199</t>
  </si>
  <si>
    <t>11920_ABC_Kay Jewelers_Kay Gifting_Primetime/Kimmel_Upfront_2Q_2019_Show Target_SJT_KAY_001_</t>
  </si>
  <si>
    <t>11401_ABC_Apex_Linkedin_ABC Digital_Scatter_2Q_2019_Digital_A25-49</t>
  </si>
  <si>
    <t>12027_Freeform - Red Robin - Scatter- FEP/VOD - 2Q'19</t>
  </si>
  <si>
    <t>11358_FF_Universal_Ma_Scatter_Q3_2019_Digital</t>
  </si>
  <si>
    <t>PSAs on Disney Channel Q3 - Q4 FY2019 - SD-HD</t>
  </si>
  <si>
    <t>11665_ABC_P&amp;G_Bounty_Prime_Upfront_Q2_2019_Digital_19P066</t>
  </si>
  <si>
    <t>11934_Freeform_Warner_Godzilla Pre-Opening_ADI_Upfront_2Q_2019_Digital</t>
  </si>
  <si>
    <t>PSAs on Disney Junior Q3-Q4 FY19 - SD-HD</t>
  </si>
  <si>
    <t>11041_ABC_American Express_Platinum_UM/Prime ADI_Upfront_2Q_2019_Digital_19P459</t>
  </si>
  <si>
    <t>11520_Freeform_Dairy Queen_Treats_ROS_Upfront_Q2_2019_Digital</t>
  </si>
  <si>
    <t>11223_ABC_Microsoft_End User_Prime &amp; JKL_Upfront_Q2_2019_19P135 &amp; 19L006</t>
  </si>
  <si>
    <t>11416_DCWW_WDSMP_Aladdin_Upfront_Q2_2019_Digital_DC DAI</t>
  </si>
  <si>
    <t>11439_DCWW_Milk Pep_Upfront_Q1-Q3_2019_Digital</t>
  </si>
  <si>
    <t>12037_ABC_ Paramount_Rocketman-DABC LFV_ 2Q'19 Scatter_</t>
  </si>
  <si>
    <t>12036_ABC_Apple_Apple iPhone_Primetime VOD DAI_Upfront_Q2_2019_Digital</t>
  </si>
  <si>
    <t>12006_ABC_Smuckers_Milk Bone_Primetime_Upfront_Q2_2019_Digital</t>
  </si>
  <si>
    <t>11930_Freeform_Chattem_Freeform LFV_ADI_Upfront_Q2_2019_Digital_19I309</t>
  </si>
  <si>
    <t>11938_Freeform_Apple VOD_Upfront_iPhone_2Q_2019_Digital</t>
  </si>
  <si>
    <t>11993_ABC_Dr Pepper_Bai_Primetime_ADI_Q2_2019_Digital_TV#19P559</t>
  </si>
  <si>
    <t>11927_ABC_Dr Pepper_Canada Dry_Primetime_ADI_Q2_2019_Digital_TV#19P569</t>
  </si>
  <si>
    <t>11461_FF_Annapurna_Booksmart_Pretty Little Liars_Scatter_Q2_2019_Digital</t>
  </si>
  <si>
    <t>11885_ABC_SC Johnson_Raid_Primetime_Upfront_Q2_2019_Digital</t>
  </si>
  <si>
    <t>11999_Freeform_Pepsi_Frappuccino_Upfront_2Q_2019_Digital</t>
  </si>
  <si>
    <t>10981_ABC_Mazda_Primetime_ADI_Q2_2019_TV#19P293</t>
  </si>
  <si>
    <t>12054_ABC_Kay Jewelers_Kay Bridal_Primetime/Kimmel_Upfront_2Q_2019_Show Target_SJT_KBR_001_</t>
  </si>
  <si>
    <t>11699_ABC_TrueCar_CAT3_Prime_Upfront Backfill_Q2_2019_Digital</t>
  </si>
  <si>
    <t>12045_ABC/FF_Fox_Dark Phoenix_ABC Digital &amp; Freeform_Upfront_Q2_2019_Digital</t>
  </si>
  <si>
    <t>11936_DCWW_Warner Brothers_Detective Pikachu Chase II _UF_2Q19_2019_Digital</t>
  </si>
  <si>
    <t>12048_ABC_TrueCar_NCF3_Prime_Upfront Backfill_Q2_2019_Digital</t>
  </si>
  <si>
    <t>12065_ABC_La-Z-Boy_Ent/Lifestyle_Upfront_Q2_2019_Digital</t>
  </si>
  <si>
    <t>11397_ABC_Mitsubishi_Primetime_Upfront_Q2_2019_Digital</t>
  </si>
  <si>
    <t>12108_ABC_GE_Cafe_Primetime_Scatter_2Q_2019-FEP PRIME</t>
  </si>
  <si>
    <t>11422_ABC_WDSMP_Toy Story 4_Primetime_Upfront_Q2_2019_Digital</t>
  </si>
  <si>
    <t>12155_ABC_Sony Pictures_MIB International_UM/Prime_Upfront_2Q_2019_Digital</t>
  </si>
  <si>
    <t>11527_Freeform_Old Navy_Upfront_2Q19_Digital</t>
  </si>
  <si>
    <t>12033_FF_Priceline_Scatter_Pre-emptible_Q2_2019_Digital</t>
  </si>
  <si>
    <t>11131_ABC_Storck_Werther's_Primetime LF + JKL LF/SF_Upfront_2Q_2019_Digital_P2+</t>
  </si>
  <si>
    <t>11882_ABC_SC Johnson_OFF_Primetime_Upfront_Q2_2019_Digital_11882_4/27</t>
  </si>
  <si>
    <t>12069_DCWW_McDonalds_Secret Life of Pets_2Q19_Upfront_Digital_2019</t>
  </si>
  <si>
    <t>11417_ABC_Boehringer_Jardiance_Prime FEP/VOD_Upfront_2Q_2019_Digital</t>
  </si>
  <si>
    <t>12140_Freeform_Sony_MIBIntl_Upfront_2Q19_2019_Digital</t>
  </si>
  <si>
    <t>10970_ABC_Pfizer_Ibrance_Prime_Upfront_Q2_2019_Digital_19P060</t>
  </si>
  <si>
    <t>12028_DCWW_Danone_Danimals_DC/XD Disney Now &amp; STB VOD_Scatter_Q2_2019_Digital</t>
  </si>
  <si>
    <t>11781_ABC_McDonalds_Uber Eats_ABC Digital_JKL_2Q_2019_Digital</t>
  </si>
  <si>
    <t>11354_ABC/FF_Universal Pictures_Yesterday_ABC_Freeform_Scatter_Q2_2019-Digital</t>
  </si>
  <si>
    <t>11701_ABC/FF_Olly_ABC Digital &amp; Freeform_Scatter_2Q_2019_Digital</t>
  </si>
  <si>
    <t>11092_DABC_Chattem_ABC Digital/FF/DCWW/OTV_Upfront_Q2_2019_Digital</t>
  </si>
  <si>
    <t>11776_DCWW_Wow Wee_ Lucky Fortune_ 2Q _Upfront_Digital_2019</t>
  </si>
  <si>
    <t>10520_ ABC_Ferrero_Trolli_Primetime_Upfront_Q2_2019_Digital_TV#19P316_10520_4/8</t>
  </si>
  <si>
    <t>10506_ABC - Ford - Lincoln - 2Q'19 - Upfront</t>
  </si>
  <si>
    <t>11960_Freeform_Sonic_Zenith_Upfront_Q2_2019_Digital_Absolute A</t>
  </si>
  <si>
    <t>12158_ABC_GSK_Nicorette_GMA Sponsorship_Scatter_Q2_2019_Digital</t>
  </si>
  <si>
    <t>12118_FF_WD STD MOT PIC _Toy Story 4_Upfront_Q2_2019_Digital</t>
  </si>
  <si>
    <t>11636_DABC_Go RVing_TS4_Scatter_2Q/3Q_2019_Digital</t>
  </si>
  <si>
    <t>12074_ABC_Smuckers_Folgers_Primetime_Unified Upfront_Q2_2019_Digital_TV#19P256</t>
  </si>
  <si>
    <t>12126_ABC_Smuckers_Nutrish_Primetime_Upfront_Q2_2019_Digital</t>
  </si>
  <si>
    <t>12149_ABC_Marriott_Longer Stays_Primetime_Upfront_Q2_2019_Digital</t>
  </si>
  <si>
    <t>11515_DCWW_Bel Brands_Calendar Upfront_2Q_2019_Digital</t>
  </si>
  <si>
    <t>12204_ABC/FF_Walgreens_Summer of Value_Upfront_Non-Unified_ABC Digital_Freeform_Q2_2019_WAL_SUM_016_</t>
  </si>
  <si>
    <t>12004_ABC/FF_P&amp;G_Olay_Scatter_2Q_2019_Digital</t>
  </si>
  <si>
    <t>11662_ABC_Subway_Window 3_Prime_Upfront_Q2_2019_Digital_19P246</t>
  </si>
  <si>
    <t>11273_Freeform_P&amp;G_Secret_Carat_Scatter_2Q19_2019_Digital</t>
  </si>
  <si>
    <t>12097_P&amp;G_Secret Fresh_Incremental Scatter_2Q'19 _OLV_Freeform</t>
  </si>
  <si>
    <t>12147_ABC_GSK_Nicorette_Primetime_Unified Upfront_Q2_2019_TV#19P248</t>
  </si>
  <si>
    <t>12198_ABC_ Facebook_Groups_ Scatter ADI_2Q-3Q_2019_TV#19P637</t>
  </si>
  <si>
    <t>11921_ABC - Living Essentials_5-Hour Energy_TEA_ABC Digital_Scatter_May_June '19</t>
  </si>
  <si>
    <t>11050_ABC_Principal Financial Group_Primetime_Upfront_Q2_2019_Digital</t>
  </si>
  <si>
    <t>11517_ABC_Tracfone_Total Wireless_Primetime_Upfront_Q2_2019_Digital_TV#19P359</t>
  </si>
  <si>
    <t>11514_ABC_Tracfone_Straight Talk_Primetime_Upfront_Q2_2019_Digital_TV#19P359</t>
  </si>
  <si>
    <t>11513_FF_Netflix_Always Be My Maybe_Scatter_Q2_2019_Digital</t>
  </si>
  <si>
    <t>11095_DABC_Carfax_ABC Digital/FF_Upfront_Q2_2019_Digital</t>
  </si>
  <si>
    <t>12215_DCWW_Cepia_ Bananas_STB VOD DJR_Scatter_2Q_2019_Digital</t>
  </si>
  <si>
    <t>11191_ABC_Eli Lilly_Taltz (PSO)_News/Day/JKL_Upfront_2Q_2019_Digital</t>
  </si>
  <si>
    <t>11173_ABC_Eli Lilly_Taltz (PSO)_Primetime_Upfront_2Q_2019_Digital</t>
  </si>
  <si>
    <t>10346_DCWW_Best Western_Toy Story 4_ DisneyNOW + DAI_Scatter_Q2Q3_2019_Digital</t>
  </si>
  <si>
    <t>12234_ABC_Viacom_VH1_Black Ink Crew_Scatter_2Q_FY19-ABC Digital</t>
  </si>
  <si>
    <t>11986_DCWW_WDSD_Captain Marvel DVD_Upfront_Q2_2019_Digital_DC DAI_PG-13</t>
  </si>
  <si>
    <t>11237_ABC_General Mills_Primetime_ADI_Q2_2019_TV#19P091</t>
  </si>
  <si>
    <t>11799_ABC/FF_Clif Bar_Primetime_Freeform_Scatter_Q2_2019_Show Targeted</t>
  </si>
  <si>
    <t>12233_ABC_Warner Brothers_Annabelle Comes Home Pre-Opening_Prime_Upfront_Q2_2019_Digital</t>
  </si>
  <si>
    <t>12173_Freeform_Warner_Anabelle Comes Home Pre-Opening ADI_Upfront_2Q_2019_Digital</t>
  </si>
  <si>
    <t>12185_ABC_Apple_Apple iPhone_Primetime VOD DAI_Upfront_2Q_2019_Digital</t>
  </si>
  <si>
    <t>12186_ABC_Apple_Apple Watch_Primetime VOD DAI_Upfront_2Q_2019_Digital</t>
  </si>
  <si>
    <t>12250_Freeform_Walmart_Broadband FY20 June_Upfront_2Q'19_Digital</t>
  </si>
  <si>
    <t>12270_Freeform_Apple_VOD_iPhone_Upfront_2Q_2019_Digital</t>
  </si>
  <si>
    <t>12271_Freeform_Apple_VOD_Watch_Upfront_2Q_2019_Digital</t>
  </si>
  <si>
    <t>NA</t>
  </si>
  <si>
    <t>ABC Unassociated Campaign</t>
  </si>
  <si>
    <t>Disney Channel Unassociated Campaign</t>
  </si>
  <si>
    <t>Disney XD Unassociated Campaign</t>
  </si>
  <si>
    <t>Freeform Unassociated Campaign</t>
  </si>
  <si>
    <t>FreeForm</t>
  </si>
  <si>
    <t>AMC</t>
  </si>
  <si>
    <t>Attention: Joshua Berger</t>
  </si>
  <si>
    <t>11 Penn Plaza</t>
  </si>
  <si>
    <t>New York, NY 10001</t>
  </si>
  <si>
    <t>Joshua.Berger@amcnetworks.com</t>
  </si>
  <si>
    <t>WETV, AMC, Sundance Channel, BBC America, IFC</t>
  </si>
  <si>
    <t>OLVOD_Indeed Inc_AMC_BU_10.01.18-09.29.19_455</t>
  </si>
  <si>
    <t>OLVVOD_Volkswagen_AMCN_BU_10.01.18-09.29.19_464</t>
  </si>
  <si>
    <t>BBC America</t>
  </si>
  <si>
    <t>IFC</t>
  </si>
  <si>
    <t>Sundance Channel</t>
  </si>
  <si>
    <t>OLVVOD_Infiniti_AMCN_BU_10.01.18-09.29.19_476</t>
  </si>
  <si>
    <t>VOD_Apple_AMCN_BU_10.01.18-09.29.19_457</t>
  </si>
  <si>
    <t>OLVOD_Subaru_AMC_BU_10.01.18-09.29.19_495</t>
  </si>
  <si>
    <t>OLVVOD_Hyundai_AMC_BU_10.01.18-09.30.19_474</t>
  </si>
  <si>
    <t>VOD_Carmax Inc_AMC_BU_10.08.18-09.29.19_498</t>
  </si>
  <si>
    <t>VOD_AT&amp;T_AMCN_BU_10.01.18-09.29.19_460</t>
  </si>
  <si>
    <t>WE TV</t>
  </si>
  <si>
    <t>OLVVOD_Clorox_WETV_BU_10.15.18-09.29.19_493</t>
  </si>
  <si>
    <t>VOD_Farmers Insurance Group_AMCN_BU_10.01.18-09.29.19_473</t>
  </si>
  <si>
    <t>OLVVOD_Verizon Wireless_AMCN_BU_10.01.18-09.29.19_480</t>
  </si>
  <si>
    <t>VOD_Pizza Hut_AMC_BU_09.30.18-09.30.19_446</t>
  </si>
  <si>
    <t>OLVVOD_Men's Wearhouse, Inc._AMCN_BU_10.15.18-09.08.19_481</t>
  </si>
  <si>
    <t>Geico_AMC_BU_01.01.18-06.30.19_183</t>
  </si>
  <si>
    <t>VOD_Geico_Geico_AMCN_BU_12.31.18-12.29.19_555</t>
  </si>
  <si>
    <t>OLVVOD_Zillow Inc_AMCN_BU_12.31.18-09.29.19_582</t>
  </si>
  <si>
    <t>OLVVOD_Capital One_AMC_BU_01.01.19-09.29.19_589</t>
  </si>
  <si>
    <t>VOD_Reckitt Benckiser_AMCN_HYHO_01.03.19-12.29.19_586</t>
  </si>
  <si>
    <t>VOD_Reckitt Benckiser_AMCN_HEALTH_01.01.19-12.31.19_581</t>
  </si>
  <si>
    <t>DR_Esurance Inc._DR- Car Insurance_AMCN_SCT_01.14.19-06.30.19_596</t>
  </si>
  <si>
    <t>OLVVOD_Constant Contact Inc_GEN_AMCN_SCT_01.14.19-05.19.19_604</t>
  </si>
  <si>
    <t>OLVVOD_Boston Beer_AMCN_BU_01.14.19-09.29.19_587</t>
  </si>
  <si>
    <t>OLVVOD_Burger King_AMC_BU_01.24.19-09.29.19_607</t>
  </si>
  <si>
    <t>OLVVOD_Toyota_AMCN_BU_02.04.19-08.04.19_614</t>
  </si>
  <si>
    <t>PR_AMC_VOD_2019_Promo-Format</t>
  </si>
  <si>
    <t>PR_IFC_VOD_2019_Promo-Format</t>
  </si>
  <si>
    <t>OLVVOD_Subaru_IFC_BU_02.15.19-09.30.19_611</t>
  </si>
  <si>
    <t>PR_BBCA_VOD_2019_Promo-Format</t>
  </si>
  <si>
    <t>PR_AMC_STB-VOD_BackIn60_Sponsorship</t>
  </si>
  <si>
    <t>PR_SUN_VOD_2019_Promo-Format</t>
  </si>
  <si>
    <t>PR_WE_VOD_2019_Promo-Format</t>
  </si>
  <si>
    <t>VOD_Constellation Brands Inc._Corona Extra_AMC_BU_12.31.18-12.29.19_566</t>
  </si>
  <si>
    <t>PR_IFC_STB-VOD_BackIn60_Sponsorship</t>
  </si>
  <si>
    <t>VOD_Constellation Brands Inc._Modelo_AMC_BU_03.11.19-12.29.19_565</t>
  </si>
  <si>
    <t>OLVVOD_Chrysler_Jeep_AMCN_BU_03.01.19-06.30.19_631</t>
  </si>
  <si>
    <t>OLVVOD_Chrysler_RAM LD DT T1_AMCN_BU_03.01.19-06.30.19_633</t>
  </si>
  <si>
    <t>OLVVOD_Chrysler_RAM HD T1 GM_AMCN_BU_03.01.19-06.30.19_632</t>
  </si>
  <si>
    <t>OLVVOD_Chrysler_Alfa Romeo_AMCN_BU_03.01.19-06.30.19_630</t>
  </si>
  <si>
    <t>OLVVOD_Jos. A. Bank Clothiers, Inc._AMCN_BU_03.18.19-09.29.19_619</t>
  </si>
  <si>
    <t>VOD_Match.com_Match.com_AMCN_SCT_04.01.19-06.30.19_647</t>
  </si>
  <si>
    <t>VOD_Studio 3 Partners LLC_Perpetual Grace_BBCA-AMC_SCT_04.07.19-06.02.19_659</t>
  </si>
  <si>
    <t>VOD_Pepsi_PLH- Pure Leaf Herbals_WETV_CU_04.01.19-06.30.19_661</t>
  </si>
  <si>
    <t>VOD_Pepsi_PLC - Pure Leaf Core_WETV_CU_04.01.19-06.30.19_662</t>
  </si>
  <si>
    <t>FLU_Home Depot_WETV_SCT_04.09.19-06.30.19_664</t>
  </si>
  <si>
    <t>OLVVOD_Wyndham Hotel &amp; Resort_AMC_SCT_04.22.19-08.18.19_648</t>
  </si>
  <si>
    <t>OLVVOD_McDonalds_ROD_AMCN_BU_04.30.19-06.01.19_671</t>
  </si>
  <si>
    <t>OLVVOD_Sony Pictures Entertainment_Brightburn_AMC_BU_04.29.19-05.26.19_674</t>
  </si>
  <si>
    <t>Capital One_AMC_BU_01.08.18-09.30.19_189</t>
  </si>
  <si>
    <t>OLVVOD_Sprint_AMCN_SCT_04.29.19-05.31.19_667</t>
  </si>
  <si>
    <t>DR_Noom Inc._DR - Noom_AMCN_SCT_05.09.19-05.31.19_678</t>
  </si>
  <si>
    <t>FLU_Dairy Queen, Inc._AMC_SCT_05.07.19-06.30.19_677</t>
  </si>
  <si>
    <t>VOD_Fox Broadcasting_9-1-1 Finale_AMC_SCT_05.14.19-05.16.19_675</t>
  </si>
  <si>
    <t>FLU_LG Electronics_AMC_SCT_05.13.19-06.16.19_681</t>
  </si>
  <si>
    <t>OLVVOD_Sony Pictures Entertainment_Men in Black International_AMC_BU_05.20.19-06.16.19_685</t>
  </si>
  <si>
    <t>OLVVOD_Universal Pictures_Ma_AMCN_SCT_05.19.19-05.31.19_679</t>
  </si>
  <si>
    <t>VOD_TracFone_AMC_SCT_04.22.19-06.30.19_666</t>
  </si>
  <si>
    <t>VOD_Viacom Media Networks_Paramount Network_AMC_SCT_05.31.19-06.22.19_687</t>
  </si>
  <si>
    <t>VOD_TGI Friday's_FRI_AMCN_SCT_05.28.19-06.09.19_691</t>
  </si>
  <si>
    <t>AMC Premiere Free Unassociated Campaign</t>
  </si>
  <si>
    <t>AMC Premiere Free</t>
  </si>
  <si>
    <t>AMC Premiere Unassociated Campaign</t>
  </si>
  <si>
    <t>AMC Premiere</t>
  </si>
  <si>
    <t>AMC Unassociated Campaign</t>
  </si>
  <si>
    <t>BBC America Unassociated Campaign</t>
  </si>
  <si>
    <t>IFC Unassociated Campaign</t>
  </si>
  <si>
    <t>Sundance Channel Unassociated Campaign</t>
  </si>
  <si>
    <t>WE TV Unassociated Campaign</t>
  </si>
  <si>
    <t>Backfill Campaigns</t>
  </si>
  <si>
    <t>Total Billed Impressions:</t>
  </si>
  <si>
    <t>AMC Premiere and Premiere Free Catchup (Jan - Mar unbilled)</t>
  </si>
  <si>
    <t>CBS</t>
  </si>
  <si>
    <t>Attention: Domenico Demeglio</t>
  </si>
  <si>
    <t xml:space="preserve">domenico.dimeglio@cbsinteractive.com </t>
  </si>
  <si>
    <t>CBS Corporation</t>
  </si>
  <si>
    <t>CBS, POP TV</t>
  </si>
  <si>
    <t>Geico National 2018/2019</t>
  </si>
  <si>
    <t>Pfizer National 2018</t>
  </si>
  <si>
    <t>48945_FY18-19 Beech-Nut Naturals Media Campaign</t>
  </si>
  <si>
    <t>49369_Universal Pictures 2018/2019 Fluidity</t>
  </si>
  <si>
    <t>48058_Priceline 18-19 Upfront</t>
  </si>
  <si>
    <t>POP TV</t>
  </si>
  <si>
    <t>49440_STK WOR 1819 PDV UF MEA 93</t>
  </si>
  <si>
    <t>49494_Apple VOD BY18/19</t>
  </si>
  <si>
    <t>48540_Applebee's UF 18/19</t>
  </si>
  <si>
    <t>48740_Lindt 18/19 Upfront</t>
  </si>
  <si>
    <t>48797_TJ Maxx Base Prime Fluidity 18/19</t>
  </si>
  <si>
    <t>49445_UO NAM Corporate Partners EGMT 2019_UO</t>
  </si>
  <si>
    <t>49530_Sargento Prime Fluidity 18/19</t>
  </si>
  <si>
    <t>49430_Consumer Cellular 18/19 Upfront_Google-DFP</t>
  </si>
  <si>
    <t>Big Bang Theory DAI HOUSE</t>
  </si>
  <si>
    <t>Young Sheldon DAI House Cross Platform</t>
  </si>
  <si>
    <t>Hawaii Five-0 DAI HOUSE Cross Platform/STB</t>
  </si>
  <si>
    <t>Blue Bloods DAI HOUSE Cross Platform</t>
  </si>
  <si>
    <t>NCIS NO DAI HOUSE Cross Platform</t>
  </si>
  <si>
    <t>All Access DAI HOUSE</t>
  </si>
  <si>
    <t>Late Night DAI HOUSE Cross Platform</t>
  </si>
  <si>
    <t>48848_Bayer Prime Fluidity 18/19</t>
  </si>
  <si>
    <t>NCIS DAI HOUSE Cross Platform</t>
  </si>
  <si>
    <t>NCIS Los Angeles DAI HOUSE</t>
  </si>
  <si>
    <t>Seal Team DAI House Cross Platform</t>
  </si>
  <si>
    <t>SWAT DAI House Cross Platform</t>
  </si>
  <si>
    <t>FBI DAI House</t>
  </si>
  <si>
    <t>Strange Angel DAI House Cross Platform</t>
  </si>
  <si>
    <t>48746_DNP_OLV_194_Dominos 2018-19 Upfront</t>
  </si>
  <si>
    <t>49258_CarMax 18/19 Upfront</t>
  </si>
  <si>
    <t>Bull DAI House</t>
  </si>
  <si>
    <t>MacGyver DAI HOUSE Cross Platform</t>
  </si>
  <si>
    <t>Mom DAI HOUSE Cross Platform</t>
  </si>
  <si>
    <t>Survivor DAI HOUSE Cross Platform</t>
  </si>
  <si>
    <t>48806_Unilever Prime 18/19 Fluidity</t>
  </si>
  <si>
    <t>49849_Shark Ninja UF DUO V2</t>
  </si>
  <si>
    <t>49531_Mizkan Prime Fluidity 18/19</t>
  </si>
  <si>
    <t>48871_Facebook 18/19 Fluidity</t>
  </si>
  <si>
    <t>48783_Church &amp; Dwight Prime 18/19 Fluidity</t>
  </si>
  <si>
    <t>49861_Burlington Upfront 18/19 Prime</t>
  </si>
  <si>
    <t>49847_AVF_FY'19 CBS Streaming_18103_19531_VID_BRD_CPG_USA</t>
  </si>
  <si>
    <t>49981_Lionsgate 2018/2019 Fluidity</t>
  </si>
  <si>
    <t>48375_Old Navy 2018-19 Upfront</t>
  </si>
  <si>
    <t>48853_Paramount Prime Fluidity BY18/19</t>
  </si>
  <si>
    <t>Tell Me A Story DAI House</t>
  </si>
  <si>
    <t>48774_Domino's Prime Fluidity 18/19</t>
  </si>
  <si>
    <t>50849_RCI_NationalOLV_1H2019</t>
  </si>
  <si>
    <t>50757_NVS_PHRM_COS_OLV_VID_AWRNS_2019</t>
  </si>
  <si>
    <t>50864_NVS_PHRM_COSPA_OLV_VID_AWRNS_2019</t>
  </si>
  <si>
    <t>51072_Weight Watchers 18/19 UF</t>
  </si>
  <si>
    <t>50952_2019 Taltz PSA</t>
  </si>
  <si>
    <t>50965_2019 Taltz PSO</t>
  </si>
  <si>
    <t>49567_18-19_MLM_FEP_Upfront_1-3Q</t>
  </si>
  <si>
    <t>50863_NVS_PHRM_ENT_OLV_VID_AWRNS_2019</t>
  </si>
  <si>
    <t>48452_Trulicity Video 2019</t>
  </si>
  <si>
    <t>49136_2019_HYU_T1L_NAT_*NATN_18-19 VUF TV FEP</t>
  </si>
  <si>
    <t>51285_Fidelity VOD 2019</t>
  </si>
  <si>
    <t>48286_Cigna 1-3Q'19 Upfront</t>
  </si>
  <si>
    <t>50543_Booking.com Prime Fluidity 18/19</t>
  </si>
  <si>
    <t>48810_Walgreens Prime 18/19 Fluidity</t>
  </si>
  <si>
    <t>48835_Nestle Prime 18/19 Fluidity</t>
  </si>
  <si>
    <t>Star Trek Discover DAI HOUSE Cross Platform</t>
  </si>
  <si>
    <t>51629_OAD_Mens Womens Under 50_CH_US_2019</t>
  </si>
  <si>
    <t>51640_JMS_Q1'19_UF_Nutrish</t>
  </si>
  <si>
    <t>51196_UO NAM Corporate Partners EGMT 2019_UPR</t>
  </si>
  <si>
    <t>50981_Verzenio Video 2019 Campaign</t>
  </si>
  <si>
    <t>CBS Generic DAI House</t>
  </si>
  <si>
    <t>52007_Emgality Video 2019 - TVO &amp; OTT</t>
  </si>
  <si>
    <t>50938_Haribo Q1 2019 Fluidity</t>
  </si>
  <si>
    <t>50778_KH Q1-Q4 2019</t>
  </si>
  <si>
    <t>52075_PetSmart_Digital_InsertionOrder_CBS_VOD_013019</t>
  </si>
  <si>
    <t>48330_FIJI Upfront 18/19 Video</t>
  </si>
  <si>
    <t>51023_Home Advisor</t>
  </si>
  <si>
    <t>52473_MiraLax_Base_CH_US_2019</t>
  </si>
  <si>
    <t>52969_Claritin_Base_CH_US_2019</t>
  </si>
  <si>
    <t>52025_Reckitt Q1'19</t>
  </si>
  <si>
    <t>The Code DAI House Cross Platform</t>
  </si>
  <si>
    <t>Man with a Plan DAI House Cross Platform</t>
  </si>
  <si>
    <t>52426_AG_2019_FY_BOTOX CM_D_B_DTC_NA</t>
  </si>
  <si>
    <t>51876_NA2_CAC 2019 Consumer Ad Campaign_2019-01-01_2019-</t>
  </si>
  <si>
    <t>Nature's Bounty National 2019</t>
  </si>
  <si>
    <t>52542_APT_CY19_Apartments.comVOD+_1Q19-3Q19</t>
  </si>
  <si>
    <t>48786_Marshall's Prime Fluidity 18/19</t>
  </si>
  <si>
    <t>Chattem National 2019 Archive 6/18/19</t>
  </si>
  <si>
    <t>52572_Preen 1Q - 2Q 2019</t>
  </si>
  <si>
    <t>52856_DURA_NTF_78846_19_Q2_VACT_2Q19 FEP OLV UPF</t>
  </si>
  <si>
    <t>52676_FY19 Infiniti Q1-Q2 Streaming Video Upfront</t>
  </si>
  <si>
    <t>52702_2Q'19_Ancestry_Streaming Upfront</t>
  </si>
  <si>
    <t>52708_2Q'19_Ancestry_Streaming Upfront</t>
  </si>
  <si>
    <t>52814_Men's Wearhouse Q2'19</t>
  </si>
  <si>
    <t>53031_Cadillac VOD 2018/19 Upfront Q2 2019</t>
  </si>
  <si>
    <t>52570_P&amp;G 2Q19 FEP Upfront</t>
  </si>
  <si>
    <t>52833_Liberty Mutual 2Q'19 Premium Video FEP</t>
  </si>
  <si>
    <t>52758_19_Q2_OV_1SRK_SHRK_Spring ZeroM</t>
  </si>
  <si>
    <t>53025_Capital One 2Q'19 Bank Non-Linear</t>
  </si>
  <si>
    <t>52941_Claritin_D_CH_US_2019</t>
  </si>
  <si>
    <t>52913_Sleep Number 2Q'19 Non-Linear Upfront</t>
  </si>
  <si>
    <t>52949_MB~0759_PR~PNL_CN~ProNamelFEP_OB~AWA_PK~eCPM_  YQ~19Q2_CA~NON ECOMM_MK~US_CP~NA_SB~Power_FF5~PRD</t>
  </si>
  <si>
    <t>53037_2Q'19 Consumer Card Non-Linear</t>
  </si>
  <si>
    <t>52887_2Q'19 FINS TVE</t>
  </si>
  <si>
    <t>52388_2019_KIA_T1L_NAT_*NATN_Q2-19-FEP-VUF</t>
  </si>
  <si>
    <t>52986_MB~0646_PR~FLOS_CN~FlonaseSensimistFEP_OB~AWA_PK~eCPM_YQ~19Q2_CA~NON ECOMM_MK~US_CP~NA_SB~Core_FF5~PRD</t>
  </si>
  <si>
    <t>53029_GM Chevy VOD 2018/19 Upfront Q2 2019</t>
  </si>
  <si>
    <t>52981_DSFI_DFS_Q219_TIER1OLV_VID_SPK</t>
  </si>
  <si>
    <t>52671_2019 Consumer Q2</t>
  </si>
  <si>
    <t>The Red Line DAI House Cross Platform</t>
  </si>
  <si>
    <t>53074_Booking.com Prime Fluidity 18/19 SCATTER</t>
  </si>
  <si>
    <t>53032_GM Buick VOD Upfront Q2 2019</t>
  </si>
  <si>
    <t>52737_LOWS_Q219_FEP_C_PRD_MDV_PRIME</t>
  </si>
  <si>
    <t>52725_Ketologic Q2'19</t>
  </si>
  <si>
    <t>52731_vl1_nat_251_us_xc90_awareness_1904_video</t>
  </si>
  <si>
    <t>52868_Rakuten_Q219_CBS_Desktop_Mobile_Tablet_OTT_SmartTV</t>
  </si>
  <si>
    <t>53182_Tyson Prime Fluidity Q2'19</t>
  </si>
  <si>
    <t>52987_MB~1531_PR~EXCE_CN~ExcedrinFEP_OB~AWA_PK~eCPM_YQ~19Q2_CA~NON ECOMM_MK~US_CP~NA_SB~Core_FF5~PRD</t>
  </si>
  <si>
    <t>52968_FF~KOHL'S FLUID VIDEO 2Q'19</t>
  </si>
  <si>
    <t>52964_vl1_nat_250_us_s60_awareness_1904_video</t>
  </si>
  <si>
    <t>52990_2019_Pfizer_Broadcast Video_IMB_Xeljanz _XER Rheu</t>
  </si>
  <si>
    <t>53002_2019_Pfizer_Broadcast Video_IMB_Ibrance_IBR_Brand</t>
  </si>
  <si>
    <t>52998_2019_Pfizer_Broadcast Video_IMB_Xeljanz UC_XUC_</t>
  </si>
  <si>
    <t>48931_AGN_ACU_FY20_BY1819_GEN_AcuraNationalVOD+</t>
  </si>
  <si>
    <t>53011_I_AET_DEX_AWA_078_M&amp;E Upfront FEP/OLV_Q2_2019__Google-DFP_Video</t>
  </si>
  <si>
    <t>52924_Match.com Q2 2019</t>
  </si>
  <si>
    <t>52927_AR~ZEN_AV~TEL_AN~VZ_SB~WIR_FS~Tier 1 GM</t>
  </si>
  <si>
    <t>52995_Rakuten ACMs 2019_Google-DFP_video</t>
  </si>
  <si>
    <t>52980_I_AET_DEX_AWA_079_M&amp;E Upfront VOD_Q2_2019</t>
  </si>
  <si>
    <t>53085_Lipton_Pure Leaf Core_Q2'FY19_Awareness</t>
  </si>
  <si>
    <t>52073_2019_Pfizer_Broadcast Video_IMB_Colog_Q2 Scatter</t>
  </si>
  <si>
    <t>52996_2019_Pfizer_Broadcast Video_IMB_Cologuard_Q2 Upfr</t>
  </si>
  <si>
    <t>53000_2019_Pfizer_Broadcast Video_IMB_Eucrisa_EUR_Brand</t>
  </si>
  <si>
    <t>52732_L'Oreal 2Q19 Prime Incremental Fluidity UF</t>
  </si>
  <si>
    <t>53086_Lipton_Pure Leaf Herbals_Q2'FY19</t>
  </si>
  <si>
    <t>52979_MB~1528_PR~SEN_CN~SensodyneFEP_OB~AWA_PK~eCPM_YQ~19Q</t>
  </si>
  <si>
    <t>53242_F19 Q2 DIGITAL VIDEO</t>
  </si>
  <si>
    <t>52728_L'Oreal 2Q19 Prime Fluidity UF</t>
  </si>
  <si>
    <t>52922_Little Caesars Digital 2Q'19</t>
  </si>
  <si>
    <t>52633_USA_GA_INN_MicrosoftInnovation_Q4_19_OVTV</t>
  </si>
  <si>
    <t>52738_Pepsi_Pepsi_That's What I Like_Q2'FY19_Awareness_4</t>
  </si>
  <si>
    <t>52937_2019_Pfizer_Broadcast Video_IMB_Chantix_CHA_Brand</t>
  </si>
  <si>
    <t>53050_Metro Q2'19 Upfront FEP</t>
  </si>
  <si>
    <t>53243_19_SWAG_OLV_Q2 UPPER FUNNEL</t>
  </si>
  <si>
    <t>53026_FYE20 Prime TVE 2Q'19</t>
  </si>
  <si>
    <t>Life in Pieces DAI House</t>
  </si>
  <si>
    <t>The Amazing Race DAI House Cross Platform</t>
  </si>
  <si>
    <t>52915_Nissan Upfront 2018-2019_Q2 April VOD ONLY</t>
  </si>
  <si>
    <t>52948_MB~0646_PR~FLO_CN~FlonaseFEP_OB~AWA_PK</t>
  </si>
  <si>
    <t>52950_JLR_JAG_Q2 2019_CBS_FEP_Upfront</t>
  </si>
  <si>
    <t>53386_JLR_LR_Q2 2019_CBS_FEP_Upfront</t>
  </si>
  <si>
    <t>53269_Sun Pharma - 2Q19 Prime Fluidity Campaign</t>
  </si>
  <si>
    <t>53370_2019 Q2 Ilumya OLV</t>
  </si>
  <si>
    <t>53341_2019_Q2_National_GCM_Breakfast Core_MMJ_Video</t>
  </si>
  <si>
    <t>48929_HGR_HON_FY20_BY1819_GEN_HondaRegionalVOD+</t>
  </si>
  <si>
    <t>53443_AR~ZEN_PR~CBCO _BS~rb_CN~2019Q2OLVT1_MH~</t>
  </si>
  <si>
    <t>52734_UOPX_FY19_CYQ2 (Apr-Jun)_Streaming_FEP</t>
  </si>
  <si>
    <t>53130_General Mills Prime 18/19 Fludity - 2Q</t>
  </si>
  <si>
    <t>48059_Realtor_Q219_CBS_Desktop_Mobile_Tablet_OTT_SmartTV</t>
  </si>
  <si>
    <t>53087_Lipton_Lipton RTD_Q2'FY19_Awareness</t>
  </si>
  <si>
    <t>48209_LVCVA Q2'19</t>
  </si>
  <si>
    <t>52288_DB 2019 US Q2 Hotels.com FEP VOD</t>
  </si>
  <si>
    <t>Better Help National</t>
  </si>
  <si>
    <t>53342_2019_Q2_National_GCM_Disney Avengers 4_MMJ_Video</t>
  </si>
  <si>
    <t>53009_Coppertone_Sport_CH_US_2019</t>
  </si>
  <si>
    <t>48550_May-June CBS IO V2</t>
  </si>
  <si>
    <t>53461_TFW_2019 Straight Talk Campaign</t>
  </si>
  <si>
    <t>53295_2019_Pfizer_Broadcast Video_IMB_Chantix_Q2 Scatter</t>
  </si>
  <si>
    <t>52609_USA_GA_MLD_Surface_Q4_19_OVTV</t>
  </si>
  <si>
    <t>53081_Warner Brothers 2018-2019 Upfront - Godzilla: King of The Monsters Pre-Opening Primetime</t>
  </si>
  <si>
    <t>53343_2019_Q2_National_GCM_ROD Deal_MMJ_Video</t>
  </si>
  <si>
    <t>Blood &amp; Treasure DAI House Cross Platform</t>
  </si>
  <si>
    <t>Twilight Zone DAI House Cross Platform</t>
  </si>
  <si>
    <t>53671_19_Q2_OV_1SRK_NNJA_Spring Foodi Scatter_Google-DFP</t>
  </si>
  <si>
    <t>53642_Etsy_Q219_CBS_Desktop_Mobile_Tablet_OTT_SmartTV</t>
  </si>
  <si>
    <t>53565_Shari's Berries Q2'19</t>
  </si>
  <si>
    <t>53522_James Patterson Q2 2019</t>
  </si>
  <si>
    <t>50877_Gardasil Adolescent FEP 2019</t>
  </si>
  <si>
    <t>52940_YQ~19_MB~BEXS_CU~DTC_CH~DISPLAY_CA~BOT_BS~VACNES_MK~US_Google-DFP_video</t>
  </si>
  <si>
    <t>49885_SIGNET_FY19_Q2_US_NAT_NA_JARED_SEMIANNUAL_NA_ OLV_Google-DFP</t>
  </si>
  <si>
    <t>53715_Aladdin_TH_Digital_Pre-Open</t>
  </si>
  <si>
    <t>53734_SIGNET_FY19_Q2_US_NAT_NE_JARED_WMRW_NA_OLV</t>
  </si>
  <si>
    <t>53350_HendricksGin_2019Campaign_CBS_IO_4_23_19</t>
  </si>
  <si>
    <t>53129_Kimberly Clark Prime 18/19 Fluidity - 2Q</t>
  </si>
  <si>
    <t>53566_ProFlowers Q2'19</t>
  </si>
  <si>
    <t>53739_Havas Edge - TripAdvisor Q219</t>
  </si>
  <si>
    <t>53629_YR~2019-2020_CN~MEOW_FF~PET-</t>
  </si>
  <si>
    <t>53789_WB 18/19 UF - Shaft Pre-Opening Prime</t>
  </si>
  <si>
    <t>52801_2Q19 Jardiance FEP_VOD</t>
  </si>
  <si>
    <t>Chattem National 2019 B</t>
  </si>
  <si>
    <t>53628_YR~2019-2020_CN~MILK_FF~PET</t>
  </si>
  <si>
    <t>53221_NMF_GMS_192_Gummies Video_Q2-Q3_2019</t>
  </si>
  <si>
    <t>53313_2019_KIA_T1L_NAT_*NATN_Q219-May Scatter</t>
  </si>
  <si>
    <t>53850_Linear Liability Extension</t>
  </si>
  <si>
    <t>Elementary DAI HOUSE Cross Platform</t>
  </si>
  <si>
    <t>53749_FY19_KFC_Cinnabon_DCM</t>
  </si>
  <si>
    <t>53816_GILLETTE_880_GM_OTT_AMJGILLETTESCATTER_US_</t>
  </si>
  <si>
    <t>53832_Experian CBS Digital BBT Finale News Eye on Boost</t>
  </si>
  <si>
    <t>53635_2019_Q2_National_GCM_Project AMP_MQJ_Video</t>
  </si>
  <si>
    <t>53897_ADT Q2'19 Big Bang Theory Finale</t>
  </si>
  <si>
    <t>54035_Fidelity_Value_01012019_12312019_Display_ENG_Nul</t>
  </si>
  <si>
    <t>52946_MB~CN - Nicotinell  Lozenge_PR~NICTL_CN~NicoretteLozengeFEP_OB~AWA_PK</t>
  </si>
  <si>
    <t>53698_AR~ZEN_AV~WIR_FS~HQ_CL~2019 5G Mobility Samsung X</t>
  </si>
  <si>
    <t>53700_FF~Pearle Vision Fluid Video 2Q19</t>
  </si>
  <si>
    <t>48351_K-Cafe_2019_Next Gen Video</t>
  </si>
  <si>
    <t>53968_CBS Card Incremental 2Q'19</t>
  </si>
  <si>
    <t>53244_ Tier 1 OLV_Sparkle 2Q'19 Upfront</t>
  </si>
  <si>
    <t>53853_2019 State Farm YRYS DiscoverQ2/Q3HighGrowth</t>
  </si>
  <si>
    <t>53770_JLR_JAG_2Q19_I-Pace_ CBS Scatter</t>
  </si>
  <si>
    <t>53851_YR~2019-2020_CN~NUTR_FF~PET</t>
  </si>
  <si>
    <t>Big Brother DAI HOUSE Cross Platform</t>
  </si>
  <si>
    <t>53805_Facebook Groups Q2'19-Q3'19 Fluidity</t>
  </si>
  <si>
    <t>54013_CRL_HNC_Heart Health Adult_VIG_F20</t>
  </si>
  <si>
    <t>CBS Unassociated Campaign</t>
  </si>
  <si>
    <t>POP TV Unassociated Campaign</t>
  </si>
  <si>
    <t>Crown Media</t>
  </si>
  <si>
    <t>Attn: Tommy Webber</t>
  </si>
  <si>
    <t xml:space="preserve">PO #  22767 </t>
  </si>
  <si>
    <t>TommyWebber@crownmedia.com</t>
  </si>
  <si>
    <t>Hallmark Channel</t>
  </si>
  <si>
    <t>House Marketing Campaigns</t>
  </si>
  <si>
    <t>Canoe Backfill</t>
  </si>
  <si>
    <t>TOTAL:</t>
  </si>
  <si>
    <t xml:space="preserve">TERMS                 : NET 45 DAYS      </t>
  </si>
  <si>
    <t>The CW Television Network</t>
  </si>
  <si>
    <t xml:space="preserve">Howard Schneider </t>
  </si>
  <si>
    <t>SVP Marketing Administration and Operations</t>
  </si>
  <si>
    <t>411 N. Hollywood Way. Building 2R suite 156</t>
  </si>
  <si>
    <t>Burbank, CA 91505</t>
  </si>
  <si>
    <t xml:space="preserve">Howard.Schneider@cwtv.com </t>
  </si>
  <si>
    <t>CW</t>
  </si>
  <si>
    <t>CW VOD - House/Promos</t>
  </si>
  <si>
    <t>Cash Deal - Discover VOD - Apr19/Jun19</t>
  </si>
  <si>
    <t>Cash Deal - Dairy Queen FPP VOD (1240) - Apr19/Jun19</t>
  </si>
  <si>
    <t>Cash Deal - Apple iPhone VOD - Apr19/May19</t>
  </si>
  <si>
    <t>Cash Deal - Storck Toffifay VOD - Apr19/May19</t>
  </si>
  <si>
    <t>Cash Deal - Sprint VOD - Apr19/Jun19</t>
  </si>
  <si>
    <t>Cash Deal - General Motors - Chevy Brand VOD - Apr19/Jun19</t>
  </si>
  <si>
    <t>Cash Deal - P&amp;G Luvs Diaper FPP VOD (575) - Apr19/Jun19</t>
  </si>
  <si>
    <t>Cash Deal - P&amp;G Crest PGH FPP VOD (575) - Apr19/Jun19</t>
  </si>
  <si>
    <t>Cash Deal - P&amp;G Pampers Swaddlers FPP VOD (575) - Apr19/Jun19</t>
  </si>
  <si>
    <t>Cash Deal - AT&amp;T VOD - Apr19/Jun19</t>
  </si>
  <si>
    <t>Cash Deal - Abbvie VOD FPP (1246) - Apr19/Jun19</t>
  </si>
  <si>
    <t>Cash Deal - Liberty Mutual VOD (746) - Apr19/Jun19</t>
  </si>
  <si>
    <t>Cash Deal - Metro PCS FPP VOD - Apr19/Jun19</t>
  </si>
  <si>
    <t>Cash Deal - Reckitt Rid-X VOD (861) - Apr19/Jun19</t>
  </si>
  <si>
    <t>Cash Deal - Boost FPP VOD - Apr19/Jun19</t>
  </si>
  <si>
    <t>Cash Deal - P&amp;G Mr. Clean Surface FPP VOD (575) - Apr19/Jun19</t>
  </si>
  <si>
    <t>Cash Deal - Liberty Mutual Makegood VOD (725) - Apr19/Jun19</t>
  </si>
  <si>
    <t>Cash Deal - Cricket FPP VOD - Apr19/Jun19</t>
  </si>
  <si>
    <t>Cash Deal - Reckitt Lysol Laundry VOD (861) - Apr19/Jun19</t>
  </si>
  <si>
    <t>Cash Deal - Reckitt Lysol LDS VOD (861) - Apr19/Jun19</t>
  </si>
  <si>
    <t>Cash Deal - Booking.com FPP VOD - Apr19/Jun19</t>
  </si>
  <si>
    <t>Cash Deal - Autotrader VOD - Apr19/Jun19</t>
  </si>
  <si>
    <t>Cash Deal - Subaru FPP VOD (673) - Apr19/Jun19</t>
  </si>
  <si>
    <t>Cash Deal - Apollo UPX FPP VOD - Apr19/Jun19</t>
  </si>
  <si>
    <t>Cash Deal - Great Wolf Resorts VOD - Apr19/Jun19</t>
  </si>
  <si>
    <t>Cash Deal - Walmart FPP VOD - Apr19</t>
  </si>
  <si>
    <t>Cash Deal - Tracfone Simple FPP VOD - Apr19/Jun19</t>
  </si>
  <si>
    <t>Cash Deal - Pfizer Eucrisa FPP VOD - Apr19/Jun19</t>
  </si>
  <si>
    <t>Cash Deal - Coty CL3 FPP VOD (1011) - Apr19/May19</t>
  </si>
  <si>
    <t>Cash Deal - Reckitt Lysol Wipes (861) - Apr19/Jun19</t>
  </si>
  <si>
    <t>Cash Deal - Nissan VOD FPP (820) - Apr19/Jun19</t>
  </si>
  <si>
    <t>Cash Deal - Realtor.com FPP VOD - Apr19/Jun19</t>
  </si>
  <si>
    <t>Cash Deal - Universal Theme Parks | Portfolio FPP VOD - Apr19/Jun19</t>
  </si>
  <si>
    <t>Cash Deal - Quicken Loans FPP VOD - Apr19/Jun19</t>
  </si>
  <si>
    <t>On Air Convergence - Honda FPP VOD (1269) - Apr19/Jun19</t>
  </si>
  <si>
    <t>Cash Deal - Coty CGSB FPP VOD (1011) - Apr19/May19</t>
  </si>
  <si>
    <t>Cash Deal - Reckitt Mucinex SE 600 VOD (226) - Apr19/May19</t>
  </si>
  <si>
    <t>Cash Deal - Pfizer Xeljanz FPP VOD - Apr19/Jun19</t>
  </si>
  <si>
    <t>Cash Deal - McDonalds Breakfast Sandwich FPP VOD - Apr19/May19</t>
  </si>
  <si>
    <t>Cash Deal - SC Johnson ZipLoc VOD FPP - Apr19/Jun19</t>
  </si>
  <si>
    <t>Cash Deal - McDonalds Disney Avengers FPP VOD - Apr19/May19</t>
  </si>
  <si>
    <t>Cash Deal - GAP Denim Drumbeat FPP VOD (616) - Apr19/Jun19</t>
  </si>
  <si>
    <t>Cash Deal - Microsoft End User | Surface VOD (788) - Apr19/Jun19</t>
  </si>
  <si>
    <t>Cash Deal - Reckitt Neuriva VOD (226) - Apr19/Jun19</t>
  </si>
  <si>
    <t>Cash Deal - McDonalds ROD Deal FPP VOD - Apr19/Jun19</t>
  </si>
  <si>
    <t>Cash Deal - Dr. Pepper FPP VOD (1280) - Apr19/Jun19</t>
  </si>
  <si>
    <t>Cash Deal - Wendy's Value 3 FPP VOD - May19/Jun19</t>
  </si>
  <si>
    <t>Cash Deal - Apple Watch VOD - May19</t>
  </si>
  <si>
    <t>Cash Deal - Kay Holiday Gift :30 FPP VOD (1083) - May19</t>
  </si>
  <si>
    <t>Cash Deal - Kay Holiday Gift :15 FPP VOD (1083) - May19</t>
  </si>
  <si>
    <t>Cash Deal - Zales ZDE FPP VOD - May19</t>
  </si>
  <si>
    <t>Cash Deal - Zales ZTE :30 FPP VOD - May19</t>
  </si>
  <si>
    <t>Cash Deal - Zales ZTE :15 FPP VOD - May19</t>
  </si>
  <si>
    <t>Cash Deal - Kay Always Bridal :15 FPP VOD (1083) - May19</t>
  </si>
  <si>
    <t>Cash Deal - Kay Always Bridal :30 FPP VOD (1083) - May19</t>
  </si>
  <si>
    <t>Cash Deal - Reckitt Airwick Freshmatic VOD (861) - May19/Jun19</t>
  </si>
  <si>
    <t>Cash Deal - Apartments.com FPP VOD - May19/Jun19</t>
  </si>
  <si>
    <t>Cash Deal - GAP Low Drumbeat FPP VOD (616) - May19/Jun19</t>
  </si>
  <si>
    <t>Cash Deal - Coke Summer :15s FPP VOD - May19/Jun19</t>
  </si>
  <si>
    <t>Cash Deal - Coke Summer :30s FPP VOD - May19/Jun19</t>
  </si>
  <si>
    <t>Cash Deal - Wonderful Fiji FPP VOD - May19/Jun19</t>
  </si>
  <si>
    <t>Cash Deal - Wendy's Chicken 1 FPP VOD - May19/Jun19</t>
  </si>
  <si>
    <t>Cash Deal - Coke OmgVan :15s FPP VOD - May19/Jun19</t>
  </si>
  <si>
    <t>Cash Deal - GAP Memorial Day FPP VOD (616) - May19</t>
  </si>
  <si>
    <t>Cash Deal - Reckitt Lysol Cousteau VOD (861) - May19/Jun19</t>
  </si>
  <si>
    <t>Cash Deal - Jimmy John's VOD - May19/Jun19</t>
  </si>
  <si>
    <t>Cash Deal - GAP Summer High DB FPP VOD (616) - May19/Jun19</t>
  </si>
  <si>
    <t>Discovery Networks</t>
  </si>
  <si>
    <t>Attention: Kevin Kroll</t>
  </si>
  <si>
    <t>Kevin_Kroll@discovery.com</t>
  </si>
  <si>
    <t xml:space="preserve">PO #  (4700186829)  </t>
  </si>
  <si>
    <t>Discovery_Invoices@discovery.com</t>
  </si>
  <si>
    <t>American Heroes Channel, Animal Planet, Destination America, Discovery, Discovery Family Channel, Discovery Life, Investigation Discovery, Science Channel, TLC, Cooking Channel, DIY Network, Travel Channel, Food Network, HGTV</t>
  </si>
  <si>
    <t xml:space="preserve">2B - 3B </t>
  </si>
  <si>
    <t>5B+</t>
  </si>
  <si>
    <t>VOD Houseads</t>
  </si>
  <si>
    <t>Cooking Channel</t>
  </si>
  <si>
    <t>Destination America</t>
  </si>
  <si>
    <t>DIY Network</t>
  </si>
  <si>
    <t>Food Network</t>
  </si>
  <si>
    <t>HGTV</t>
  </si>
  <si>
    <t>30195_American Standard_Fantasy Kitchen_2019_FreeWheel VOD</t>
  </si>
  <si>
    <t>30608_H&amp;S P&amp;G - BUF 18/19 FEP/VOD w/ LDCI</t>
  </si>
  <si>
    <t>American Heroes Channel</t>
  </si>
  <si>
    <t>Animal Planet</t>
  </si>
  <si>
    <t>Discovery</t>
  </si>
  <si>
    <t>Discovery Life</t>
  </si>
  <si>
    <t>OWN: Oprah Winfrey Network</t>
  </si>
  <si>
    <t>Science Channel</t>
  </si>
  <si>
    <t>TLC</t>
  </si>
  <si>
    <t>Travel Channel</t>
  </si>
  <si>
    <t>30212_Walmart FEP UF 2018-19</t>
  </si>
  <si>
    <t>30692_OMD Pepsi 18/18 VOD BUF - Cooking</t>
  </si>
  <si>
    <t>Discovery Family Channel</t>
  </si>
  <si>
    <t>30465_Kohl's 2018-19 Upfront</t>
  </si>
  <si>
    <t>30465_Kohl's 2018-19 Upfront_FreeWheel - VOD</t>
  </si>
  <si>
    <t>29818_Fisher Nuts 18/19_FreeWheel_VOD</t>
  </si>
  <si>
    <t>30747_Linear LDCI Upfront 18/19 - 3M</t>
  </si>
  <si>
    <t>31164_Tracfone Q4 2018</t>
  </si>
  <si>
    <t>29730_SimpliSafe Upfront 2019_FreeWheel_VOD</t>
  </si>
  <si>
    <t>Velocity</t>
  </si>
  <si>
    <t>30127_Kohler 1819 FEP</t>
  </si>
  <si>
    <t>30127_Kohler 1819 FEP_FreeWheel_VOD</t>
  </si>
  <si>
    <t>31335_Eli Lilly Trulicity BUF 18/19 VOD/FEP 1Q19-3Q19</t>
  </si>
  <si>
    <t>31335_Eli Lilly Trulicity BUF 18/19 VOD/FEP 1Q19-3Q19_FreeWheel VOD</t>
  </si>
  <si>
    <t>31331_Eli Lilly Taltz BUF FEP/VOD '19 - PSO</t>
  </si>
  <si>
    <t>31463_TrueCar DR VOD</t>
  </si>
  <si>
    <t>31333_Eli Lilly Taltz BUF FEP/VOD '19 - PSA_FreeWheel VOD</t>
  </si>
  <si>
    <t>31461_Proactive DR VOD</t>
  </si>
  <si>
    <t>31543_Tracfone Total Wireless VOD 1Q'19-3Q'19</t>
  </si>
  <si>
    <t>30071_GEICO 2019 Discovery VOD</t>
  </si>
  <si>
    <t>31444_Chattem TVE/VOD 2019</t>
  </si>
  <si>
    <t>31514_Nationwide 2019 UF_FreeWheel_VOD</t>
  </si>
  <si>
    <t>31472_Tracfone Simple Mobile VOD 1Q'19-3Q'19</t>
  </si>
  <si>
    <t>31581_Microsoft Innovation 1Q 2019 TVE/VOD</t>
  </si>
  <si>
    <t>31314_Constant Contact 1H19 FEP</t>
  </si>
  <si>
    <t>31314_Constant Contact 1H19 FEP_FreeWheel VOD</t>
  </si>
  <si>
    <t>31624_Hershey's VOD 1Q'19-4Q'19</t>
  </si>
  <si>
    <t>Discovery en Espanol</t>
  </si>
  <si>
    <t>Discovery Familia</t>
  </si>
  <si>
    <t>31581_Microsoft Innovation 1Q 2019 TVE/VOD_FreeWheel - VOD</t>
  </si>
  <si>
    <t>31592_Esurance DR VOD</t>
  </si>
  <si>
    <t>30696_OMD Pepsi 18/18 VOD BUF - Travel</t>
  </si>
  <si>
    <t>31179_Texas Tourism FY19_FreeWheel_VOD</t>
  </si>
  <si>
    <t>31725_Eli Lilly Galca BUF FEP/VOD 1Q19 SNI only</t>
  </si>
  <si>
    <t>31600_Remax FEP 1Q'19-3Q'19_FreeWheel VOD</t>
  </si>
  <si>
    <t>APL VOD and GO</t>
  </si>
  <si>
    <t>USH VOD campaign - Promos only</t>
  </si>
  <si>
    <t>TLC VOD and GO</t>
  </si>
  <si>
    <t>DSC VOD and GO</t>
  </si>
  <si>
    <t>31297_PHD VW FEP 18/19 w/ LDCI - 1Q'19</t>
  </si>
  <si>
    <t>29566_Lumber Liquidators Home Upfront 2018-2019_FreeWheel - VOD</t>
  </si>
  <si>
    <t>31856_Utah Tourism 2019_FreeWheel VOD</t>
  </si>
  <si>
    <t>31938_Apartments.com - 1Q'19-3Q'19 - All</t>
  </si>
  <si>
    <t>31036_Hunter Douglas - Digital 2019 Campaign_FreeWheel_VOD</t>
  </si>
  <si>
    <t>VEL VOD and GO</t>
  </si>
  <si>
    <t>OWN VOD and WOA</t>
  </si>
  <si>
    <t>30955_Bissell Smart Home 2019</t>
  </si>
  <si>
    <t>32025_Shark Ninja 2Q'19 TVE/VOD</t>
  </si>
  <si>
    <t>31648_PREEN - 2019 - ALL</t>
  </si>
  <si>
    <t>32025_Shark Ninja 2Q'19 TVE/VOD_FreeWheel_VOD</t>
  </si>
  <si>
    <t>30565_Oxiclean-Smart Home 2019-ALL_FreeWheel VOD</t>
  </si>
  <si>
    <t>32068_Pfizer Cologuard 2Q19 FEP/VOD</t>
  </si>
  <si>
    <t>32066_Pfizer Chantix 2Q19 FEP/VOD</t>
  </si>
  <si>
    <t>32040_Pfizer Xeljanx UC 2Q19 FEP/VOD</t>
  </si>
  <si>
    <t>32038_Campbell's 18/19 FEP UF - Gold Fish 2Q'19_FreeWheel_VOD</t>
  </si>
  <si>
    <t>32036_Pfizer XER Rheum 2Q19 FEP/VOD</t>
  </si>
  <si>
    <t>32034_Campbell's 18/19 UF - Prego 2Q'19_FreeWheel_VOD</t>
  </si>
  <si>
    <t>30739_Kohler 2019_FreeWheel VOD</t>
  </si>
  <si>
    <t>31352_Hyundai SNI UF1819 FEP VOD_FreeWheel - VOD_Q2</t>
  </si>
  <si>
    <t>31024_Lennox Smart Home</t>
  </si>
  <si>
    <t>31016_Formica Digital Video</t>
  </si>
  <si>
    <t>30694_OMD Pepsi 18/18 VOD BUF - Food</t>
  </si>
  <si>
    <t>30673_Lowes 18/19 Video Upfront - Q2_VOD</t>
  </si>
  <si>
    <t>30520_Schlage 2019_FreeWheel_VOD</t>
  </si>
  <si>
    <t>30446_John Deere -  RLE 2019 - ALL_FreeWheel VOD</t>
  </si>
  <si>
    <t>30078_HGSW Smart Home 2019</t>
  </si>
  <si>
    <t>32103_MATCH.COM - 2Q SC -TVE/VOD_FreeWheel VOD</t>
  </si>
  <si>
    <t>32085_Kohler - 1Q19 OmNet Investment - TVE/VOD_FreeWheel_VOD</t>
  </si>
  <si>
    <t>31900_P&amp;G Downy Wrinkle Releaser Plus Travel_VOD</t>
  </si>
  <si>
    <t>32023_Sherwin-Williams Stores - TAG Video - TVE_FreeWheel VOD</t>
  </si>
  <si>
    <t>31152_Habitat for Humanity - Home is the Key 2019 - ALL</t>
  </si>
  <si>
    <t>31091_Lending Tree - Smart Home 2019 - ALL</t>
  </si>
  <si>
    <t>32129_Eli Lilly Upfront|Trulicity|Gil|$1.9M NET|1Q19-3Q19|UF</t>
  </si>
  <si>
    <t>32143_Geico VOD|S.Irving|$835937|2019|UF</t>
  </si>
  <si>
    <t>32151_CarMax BUF1819|4Q18-3Q19|CARAT|Shrank|$ $468325.35K NET|UF|DDN</t>
  </si>
  <si>
    <t>32154_Chevy National|General Motors DSC/ID|Carat|Fritts|$238216.62|4Q18-3Q19|UF</t>
  </si>
  <si>
    <t>32156_General Motors Discovery|Buick|Carat|Fritts|$73250 NET|4Q18-3Q19|UF|DDM|</t>
  </si>
  <si>
    <t>32157_OWN|General Motors Chevy|1Q19-3Q19|UF|Carat|Fritts|$70k</t>
  </si>
  <si>
    <t>32158_OWN|Walmart Upfront|Haworth|Brewer|$500K|4Q18-3Q19|UF</t>
  </si>
  <si>
    <t>32133_Cigna|OMD|Irving|$309750| 1Q19-3Q19|UF</t>
  </si>
  <si>
    <t>32153_Carfax|Karlen William|Caputo|$425K Net|4Q18-3Q19|UF</t>
  </si>
  <si>
    <t>32165_Disney Resorts|Carat|Arend|$264344|4Q18-3Q19 UF|DDM</t>
  </si>
  <si>
    <t>32150_Sonic|Zenith|Cohen|4Q18-3Q19|$255K|FEP/VOD|UF</t>
  </si>
  <si>
    <t>32176_OWN|Holland America|2019|ICON Portion|$120K NET|SC</t>
  </si>
  <si>
    <t>32203_Georgia Pacific-Dixie|Cohen|$30610.14|Q219|DDM|UF</t>
  </si>
  <si>
    <t>32184_OWN|Gilead Sciences|Horizon|$28916|Crabbe|1Q-2Q19|CUF</t>
  </si>
  <si>
    <t>32185_Gilead | Horizon | TLC VOD |  $66333.15 NET | Crabbe | 1Q2Q19 | CUF</t>
  </si>
  <si>
    <t>32186_Hagerty Insurance|KSM|Sandman|$100K|2019|UF|1.9.19</t>
  </si>
  <si>
    <t>32178_State Farm|OMD|Cecco|$1M|1Q-3Q19 UF</t>
  </si>
  <si>
    <t>32197_Bravo Project Runway | Groupm / Essence | $75K NET | 1Q-2Q | Scatter</t>
  </si>
  <si>
    <t>32200_KIA|Canvas Worldwide|$204K Net|Cecco|2Q19|UF</t>
  </si>
  <si>
    <t>32179_Hyundai|Canvas Worldwide|Cecco|$599250|Q119-Q319|UF</t>
  </si>
  <si>
    <t>32194_Overstock|Ocean Media|$250k|Richards|TLC Trading Spaces 1Q19-2Q19</t>
  </si>
  <si>
    <t>32180_Meguiars|Spatz|2019|$50000 NET|SC</t>
  </si>
  <si>
    <t>32181_Eli Lilly Taltz|PSA|OMD|Cecco|$94346|1Q19-3Q19|UF</t>
  </si>
  <si>
    <t>32182_Eli Lilly Taltz|PSO|OMD|Cecco|$54400|1Q19-3Q19|UF</t>
  </si>
  <si>
    <t>31465_Mitsubishi - BUF 2Q19 (TLC only) - TVE/VOD</t>
  </si>
  <si>
    <t>31466_Mitsubishi -  BUF 2Q19 (DSC only) - TVE/VOD</t>
  </si>
  <si>
    <t>McDonalds Q2 USH</t>
  </si>
  <si>
    <t>32330_Priceline.Com - 2Q 2019- TVE/VOD_FreeWheel VOD</t>
  </si>
  <si>
    <t>32340_FCA Chrysler Upfront - Q219 RAMLD - TVE/VOD_FreeWheel_VOD</t>
  </si>
  <si>
    <t>SCI VOD and GO</t>
  </si>
  <si>
    <t>32128_Eli Lilly Galca BUF FEP/VOD 2Q19 DCI only</t>
  </si>
  <si>
    <t>32172_Pacifico - TVE/VOD - 2Q19-4Q19</t>
  </si>
  <si>
    <t>32334_Acura - National -TVE/VOD-Copy_FreeWheel VOD</t>
  </si>
  <si>
    <t>32370_GM Chevy ID 4Q'18 - 3Q'19 - VOD</t>
  </si>
  <si>
    <t>31497_Marriott - Loyalty Q219 - TVE/VOD</t>
  </si>
  <si>
    <t>32319_Honda-Passport-TVE/VOD_FreeWheel - VOD</t>
  </si>
  <si>
    <t>31488_DCI Eli Lilly Verzenio - BUF 2Q19 - TVE/VOD</t>
  </si>
  <si>
    <t>31987_NFCU Q2 2019 TVE VOD_FreeWheel VOD</t>
  </si>
  <si>
    <t>32332_Target - WWL 2.0 Digital Q2'19 - ALL</t>
  </si>
  <si>
    <t>32377_2Q'19 Dairy Queen FEP/VOD Linear ADU for 17/18 Liability</t>
  </si>
  <si>
    <t>32428_Oxygen - Murder for Hire 2Q'19 - VOD</t>
  </si>
  <si>
    <t>32342_FCA Chrysler Upfront - Q219 RAMHD - TVE/VOD_FreeWheel - VOD</t>
  </si>
  <si>
    <t>32452_ABI Spiked Seltzer - 2Q19 - VOD</t>
  </si>
  <si>
    <t>32444_ABI Bud Light - 2Q19 - VOD</t>
  </si>
  <si>
    <t>32450_ABI Ultra - 2Q19 - VOD</t>
  </si>
  <si>
    <t>32451_ABI Pure Gold - 2Q19 - VOD</t>
  </si>
  <si>
    <t>32196_Modelo|HorizonMedia|Caputo|$229.5k|1Q-4Q19|UF_FreeWheel_VOD</t>
  </si>
  <si>
    <t>32489_Honda-Regional 2Q19-3Q19-TVE/VOD_FreeWheel - VOD</t>
  </si>
  <si>
    <t>31946_Stihl Dealer Days - TVE_VOD_FreeWheel VOD</t>
  </si>
  <si>
    <t>32171_Corona|HorizonMedia|Cecco|$477.7k|1Q19-4Q19|UF_FreeWheel - VOD Q2</t>
  </si>
  <si>
    <t>32338_FCA Chrysler Upfront - Q219 ALFBR - TVE/VOD_FreeWheel - VOD</t>
  </si>
  <si>
    <t>31997_Garden of Life - 2019 Convergent - Site Social</t>
  </si>
  <si>
    <t>31627_Wyndham 2019 - HGTV - VOD</t>
  </si>
  <si>
    <t>31904_Wyndham 2019 - Food Network - VOD</t>
  </si>
  <si>
    <t>32535_Sun Pharma TVE/VOD 2Q'19_FreeWheel VOD</t>
  </si>
  <si>
    <t>31906_Wyndham 2019 - Travel Channel - VOD</t>
  </si>
  <si>
    <t>32553_Opus Noom Inc DR TVE</t>
  </si>
  <si>
    <t>32436_EWC - 1H2019 FEP Campaign - TVE_VOD_FreeWheel_VOD</t>
  </si>
  <si>
    <t>32549_Zillow 2Q'19 TVE/VOD_FreeWheel VOD</t>
  </si>
  <si>
    <t>32439_Realtor TVE/VOD 2</t>
  </si>
  <si>
    <t>HGTV VOD and GO</t>
  </si>
  <si>
    <t>Food Network VOD and GO</t>
  </si>
  <si>
    <t>32610_Etsy TVE/VOD 2Q19_FreeWheel_VOD</t>
  </si>
  <si>
    <t>32200_KIA|Canvas Worldwide|$204K Net|Cecco|2Q19|UF_FreeWheel_VOD</t>
  </si>
  <si>
    <t>31794_Disney-Aladdin-TVE/VOD_FreeWheel_VOD</t>
  </si>
  <si>
    <t>32614_Shark Ninja Foodi 2Q'19 TVE/VOD_FreeWheel - VOD</t>
  </si>
  <si>
    <t>32639_STX Poms 2Q TLC VOD Scatter - TVE</t>
  </si>
  <si>
    <t>30955_Bissell Smart Home 2019_FreeWheel VOD</t>
  </si>
  <si>
    <t>32413_Cottage8 - Wagner Flexio_FreeWheel_VOD</t>
  </si>
  <si>
    <t>32666_Smuckers MeowMix 2Q'19 PET UF</t>
  </si>
  <si>
    <t>32634_LG Mobile 2018 Liability ADU Package - TVE</t>
  </si>
  <si>
    <t>32721_Geico 2Q'19 - VOD - DAM</t>
  </si>
  <si>
    <t>32551_Bel Brands TLCD 2Q18 TVEVOD</t>
  </si>
  <si>
    <t>32540_Bel Brands TLCM 2Q18 TVEVOD</t>
  </si>
  <si>
    <t>30982_Levolor - 2019 - ALL_FreeWheel_VOD</t>
  </si>
  <si>
    <t>32719_Geico 2Q'19 - VOD - DSC</t>
  </si>
  <si>
    <t>30080_Cabot Stain Dream Home 2019_FreeWheel_VOD</t>
  </si>
  <si>
    <t>32757_Smuckers Folgers Equity 2Q'19 FOOD UF</t>
  </si>
  <si>
    <t>31476_Boston Beer - Truly 2Q ID - TVE/VOD</t>
  </si>
  <si>
    <t>31474_Boston Beer  - Truly Food 2Q - TVE/VOD</t>
  </si>
  <si>
    <t>31706_Valspar OLV 2Q19_FreeWheel_VOD</t>
  </si>
  <si>
    <t>30558_Boston Beer - Truly HGTV 2Q - TVE/VOD</t>
  </si>
  <si>
    <t>31480_Boston Beer - Truly TLC 2Q - TVE/VOD</t>
  </si>
  <si>
    <t>32189_Universal Pictures|SLOP2 Puppy Bowl|Makowski|$150k|1Q-2Q19|SC_FreeWheel - VOD</t>
  </si>
  <si>
    <t>32770_Smuckers Nutrish 2Q'19 PET UF</t>
  </si>
  <si>
    <t>31948_Stihl Father's Day - TVE_VOD</t>
  </si>
  <si>
    <t>32808_UM TGI FRIDAYS 2Q19 TVEVOD_FreeWheel_VOD</t>
  </si>
  <si>
    <t>American Heroes Channel Marketplace Campaigns</t>
  </si>
  <si>
    <t>Animal Planet Marketplace Campaigns</t>
  </si>
  <si>
    <t>Cooking Channel Marketplace Campaigns</t>
  </si>
  <si>
    <t>Destination America Marketplace Campaigns</t>
  </si>
  <si>
    <t>Discovery Life Marketplace Campaigns</t>
  </si>
  <si>
    <t>Discovery Marketplace Campaigns</t>
  </si>
  <si>
    <t>DIY Network Marketplace Campaigns</t>
  </si>
  <si>
    <t>Food Network Marketplace Campaigns</t>
  </si>
  <si>
    <t>HGTV Marketplace Campaigns</t>
  </si>
  <si>
    <t>Science Channel Marketplace Campaigns</t>
  </si>
  <si>
    <t>TLC Marketplace Campaigns</t>
  </si>
  <si>
    <t>Travel Channel Marketplace Campaigns</t>
  </si>
  <si>
    <t>Velocity Marketplace Campaigns</t>
  </si>
  <si>
    <t>American Heroes Channel Unassociated Campaigns</t>
  </si>
  <si>
    <t>Animal Planet Unassociated Campaigns</t>
  </si>
  <si>
    <t>Cooking Channel Unassociated Campaigns</t>
  </si>
  <si>
    <t>Destination America Unassociated Campaigns</t>
  </si>
  <si>
    <t>Discovery Life Unassociated Campaigns</t>
  </si>
  <si>
    <t>Discovery Unassociated Campaigns</t>
  </si>
  <si>
    <t>DIY Network Unassociated Campaigns</t>
  </si>
  <si>
    <t>Food Network Unassociated Campaigns</t>
  </si>
  <si>
    <t>HGTV Unassociated Campaigns</t>
  </si>
  <si>
    <t>Investigation Discovery Unassociated Campaigns</t>
  </si>
  <si>
    <t>OWN: Oprah Winfrey Network Unassociated Campaigns</t>
  </si>
  <si>
    <t>Science Channel Unassociated Campaigns</t>
  </si>
  <si>
    <t>TLC Unassociated Campaigns</t>
  </si>
  <si>
    <t>Travel Channel Unassociated Campaigns</t>
  </si>
  <si>
    <t>Velocity Unassociated Campaigns</t>
  </si>
  <si>
    <t>Epix</t>
  </si>
  <si>
    <t>Attention: Greg Varhely</t>
  </si>
  <si>
    <t>Gvarhely@epix.com</t>
  </si>
  <si>
    <t>4B+</t>
  </si>
  <si>
    <t>Comcast - May 2019 Monthly</t>
  </si>
  <si>
    <t>MGM</t>
  </si>
  <si>
    <t>FOX Networks Group - PO# C002626</t>
  </si>
  <si>
    <t>Attention: Joshua Newman</t>
  </si>
  <si>
    <t>11925 Wilshire Blvd, Suite 200</t>
  </si>
  <si>
    <t>Los Angeles, CA 90025</t>
  </si>
  <si>
    <t>Joshua.Newman@fox.com</t>
  </si>
  <si>
    <t>FOX Networks Group</t>
  </si>
  <si>
    <t>FBC, FX, FXX, FXM, Nat Geo, Nat Geo Wild</t>
  </si>
  <si>
    <t>Networks</t>
  </si>
  <si>
    <t>001A</t>
  </si>
  <si>
    <t>APR 2019 Campaigns</t>
  </si>
  <si>
    <t>All</t>
  </si>
  <si>
    <t>Sonic | FX 18/19 | Upfront Q4'18-Q3'19</t>
  </si>
  <si>
    <t>FX</t>
  </si>
  <si>
    <t>FX Plus</t>
  </si>
  <si>
    <t>FXM</t>
  </si>
  <si>
    <t>FXX</t>
  </si>
  <si>
    <t>Kohl's '18/'19 FOX Digital Upfront 1819</t>
  </si>
  <si>
    <t>FOX Broadcast</t>
  </si>
  <si>
    <t>LVCVA | Non-Linear Upfront 18/19</t>
  </si>
  <si>
    <t>Wonderful FIJI 2018-19</t>
  </si>
  <si>
    <t>Discover |  2018-19 FOX Upfront | Q2'19</t>
  </si>
  <si>
    <t>Royal Caribbean_17/18 Broadcast UF_FOX/FX Standard Video1819</t>
  </si>
  <si>
    <t>LOWE'S | OLV | 2018-2019 FOX Upfront</t>
  </si>
  <si>
    <t>Fruit of the Loom 18/19 FX Upfront</t>
  </si>
  <si>
    <t xml:space="preserve">WALMART | Upfront 18/19 </t>
  </si>
  <si>
    <t>TOYOTA - TOYOTA 2019</t>
  </si>
  <si>
    <t>AMERICAN HONDA - HONDA/ACURA 18/19 Upfront General Market</t>
  </si>
  <si>
    <t>Nat Geo WILD</t>
  </si>
  <si>
    <t>National Geographic Channel</t>
  </si>
  <si>
    <t>Cigna_FOX 18/19 Upfront</t>
  </si>
  <si>
    <t>Eli Lilly_Entertainment_18/19 Upfront</t>
  </si>
  <si>
    <t>AT&amp;T/Mobility/Digital/1819/Upfront</t>
  </si>
  <si>
    <t>UPX_Entertainment Upfront_1819</t>
  </si>
  <si>
    <t>Apple_18/19 Upfront_VOD</t>
  </si>
  <si>
    <t>Fox Films | Q4'18 - Q3'19 FX FEP  | Upfront</t>
  </si>
  <si>
    <t>MICROSOFT END USER - FOX NOW / FOXonHULU / FOX VOD / FX PKG / FSGO UPFRONT 2018-2019</t>
  </si>
  <si>
    <t>Microsoft | Innovation | 18/19</t>
  </si>
  <si>
    <t>Capital One | 18'19 Upfront | Consumer Card</t>
  </si>
  <si>
    <t>LIONSGATE DIGITAL UF 2018/2019</t>
  </si>
  <si>
    <t>Verizon Wireless '18 / '19  FX &amp; FOX Digital Upfront1819</t>
  </si>
  <si>
    <t xml:space="preserve">NGP|Nespresso_Quest for the Cup_MarJune2019 </t>
  </si>
  <si>
    <t>NGP|Lexus_VOB Sponsorship_12.15.18-06.30.19</t>
  </si>
  <si>
    <t>NGP|Disney_FY19 Adventures by Disney_AprJune2019</t>
  </si>
  <si>
    <t>Ocean Media 18/19 Upfront - Realtor</t>
  </si>
  <si>
    <t>General Motors | FOX/FX VOD Upfront | 2018-2019</t>
  </si>
  <si>
    <t>DISNEY - WALT DISNEY STUDIO DIGITAL 18/19</t>
  </si>
  <si>
    <t>VW/Digital/1819/Upfront</t>
  </si>
  <si>
    <t>GlaxoSmithKline/Digital/1819/Upfront</t>
  </si>
  <si>
    <t>E*TRADE | Assembly | Upfront 1819</t>
  </si>
  <si>
    <t>Clorox_17/18 Upfront_FOX FEP &amp; VOD1819</t>
  </si>
  <si>
    <t>Pizza Hut FOX Digital Upfront1819</t>
  </si>
  <si>
    <t>Hotels.com | 18/19 Upfront | HOT_HOT_028</t>
  </si>
  <si>
    <t>Nationwide Insurance_18/19 FOX Video UPF</t>
  </si>
  <si>
    <t>SONY Pictures | 18-19 Upfront Digital</t>
  </si>
  <si>
    <t>Ad Council | End Family Fire | Q3'18 - Q1'19</t>
  </si>
  <si>
    <t>Domino's | Q2'19 | Cash UF 18'19</t>
  </si>
  <si>
    <t>Domino's | Q2'19 | Cash UF 18'19 | DNP_OLV_194</t>
  </si>
  <si>
    <t>KIA Digital FOX FEP UF 18/19</t>
  </si>
  <si>
    <t>WW Digital 18/19 UF</t>
  </si>
  <si>
    <t>SUBWAY FOX NOW / FOXonHULU / FOX VOD / FOX SPORTS DIGITAL UPFRONT 2018-2019</t>
  </si>
  <si>
    <t>Ocean Media 18/19 Upfront - Priceline</t>
  </si>
  <si>
    <t>Popeyes Digital 18/19 UF</t>
  </si>
  <si>
    <t>Popeye's Digital 18/19 UF</t>
  </si>
  <si>
    <t>CHILI'S FOX NOW / FOXonHULU / FOX VOD /  FX PKG UPFRONT 2018-2019</t>
  </si>
  <si>
    <t>Ford | Lincoln | 4Q'18 - 3Q'19 UPFONT</t>
  </si>
  <si>
    <t>Capital One Bank Card 2019 UF</t>
  </si>
  <si>
    <t>Ferrero/Digital/All Brands/18/19/Upfront</t>
  </si>
  <si>
    <t>Mitsubishi/Digital/1718 Upfront/FX Digital1819</t>
  </si>
  <si>
    <t>Hyundai 18/19 FOX Digital UF</t>
  </si>
  <si>
    <t>Boston Beer Sam Adams FX Digital Upfront1819</t>
  </si>
  <si>
    <t>T-Mobile | FOX Digital | Cash Scatter | Q4'18 - Q1'19</t>
  </si>
  <si>
    <t>AT&amp;T/Cricket/Digital/1819/Upfront</t>
  </si>
  <si>
    <t>AT&amp;T/M&amp;E Hispanic/Digital/1819/Upfront</t>
  </si>
  <si>
    <t>CARMAX FOX VOD UPFRONT 2018-2019</t>
  </si>
  <si>
    <t>Metro PCS FOX Digital Upfront1819</t>
  </si>
  <si>
    <t>Boost Mobile Digital 18/19 UF</t>
  </si>
  <si>
    <t>Dominos | Q4'18-Q2'19 | FL#5562 | 18'19 UF</t>
  </si>
  <si>
    <t>Kimberly Clark | Q4'18-Q2'19 | FL#5564 | 18'19 UF</t>
  </si>
  <si>
    <t>Unilever | Q4'18-Q2'19 | FL#5480 | 18'19 UF</t>
  </si>
  <si>
    <t>Cotton | Q4ΓÇÖ18 - Q3'19 | FL #5581</t>
  </si>
  <si>
    <t>Sprint Digital 18/19 UF</t>
  </si>
  <si>
    <t>Colgate | Q4'18-Q2'19 | FL#6541 | 18'19 UF</t>
  </si>
  <si>
    <t>Edgewell | Q2'19 | FL#5904 | 18'19 UF</t>
  </si>
  <si>
    <t>Indeed | Q4'18-Q2'19 | FL#6204 | 18'19 UF</t>
  </si>
  <si>
    <t>NGP|Herbal Essences 2019</t>
  </si>
  <si>
    <t>PepsiCo_FOX Networks_18/19 Upfront</t>
  </si>
  <si>
    <t>Aflac | SPARK | Upfront 18/19</t>
  </si>
  <si>
    <t>Universal Base | 4Q'18 - 2Q'19 | FL#5540 | 18'19 UF</t>
  </si>
  <si>
    <t>PFIZER PHARMA - FOX NOW / FOXonHULU / FOX VOD / FX PKG / FSGO UPFRONT 2018-2019</t>
  </si>
  <si>
    <t>Target | Q4'18-Q2'19 | FL#5736 | 18'19 UF</t>
  </si>
  <si>
    <t>Darden-Olive Garden | Starcom | Upfront 18/19</t>
  </si>
  <si>
    <t>Wells Fargo_FOX Networks_18/19 Upfront</t>
  </si>
  <si>
    <t>McDonalds_FOX Networks_18/19 Upfront</t>
  </si>
  <si>
    <t>Mars | Q4'18-Q1'19 | 18'19 UF</t>
  </si>
  <si>
    <t>T-Mobile FX Digital Cash Scatter 4Q'18</t>
  </si>
  <si>
    <t>Pfizer Pharma | FL 18/19 #5623</t>
  </si>
  <si>
    <t>Chili's | FL 18/19 #5626</t>
  </si>
  <si>
    <t>Pizza Hut| FL #5762</t>
  </si>
  <si>
    <t>Novartis | FL #6118</t>
  </si>
  <si>
    <t>State Farm | FL #5599</t>
  </si>
  <si>
    <t>Amazon | FL #6885</t>
  </si>
  <si>
    <t>Subaru | FOX Upfront 2018-19</t>
  </si>
  <si>
    <t>GEICO 18/19 Premium BASE FL #5701</t>
  </si>
  <si>
    <t>GEICO 18/19 Premium PRIME FL #5702</t>
  </si>
  <si>
    <t>Apollo Group | FL #5670</t>
  </si>
  <si>
    <t>20th Century Fox | FL #5472 (BASE) 18/19</t>
  </si>
  <si>
    <t>Toyota | FL #5727</t>
  </si>
  <si>
    <t>Old Navy_FL #5573</t>
  </si>
  <si>
    <t>Wells Fargo | FL #5718</t>
  </si>
  <si>
    <t>Volkswagen_FL #5580</t>
  </si>
  <si>
    <t>Freewheel | The Future is Voting | Q4'18</t>
  </si>
  <si>
    <t>Apple | FL #5690</t>
  </si>
  <si>
    <t>FBC_Inhouse_FOXVOD2019</t>
  </si>
  <si>
    <t>MetroPCS | FL #6075</t>
  </si>
  <si>
    <t>T-Mobile | FL #5936 | 18/19</t>
  </si>
  <si>
    <t>Amazon Prime Video 18/19 Upfront l FL #6166</t>
  </si>
  <si>
    <t>BMW CPO | 2019 Cal Upfront | FOX Video</t>
  </si>
  <si>
    <t>Amgen_FOX Digital_Q1-Q2'19</t>
  </si>
  <si>
    <t>KFC| FL #6215</t>
  </si>
  <si>
    <t>Warner Bros/FOX_Digital/Upfront/1819_Q1'19</t>
  </si>
  <si>
    <t>PROCTER &amp; GAMBLE- REDWOOD - OLD SPICE2018-19 (Committed)</t>
  </si>
  <si>
    <t>BMW | NT2 2019 Cal UPF | FOX Video</t>
  </si>
  <si>
    <t>Red Robin 2019 Calendar UF FOX VOD</t>
  </si>
  <si>
    <t>Procter &amp; Gamble/Digital/1819/Upfront_Q1'19</t>
  </si>
  <si>
    <t>NAR CY 2019</t>
  </si>
  <si>
    <t>Eli Lilly Galca | FL #5578</t>
  </si>
  <si>
    <t>Burger King Digital UF 18/19</t>
  </si>
  <si>
    <t>POST | SPARK | Upfront 18/19 | VOD</t>
  </si>
  <si>
    <t>Eli Lilly Prime | FL #5582</t>
  </si>
  <si>
    <t>Boston Beer (Angry Orchard) FX Digital Upfront1819</t>
  </si>
  <si>
    <t>Booking.com | 1Q'19-2Q'19 | FL#7356 | 18'19 UF</t>
  </si>
  <si>
    <t>Booking.com | 1Q'19-3Q'19 | FL#7356 | 18'19 UF</t>
  </si>
  <si>
    <t>Dunkin FL #7472</t>
  </si>
  <si>
    <t>Chipotle 1Q-2Q'19 FEP Scatter</t>
  </si>
  <si>
    <t>Constant Contact Scatter 2019</t>
  </si>
  <si>
    <t>NGP | Hurtigruten_02.08.19-04.30.19</t>
  </si>
  <si>
    <t xml:space="preserve">L'Oreal | Q1'19 -Q4'19 | FL#6306 | 2019 Calendar UF </t>
  </si>
  <si>
    <t>L'Oreal | Q1'19 -Q4'19 | FL#7630 | Incremental FOX Tier</t>
  </si>
  <si>
    <t>Warner Bros/FX_Digital/Upfront/1819_Q1'19</t>
  </si>
  <si>
    <t>Hershey | 2019 Digital Cal UPF | FOX Video</t>
  </si>
  <si>
    <t>Mitsubishi/Digital/1718 Upfront/Nat Geo Digital1819</t>
  </si>
  <si>
    <t>Coca Cola | COKETM/2019/FOX/UPF | FL #7224</t>
  </si>
  <si>
    <t>Coca Cola | COKETM/2019/FOXPREM/UPF | FL #7218</t>
  </si>
  <si>
    <t>King Bolden LLC 2Q'19</t>
  </si>
  <si>
    <t>DPSG_7UP_2019 Calendar UF_FX</t>
  </si>
  <si>
    <t>DPSG_Snapple_2019 Calendar UF_FX</t>
  </si>
  <si>
    <t>DPSG_Diet DP_2019 Calendar UF_FX</t>
  </si>
  <si>
    <t>DPSG_Dr Pepper_2019 Calendar UF_FX</t>
  </si>
  <si>
    <t>Toyota | FL #7049</t>
  </si>
  <si>
    <t xml:space="preserve">Mars Youth Prime | Q1'19-Q2'19 | FL#7724 | 18'19 UF </t>
  </si>
  <si>
    <t xml:space="preserve">Mars Adult Prime | Q1'19-Q2'19 | FL#7707 | 18'19 UF </t>
  </si>
  <si>
    <t>Arby's | FL #7727</t>
  </si>
  <si>
    <t>Hulu Ramy S1 | FX Video 2Q18</t>
  </si>
  <si>
    <t>D_Annapurna_Booksmart_Upfront_F_19/20_Q2 2019</t>
  </si>
  <si>
    <t xml:space="preserve">Mars Premium Prime | Q1'19-Q2'19 | FL#7703 | 18'19 UF </t>
  </si>
  <si>
    <t>Old Spice| FL #7353</t>
  </si>
  <si>
    <t>Coca Cola | FOX 2019 Fluidity | FL #7220</t>
  </si>
  <si>
    <t>PetSmart | FX Upfront | 1Q'19-3Q'19</t>
  </si>
  <si>
    <t>PetSmart | Fox Upfront | 1Q'19-3Q'19</t>
  </si>
  <si>
    <t xml:space="preserve">NGP|KennedySpaceCenter_Spaceweek_AprilJuly2019  </t>
  </si>
  <si>
    <t>NGP | PhRMA_2019</t>
  </si>
  <si>
    <t>Apartments 2019 FOX VOD and FSGO</t>
  </si>
  <si>
    <t>D_Annapurna_The Hustle_Upfront_F_18/19_Q219</t>
  </si>
  <si>
    <t>Jimmy John's FBC 1Q19-3Q19 | FL# 7973</t>
  </si>
  <si>
    <t>Apartments.com</t>
  </si>
  <si>
    <t>D_Paramount Pictures_What Men Want VOD_Upfront_F_18/19_Q219</t>
  </si>
  <si>
    <t>Realtor | FL #6309</t>
  </si>
  <si>
    <t>AutoTrader | 2Q'19 | FOX</t>
  </si>
  <si>
    <t>T Rowe Price Make Good Mar-June 2019</t>
  </si>
  <si>
    <t>KDP-Dr. Pepper|FL #7235|CUF</t>
  </si>
  <si>
    <t>KDP-Snapple|FL #7934|CUF</t>
  </si>
  <si>
    <t>PNC|FL #7938| Scatter</t>
  </si>
  <si>
    <t xml:space="preserve">NGP|Viking River Cruises_Starstruck 2019_03.15.19-07.15.19  </t>
  </si>
  <si>
    <t>KFC 18/19 FX Digital</t>
  </si>
  <si>
    <t>NGP Lowe's 2Q19</t>
  </si>
  <si>
    <t>Astra Zeneca 2Q'19 FOX Scatter</t>
  </si>
  <si>
    <t>Bacardi_FL #8089</t>
  </si>
  <si>
    <t>Match.com 2Q'19 FOX Scatter</t>
  </si>
  <si>
    <t>Amazon2q2019 Scatter I FL#7997</t>
  </si>
  <si>
    <t>HULU FL #6758</t>
  </si>
  <si>
    <t>NGP|Budweiser_Spaceweek_Q2</t>
  </si>
  <si>
    <t>Minute Maid_FX VOD Q2</t>
  </si>
  <si>
    <t>FXN_InHouse_FXNVOD2019_Q2</t>
  </si>
  <si>
    <t>NGC_Inhouse_NGCVOD2019_Q2</t>
  </si>
  <si>
    <t>D_Hulu_Hulu_Scatter_F_18/19_Hulu Q2 Branding</t>
  </si>
  <si>
    <t>D_Hyundai_Kia_Scatter_F_18/19_Canvas 2Q'19</t>
  </si>
  <si>
    <t>Focus Features - The Dead Don't Die</t>
  </si>
  <si>
    <t>NGW_InHouse_NGWVOD2019_Q2</t>
  </si>
  <si>
    <t>Facebook | Portal | Q2'19 | FL#7998 | 18'19 UF</t>
  </si>
  <si>
    <t>Peak Games 2Q SC_Fluidity #8084</t>
  </si>
  <si>
    <t>Harley Davidson_Mayans FX FEP/VOD Scatter</t>
  </si>
  <si>
    <t>Old Spice FL #8245</t>
  </si>
  <si>
    <t>D_TARGET_DISCOVERY_SCATTER _F_2Q'19_ENTERTAINMENT</t>
  </si>
  <si>
    <t>D_TARGET_DISCOVERY_SCATTER _F_2Q'19_ENTERTAINMENT_TAR_STL_026</t>
  </si>
  <si>
    <t>Facebook | 2Q'19 | FL #8134</t>
  </si>
  <si>
    <t>Signet | KAY | 2Q'19 | FL #8196</t>
  </si>
  <si>
    <t>Signet | ZALES | 2Q'19 | FL#8203</t>
  </si>
  <si>
    <t>US Q2 Hotels.com FEP VOD</t>
  </si>
  <si>
    <t>D_etsy_etsy_scatter_1819_Preemptable Package</t>
  </si>
  <si>
    <t>Sun Pharma FL #8199</t>
  </si>
  <si>
    <t>LinkedIn FL #8076</t>
  </si>
  <si>
    <t xml:space="preserve">Discover | 2Q'19 | FL #8278 </t>
  </si>
  <si>
    <t>Domino's | Q2'19 | FL#8135 Scatter</t>
  </si>
  <si>
    <t>Nissan FL #8277</t>
  </si>
  <si>
    <t>D_PROCTER &amp; GAMBLE_TBD_SCATTER_2Q'19_ENT</t>
  </si>
  <si>
    <t>Amazon FL #8338</t>
  </si>
  <si>
    <t>Warner Bros/FX_Digital/Upfront/1819_Q2'19</t>
  </si>
  <si>
    <t>FOX Broadcast Marketplace Campaigns</t>
  </si>
  <si>
    <t>FX Marketplace Campaigns</t>
  </si>
  <si>
    <t>FXM Marketplace Campaigns</t>
  </si>
  <si>
    <t>FXX Marketplace Campaigns</t>
  </si>
  <si>
    <t>Nat Geo WILD Marketplace Campaigns</t>
  </si>
  <si>
    <t>National Geographic Channel Marketplace Campaigns</t>
  </si>
  <si>
    <t>Kabillion</t>
  </si>
  <si>
    <t>Attention: Stevan Levy</t>
  </si>
  <si>
    <t>slevy@kabillion.com</t>
  </si>
  <si>
    <t>Kabillion, Girls Rule</t>
  </si>
  <si>
    <t>Chuck E Cheese (2019 05)</t>
  </si>
  <si>
    <t>Goldfish 2019-04 to 07</t>
  </si>
  <si>
    <t>Kidstream Lazytown  KGR 2019-05</t>
  </si>
  <si>
    <t>Kidstream Lazytown  KAB 2019-05</t>
  </si>
  <si>
    <t xml:space="preserve">Nick Jr. (2019-05) </t>
  </si>
  <si>
    <t>Kabillion Girls Rule</t>
  </si>
  <si>
    <t>Genius Brands</t>
  </si>
  <si>
    <t>Attention: Mike Medlock</t>
  </si>
  <si>
    <t>mmedlock@gnusbrands.com</t>
  </si>
  <si>
    <t>Kid Genius</t>
  </si>
  <si>
    <t xml:space="preserve">2B - 3B    </t>
  </si>
  <si>
    <t>CBFM_CPA_Campaign_KidGenius</t>
  </si>
  <si>
    <t>Baby Genius</t>
  </si>
  <si>
    <t>Kidstream 01</t>
  </si>
  <si>
    <t xml:space="preserve">Not billed </t>
  </si>
  <si>
    <t>Music Choice</t>
  </si>
  <si>
    <t>Attention: Tom Soper</t>
  </si>
  <si>
    <t>tsoper@musicchoice.com</t>
  </si>
  <si>
    <t>Geico 2Q19</t>
  </si>
  <si>
    <t>Dairy Queen 2Q19</t>
  </si>
  <si>
    <t>Chevy 2Q19</t>
  </si>
  <si>
    <t>FDA 2Q19</t>
  </si>
  <si>
    <t>Warner Brothers Detective Pikachu</t>
  </si>
  <si>
    <t>WB Detective Pikachu ADI</t>
  </si>
  <si>
    <t>FDA ADU Package 2Q19</t>
  </si>
  <si>
    <t>FDA MG Package 2019</t>
  </si>
  <si>
    <t>WB The Sun Is Also A Star</t>
  </si>
  <si>
    <t>McDonald's 2Q19</t>
  </si>
  <si>
    <t>WB Shaft</t>
  </si>
  <si>
    <t>FOX TV So You Think You Can Dance 2Q19</t>
  </si>
  <si>
    <t>WB Annabelle Comes Home</t>
  </si>
  <si>
    <t>NBCU</t>
  </si>
  <si>
    <t>Attention: Silvestro Accettullo</t>
  </si>
  <si>
    <t>1221 6th Avenue</t>
  </si>
  <si>
    <t>New York, NY 10020</t>
  </si>
  <si>
    <t>Silvestro.Accettullo@nbcuni.com</t>
  </si>
  <si>
    <t>Bravo, E!, NBC Universo, NBC, Oxygen, Universal Kids, Style, Syfy, Telemundo, USA, Esquire, CNBC, Pre Olympics, Olympics, MSNBC, Golf Channel, Chiller, NBC News</t>
  </si>
  <si>
    <t>Bravo: Full Episodes</t>
  </si>
  <si>
    <t>Bravo</t>
  </si>
  <si>
    <t>Test Campaign (For Ad Solutions)</t>
  </si>
  <si>
    <t>CNBC</t>
  </si>
  <si>
    <t>E!</t>
  </si>
  <si>
    <t>NBC Broadcast</t>
  </si>
  <si>
    <t>NBC News</t>
  </si>
  <si>
    <t>Oxygen</t>
  </si>
  <si>
    <t>Syfy</t>
  </si>
  <si>
    <t>Telemundo</t>
  </si>
  <si>
    <t>Universal Kids</t>
  </si>
  <si>
    <t>USA</t>
  </si>
  <si>
    <t>Golf Channel DAI Promos</t>
  </si>
  <si>
    <t>Golf Channel</t>
  </si>
  <si>
    <t>E! VOD</t>
  </si>
  <si>
    <t>News STB Promos</t>
  </si>
  <si>
    <t>5045126_NBCU - Internal Promotion Only-Digital Entertainment</t>
  </si>
  <si>
    <t>undefined</t>
  </si>
  <si>
    <t>Cross Promo: STB VOD</t>
  </si>
  <si>
    <t>MSNBC</t>
  </si>
  <si>
    <t>NBC Universo</t>
  </si>
  <si>
    <t>5054733_Upfront_Storckt_OLV_P2+ 18/19 Upfront - Werther's Original - Digital Entertainment</t>
  </si>
  <si>
    <t>5057085_Ruby Tuesdays_Q4'18-Q3'19_USA FEP/VOD_A2554 - Digital Entertainment</t>
  </si>
  <si>
    <t>5058775_Domino's 1819 UF NAV Q4'18-Q3'19 - Digital Entertainment</t>
  </si>
  <si>
    <t>5054911_Dominos CFlight Prime/Digital 18/19 BYU Plan - Digital Entertainment</t>
  </si>
  <si>
    <t>5054343_1819_Applebee's NBC Prime C-FLIGHT FAD_CNVG A1849 - Digital Entertainment</t>
  </si>
  <si>
    <t>5054781_Lindt CFlight Prime/Digital 18/19 BYU Plan - Digital Entertainment</t>
  </si>
  <si>
    <t>5058364_Bush Beans 4Q18-3Q19 FEP - Digital Lifestyle</t>
  </si>
  <si>
    <t>5056908_Storck Werthers 18/19 UPF - Digital Lifestyle</t>
  </si>
  <si>
    <t>5058367_Consumer Cellular_Pre-Emptible_Upfront 18/19- Digital Entertainment</t>
  </si>
  <si>
    <t>5058290_Ruby Tuesday Bravo Q4-Q2'19 UF - Digital Lifestyle</t>
  </si>
  <si>
    <t>5054944_Allstate 18/19 Upfront NBC VOD - Digital Entertainment</t>
  </si>
  <si>
    <t>5054342_1819_Applebee's NBC Prime Parity_CNVG A1849 - Digital Entertainment</t>
  </si>
  <si>
    <t>5056062_GM Bravo Q4'18-Q3'19 VOD - Digital Lifestyle</t>
  </si>
  <si>
    <t>5057377_1819_C-Flight FAD_Shark Ninja_NBC Prime Parity W2554 - Digital Entertainment</t>
  </si>
  <si>
    <t>5054636_General Motors_NBC CFLIGHT VOD_Q4'18-Q3'19_UF - Digital Entertainment</t>
  </si>
  <si>
    <t>5056985_Age of Learning 18/19 Digital/VOD Upfront - Universal Kids - Digital Lifestyle</t>
  </si>
  <si>
    <t>5057226_Burlington Coat Factory CFlight Prime/Digital 18/19 BYU Plan - Digital Entertainment</t>
  </si>
  <si>
    <t>5057379_1819_US Postal Service_C-Flight FAD_NBC Prime Parity A2554 - Digital Entertainment</t>
  </si>
  <si>
    <t>5056063_GM E! Q4'18-Q3'19 VOD - Digital Lifestyle</t>
  </si>
  <si>
    <t>5059142_General Motors - USA VOD - 4Q'18 -3Q'19 - Upfront - Digital Entertainment</t>
  </si>
  <si>
    <t>5054393_Toyota_NBCU_Prime Parity_18/19 Upfront - Digital Entertainment</t>
  </si>
  <si>
    <t>5058534_Universal Orlando 18/19 Upfront - Digital Hispanic</t>
  </si>
  <si>
    <t>5057304_Walt Disney World FY19 Hispanic Family - Digital Hispanic</t>
  </si>
  <si>
    <t>5059235_JCP_4Q1819 UF_Prime VOD_P2+ - Digital Entertainment</t>
  </si>
  <si>
    <t>5055519_Universal Orlando Resort CFlight Prime/Digital 18/19 BYU - Digital Entertainment</t>
  </si>
  <si>
    <t>5054872_Sprint CFlight Prime/Digital 18/19 BYU - Digital Entertainment</t>
  </si>
  <si>
    <t>5056954_1819_Ally_Q418 Only_NBCU NAV A2554- Digital Entertainment</t>
  </si>
  <si>
    <t>5057346_Sprint OLV 18/19 Upfront Q4 18 - Digital Hispanic</t>
  </si>
  <si>
    <t>5054775_Boost Mobile CFlight Prime/Digital 18/19 BYU - Digital Entertainment</t>
  </si>
  <si>
    <t>5057345_Boost OLV 18/19 Upfront Q4 18 - Digital Hispanic</t>
  </si>
  <si>
    <t>5059448_Sanofi  FY 2019 - Digital News</t>
  </si>
  <si>
    <t>NBC Sportsnet</t>
  </si>
  <si>
    <t>5056747_LVCVA_NBCU_OLV_18/19 Upfront_Q2'19 - Digital Entertainment</t>
  </si>
  <si>
    <t>5056631_Disney Parks_Brand 18/19_A25-54_Upfront - Digital Entertainment</t>
  </si>
  <si>
    <t>5056633_Disney Parks_Products 18/19_A25-54_Upfront - Digital Entertainment</t>
  </si>
  <si>
    <t>5056630_Disney Parks_Resorts_18/19_A25-54_Upfront - Digital Entertainment</t>
  </si>
  <si>
    <t>5059719_Apple_1819 UF_Prime VOD_P2+ - Digital Entertainment</t>
  </si>
  <si>
    <t>5057978_Mizkan CFlight Prime/Digital 18/19 BYU Plan - Digital Entertainment</t>
  </si>
  <si>
    <t>5058247_Disney Parks_DCL 18/19 A25-54_Upfront - Digital Entertainment</t>
  </si>
  <si>
    <t>5058854_VW CFlight Bank Prime/Digital 18/19 BYU Plan - Digital Entertainment</t>
  </si>
  <si>
    <t>5054727_Old Navy CFlight Prime/Digital 18/19 BYU Plan - Digital Entertainment</t>
  </si>
  <si>
    <t>5059938_Lexus 18/19 digital upfront - Digital Hispanic</t>
  </si>
  <si>
    <t>5057864_1819_KFC_NBC Prime C-Flight FAD_A1849 - Digital Entertainment</t>
  </si>
  <si>
    <t>5060767_1819_P&amp;G Secret_NBC Prime C-FLIGHT Digital ADU_CNVG A1849 - Digital Entertainment</t>
  </si>
  <si>
    <t>5059595_Ferrero Q4 Nutella CFlight Prime/Digital 18/19 BYU Plan - Digital Entertainment</t>
  </si>
  <si>
    <t>5059116_1819_TracFone_NBC Prime C-Flight FAD - Digital Entertainment</t>
  </si>
  <si>
    <t>5059681_P&amp;G_Tier CFlight 18/19 Upfront Bank_W1849 - Digital Entertainment</t>
  </si>
  <si>
    <t>5058942_SC Johnson Tier Bank Prime/Digital 18/19 BYU Plan - Digital Entertainment</t>
  </si>
  <si>
    <t>5055121_D&amp;G Q4 E! &amp; Bravo Lifestyle Video - Digital Lifestyle</t>
  </si>
  <si>
    <t>5054663_Weight Watchers CFlight Prime/Digital 18/19 BYU Plan - Digital Entertainment</t>
  </si>
  <si>
    <t>5055520_Universal Orlando Portfolio CFlight Prime/Digital 18/19 BYU - Digital Entertainment</t>
  </si>
  <si>
    <t>5057729_1819_Royal Caribbean_Q119-Q219_NBCU Video - Digital Entertainment</t>
  </si>
  <si>
    <t>5057398_State Farm 18/19 Upfront_CNBC DOND 360 - Digital News</t>
  </si>
  <si>
    <t>5057432_Bayer_CFlight Prime Digital_Q1-Q3'19 - Digital Entertainment</t>
  </si>
  <si>
    <t>5058653_1819_Nationwide_Q119_NBC Prime Parity - Digital Entertainment</t>
  </si>
  <si>
    <t>5058655_1819_Nationwide_Q1-Q419_NBCU NAV - Digital Entertainment</t>
  </si>
  <si>
    <t>5054057_Hyundai_1Q-3Q'19 UF_Prime_A1849 - Digital Entertainment</t>
  </si>
  <si>
    <t>5057147_Bayer Women's Health OLV UF 18/19 - Digital Lifestyle</t>
  </si>
  <si>
    <t>5055335_GEICO_Prime VOD_A2549_Q1-4'19_UF - Digital Entertainment</t>
  </si>
  <si>
    <t>5062253_Farmers Feherty GC 2019  - Digital Sports</t>
  </si>
  <si>
    <t>5065454_GE Mainline ""Dry Boost"" 1Q'19 Lifestyle Video - Digital Lifestyle</t>
  </si>
  <si>
    <t>5058555_State Farm 1Q-3Q'19 UF_NBC Select &amp; Prime VOD_P2+ - Digital Entertainment</t>
  </si>
  <si>
    <t>5057074_Mercedes CFlight Prime/Digital 18/19 BYU Plan - Digital Entertainment</t>
  </si>
  <si>
    <t>5055433_Post Foods_OLV_2018-19 Upfront - Digital Entertainment</t>
  </si>
  <si>
    <t>5061741_MillerCoors_MLite_Cald UF_1.1.19-9.30.19 - Digital Hispanic</t>
  </si>
  <si>
    <t>5062692_TracFone_Total Wireless_NBCEG Portfolio_OLV Upfront_Q1'19 - Q3'19 - Digital Entertainment</t>
  </si>
  <si>
    <t>5058922_Indeed FEP 1819 UF Q1-Q3'19 - Digital Entertainment</t>
  </si>
  <si>
    <t>5063637_GE Appliances - OPP_1Q 1819 UF_Prime+Select_P2+ - Digital Entertainment</t>
  </si>
  <si>
    <t>5063630_GE Appliances - DRY_1Q 1819 UF_Prime+Select_P2+ - Digital Entertainment</t>
  </si>
  <si>
    <t>5059008_Apple Voice CFlight Bank A1849 Prime/Digital 18/19 BYU Plan - Digital Entertainment</t>
  </si>
  <si>
    <t>5066049_CY19_Reckitt HTYHO Q119_NAV W2554 - Digital Entertainment</t>
  </si>
  <si>
    <t>5058736_Cigna_Q1-Q3'1819 UF_Prime_A2554 - Digital Entertainment</t>
  </si>
  <si>
    <t>5064508_Universal Portfolio 18/19 Upfront OLV - Digital Hispanic</t>
  </si>
  <si>
    <t>5062060_MillerCoors_CLight_Cald UF_1.1-9.30.19 - Digital Hispanic</t>
  </si>
  <si>
    <t>5063986_State Farm 1Q Lifestyle VOD - Digital Lifestyle</t>
  </si>
  <si>
    <t>5058323_Dunkin NHL 2019 - Digital Sports</t>
  </si>
  <si>
    <t>5064809_Novartis Entresto Q1 Cflight Prime/Digital 18/19 BYU Plan - Digital Entertainment</t>
  </si>
  <si>
    <t>5064815_Novartis Cosentyx Q1 Cflight Prime/Digital 18/19 BYU Plan - Digital Entertainment</t>
  </si>
  <si>
    <t>NBC 2019 Launch and Continuity</t>
  </si>
  <si>
    <t>5066048_Gilead_Biktarvy_OLV_Upfront_Q1'19 - Digital Entertainment - :90s</t>
  </si>
  <si>
    <t>5066289_Dannon Silk Bev 1819 UF NAV Q1'19 - Digital Entertainment</t>
  </si>
  <si>
    <t>5066282_Dannon International Delight 1819 UF NAV Q1'19  - Digital Entertainment</t>
  </si>
  <si>
    <t>5065682_TracFone_Straight Talk_NBCEG Portfolio_OLV Upfront_Q1'19 - Q3'19 - Digital Entertainment</t>
  </si>
  <si>
    <t>5055337_GEICO_Cable VOD_A2549_Q1-4'19_UF - Digital Entertainment</t>
  </si>
  <si>
    <t>5065424_Eli Lilly Taltz PSO_1-3Q 1819 UF_NAV_A3564 - Digital Entertainment</t>
  </si>
  <si>
    <t>5065407_Eli Lilly Taltz PSA_1-3Q 1819 UF_NAV_A3564 - Digital Entertainment</t>
  </si>
  <si>
    <t>5065985_CY19_Royal Caribbean C-Flight DIGITAL ADU_Q119-Q3419 - Digital Entertainment</t>
  </si>
  <si>
    <t>5066153_Fidelity Investments_RET_A45-64_NBC Prime Digital_Upfront - Q1'19 - Q4'19 - Digital Entertainment</t>
  </si>
  <si>
    <t>5066148_Fidelity Investments_Value_A35-64_NBC Prime Digital_Upfront - Q1'19 - Q4'19 - Digital Entertainment</t>
  </si>
  <si>
    <t>5054803_CY19_J&amp;J Johnson &amp; Johnson_NBC Prime Parity VOD_CNVG W1849 - Digital Entertainment</t>
  </si>
  <si>
    <t>5066135_CY19_AstraZeneca_NBC Prime C-Flight Digital ADU W3554_VOD-Only - Digital Entertainment</t>
  </si>
  <si>
    <t>5066259_Dannon Too Good 1819 UF NAV Q1'19 - Digital Entertainment</t>
  </si>
  <si>
    <t>5058025_Kohler_18/19 BYU PH_Prime Parity_A35-54 - Digital Entertainment</t>
  </si>
  <si>
    <t>5066582_CY19_KDP DPSG Canada Dry_NBC Prime C-Flight Digital ADU A2554 - Digital Entertainment</t>
  </si>
  <si>
    <t>5062998_Scatter_Sanofi_NBC Prime C-Flight Measurement_P2+ - :60s_W2554 Show List - Digital Entertainment</t>
  </si>
  <si>
    <t>5060315_Red Bull_Classic Cartoon_NBCU_FEP_Q1_Q2'19 - Digital Entertainment</t>
  </si>
  <si>
    <t>5066855_Dunkin'_Prime TAD_Digital_Q1 - Q3'19 - Digital Entertainment</t>
  </si>
  <si>
    <t>5059311_Delta Faucet_Q1'19 Lifestyle Video - Digital Lifestyle</t>
  </si>
  <si>
    <t>5056115_State Farm_1819 UF_NBCU This Is Us 360_P2+ - Digital Entertainment</t>
  </si>
  <si>
    <t>5064953_VW_1Q 1819 UF_Prime + Select_A2554 - Digital Entertainment</t>
  </si>
  <si>
    <t>5056511_Universal Parks_The Rundown/OLV Campaign_Q1-Q2 2019 - Digital Lifestyle</t>
  </si>
  <si>
    <t>5065258_CY19_Henkel_Q1-Q319_NAV W2549 Excluding All News - Digital Entertainment</t>
  </si>
  <si>
    <t>USA STB Test</t>
  </si>
  <si>
    <t>5067592_Scatter_AstraZeneca_Farxiga_Q119_NAV A35+ Show List - Digital Entertainment</t>
  </si>
  <si>
    <t>5067981_Wells_1Q 1819 UF_Prime/Cable/Select_A2554/A2554/P2+ - Digital Entertainment</t>
  </si>
  <si>
    <t>5054825_CY19_Charles Schwab_P2+ NBC Prime VOD - Digital Entertainment</t>
  </si>
  <si>
    <t>5055395_Colgate Total Toothpaste Cflight Prime/Digital 18/19 BYU Plan - Digital Entertainment</t>
  </si>
  <si>
    <t>5066398_Allergan ΓÇô Juvederm 1QΓÇÖ19 Cflight Prime/Digital 18/19 BYU Plan - Digital Entertainment</t>
  </si>
  <si>
    <t>5066588_Bona Full Year Lifestyle ROS Video  - Digital Lifestyle</t>
  </si>
  <si>
    <t>5065379_Kao Biore_Apex OLV 2019_Flight 1- Digital Lifestyle</t>
  </si>
  <si>
    <t>5066377_Allergan - Botox Cosmetic Core 1QΓÇÖ19 Cflight Prime/Digital 18/19 BYU Plan - Digital Entertainment</t>
  </si>
  <si>
    <t>5066382_Allergan Botox Cosmetic Core 1QΓÇÖ19 FEP Prime/Digital 18/19 BYU Plan - Digital Entertainment</t>
  </si>
  <si>
    <t>5066133_CY19_Coca-Cola CCNA_NBC Prime C-Flight DIGITAL ADU_A1849 - Digital Entertainment</t>
  </si>
  <si>
    <t>5068999_Allergan ΓÇô Juvederm 1QΓÇÖ19 FEP Prime/Digital 18/19 BYU Plan - Digital Entertainment</t>
  </si>
  <si>
    <t>5069026_Hilton Garden Inn Q1-Q2'19 NAV Scatter - Digital Entertainment</t>
  </si>
  <si>
    <t>5054735_Upfront_Storck_OLV_P2+ 18/19 Upfront - Toffifay - Digital Entertainment</t>
  </si>
  <si>
    <t>5056903_Storck Toffifay 18/19 UPF - Digital Lifestyle</t>
  </si>
  <si>
    <t>5069184_Michaels_FY19_Q1 Addressable - Digital Audience Studio</t>
  </si>
  <si>
    <t>5069465_LVMH Joy 1Q'19 NAV Scatter - Digital Entertainment</t>
  </si>
  <si>
    <t>5067226_1819_Bloomin Brands_NBC Prime C-Flight DIGITAL ADU - Digital Entertainment</t>
  </si>
  <si>
    <t>5069532_Eli Lilly Galca_1Q 1819 UF_NAV_W2549 - Digital Entertainment</t>
  </si>
  <si>
    <t>5063130_AARP CFlight Prime/Digital 18/19 Plan - Digital Entertainment</t>
  </si>
  <si>
    <t>5067354_CY19_Scotts_Q1-Q219_Roundup Base_NAV - Digital Entertainment</t>
  </si>
  <si>
    <t>5057376_CY19_Scotts NBC Prime C-FLIGHT FAD_CNVG A2554 - Digital Entertainment</t>
  </si>
  <si>
    <t>5069709_CY19_Hershey_Q119_Almond Joy_NAV P2+ - Digital Entertainment</t>
  </si>
  <si>
    <t>5068636_Novartis SEG Q1 2019 AA OLV - Digital Lifestyle</t>
  </si>
  <si>
    <t>5069933_CY19_Chipotle NBC Prime C-FLIGHT FAD_Q1-Q219_CNVG A1849  - Digital Entertainment</t>
  </si>
  <si>
    <t>5063415_CY19_DPSG Diet Dr Pepper_Q1-Q319_NAV A1849 - Digital Entertainment</t>
  </si>
  <si>
    <t>5069851_Scatter_2019_National Association Realtors NAR_NAV A2554 Show List - Digital Entertainment</t>
  </si>
  <si>
    <t>5069921_Haribo Q1ΓÇÖ19 CFlight ADU Prime/Digital 18/19 CYU Plan - Digital Entertainment</t>
  </si>
  <si>
    <t>5069988_PetSmart Q1 VOD - Digital Entertainment</t>
  </si>
  <si>
    <t>5069758_L'Oreal Snapscara Q1ΓÇÖ19 NAV - Digital Entertainment</t>
  </si>
  <si>
    <t>5055080_CY19_FitBit_Q2-Q419_NBC Prime Parity - Digital Entertainment</t>
  </si>
  <si>
    <t>5067075_2019 Bridgestone Golf Digital - Digital Sports</t>
  </si>
  <si>
    <t>5070106_Scatter_Estee Lauder_Q1-Q219_Double Wear_FEP/VOD &amp; Brightline - Digital Entertainment</t>
  </si>
  <si>
    <t>5067451_Scatter_Wyndham_Q2-Q319 NBC E! Bravo FEP/VOD - Digital Entertainment</t>
  </si>
  <si>
    <t>5070645_MOO_Scatter_Q219_Awareness_Video  - Digital Entertainment</t>
  </si>
  <si>
    <t>5060625_DPA LRC 2019 E! - Digital Lifestyle</t>
  </si>
  <si>
    <t>5070777_Scatter_BMW CPO_Q1-Q419_NAV CNVG A2564 - Digital Entertainment</t>
  </si>
  <si>
    <t>5068569_CY19_Merck Gardasil Adolescent_Q219-Q319_NBC Prime Parity C-Flight  - Digital Entertainment</t>
  </si>
  <si>
    <t>5069765_L'Oreal Snapscara Q1ΓÇÖ19 CFlight Prime/Digital 18/19 BYU Plan - Digital Entertainment</t>
  </si>
  <si>
    <t>5059493_Wells Fargo CFlight Bank A2554 Prime/Digital 18/19 BYU Plan - Digital Entertainment</t>
  </si>
  <si>
    <t>5057420_Toyota_NBC_The Voice S16_Q1_Q3'19 - Digital Entertainment</t>
  </si>
  <si>
    <t>5070353_Pepsi Lay's_1-2Q19 Scatter Voice+NAV_P2+ - Digital Entertainment</t>
  </si>
  <si>
    <t>5070783_FedEx Fallon Spons _1-2Q19 Scatter_Select/NAV_P2+ - Digital Entertainment</t>
  </si>
  <si>
    <t>5070722_USP.org_Bravo Video_March - May 2019 - Digital Lifestyle</t>
  </si>
  <si>
    <t>5066371_Allergan - Botox CM 1QΓÇÖ19 Cflight Prime/Digital 18/19 BYU Plan - Digital Entertainment</t>
  </si>
  <si>
    <t>5066375_Allergan - Botox CM 1QΓÇÖ19 FEP Prime/Digital 18/19 BYU Plan - Digital Entertainment</t>
  </si>
  <si>
    <t>5071484_Target Discovery Q1-Q2ΓÇÖ19 CFlight Prime/Digital 18/19 BYU Plan - Digital Entertainment</t>
  </si>
  <si>
    <t>5071580_Kao Biore_Jergens Natural Glow_Apex OLV Q1-Q3 2019 - Digital Lifestyle</t>
  </si>
  <si>
    <t>5071946_RPA_Apartments.com_CY19_Upfront - Digital Entertainment</t>
  </si>
  <si>
    <t>5071733_FCA Q1'19 March OLV - Digital Hispanic</t>
  </si>
  <si>
    <t>5067078_2019 Golf Pride Digital - Digital Sports</t>
  </si>
  <si>
    <t>5069450_Scott's Bravo WWHL 360 1/2 - Digital Lifestyle</t>
  </si>
  <si>
    <t>5067209_MillerCoors_SOL_FEP_Cald UF_3.18-9.29.19 - Digital Hispanic</t>
  </si>
  <si>
    <t>5054631_Microsoft_NAV_Innovation_Q2'19_UF - Digital Entertainment</t>
  </si>
  <si>
    <t>5072584_Express_Bravo_FEP VOD DAI_Project Runway - Digital Lifestyle</t>
  </si>
  <si>
    <t>5059629_TV 360_Maybelline_Project Runway - Digital Lifestyle</t>
  </si>
  <si>
    <t>5072885_TJX Marshalls 1Q-3Q'19 CFlight Prime/Digital 18/19 BYU Plan - Digital Entertainment</t>
  </si>
  <si>
    <t>5054627_Chili's NBCU Cables/NBC Select - 2Q'19 Upfront - Digital Entertainment</t>
  </si>
  <si>
    <t>5072601_CY19_Coca-Cola SIMPLY_Q219_NBC Prime P2+ FEP-VOD C-Measurement - Digital Entertainment</t>
  </si>
  <si>
    <t>5054639_Microsoft Innovation_CFLIGHT_Q219_UF - Digital Entertainment</t>
  </si>
  <si>
    <t>5072445_Aimovig_2Q 1819 UF_Prime_W2554 - Digital Entertainment</t>
  </si>
  <si>
    <t>5072780_Ancestry_2Q1819 UF_Prime_A45+ - Digital Entertainment</t>
  </si>
  <si>
    <t>5072555_PFG_2Q1819 UF_Prime_P2+ - Digital Entertainment</t>
  </si>
  <si>
    <t>5073016_Pfizer Consumer_Advil_NBC Prime_Q2'19 - Digital Entertainment</t>
  </si>
  <si>
    <t>5072758_Chili's CFlight Prime/Digital 2Q'19 BYU Plan - Digital Entertainment</t>
  </si>
  <si>
    <t>5073000_P&amp;G Bounty 2QΓÇÖ19 CFLIGHT - Digital Entertainment</t>
  </si>
  <si>
    <t>5072974_P&amp;G Pantene 2QΓÇÖ19 CFLIGHT - Digital Entertainment</t>
  </si>
  <si>
    <t>5072884_P&amp;G Bounce FE_2Q 1819 UF_Prime_W1849 - Digital Entertainment</t>
  </si>
  <si>
    <t>5071883_Kia CFlight Prime/Digital 18/19 BYU_Q2'19 - Digital Entertainment</t>
  </si>
  <si>
    <t>5072790_Ancestry_2Q1819 UF_NAV_P2+ - Digital Entertainment</t>
  </si>
  <si>
    <t>5072990_Aimovig_2Q19 Scatter_Prime_W2554 - Digital Entertainment</t>
  </si>
  <si>
    <t>5073009_UPX_2Q18/19 UF_NAV/Select_P2+  - Digital Entertainment</t>
  </si>
  <si>
    <t>5073010_Pfizer Consumer_Nexium_NBC Prime Q2'19 - Digital Entertainment</t>
  </si>
  <si>
    <t>5072976_P&amp;G Charmin 2QΓÇÖ19 CFLIGHT - Digital Entertainment</t>
  </si>
  <si>
    <t>5058208_AHM_Acura National_4/1/19-6/9/19_FEP &amp; YouTube - Digital Entertainment</t>
  </si>
  <si>
    <t>5057957_AHM_Honda National_PASSPORT_4/1/19-5/26/19_FEP &amp; YouTube - Digital Entertainment</t>
  </si>
  <si>
    <t>5072902_P&amp;G Swiffer_2Q 1819 UF_Prime_W1849 - Digital Entertainment</t>
  </si>
  <si>
    <t>5072642_Pfizer Pharma - NBC Prime - Xeljanz UC - 2Q'19 Upfront - Digital Entertainment</t>
  </si>
  <si>
    <t>5072607_Pfizer_NAV_Chantix_Q2'19 - Digital Entertainment</t>
  </si>
  <si>
    <t>5073202_UPX_2Q18/19 UF_BANK_A2554  - Digital Entertainment</t>
  </si>
  <si>
    <t>5072643_Pfizer Pharma - NBCU NAV - Xeljanz UC - 2Q'19 Upfront - Digital Entertainment</t>
  </si>
  <si>
    <t>5072638_Pfizer Pharma - NBC Prime - Xeljanz XER - 2Q'19 Upfront - Digital Entertainment</t>
  </si>
  <si>
    <t>5072641_Pfizer Pharma - NBCU NAV - Xeljanz XER - 2Q'19 Upfront - Digital Entertainment</t>
  </si>
  <si>
    <t>5055505_Microsoft End User CFlight Prime/Digital 2Q'19 18/19 BYU Plan - Digital Entertainment</t>
  </si>
  <si>
    <t>5073366_GSK_ProNamel_OLV_Upfront_Q2 - Digital Entertainment</t>
  </si>
  <si>
    <t>5071473_Aflac_Late Night_NAV_UF Q2 2019  - Digital Entertainment</t>
  </si>
  <si>
    <t>5073215_Apple_2Q19_TAD NAV VOD_A1849 - Digital Entertainment</t>
  </si>
  <si>
    <t>5073265_Teva Plan B_Q219_NBC Prime DIGITAL ADU W1849 C-Measurement - Digital Entertainment</t>
  </si>
  <si>
    <t>5073267_Flonase Sensimist_OLV_Upfront_Q2 - Digital Entertainment</t>
  </si>
  <si>
    <t>5073264_Farmers_OLV_Upfront_Q219 - Digital Entertainment</t>
  </si>
  <si>
    <t>5071798_Match.com_NBCU_Pre-emptible OLV_Q2'19_Scatter - Digital Entertainment</t>
  </si>
  <si>
    <t>5073266_GSK_Flonase_Upfront_OLV_Q2 - Digital Entertainment</t>
  </si>
  <si>
    <t>5073417_Scatter_BMW_C-Flight DIGITAL ADU_Q219 - Digital Entertainment</t>
  </si>
  <si>
    <t>5071333_P&amp;G 18/19 OLV Upfront_Q2'19 - Digital Hispanic</t>
  </si>
  <si>
    <t>5072809_Discover_Upfront_2Q_1819_NAV - Digital Entertainment</t>
  </si>
  <si>
    <t>5073467_CY19_Liberty Mutual_Q219_NBC Prime Parity C-Flight - Digital Entertainment</t>
  </si>
  <si>
    <t>5073021_Boehringer_NBC Prim Nexguard_Q2'19 - Digital Entertainment</t>
  </si>
  <si>
    <t>5069803_Honda Passport - Q2'19 - TLMD Digital - Digital Hispanic</t>
  </si>
  <si>
    <t>5073333_GSK_Excedrin_OLV_Prime_Q2 - Digital Entertainment</t>
  </si>
  <si>
    <t>5061963_Microsoft Upfront OLV 2Q'19 NBC News Digital - Digital News</t>
  </si>
  <si>
    <t>5073846_Unilever Dove Bar 1819 UF NAV Q2ΓÇÖ19 - Digital Entertainment</t>
  </si>
  <si>
    <t>5073777_Sleep Number CFlight Prime/Digital 18/19 BYU_Q2'19 - Digital Entertainment</t>
  </si>
  <si>
    <t>5073928_1819_Shark Ninja_Q219_Duo_NAV F2554 - Digital Entertainment</t>
  </si>
  <si>
    <t>5074011_Tyson Anthem 2QΓÇÖ19 CFlight Prime/Digital 18/19 BYU Plan - Digital Entertainment</t>
  </si>
  <si>
    <t>5073841_Nestle_San Pellegrino Q2ΓÇÖ19 CFlight Prime/Digital 18/19 BYU Plan - Digital Entertainment</t>
  </si>
  <si>
    <t>5068734_Cricket Q2'19 Upfront OLV - Digital Hispanic</t>
  </si>
  <si>
    <t>5073635_AT&amp;T-Cricket_2Q 1819 UF_NBC Prime Parity_A1849  - Digital Entertainment</t>
  </si>
  <si>
    <t>5074018_Indeed Q2-Q3'19 CFlight Prime/Digital 18/19 BYU Plan - Digital Entertainment</t>
  </si>
  <si>
    <t>5073916_Wells_2Q 1819 UF_Prime/Cable/Select_A2554/A2554/P2+ - Digital Entertainment</t>
  </si>
  <si>
    <t>5073007_Mitsu_2Q1819 UF_NAV_P2+ - Digital Entertainment</t>
  </si>
  <si>
    <t>5073041_Infiniti_2Q'19 UF_NAV_P2+  - Digital Entertainment</t>
  </si>
  <si>
    <t>5072914_P&amp;G Downy FE_2Q 1819 UF_Cable_W1849 - Digital Entertainment</t>
  </si>
  <si>
    <t>5072892_P&amp;G Crest 3D_2Q 1819 UF_Prime_W1849 - Digital Entertainment</t>
  </si>
  <si>
    <t>5072897_P&amp;G Downy FE_2Q 1819 UF_Prime_W1849 - Digital Entertainment</t>
  </si>
  <si>
    <t>5072918_P&amp;G Tide_2Q 1819 UF_Cable_W1849 - Digital Entertainment</t>
  </si>
  <si>
    <t>5072910_P&amp;G Tide_2Q 1819 UF_Prime_W1849 - Digital Entertainment</t>
  </si>
  <si>
    <t>5072422_CY19_KDP DPSG Canada Dry Lemonade_Q219_NAV A2554  - Digital Entertainment</t>
  </si>
  <si>
    <t>5071483_Aflac Q2 CFlight Prime/Digital 18/19 BYU Plan - Digital Entertainment</t>
  </si>
  <si>
    <t>5059176_1819_Subaru_NAV NBCU Audience Video _Q2 '19_CNVG A2554 - Digital Entertainment</t>
  </si>
  <si>
    <t>5059170_1819_Subaru_USA Originals FEP-VOD_ Q2'19 - Digital Entertainment</t>
  </si>
  <si>
    <t>5056061_Weight Watchers Q2'19-Q3'19 E! &amp; Bravo FEP - Digital Lifestyle</t>
  </si>
  <si>
    <t>5068213_Amgen 1Q/2Q E! Grammys &amp; Oscars Sponsorship Q2 Video - Digital Lifestyle</t>
  </si>
  <si>
    <t>5074004_Bayer MiraLAX Q2ΓÇÖ19 CFlight Prime/Digital 18/19 BYU Plan</t>
  </si>
  <si>
    <t>5073973_Kohls_USA_Upfront_OLV_Q2  - Digital Entertainment</t>
  </si>
  <si>
    <t>5073332_GSK_Sensodyne_Upfront_OLV_Q2 - Digital Entertainment</t>
  </si>
  <si>
    <t>5073331_Nicorette Lozenge_Upfront_OLV_Q2 - Digital Entertainment</t>
  </si>
  <si>
    <t>5073587_Verizon_OLV_Upfront_Q2 - Digital Entertainment</t>
  </si>
  <si>
    <t>5059165_1819_Subaru_NBC Prime Parity _Q2'19_CFlight_CNVG A2554 - Digital Entertainment</t>
  </si>
  <si>
    <t>5071512_Darden Olive Garden CFlight Prime/Digital Q2 18/19 BYU Plan - Digital Entertainment</t>
  </si>
  <si>
    <t>5058187_Marriott Loyalty CFlight Prime/Digital 2019 CYU Plan - Digital Entertainment</t>
  </si>
  <si>
    <t>5069472_Comcast Xfinity_The Voice S16_Digital Scatter_Q2 2019 - Digital Entertainment</t>
  </si>
  <si>
    <t>5054851_Novartis COSPA Q2-Q3 Cflight Prime/Digital 18/19 BYU Plan - Digital Entertainment</t>
  </si>
  <si>
    <t>5072685_Boehringer Q2'19 Frontline Lifestyle - Digital Lifestyle</t>
  </si>
  <si>
    <t>5074056_Capital One_Consumer Card Premium_CFlight Prime/Digital_2QΓÇÖ19 UF - Digital Entertainment</t>
  </si>
  <si>
    <t>5074069_Capital One_Consumer Card- Base_CFlight_Q2'19  - Digital Entertainment</t>
  </si>
  <si>
    <t>5074061_Capital One-BANK Premium_CFlight Prime/Digital Q2'19 UF - Digital Entertainment</t>
  </si>
  <si>
    <t>5074449_TJX_TJ Maxx Q2-Q3ΓÇÖ19 CFlight Prime/Digital 18/19 BYU Plan - Digital Entertainment</t>
  </si>
  <si>
    <t>5073018_Boehringer_NBC Prime Frontline_Q2'19 - Digital Entertainment</t>
  </si>
  <si>
    <t>5074024_Unilever Dove Deo Women 1819 UF NAV Q2ΓÇÖ19 - Digital Entertainment</t>
  </si>
  <si>
    <t>5071530_Wendy's_NBC Prime_NAV_UF Q2 2019  - Digital Entertainment</t>
  </si>
  <si>
    <t>5074540_Unilever Dove Deo 2QΓÇÖ19 CFlight Prime/Digital 18/19 BYU Plan - Digital Entertainment</t>
  </si>
  <si>
    <t>5073665_Scatter_Estee Lauder_Q219_ANR Advanced Night Repair_FEP-VOD CMeasurement - Digital Entertainment</t>
  </si>
  <si>
    <t>5073226_Upfront_Lowe's 1819 Upfront_NAV_P2+ -Q2 - Digital Entertainment</t>
  </si>
  <si>
    <t>5074561_Unilever Knorr Sides 2QΓÇÖ19 CFlight Prime/Digital 18/19 BYU Plan - Digital Entertainment</t>
  </si>
  <si>
    <t>5074542_Unilever Dove Soap 2QΓÇÖ19 CFlight Prime/Digital 18/19 BYU Plan - Digital Entertainment</t>
  </si>
  <si>
    <t>5074267_ADT_OLV_Scatter_Q2 - Digital Entertainment</t>
  </si>
  <si>
    <t>5074614_Metro_OLV_Upfront_Q2 - Digital Entertainment</t>
  </si>
  <si>
    <t>5073778_E-Trade 2QΓÇÖ19 VOD - Digital Entertainment</t>
  </si>
  <si>
    <t>5074065_Capital One-BANK Base_CFlight Prime/Digital Q2'19 UF - Digital Entertainment</t>
  </si>
  <si>
    <t>5074074_Capital One_Consumer Card_USA FEP 2Q'19 - Digital Entertainment</t>
  </si>
  <si>
    <t>5074296_Capital One_Q2'19_Bravo_FEP - Digital Entertainment</t>
  </si>
  <si>
    <t>5071462_Verizon EPL Q2 2019 - Digital Sports</t>
  </si>
  <si>
    <t>5073335_Verizon OLV 18/19 Upfront_Q2'19 - Digital Hispanic</t>
  </si>
  <si>
    <t>5073714_Little Caesars CFlight Prime/Digital 18/19_2Q'19 - Digital Entertainment</t>
  </si>
  <si>
    <t>5073719_Little Caesars_Q2'19_NAV_A1849 - Digital Entertainment</t>
  </si>
  <si>
    <t>5070879_DPSG - 2019 Championship Season - Digital Sports</t>
  </si>
  <si>
    <t>5073969_P&amp;G_Secret Outlast_Q2'19_Scatter - Digital Entertainment</t>
  </si>
  <si>
    <t>5073835_Sprint  Q2ΓÇÖ19 NBCU Cable VOD  - Digital Entertainment</t>
  </si>
  <si>
    <t>5074485_Scatter_Dermira Qbrexa_Q219_NBC Prime CMeasurement_CNVG W1834 - Digital Entertainment</t>
  </si>
  <si>
    <t>5072621_Pfizer Pharma - NBC Prime - Eucrisa - 2Q'19 Upfront - Digital Entertainment</t>
  </si>
  <si>
    <t>5068198_Priceline_NBCU_FEP_Q2'19_18/19 Upfront  - Digital Entertainment</t>
  </si>
  <si>
    <t>5074647_Abbott Labs_Uni Kids Liability Wipe_NAV_Q2-Q3'19 - Digital Lifestyle</t>
  </si>
  <si>
    <t>5073642_AT&amp;T-EG_2Q 1819 UF_NBC PRIME VOD_A1849 - Digital Entertainment</t>
  </si>
  <si>
    <t>5061776_Mazda FY 154 (April '19 -Mar '20) TLMD Digital - Branded Content - Digital Hispanic</t>
  </si>
  <si>
    <t>5069797_Toyota Latin Billboards 2019 - TLMD Digital - Digital Hispanic</t>
  </si>
  <si>
    <t>5074606_Smile Direct_Q2'19_Scatter - Digital Entertainment</t>
  </si>
  <si>
    <t>5074030_Bayer OAD Under 50 Q2ΓÇÖ19 CFlight Prime/Digital 18/19 BYU Plan - Digital Entertainment</t>
  </si>
  <si>
    <t>5074804_Booking.com Q2'19 CFlight Prime/Digital 2019 CYU Plan- Digital Entertainment</t>
  </si>
  <si>
    <t>5056011_Campbell's V8 RED_CFlight Q2 Prime/Digital 18/19 BYU Plan - Digital Entertainment</t>
  </si>
  <si>
    <t>5069241_Lionsgate_Long Shot_NBC OLV &amp; SNL Snap_Q2'19 - Digital Entertainment</t>
  </si>
  <si>
    <t>5072627_Pfizer_Eucrisa_NAV_Q2'19 - Digital Entertainment</t>
  </si>
  <si>
    <t>5074795_T-Mobile_TAD_OLV_Q2 - Digital Entertainment</t>
  </si>
  <si>
    <t>5068361_1819_Q219_Chipotle_NBCU Ent/Life + NBC Select Video_April-May - Digital Entertainment</t>
  </si>
  <si>
    <t>5073826_Brown Forman Woodford Reserve Q219 NAV Digital Entertainment - Digital Entertainment</t>
  </si>
  <si>
    <t>5059114_3M Command Bravo Video Hanging Strips 2Q19 - Digital Lifestyle</t>
  </si>
  <si>
    <t>5072678_Boehringer Q2'19 Nexgard Lifestyle - Digital Lifestyle</t>
  </si>
  <si>
    <t>5074756_Universal Pictures_FEP NAV &amp; YouTube_Yesterday_2Q19 - Digital Entertainment</t>
  </si>
  <si>
    <t>5072382_Lionsgate_Long Shot_NBC Prime TAD_Q2'18 - Digital Entertainment</t>
  </si>
  <si>
    <t>5072606_Pfizer Pharma - NBC Prime - Chantix - 2Q'19 Upfront - Digital Entertainment</t>
  </si>
  <si>
    <t>5074782_AT&amp;T Cricket CFlight Bank A1849 Prime/Digital 2Q 18/19 BYU Plan - Digital Entertainment</t>
  </si>
  <si>
    <t>5074216_Genesis G70_NBCU OLV_Q2_Q4'19 - Digital Entertainment</t>
  </si>
  <si>
    <t>5074837_FCA_Chrysler_Q2 2019_FAD_Upfront - Digital Entertainment</t>
  </si>
  <si>
    <t>5074509_Credelio Q2 '19 Addressable - Digital Audience Studio</t>
  </si>
  <si>
    <t>5073680_Q2 Autortrader - NBC - Digital Entertainment</t>
  </si>
  <si>
    <t>5075142_Kohl's Prime/Digital 18/19 BYU Plan_Q219 - Digital Entertainment</t>
  </si>
  <si>
    <t>5074770_HAVAS_Vista Print_NBC VOD_APR_2Q19_Pre-Emptible - Digital Entertainment</t>
  </si>
  <si>
    <t>5073785_Nissan_OLV_VOD_PG_April - Digital Audience Studio</t>
  </si>
  <si>
    <t>5073993_Kohl's_18/19 Bravo OLV Upfront_2Q'19 - Digital Lifestyle</t>
  </si>
  <si>
    <t>5058365_Carmax 2Q'19 VOD Upfront - Digital Entertainment</t>
  </si>
  <si>
    <t>5074390_Pepsi Bubly _2Q 18/19 UF_CFLIGHT_P1849  - Digital Entertainment</t>
  </si>
  <si>
    <t>5074038_Mazda 2QΓÇÖ19 CFlight Prime/Digital 18/19 BYU Plan - Digital Entertainment</t>
  </si>
  <si>
    <t>5074138_Pepsi - PTM_2Q 18/19 UF_NAV_P2+ - Digital Entertainment</t>
  </si>
  <si>
    <t>5074431_Pepsi DTM _2Q 18/19 UF_CFLIGHT_P1849  - Digital Entertainment</t>
  </si>
  <si>
    <t>5074429_Pepsi PL Core _2Q 18/19 UF_CFLIGHT_P1849 - Digital Entertainment</t>
  </si>
  <si>
    <t>5074427_Pepsi PL Herbals _2Q 18/19 UF_CFLIGHT_P1849 - Digital Entertainment</t>
  </si>
  <si>
    <t>5075256_Farmers_OLV_TAD_Q2 - Digital Entertainment</t>
  </si>
  <si>
    <t>5075255_Fox_Dark Phoenix_OLV_Upfront_Q2 - Digital Entertainment</t>
  </si>
  <si>
    <t>5074154_Pepsi ΓÇô Bubly _2Q 18/19 UF_NAV_P2+ - Digital Entertainment</t>
  </si>
  <si>
    <t>5074423_Pepsi TM_2Q 18/19 UF_CFLIGHT_P1849 - Digital Entertainment</t>
  </si>
  <si>
    <t>5074178_Pepsi ΓÇô Lays_2Q 18/19 UF_NAV_P2+ - Digital Entertainment</t>
  </si>
  <si>
    <t>5074172_Pepsi ΓÇô Tostitos _2Q 18/19 UF_NAV_P2+ - Digital Entertainment</t>
  </si>
  <si>
    <t>5075206_Scatter_USPS_Q219_NBC Prime C-Measurement A2554 - Digital Entertainment</t>
  </si>
  <si>
    <t>5068710_AT&amp;T Latin Billboard Awards 2019 - Digital Hispanic</t>
  </si>
  <si>
    <t>5074168_Pepsi ΓÇô Doritos _2Q 18/19 UF_NAV_P2+ - Digital Entertainment</t>
  </si>
  <si>
    <t>5073567_Amazon TAD 2Q'19 - Bravo, E! &amp; Oxygen  - Digital Lifestyle</t>
  </si>
  <si>
    <t>5070533_Sunovion Latuda Q219 Digital Entertainment NAV - Digital Entertainment</t>
  </si>
  <si>
    <t>5075336_Scatter_Josh Cellars_Q219 April Flight_Custom Show List Video - Digital Entertainment</t>
  </si>
  <si>
    <t>5074551_Unilever Lipton 2QΓÇÖ19 Scatter - Digital Entertainment</t>
  </si>
  <si>
    <t>5074148_Pepsi ΓÇô PL Herbal_2Q 18/19 UF_NAV_P2+ - Digital Entertainment</t>
  </si>
  <si>
    <t>5073210_H&amp;M 2019 E! &amp; Bravo Upfront 'Spring Ladies' - Digital Lifestyle</t>
  </si>
  <si>
    <t>5059578_Pfizer Pharma CFlight Prime/Digital 18/19 BYU Plan - Digital Entertainment</t>
  </si>
  <si>
    <t>5075224_WB- Pikachu_2Q 1819 UF_CFlight_A1849 - Digital Entertainment</t>
  </si>
  <si>
    <t>5074141_Pepsi ΓÇô PL Core_2Q 18/19 UF_NAV_P2+ - Digital Entertainment</t>
  </si>
  <si>
    <t>5073961_Scatter_Navy Federal - Q2_NAV_2019 - Digital Entertainment</t>
  </si>
  <si>
    <t>5074792_SWA _ Q219_ Prime and Late TAD - Digital Entertainment</t>
  </si>
  <si>
    <t>5074388_Pepsi Lifewtr _2Q 18/19 UF_CFLIGHT_P1849 - Digital Entertainment</t>
  </si>
  <si>
    <t>5074184_Pepsi ΓÇô Lifewtr _2Q 18/19 UF_NAV_P2+ - Digital Entertainment</t>
  </si>
  <si>
    <t>SYFY STB TEST</t>
  </si>
  <si>
    <t>5069810_Honda Regional  - Q2'19 - TLMD Digital - Digital Hispanic</t>
  </si>
  <si>
    <t>5071525_Samsung_NBC Prime_UF Q2 2019  - Digital Entertainment</t>
  </si>
  <si>
    <t>5074209_Pepsi ΓÇô Multipack _2Q 18/19 UF_NAV_P2+ - Digital Entertainment</t>
  </si>
  <si>
    <t>5075207_McDs D123/Bacon_2Q 1819 UF_CFLIGHT_P1849 - Digital Entertainment</t>
  </si>
  <si>
    <t>5058202_AHM_Honda Regional_04/22/19-9/29/19_FEP &amp; YouTube - Digital Entertainment</t>
  </si>
  <si>
    <t>5075275_WB - Detective Pikachu 2Q Bravo Video - Digital Lifestyle</t>
  </si>
  <si>
    <t>5072751_Land Rover NBC Prime_Q2'19 - Digital Entertainment</t>
  </si>
  <si>
    <t>5072749_Jaguar NBC Prime_Q2'19 - Digital Entertainment</t>
  </si>
  <si>
    <t>5075479_Chase_CY Upfront_Retail_OLV_Q2 - Digital Entertainment</t>
  </si>
  <si>
    <t>5072357_TMO_E! and Bravo_TAD_Q2 - Q3 2019 - Digital Lifestyle</t>
  </si>
  <si>
    <t>5072821_Discover Q2 2019 NHL Digital - Digital Sports</t>
  </si>
  <si>
    <t>5075537_Tyson Lunchmeat 2QΓÇÖ19 CFlight Prime/Digital 18/19 BYU Plan - Digital Entertainment</t>
  </si>
  <si>
    <t>5071417_P&amp;G 2Q TAD Bravo Video - Digital Lifestyle</t>
  </si>
  <si>
    <t>5075341_Realtor.com_NBCU NAV_Q2'19_Upfront - Digital Entertainment</t>
  </si>
  <si>
    <t>5075733_Tyson Hillshire Rope 2QΓÇÖ19 CFlight Prime/Digital 18/19 BYU Plan - Digital Entertainment</t>
  </si>
  <si>
    <t>5075700_Hotels.com 1819 UF NAV Q2ΓÇÖ19 - Digital Entertainment</t>
  </si>
  <si>
    <t>5075705_Unilever Tresemme 2QΓÇÖ19 CFlight Prime/Digital 18/19 BYU Plan - Digital Entertainment</t>
  </si>
  <si>
    <t>5074443_Coty_OLV_GG_Upfront_Q2 - Digital Entertainment</t>
  </si>
  <si>
    <t>5075036_Philips_Sonicare_Q2'19_Scatter - Digital Entertainment</t>
  </si>
  <si>
    <t>5075720_Tyson HDG 2QΓÇÖ19 CFlight Prime/Digital 18/19 BYU Plan - Digital Entertainment</t>
  </si>
  <si>
    <t>5075742_Bayer Coppertone Q2ΓÇÖ19 CFlight Prime/Digital 18/19 BYU Plan - Digital Entertainment</t>
  </si>
  <si>
    <t>5075649_Scott's Bravo Deal#914152 2Q19 TAD - Digital Lifestyle</t>
  </si>
  <si>
    <t>5075829_L'Oreal CeraVe Q2ΓÇÖ19 NAV - Digital Entertainment - Digital Entertainment</t>
  </si>
  <si>
    <t>5075819_L'Oreal CeraVe Q2ΓÇÖ19 CFlight Prime/Digital 18/19 BYU Plan - Digital Entertainment</t>
  </si>
  <si>
    <t>5075181_Scott's Bravo Deal#914154 2Q19 TAD - Digital Lifestyle</t>
  </si>
  <si>
    <t>5073646_McDs Bfast_2Q 1819 UF_NAV+Select_P2+ - Digital Entertainment</t>
  </si>
  <si>
    <t>5075024_iRobot_Roomba_Q2'19 Scatter - Digital Entertainment</t>
  </si>
  <si>
    <t>5074191_Pepsi ΓÇô Lipton _2Q 18/19 UF_NAV_P2+ - Digital Entertainment</t>
  </si>
  <si>
    <t>5074412_FY 20 Corolla Sedan - Scatter - Digital Hispanic</t>
  </si>
  <si>
    <t>5075827_Google Pixel Q2'19 - Digital Entertainment</t>
  </si>
  <si>
    <t>5075799_Candid_Q2 2019_Scatter - Digital Entertainment</t>
  </si>
  <si>
    <t>5075722_Subway Window 3 2Q'19 CFLIGHT - Digital Entertainment</t>
  </si>
  <si>
    <t>5070908_Scatter_Beats - Q2 NBC Prime Finales RFP_P2+_Apr-Jun '19 - Digital Entertainment</t>
  </si>
  <si>
    <t>5075749_Lionsgate_Long Shot / JW3_NBC FEP Liability Wipe_Q2'19 - Digital Entertainment</t>
  </si>
  <si>
    <t>5075010_Rakuten_2Q'19_Bravo TAD - Digital Lifestyle</t>
  </si>
  <si>
    <t>5075699_Scott's Bravo Deal#914155 2Q19 TAD - Digital Lifestyle</t>
  </si>
  <si>
    <t>5075698_Hotels.com Q2ΓÇÖ18 CFlight Prime/Digital 18/19 BYU Plan - Digital Entertainment</t>
  </si>
  <si>
    <t>5063111_2019 True Temper Sports - Digital Sports</t>
  </si>
  <si>
    <t>5076034_Verizon_OLV_TAD_Q2 - Digital Entertainment</t>
  </si>
  <si>
    <t>5073874_Kim Clark ΓÇô Cottonelle 2QΓÇÖ19 CFlight Prime/Digital 18/19 BYU Plan - Digital Entertainment</t>
  </si>
  <si>
    <t>5075922_Scatter_Sun Pharma Ilumya 2QΓÇÖ19 Prime C-Flight DIGITAL ADU - Digital Entertainment</t>
  </si>
  <si>
    <t>5073848_Kim Clark ΓÇô Huggies 2QΓÇÖ19 CFlight Prime/Digital 18/19 BYU Plan - Digital Entertainment</t>
  </si>
  <si>
    <t>5073856_Kim Clark ΓÇô PullUps 2QΓÇÖ19 CFlight Prime/Digital 18/19 BYU Plan - Digital Entertainment</t>
  </si>
  <si>
    <t>5075037_Clorox Cable Ent. TAD 2-3Q'19  (17/18 &amp; 18/19 Bravo Liability Adj.)  - Digital Lifestyle</t>
  </si>
  <si>
    <t>5074252_Clorox 18/19 Lifestyle Video - CDW VOD (2Q'19 Portion)  - Digital Lifestyle</t>
  </si>
  <si>
    <t>5075951_Clorox GLT 18/19 Universal Kids VOD (2Q'19 Portion) - Digital Lifestyle</t>
  </si>
  <si>
    <t>5073164_Prestige Brands_Summer's Eve_2Q'19-4Q'19_Lifestyle Video - Digital Lifestyle</t>
  </si>
  <si>
    <t>5076079_WB- Sun Also Star_2Q 1819 UF_CFlight_A1849 - Digital Entertainment</t>
  </si>
  <si>
    <t>5075962_Khol's Q2 2019 OLV_APEX  - Digital Entertainment</t>
  </si>
  <si>
    <t>5076167_Dannon International Delight Q2ΓÇÖ19 CFlight Prime/Digital 18/19 - Digital Entertainment</t>
  </si>
  <si>
    <t>5076169_Dannon Silk Bev Q2ΓÇÖ19 CFlight Prime/Digital 18/19 BYU Plan - Digital Entertainment</t>
  </si>
  <si>
    <t>5076182_Dannon Light &amp; Fit Q2ΓÇÖ19 CFlight Prime/Digital 18/19 BYU Plan - Digital Entertainment</t>
  </si>
  <si>
    <t>5076188_Dannon Two Good Q2ΓÇÖ19 CFlight Prime/Digital 18/19 BYU Plan - Digital Entertainment</t>
  </si>
  <si>
    <t>5076176_Dannon Oikos Black Q2ΓÇÖ19 CFlight Prime/Digital 18/19 BYU Plan - Digital Entertainment</t>
  </si>
  <si>
    <t>5072397_Starz Spanish Princess 2Q19 - Digital Entertainment</t>
  </si>
  <si>
    <t>5075737_Scatter_Sun Pharma Ilumya_Q219_NAV A2554 - Digital Entertainment</t>
  </si>
  <si>
    <t>5075953_Clorox CHC 18/19 Universal Kids VOD (2Q'19 Portion) - Digital Lifestyle</t>
  </si>
  <si>
    <t>5076230_Ferrero 2Q/3Q E! + Bravo TAD - Digital Lifestyle</t>
  </si>
  <si>
    <t>5075849_Clorox - PBC_2Q 1819 UF_Prime VOD_W2554 - Digital Entertainment</t>
  </si>
  <si>
    <t>5074631_Clorox Q2'19 OLV - Digital Hispanic</t>
  </si>
  <si>
    <t>5075445_SC Johnson_Ziploc_18/19 Q2 NAV_P2+ - Digital Entertainment</t>
  </si>
  <si>
    <t>5074912_DoorDash CFlight Prime/Digital Q2'19 Scatter Plan - Digital Entertainment</t>
  </si>
  <si>
    <t>5075438_SC Johnson Q2 Ziploc CFlight Prime/Digital 18/19 BYU Plan - Digital Entertainment</t>
  </si>
  <si>
    <t>5076353_Pepsi Propel _2Q 18/19 UF_Cables_P2554 - Digital Entertainment</t>
  </si>
  <si>
    <t>5067769_Lionsgate_John Wick 3_NBCU_FEP_Q2'19_Upfront - Digital Entertainment</t>
  </si>
  <si>
    <t>5073653_McDs Avengers_2Q 1819 UF_NAV+Select_P2+  - Digital Entertainment</t>
  </si>
  <si>
    <t>5074811_Universal Pictures_FEP NAV &amp; YouTube_A Dog's Journey_2Q19 - Digital Entertainment</t>
  </si>
  <si>
    <t>5060689_Disney_Aladdin_NBCU_OLV_Q2'19_Upfront  - Digital Entertainment</t>
  </si>
  <si>
    <t>5060941_Universal Pictures_CFlight_A Dog's Journey_2Q19 - Digital Entertainment</t>
  </si>
  <si>
    <t>5075027_iRobot_BRAAVA_Q2'19 Scatter - Digital Entertainment</t>
  </si>
  <si>
    <t>5076345_T-Mobile_OLV_Upfront_Q2 - Digital Entertainment</t>
  </si>
  <si>
    <t>5074719_Spindrift_Q219_The Good Place S3 Binge SOV + Audience Targeted Video - Digital Entertainment</t>
  </si>
  <si>
    <t>5070486_Estee Lauder Advanced Night Repair 2Q19  - Digital Lifestyle</t>
  </si>
  <si>
    <t>5076365_Consumer Report_NBC Prime_Q2'19_Scatter - Digital Entertainment</t>
  </si>
  <si>
    <t>5076214_WB- Sun Also Star_2Q19 Scatter_E!_A1849 - Digital Entertainment</t>
  </si>
  <si>
    <t>5076457_Church &amp; Dwight CL Q2ΓÇÖ19 CFlight Prime/Digital 18/19 BYU Plan - Digital Entertainment</t>
  </si>
  <si>
    <t>5076538_Upfront_Walmart_OLV_A18-49 18/19 Upfront - Fight Hunger Apr 22 - May 12 '19 - Digital Entertainment</t>
  </si>
  <si>
    <t>5076446_MSFT Innovation Q2'19 Bravo TAD - Digital Lifestyle</t>
  </si>
  <si>
    <t>5070467_Annapurna_The Hustle_NBC_FEP_Q2'19_Upfront - Digital Entertainment</t>
  </si>
  <si>
    <t>5074628_Pepsi - LatinX Now Sponsorship - Digital Hispanic</t>
  </si>
  <si>
    <t>5076211_WB- Sun Also Star_2Q 1819 UF_Bravo_A1849 - Digital Entertainment</t>
  </si>
  <si>
    <t>5076431_AbbVie HUMIRA NBC Prime_ VOD_ Q2'19 TAD - Digital Entertainment</t>
  </si>
  <si>
    <t>5076458_Scatter_PNC Bank_NBC Prime C-Flight FAD_A2554 - Digital Entertainment</t>
  </si>
  <si>
    <t>5074409_Coty_Clairol Lifestyle 1819 Upfront_OLV_Q2'19 - Digital Lifestyle</t>
  </si>
  <si>
    <t>5076423_AbbVie Gastro NBC Prime_ VOD_ Q2'19 TAD - Digital Entertainment</t>
  </si>
  <si>
    <t>5075721_Target Project Beach The Voice Sponsorship + FEP Q2ΓÇÖ19 - Digital Entertainment</t>
  </si>
  <si>
    <t>5074516_Conair_Cable Entertainment_Video Everywhere - Digital Lifestyle</t>
  </si>
  <si>
    <t>5060694_Disney_Toy Story 4_NBCU_OLV_Q2'19_Upfront  - Digital Entertainment</t>
  </si>
  <si>
    <t>5073659_McDs ROD_2Q 1819 UF_NAV+Select_P2+  - Digital Entertainment</t>
  </si>
  <si>
    <t>5054826_CY19_Coca-Cola_A1849 NBCU VOD_Minute Maid - Digital Entertainment</t>
  </si>
  <si>
    <t>5076479_Campbell's Q2 VOD E! and Bravo_TAD - Digital Lifestyle</t>
  </si>
  <si>
    <t>5076236_Microsoft_End User_Q2'19_NAV - Digital Entertainment</t>
  </si>
  <si>
    <t>5075293_State Farm TAD 2Q Video - Digital Lifestyle</t>
  </si>
  <si>
    <t>5076619_Audible_NBC Prime FEP_Q2 2019 - Digital Entertainment</t>
  </si>
  <si>
    <t>5076452_T-Mobile_18/19 Upfront_Telemundo OLV_Q2'19 - Digital Hispanic</t>
  </si>
  <si>
    <t>5076902_Smucker_Milk Bone_NAV_Q2 - Digital Entertainment</t>
  </si>
  <si>
    <t>5076877_Smuckers_Meow Mix_NAV_Upfront_Q2 - Digital Entertainment</t>
  </si>
  <si>
    <t>5074410_Jaguar Q2-Q3'19 Bravo MDL Sponsorship - Digital Lifestyle</t>
  </si>
  <si>
    <t>5074413_Landrover Q2-Q3'19 Bravo MDL Sponsorship - Digital Lifestyle</t>
  </si>
  <si>
    <t>5076711_Scatter_Estee Lauder Moisturizer_Q219_NAV W3554 Custom Show List - Digital Entertainment</t>
  </si>
  <si>
    <t>5076992_STX Ugly Dolls 2Q'19 Bravo - Digital Entertainment</t>
  </si>
  <si>
    <t>5076970_TJX Marshalls The Voice Q2'19 FEP sponsorship - Digital Entertainment</t>
  </si>
  <si>
    <t>5075885_Tempur Sealy Bravo Deal#723990  2Q19 TAD - Digital Lifestyle</t>
  </si>
  <si>
    <t>5076746_Dairy Queen USA + Bravo TAD 2Q - Digital Lifestyle</t>
  </si>
  <si>
    <t>5076448_MSFT End User Q2'19 E! TAD - Digital Lifestyle</t>
  </si>
  <si>
    <t>5076926_TAD Culligan (Prime #886149) Q2 '19 A25-54 - Digital Entertainment</t>
  </si>
  <si>
    <t>5076444_MSFT End User Q2'19 Bravo TAD - Digital Lifestyle</t>
  </si>
  <si>
    <t>5075467_SC Johnson Q2 OFF! CFlight Prime/Digital 18/19 BYU Plan - Digital Entertainment</t>
  </si>
  <si>
    <t>5076873_LVMH Joy Jadore Mothers Day 2QΓÇÖ19  - Digital Entertainment</t>
  </si>
  <si>
    <t>5076713_1819_Q219 May-June_KFC_NBC Prime C-Measurement &amp; NBC Select Direct_A1849 - Digital Entertainment</t>
  </si>
  <si>
    <t>5076768_WB Godzilla // E! &amp; Bravo 2Q TAD - Digital Lifestyle</t>
  </si>
  <si>
    <t>5077053_Hallmark_2Q 1819 UF_NAV_P2+ - Digital Entertainment</t>
  </si>
  <si>
    <t>5075667_Walmart_UF_OGP_OLV Q2_4.29-5.31.19  - Digital Hispanic</t>
  </si>
  <si>
    <t>5075454_SC Johnson_OFF!_18/19 Q2 NAV_P2+ - Digital Entertainment</t>
  </si>
  <si>
    <t>5072045_Amazon Original Movies ""Late Night"" 2Q'19 - EOL - Digital Lifestyle</t>
  </si>
  <si>
    <t>5076858_Upfront Walmart OLV A18-49 1819 UF GP May 1 to jun 30 - Digital Entertainment</t>
  </si>
  <si>
    <t>5077051_Capella E! Deal#66333 2Q19 TAD - Digital Lifestyle</t>
  </si>
  <si>
    <t>5077315_Signet Kay Holiday Gifting Q2ΓÇÖ19 Prime &amp; Select - Digital Entertainment</t>
  </si>
  <si>
    <t>5076596_Etsy_NBCU OLV_Pre emptible_Q2'19 - Digital Entertainment</t>
  </si>
  <si>
    <t>5077048_Capella E! Deal#375795 2Q19 TAD - Digital Lifestyle</t>
  </si>
  <si>
    <t>5077043_Capella Bravo Deal#609830 2Q19 TAD - Digital Lifestyle</t>
  </si>
  <si>
    <t>5077079_Scatter_Shark Ninja Foodi_Q219_NAV W2554 GTE - Digital Entertainment</t>
  </si>
  <si>
    <t>5076241_TAD_Walmart (Prime - Voice Only #756562) FEP/VOD only NBC VOICE Q2 '19_A18-49 - Digital Entertainment</t>
  </si>
  <si>
    <t>5056787_JCPenney 18/19 Upfront Bravo Best Room Wins Sponsorship - Digital Lifestyle</t>
  </si>
  <si>
    <t>5075471_SC Johnson Q2 Raid CFlight Prime/Digital 18/19 BYU Plan - Digital Entertainment</t>
  </si>
  <si>
    <t>5075461_SC Johnson_Raid_18/19 Q2 NAV_P2+ - Digital Entertainment</t>
  </si>
  <si>
    <t>5076895_Red Robin NBCU 2QΓÇÖ19 - Digital Entertainment</t>
  </si>
  <si>
    <t>5068370_1819_Q219_Chipotle_NBCU Ent/Life + NBC Select Video_May-June - Digital Entertainment</t>
  </si>
  <si>
    <t>5076223_Royal Caribbean Bravo  Deal#630742 &amp; 853355 2Q19 TAD - Digital Lifestyle</t>
  </si>
  <si>
    <t>5076229_NatureMade Q2-Q3'19 Scatter - Digital Entertainment</t>
  </si>
  <si>
    <t>5075157_WB- Godzilla_2Q 1819 UF_CFlight_A1849 - Digital Entertainment</t>
  </si>
  <si>
    <t>5077162_WB- Godzilla: King of the Monsters_2Q 1819 UF_Bravo_A1849 - Digital Entertainment</t>
  </si>
  <si>
    <t>5076961_Scatter_WG&amp;S_Hendrick's Gin_Q2-Q319_NAV - Digital Entertainment</t>
  </si>
  <si>
    <t>5076336_Scatter_AstraZeneca Bydureon_Q219_Chicago Fire Finale Limited Commercial Sponsorship - Digital Entertainment</t>
  </si>
  <si>
    <t>5075012_Etsy_2Q'19_Bravo TAD - Digital Lifestyle</t>
  </si>
  <si>
    <t>5076998_Mastercard The Voice Sponsorship 2Q'19 - Digital Entertainment</t>
  </si>
  <si>
    <t>5076985_P&amp;G 2Q/3Q TAD (USA + Bravo Liability) - Digital Lifestyle</t>
  </si>
  <si>
    <t>5077348_Scott's E! 920264 ACTIVE 2Q19 TAD - Digital Lifestyle</t>
  </si>
  <si>
    <t>5074198_Pepsi ΓÇô Frapp _2Q 18/19 UF_NAV_P2+ - Digital Entertainment</t>
  </si>
  <si>
    <t>5077364_Genesis Motor Q2 2019 Addressable - Digital Audience Studio</t>
  </si>
  <si>
    <t>Un Poquito Tuyo</t>
  </si>
  <si>
    <t>5077077_CY19_Coca-Cola Smartwater_Q219_NBC Prime P2+ FEP-VOD C-Measurement - Digital Entertainment</t>
  </si>
  <si>
    <t>5076697_LinkedIn Q219_OLV Custom NAV_ Digital Entertainment_Apex  - Digital Entertainment</t>
  </si>
  <si>
    <t>5077256_Paramount_Rocketman_CFlight_2Q19 - Digital Entertainment</t>
  </si>
  <si>
    <t>5077478_Michaels_May 2019 Addressable - Digital Audience Studio</t>
  </si>
  <si>
    <t>5072834_Amazon Prime_NBC_VOD_A1849_Q2'19 - Digital Entertainment</t>
  </si>
  <si>
    <t>5077622_Universal Pictures_CFLIGHT_MA_2Q19 - Digital Entertainment</t>
  </si>
  <si>
    <t>5077618_Universal Pictures_FEP NAV &amp; YouTube_MA_2Q19 - Digital Entertainment</t>
  </si>
  <si>
    <t>5072799_EWC_E! VOD_Q2 - Digital Lifestyle</t>
  </si>
  <si>
    <t>5077589_Kohls_TAD_OLV_Q2 - Digital Entertainment</t>
  </si>
  <si>
    <t>5060944_Universal Pictures_CFlight_Secret Life of Pets 2_2Q19 - Digital Entertainment</t>
  </si>
  <si>
    <t>5077704_STX - Poms - Bravo VOD - 2Q'19 Scatter - Digital Entertainment</t>
  </si>
  <si>
    <t>5077157_Starbucks Q219_ TAD NBC Prime - Digital Entertainment</t>
  </si>
  <si>
    <t>5077753_WB - Godzilla // E! 2Q TAD  - Digital Lifestyle</t>
  </si>
  <si>
    <t>5077263_ABC The Bachelorette 2Q19 - Digital Lifestyle</t>
  </si>
  <si>
    <t>5077664_L'Oreal LOP Feria Q2'19 - Digital Entertainment</t>
  </si>
  <si>
    <t>5077554_Google Chromebook Q2'19 - Digital Entertainment</t>
  </si>
  <si>
    <t>5068995_2019 PGATSS Peabody Mass Local Push - Digital Sports</t>
  </si>
  <si>
    <t>5077771_WB - Detective Pikachu // E! 2Q TAD - Digital Lifestyle</t>
  </si>
  <si>
    <t>5076434_AbbVie PSA NBC Prime_ VOD_ Q2'19 TAD - Digital Entertainment</t>
  </si>
  <si>
    <t>5074203_Pepsi ΓÇô Tripleshot _2Q 18/19 UF_NAV_P2+ - Digital Entertainment</t>
  </si>
  <si>
    <t>5074918_Mitsu // Bravo + USA TAD 2Q Video - Digital Lifestyle</t>
  </si>
  <si>
    <t>5064806_NAPA 2019 Upfront VOD - Digital Hispanic</t>
  </si>
  <si>
    <t>5075564_Sunpharma Bravo Deal#971143 2Q19 TAD - Digital Lifestyle</t>
  </si>
  <si>
    <t>5077997_Pepsi Lay's_2Q19 Voice TAD NBC Prime_P18-49 - Digital Entertainment</t>
  </si>
  <si>
    <t>5077938_LG Q2'19 Bravo TAD - Digital Lifestyle</t>
  </si>
  <si>
    <t>5078034_Annapurna_Booksmart_NBC CFlight_Q2'19 - Digital Entertainment</t>
  </si>
  <si>
    <t>Masterchef</t>
  </si>
  <si>
    <t>5077845_Discover Bravo TAD 2Q19 - Digital Lifestyle</t>
  </si>
  <si>
    <t>5077547_Google Nest Q2'19 - Digital Entertainment</t>
  </si>
  <si>
    <t>5077326_WB- Shaft_2Q 1819 UF_Bravo_A1849 - Digital Entertainment</t>
  </si>
  <si>
    <t>5078001_Signet Kay Bridal Q2ΓÇÖ19 Prime &amp; Select - Digital Entertainment</t>
  </si>
  <si>
    <t>5069082_Annapurna_Booksmart_NBCU_OLV_Q2'19_Upfront - Digital Entertainment</t>
  </si>
  <si>
    <t>5077923_Smuckers_Folgers_OLV_NAV_Upfront_Q2 - Digital Entertainment</t>
  </si>
  <si>
    <t>5077820_Scatter_Coca-Cola Classic_Summer NAV P2+_ - Digital Entertainment</t>
  </si>
  <si>
    <t>5077518_Universal Pictures_FEP NAV &amp; YouTube_Secret Life of Pets 2_2Q19 - Digital Entertainment</t>
  </si>
  <si>
    <t>5077794_Pepsi TAD 17/18 E! Upfront 2-3Q'19 - Digital Lifestyle</t>
  </si>
  <si>
    <t>5078144_Honda National_2Q'19_Bravo TAD - Digital Lifestyle</t>
  </si>
  <si>
    <t>5076620_Unilever_Lifestyle VOD DAI_TAD  - Digital Lifestyle</t>
  </si>
  <si>
    <t>5069362_Suiteness_Q2 Video - Digital Entertainment</t>
  </si>
  <si>
    <t>5076859_FOX_911_NBCU OLV_Q2'19 - Digital Entertainment</t>
  </si>
  <si>
    <t>5077324_WB- Shaft_2Q 1819 UF_CFlight_A1849 - Digital Entertainment</t>
  </si>
  <si>
    <t>5077975_1819_H&amp;M_Summer Ladies_NBCU Lifestyle Video - Digital Entertainment</t>
  </si>
  <si>
    <t>5078350_Wells_2Q19 Scatter_Prime TAD_A2554 - Digital Entertainment</t>
  </si>
  <si>
    <t>5078367_Dermira Bravo Deal#973413 2Q19 TAD - Digital Lifestyle</t>
  </si>
  <si>
    <t>5078373_Dermira E! Deal#973416 2Q19 TAD - Digital Lifestyle</t>
  </si>
  <si>
    <t>5075579_Kia_Q2'19_NBC Prime_Scatter - Digital Entertainment</t>
  </si>
  <si>
    <t>5078191_2-3Q'19_Allstate_Prime_VOD (DOOL re-expression) - Digital Entertainment</t>
  </si>
  <si>
    <t>5078295_GE Cafe 18/19 Cable Video Upfront (2Q'19 Portion) - Digital Lifestyle</t>
  </si>
  <si>
    <t>5078224_Smuckers_Nutrish_OLV_Upfront_Q2 - Digital Entertainment</t>
  </si>
  <si>
    <t>5078104_1819_Sony Pictures_NBC Prime Parity C-Measurement_Men In Black: International - Digital Entertainment</t>
  </si>
  <si>
    <t>5078139_Smuckers NBC Prime TAD_Q219 - Digital Entertainment</t>
  </si>
  <si>
    <t>5078333_Universal Pictures_FEP NAV &amp; YouTube_Hobbs &amp; Shaw_2Q19 - Digital Entertainment</t>
  </si>
  <si>
    <t>5073724_Boston Beer/Truly_2Q 1819 UF_USA FEP_W25-49 - Digital Entertainment</t>
  </si>
  <si>
    <t>5077067_Pepsi TAD 18/19 Bravo Base Upfront 2-3Q'19 - Digital Lifestyle</t>
  </si>
  <si>
    <t>5078210_Subaru Bravo Deal#848963 - Digital Lifestyle</t>
  </si>
  <si>
    <t>5073234_Truly - Oxygen 2Q UF - Digital Lifestyle</t>
  </si>
  <si>
    <t>5073242_Truly - E! 2Q UF - Digital Lifestyle</t>
  </si>
  <si>
    <t>5073236_Truly - Bravo 2Q UF - Digital Lifestyle</t>
  </si>
  <si>
    <t>5078751_Pepsi TM_2Q19 Scatter_Fallon Live Ad_P2+  - Digital Entertainment</t>
  </si>
  <si>
    <t>5078094_McDs Uber_2Q19 Scatter_NAV+Select_P2+ - Digital Entertainment</t>
  </si>
  <si>
    <t>5077730_JLR_NBC Prime_Brightline_Q2'19_Scatter - Digital Entertainment</t>
  </si>
  <si>
    <t>5077735_Capital One_Consumer Card_Q2'19_Scatter - Digital Entertainment</t>
  </si>
  <si>
    <t>5078208_Subaru Bravo Deal#848967 2Q19 TAD - Digital Lifestyle</t>
  </si>
  <si>
    <t>5078203_Subaru E! Deal#723951 2Q19 TAD - Digital Lifestyle</t>
  </si>
  <si>
    <t>5070706_Starz Vida 2Q NBC, Bravo, E! - Digital Entertainment</t>
  </si>
  <si>
    <t>5078680_Smuckers Nature Recipe_OLV_Upfront_Q2 - Digital Entertainment</t>
  </si>
  <si>
    <t>5078574_AbbVie Psoriasis NBC Late Night_ VOD_ Q2'19 TAD - Digital Entertainment</t>
  </si>
  <si>
    <t>5058188_Marriott Longer Stay CFlight Prime/Digital 2019 CYU Plan - Digital Entertainment</t>
  </si>
  <si>
    <t>COPA America</t>
  </si>
  <si>
    <t>5078992_Walgreens_FY19 Summer Value - Digital Entertainment</t>
  </si>
  <si>
    <t>5078723_WB_Godzilla_NBCU NAV_Liability Wipe_Q2'19 - Digital Entertainment</t>
  </si>
  <si>
    <t>5078575_AbbVie Citrate Free NBC Late Night_ VOD_ Q2'19 TAD - Digital Entertainment</t>
  </si>
  <si>
    <t>5078876_Vh1_Q219_Black Ink Crew Chicago S5B_E!-Bravo FEP-VOD P2+ - Digital Entertainment</t>
  </si>
  <si>
    <t>5073388_Dunkin' Donuts_AGT TV360_CY18 - Q2-Q3'19 - Digital Entertainment</t>
  </si>
  <si>
    <t>5079120_Havas_Trip Advisor_DIGITAL ADU_PRIME_2Q19 - Digital Entertainment</t>
  </si>
  <si>
    <t>5072330_Facebook_Groups_2Q19_CFlight Scatter - Digital Entertainment</t>
  </si>
  <si>
    <t>5079333_Below Deck_VOD - Digital Entertainment</t>
  </si>
  <si>
    <t>5079098_General Mills - Nature Valley Snacks Q2ΓÇÖ19 CFlight Prime/Digital 18/19 BYU Plan - Digital Entertainment</t>
  </si>
  <si>
    <t>5079185_Nissan_2Q19 Scatter_TAD_Prime_A2554 - Digital Entertainment</t>
  </si>
  <si>
    <t>5079100_Amazon Music_NBC Prime &amp; Late Night FEP_Liability Wipe_Q2'19 - Digital Entertainment</t>
  </si>
  <si>
    <t>NBC Broadcast Marketplace Campaigns</t>
  </si>
  <si>
    <t>Telemundo Marketplace Campaigns</t>
  </si>
  <si>
    <t>Bravo Unassociated Campaigns</t>
  </si>
  <si>
    <t>E! Unassociated Campaigns</t>
  </si>
  <si>
    <t>NBC Broadcast Unassociated Campaigns</t>
  </si>
  <si>
    <t>NBC News Unassociated Campaigns</t>
  </si>
  <si>
    <t>NBC Sportsnet Unassociated Campaigns</t>
  </si>
  <si>
    <t>NBC Universo Unassociated Campaigns</t>
  </si>
  <si>
    <t>Oxygen Unassociated Campaigns</t>
  </si>
  <si>
    <t>Syfy Unassociated Campaigns</t>
  </si>
  <si>
    <t>Telemundo Unassociated Campaigns</t>
  </si>
  <si>
    <t>USA Unassociated Campaigns</t>
  </si>
  <si>
    <t>NBC Sports</t>
  </si>
  <si>
    <t>Reelz</t>
  </si>
  <si>
    <t>Attention: Christine Georgakakis</t>
  </si>
  <si>
    <t>AccountsPayable@reelzchannel.com</t>
  </si>
  <si>
    <t>Cgeorgakakis@reelz.com</t>
  </si>
  <si>
    <t>CBFM_Reelz_CPA_Campaign</t>
  </si>
  <si>
    <t>CBFM_Reelz_CPM_Campaign</t>
  </si>
  <si>
    <t>Executed with Deborah Norville Tuesdays</t>
  </si>
  <si>
    <t>Ghostbusters: Behind Closed Doors</t>
  </si>
  <si>
    <t>Sony</t>
  </si>
  <si>
    <t>Attention: Christofer Frey</t>
  </si>
  <si>
    <t>christofer_frey@spe.sony.com</t>
  </si>
  <si>
    <t>Cine Sony</t>
  </si>
  <si>
    <t>CineSony_OAP</t>
  </si>
  <si>
    <t>Cine</t>
  </si>
  <si>
    <t>CineSony_CBFM_ConsolidatedCreditElevator_2018</t>
  </si>
  <si>
    <t>CineSony_CBFM_OI2GO_Omega_2018</t>
  </si>
  <si>
    <t>CineSony_CBFM_OI2GO_Strata_2018</t>
  </si>
  <si>
    <t>CineSony_CBFM_Provsent Q118-Q218 (2019)</t>
  </si>
  <si>
    <t>Not Billed</t>
  </si>
  <si>
    <t>Starz</t>
  </si>
  <si>
    <t>Attention: Stephen Montgomery</t>
  </si>
  <si>
    <t>Stephen.Montgomery@starz.com</t>
  </si>
  <si>
    <t>Starz, Starz Encore, MoviePlex</t>
  </si>
  <si>
    <t>Spanish Princess Hero Dated</t>
  </si>
  <si>
    <t>STARZ Q2 2019 Image Combo</t>
  </si>
  <si>
    <t>Spanish Princess Upsell Dated</t>
  </si>
  <si>
    <t>MoviePlex</t>
  </si>
  <si>
    <t>Starz Encore</t>
  </si>
  <si>
    <t>Vida S2 Dated / Spanish Princess</t>
  </si>
  <si>
    <t>Q1 2019 Originals :30</t>
  </si>
  <si>
    <t>Spanish Princess Hero NT</t>
  </si>
  <si>
    <t>Spanish Princess / Vida S2 Upsell NT</t>
  </si>
  <si>
    <t>Vida S2 Dated / Spanish Princess Upsell</t>
  </si>
  <si>
    <t>Spanish Princess / Vida S2 NT</t>
  </si>
  <si>
    <t>Vida S2 NT</t>
  </si>
  <si>
    <t>Univision</t>
  </si>
  <si>
    <t>Attention: interactiveAPinvoices</t>
  </si>
  <si>
    <t>interactiveAPinvoices@univision.net</t>
  </si>
  <si>
    <t>Univision, Galavision, Unimas, Univision Deportes</t>
  </si>
  <si>
    <t>106458_VOD La Reina Soy Yo</t>
  </si>
  <si>
    <t>Bandamax</t>
  </si>
  <si>
    <t>El Rey</t>
  </si>
  <si>
    <t>Galavision</t>
  </si>
  <si>
    <t>TuTv (De Pelicula)</t>
  </si>
  <si>
    <t>Unimas</t>
  </si>
  <si>
    <t>Univision Deportes</t>
  </si>
  <si>
    <t>106552_VOD UNM-INSEPARABLES</t>
  </si>
  <si>
    <t>106571_VOD UNV SILVIA FRENTE A TI</t>
  </si>
  <si>
    <t>Turner Broadcasting System</t>
  </si>
  <si>
    <t>Dan Kopp</t>
  </si>
  <si>
    <t>P. O. Box 5520</t>
  </si>
  <si>
    <t>Portland, OR  97228-5520</t>
  </si>
  <si>
    <t>Turner</t>
  </si>
  <si>
    <t>TBS, TNT, Adult Swim, Boomerang, Cartoon Network, HLN, truTV, CNN</t>
  </si>
  <si>
    <t>Billed Impressions</t>
  </si>
  <si>
    <t>truTV</t>
  </si>
  <si>
    <t>Adult Swim</t>
  </si>
  <si>
    <t>TBS</t>
  </si>
  <si>
    <t>Boomerang</t>
  </si>
  <si>
    <t>Cartoon Network</t>
  </si>
  <si>
    <t>Cartoon Network ESP</t>
  </si>
  <si>
    <t>CNN</t>
  </si>
  <si>
    <t>HLN</t>
  </si>
  <si>
    <t>TNT</t>
  </si>
  <si>
    <t>March Madness</t>
  </si>
  <si>
    <t>TOTAL DUE:</t>
  </si>
  <si>
    <t>TMG_NBA Video &amp; VOD Campaigns</t>
  </si>
  <si>
    <t>TMG_Cross Portfolio_TNT_OLV &amp; VOD</t>
  </si>
  <si>
    <t>118370_ADSM - Pepsi - Lipton - 2Q/3Q VOD - 118370</t>
  </si>
  <si>
    <t>119637_TBS - Libman - VOD - 3Q'18-2Q'19 - IO#119637</t>
  </si>
  <si>
    <t>120487_ADSM VOD/OLV_Air Force_18/19 UF_9/17/18-4/21/19_IO#120487</t>
  </si>
  <si>
    <t>120483_TBS VOD/OLV_Air Force_18/19 UF_9/17/18-4/21/19_IO#120483</t>
  </si>
  <si>
    <t>120485_TRU VOD/OLV_Air Force_18/19 UF_9/17/18-4/21/19_IO#120485</t>
  </si>
  <si>
    <t>120554_TTN - American Honda Motor Company - SUV - 9/17-10/22 - Order 120554</t>
  </si>
  <si>
    <t>121367_TBS VOD_LINDT_18/19 UPFRONT_3Q'18-3Q'19_IO#121367</t>
  </si>
  <si>
    <t>121042_TBS/TNT - Wells Fargo - 18/19 TBS/TNT VOD Upfront - IO #121042</t>
  </si>
  <si>
    <t>120894_ENT - Pizza Hut - 18/19 VOD Upfront - #120894</t>
  </si>
  <si>
    <t>121579_TNT_18/19 Upfront_AbbVie Mavyret HCV_4Q18_IO#121579</t>
  </si>
  <si>
    <t>120168_TTN - Discover - 18/19 Upfront - Discover Card - 9/25/18-9/10/19 IO#120168</t>
  </si>
  <si>
    <t>121690_TBS_18/19 Upfront VOD_Dairy Queen_4Q18-3Q19_IO#121690</t>
  </si>
  <si>
    <t>120544_TTN - Acura 18/19 Upfront</t>
  </si>
  <si>
    <t>120435_TNT - Allstate -  18/19 UF VOD - IO#120435</t>
  </si>
  <si>
    <t>120433_TBS - Allstate - 18/19 UF VOD - IO#120433</t>
  </si>
  <si>
    <t>120663_TNT - Gorilla Glue -  FY1819 Upfront Video - 10.1.18-9.29.19 - #120663</t>
  </si>
  <si>
    <t>120599_ADSM_Lowe's_18/19 UF_10/1/18-9/29/19_IO#120599</t>
  </si>
  <si>
    <t>120611_TBS_Lowes_18/19 VOD_10/1/18-9/29/19_IO#120611</t>
  </si>
  <si>
    <t>120612_TNT_Lowes_18/19 UF_10/1/18-9/29/19_IO#120612</t>
  </si>
  <si>
    <t>120596_TRU_Lowe's_18/19 UF_10/1/18-9/29/19_IO#120596</t>
  </si>
  <si>
    <t>120702_TNT/TBS VOD - Apple - TNT/TBS 18/19 VOD Upfront - 10.1-8.18.19 #120702</t>
  </si>
  <si>
    <t>120921_TBS - Darden - 18/19 VOD/OLV - IO 120921</t>
  </si>
  <si>
    <t>120925_TNT - Darden - 18/19 VOD/OLV - IO 120925</t>
  </si>
  <si>
    <t>120840_AS- OLV+VOD- SUBWAY 18/19 UPFRONT- 4Q'18-3Q'19- P18-49- #120840</t>
  </si>
  <si>
    <t>120983_Adult Swim - Apple - 18/19 Upfront VOD - VARIOUS - 10/1-8/18/19 - #120983</t>
  </si>
  <si>
    <t>122325_TBS - Sonic - VOD/OLV - UF P18-49 -4Q18-3Q19 - IO # 122325</t>
  </si>
  <si>
    <t>122148_ADSM - Duracell - VOD - P25-54 UPFRONT #122148</t>
  </si>
  <si>
    <t>122323_TNT - Farmers Insurance - VOD- UF P25-54 - 4Q18-3Q19 - IO # 122323</t>
  </si>
  <si>
    <t>120561_Toon VOD_MilkPEP_18-19 Upfront_#120561</t>
  </si>
  <si>
    <t>121931_ROV/TOON- CARFAX VOD/OTT/OLV- 18/19 UF- IO#121931</t>
  </si>
  <si>
    <t>121706_ROV/TOON - CHATTEM VOD/OTT/OLV - 18/19 UPFRONT - IO#121706</t>
  </si>
  <si>
    <t>121791_ADSM- KFC 18/19 UPFRONT VOD IO#121791</t>
  </si>
  <si>
    <t>122480_TNT-KFC 18/19 UPFRONT VOD IO #122840</t>
  </si>
  <si>
    <t>122481_TBS- KFC 18/19 UPFRONT VOD IO #122481</t>
  </si>
  <si>
    <t>121402_TBS VOD_SPRINT_18/19 UPFRONT_4Q18-3819_IO#121402</t>
  </si>
  <si>
    <t>121395_TBS VOD_POPEYES_18/19 UPFRONT_4Q'18-3Q'19_IO#121395</t>
  </si>
  <si>
    <t>120896_Wendy's - TBS Prime VOD/OLV - 18.19 TBS prime upfront - P18-49 - 120896</t>
  </si>
  <si>
    <t>120895_Wendy's - TNT VOD/OLV - 18.19 TNT upfront - P18-49 - 120895</t>
  </si>
  <si>
    <t>121392_TNT VOD_POPEYES_18/19 UPFRONT_4Q'18-3Q'19_IO#121392</t>
  </si>
  <si>
    <t>122513_TBS VOD - Universal Orlando Resort 18/19 Upfront - P25 - 54 - IO#122513</t>
  </si>
  <si>
    <t>121636_TRUTV - NATIONAL VISION - UPFRONT #121636</t>
  </si>
  <si>
    <t>121405_TNT VOD_SPRINT_18/19 UPFRONT_4Q18-3Q19_IO#121405</t>
  </si>
  <si>
    <t>122398_ADSM - NATIONAL VISION - VOD - P25-54 UPFRONT #122398</t>
  </si>
  <si>
    <t>122288_ TBS - Lexus - VOD - UF P18-49 - 4Q18 - 3Q19 -IO #122288</t>
  </si>
  <si>
    <t>121837_AS_VOD_ 18/19 Burger King UPF_ P18-49_#121837</t>
  </si>
  <si>
    <t>121067_TNT VOD_BURGER KING_18/19 UPFRONT_4Q'18-3Q'19_IO#121067</t>
  </si>
  <si>
    <t>120084_TBS VOD- Burger King-18/19 UPFRONT- 4Q'18-3Q'19 IO #120084</t>
  </si>
  <si>
    <t>121704_AS_VOD_Popeye's 18/19 Upfront_4Q'18-3Q'19_P18-49_#121704</t>
  </si>
  <si>
    <t>121410_TBS VOD_RUBY TUESDAYS_18/19 UPFRONT_4Q18-2Q19_IO#121410</t>
  </si>
  <si>
    <t>120082_TBS VOD- Boost Mobile- 18/19 UPFRONT-IO#120082</t>
  </si>
  <si>
    <t>120771_TBS/TNT/TRU/AS_AT&amp;T_18/19 AT&amp;T VOD Upfront _IO #120771</t>
  </si>
  <si>
    <t>121077_TBS/TNT VOD/OLV/OTT- Subaru- BY18.19- 10/1-9/29- #121077</t>
  </si>
  <si>
    <t>121613_TRU_VOD_ CHILI'S 18/19 UPFRONT_P25-49_#121613</t>
  </si>
  <si>
    <t>122469_National Vision - TBS VOD/OLV - 18.19 TBS upfront - P25-54 - 122469</t>
  </si>
  <si>
    <t>122489_National Vision - TNT VOD/OLV - 18.19 TBS upfront - P25-54 - 122489</t>
  </si>
  <si>
    <t>121414_TBS/TNT/AS/TRU - VW - 18/19 VOD/OLV Upfront- 1Q19-3Q19 - 121414</t>
  </si>
  <si>
    <t>121376_TNT - Mercedes Benz - 18/19 CORP TNT VOD/OLV Upfront - IO #121376</t>
  </si>
  <si>
    <t>121374_TNT - Mercedes Benz - 18/19 RCP TNT VOD/OLV Upfront - IO # 121374</t>
  </si>
  <si>
    <t>121188_ADSM/Bloomin Brands/Outback/4Q'18-3Q'19/100% :15s/Order #121188 - P25-54</t>
  </si>
  <si>
    <t>122113_TBS VOD_MilkPEP_18-19 Upfront_#122113</t>
  </si>
  <si>
    <t>120889_TBS - MetroPCS VOD P1849 - 18/19 UF - IO #120889</t>
  </si>
  <si>
    <t>120890_TNT - MetroPCS VOD P18/49 - 18/19 UF - IO 120890</t>
  </si>
  <si>
    <t>122395_TruTV- Duracell - VOD - P25-54 UPFRONT #122395</t>
  </si>
  <si>
    <t>122497_TNT VOD - Aflac 18/19 Upfront - P25-49 - IO#122497</t>
  </si>
  <si>
    <t>121061_TBS/TNT STB VOD - E Trade - 18/19 UF- IO#121061</t>
  </si>
  <si>
    <t>121101_TNT/TBS/TeamCoco - Ancestry - 18/19 TNT/TBS/TeamCoco FEP/VOD Upfront - IO #121101</t>
  </si>
  <si>
    <t>121052_TBS - Cigna - 18/19 Cigna TBS VOD/OLV Upfront - IO#121052</t>
  </si>
  <si>
    <t>121054_TNT - Cigna - 18/19 Cigna TNT VOD/OLV Upfront - IO #121054</t>
  </si>
  <si>
    <t>121614_AS_VOD_CARMAX 18/19 UPFRONT_P18-49_DNA_NO TV-MA#121614</t>
  </si>
  <si>
    <t>121550_TBS VOD/OLV- SharkNinja- 18/19 F3554 DUO- 10/8- 6/9- #121550</t>
  </si>
  <si>
    <t>122149_TNT VOD/OLV- SharkNinja- 18/19 Various F3554 DUO- 10/8- 6/9-#122149</t>
  </si>
  <si>
    <t>121380_TBS - Carmax - 18/19 VOD Upfront - #121380</t>
  </si>
  <si>
    <t>121444_TBS/TNT - JC Penney - 18/19 VOD Upfront - 4Q18-3Q19 - 121444</t>
  </si>
  <si>
    <t>122065_ADSM - MARS - YOUTH DEAL UPFRONT - VOD #122065</t>
  </si>
  <si>
    <t>122066_ADSM - MARS - ADULT PLAN - UPFRONT P18-34 - VOD #122066</t>
  </si>
  <si>
    <t>120873_TBS_Mitsubishi_18/19 Mitsubishi TBS VOD/OLV Upfront_IO #120873</t>
  </si>
  <si>
    <t>120871_TNT_Mitsubishi_18/19 Mitsu TNT VOD/OLV Upfront_IO #120871</t>
  </si>
  <si>
    <t>120944_Post Foods - TBS VOD/OLV - 18.19 TBS upfront - W25-49 - 120944</t>
  </si>
  <si>
    <t>120945_Post Foods - TNT VOD/OLV - 18.19 TNT upfront - W25-49 - 120945</t>
  </si>
  <si>
    <t>122343_Taco Bell_TBS VOD_18/19 Upfront_4Q'18-3Q'19_IO#122343</t>
  </si>
  <si>
    <t>120880_truTV - Clorox - 18/19 Upfront VOD - 10/1/18-9/29/19 - #120880</t>
  </si>
  <si>
    <t>120879_Adult Swim - Clorox - 18/19 Upfront VOD - 10/1/18-9/29/19 - #120879</t>
  </si>
  <si>
    <t>121129_TBS/TNT VOD - Eli Lilly Taltz 18/19 VOD UF- IO#121129</t>
  </si>
  <si>
    <t>122401_ADSM - MONDELEZ - VOD - 18/19 UF - P18-34 #122401</t>
  </si>
  <si>
    <t>121193_TBS &amp; TNT - Kia 18/19 Upfront - 4Q-3Q - #121193 P25-54 Demo</t>
  </si>
  <si>
    <t>120058_TEN - Hyundai - 18/19 OLV Video Upfront - 120058</t>
  </si>
  <si>
    <t>120937_Mondelez - TNT VOD - 18.19 TNT prime upfront - W25-54 - 120937</t>
  </si>
  <si>
    <t>120936_Mondelez - TBS VOD - 18.19 TBS prime upfront - W25-54 - 120936</t>
  </si>
  <si>
    <t>121378_TBS/TNT - State Farm 18/19 VOD Upfront Various - 4Q18-3Q19 - 121378</t>
  </si>
  <si>
    <t>122974_TBS - Ferrero - 18/19 TBS VOD/OLV Upfront - Crunch - 4Q18-2Q19 - 122974</t>
  </si>
  <si>
    <t>122932_TNT - Ferrero - 18/19 VOD/OLV TNT Upfront - Crunch - 4Q18-3Q19 - 122932_FreeWheel</t>
  </si>
  <si>
    <t>122972_TBS - Ferrero - 18/19 TBS VOD/OLV Upfront - Butterfinger - 4Q18-2Q19 - 122972</t>
  </si>
  <si>
    <t>122930_TNT - Ferrero - 18/19 VOD/OLV TNT Upfront - Butterfinger - 4Q18-3Q19 - 122930</t>
  </si>
  <si>
    <t>120948_Campbell's - TBS VOD- 18.19 TBS upfront - W25-54 - #120948</t>
  </si>
  <si>
    <t>121429_TBS - Old Navy - 18/19 TBS VOD Upfront - 4Q18-3Q19 - 121249</t>
  </si>
  <si>
    <t>TOON HOUSE Strategic Operations 2019</t>
  </si>
  <si>
    <t>122286_TD Ameritrade - TBS VOD - 18.19 TBS upfront - M35+ - 122286</t>
  </si>
  <si>
    <t>121031_TD Ameritrade - TNT VOD - 18.19 TNT upfront - M35+ - 121031</t>
  </si>
  <si>
    <t>120537_TNT_Fruit of the Loom_18/19UF_IO120537</t>
  </si>
  <si>
    <t>120535_TBS_Fruit of the Loom_18/19UF_120535</t>
  </si>
  <si>
    <t>123438_TNT-DR-VOD- R2CGroup-CONSUMER CELLULAR- 11.16.18-12.30.18 IO#123438</t>
  </si>
  <si>
    <t>123490_CNN -DR-VOD- R2CGroup-CONSUMER CELLULAR- 11.16.18-12.30.18 IO#123490</t>
  </si>
  <si>
    <t>121652_TBS OLV/VOD_LITTLE CAESARS_18/19 UPFRONT_1Q'19-4Q'19_IO#121652</t>
  </si>
  <si>
    <t>122790_TOON - Warner Brothers - 4Q18 - Smallfoot EST VOD - 12/4-12/8 - #122790</t>
  </si>
  <si>
    <t>TNT HOUSE 2019</t>
  </si>
  <si>
    <t>TBS HOUSE 2019</t>
  </si>
  <si>
    <t>121554_TBS VOD_WEIGHT WATCHERS_18/19 UPFRONT_4Q'18-3Q'19_IO#121544</t>
  </si>
  <si>
    <t>121371_TNT VOD_WEIGHT WATCHERS_18/19 UPFRONT_4Q'18-3Q'19_IO#121371</t>
  </si>
  <si>
    <t>121673_TNT VOD/OLV_CONSTELLATION_18/19 UPFRONT_CORONA EXTRA_1Q'19-4Q'19_IO#121673</t>
  </si>
  <si>
    <t>121651_TNT VOD/OLV_LITTLE CAESARS_18/19 UPFRONT_1Q19-4/19_IO#121651</t>
  </si>
  <si>
    <t>122056_TNT VOD/OLV_CONSTELLATION_2019 UPFRONT_MODELO_1Q'19-4Q'19_IO#122056</t>
  </si>
  <si>
    <t>120342_TEN VOD/OLV/OTT- Zillow- 18/19 Various- 4Q'18-3Q'19- #120342</t>
  </si>
  <si>
    <t>121833_AS_VOD_18/19 LC PRIME ONLY UPF_P18-49_ NO TV-MA_#121833</t>
  </si>
  <si>
    <t>120279_TBS VOD_CONSTELLATION_18/19 UPFRONT_MODELO_1Q'19-4Q'19_IO#120279</t>
  </si>
  <si>
    <t>122346_TOON - 1Q-3Q19 - POST FOOD - UPFRONT - VOD #122346</t>
  </si>
  <si>
    <t>121671_TNT OLV/VOD_CAPITAL ONE_18/19 UPFRONT_CONSUMER_1Q'19-3Q'19_IO#121671</t>
  </si>
  <si>
    <t>120098_TEN VOD- Golden Corral- 18/19 Upfront- 1Q'19-3Q'19-  IO#120098</t>
  </si>
  <si>
    <t>121789_ADSM- LEXUS 18/19 UPFRONT VOD- IO#121789</t>
  </si>
  <si>
    <t>121788_truTV- 18/19 Lexus VOD Upfront- IO#121788</t>
  </si>
  <si>
    <t>122047_Adult Swim/GEICO/18-19 VOD Upfront/100% :30s/Order#122047</t>
  </si>
  <si>
    <t>120099_TEN VOD__ GEICO__ 18/19 UPFRONT_ 1'Q19-4Q'19_IO#120099</t>
  </si>
  <si>
    <t>123516_TEN VOD/OLV/OTT- Nationwide- 2019 - 1Q'19-4Q'19</t>
  </si>
  <si>
    <t>122289_TNT - Reckitt - VOD - UF F25-54 -1Q19-4Q19 - 12/31 - 1/5 IO # 122289</t>
  </si>
  <si>
    <t>123977_TBS/TNT - SCJ - 18/19 VOD/OLV Upfront - Ziploc - 1Q19-3Q19 - 123977</t>
  </si>
  <si>
    <t>123925_TNT/TBS - Mars Wrigley - VOD Upfront - 12/31-9/30 #123925</t>
  </si>
  <si>
    <t>124280_TBS VOD_DISH NETWORK_2019 CYU_1Q'19-3Q'19_IO#124280</t>
  </si>
  <si>
    <t>124313_TNT VOD_DISH NETWORK_2019 CYU_1Q'19-3Q'19_IO#124313</t>
  </si>
  <si>
    <t>123623_TBS - VOD - Royal Caribbean - 2019 UF - 1Q19-4Q19 - #123623</t>
  </si>
  <si>
    <t>123652_TBS/TNT OLV/VOD - Tracfone - STK UPF - 1Q-3Q - #123652</t>
  </si>
  <si>
    <t>123657_TBS/TNT OLV/VOD - Tracfone - TW UPF - 1Q-3Q - #123657</t>
  </si>
  <si>
    <t>122741_TNT VOD - Eli Lilly Trulicity 18/19 VOD UF - #122741</t>
  </si>
  <si>
    <t>122342_Taco Bell_TNT VOD_18/19 Upfront_4Q'18-3Q'19_IO#122342</t>
  </si>
  <si>
    <t>121835_AS_VOD_18/19 LC BASE UPF_P18-49_DNA_NO TV-MA #121835</t>
  </si>
  <si>
    <t>121825_TRU_VOD_18/19 LITTLE CAESARS UPFRONT_P18-49_NO TV-MA #121825</t>
  </si>
  <si>
    <t>124010_TTN - Anheuser Bush - 1Q19 Scatter (Ultra, Stella, Spiked Seltzer) - 12/31 - 3/31 - #124010</t>
  </si>
  <si>
    <t>122745_Duracell - TBS VOD/OLV - 18.19 TBS upfront - P25-54 - #122745</t>
  </si>
  <si>
    <t>123341_TNT OLV/VOD -Liberty Mutual- CY Upfront -1Q19-3Q19 -Order #123341</t>
  </si>
  <si>
    <t>121412_TBS/TNT/Team Coco - UPX - 18/19 UPX TBS/TNT VOD/OLV Upfront - 1Q19-3Q19 - 121412</t>
  </si>
  <si>
    <t>121245_Mattress Firm - TBS VOD - 18.19 TBS upfront - P25-54 -121245</t>
  </si>
  <si>
    <t>121244_Mattress Firm - TNT VOD - 18.19 TNT upfront - P25-54 - 121244</t>
  </si>
  <si>
    <t>123881_CN_Great Wolf Resorts_1Q19 Upfront_1/7/19-3/24/19_IO#123881</t>
  </si>
  <si>
    <t>121384_TBS - Kohler -18/19 TBS VOD/OLV Upfront - 4Q18-3Q19 - 121384</t>
  </si>
  <si>
    <t>123447_TEC- VOD- Tracfone Upfront -11/262/18-9/29/18 - IO #123447</t>
  </si>
  <si>
    <t>124117_ADSM DUNKIN DONUTS INCREMENTAL 2019 CY UF VOD- 1Q19-4Q19 IO#124117</t>
  </si>
  <si>
    <t>123873_TBS VOD - Dunkin Donuts - 18/19 UPF - 123873</t>
  </si>
  <si>
    <t>123882_TNT VOD - Dunkin Donuts - 18/19 UPF - 123882</t>
  </si>
  <si>
    <t>124076_TBS VOD - Dunkin Donuts - 18/19 UPF - 124076</t>
  </si>
  <si>
    <t>124104_ADSM- DUNKIN DONUTS 2019 CY UF VOD- 1Q19-4Q19- IO#124104</t>
  </si>
  <si>
    <t>124423_ROV ENT/Tru OLV &amp; TBS VOD - Aflac - 18.19 upfront - P25-49 - Excl CNN, HLN, Cartoon network, Adult Swim, Team Coco - IO#124423</t>
  </si>
  <si>
    <t>120101_TBS VOD/OLV_Capital One_18/19 UPFRONT_Quicksilver_1Q'19-3Q'19_IO#120101</t>
  </si>
  <si>
    <t>121385_TNT - Kohler - 18/19 TNT VOD/OLV Upfront - 1Q19-3Q19 - 121385</t>
  </si>
  <si>
    <t>124339_TNT - Heineken - 18/19 VOD Upfront - #124339</t>
  </si>
  <si>
    <t>124254_CN- TOPPS JD GUMMIES VOD 1/7-4/15-IO#124254</t>
  </si>
  <si>
    <t>124252_CN- TOPPS MATCHEMS VOD 1Q19 1/7-4/15 IO#124252</t>
  </si>
  <si>
    <t>124415_CN TOPPS BABY BOTTLE POP GUMY BLAST VOD 1Q 4/15 IO#124415</t>
  </si>
  <si>
    <t>121325_TNT - GSK - 18/19 TNT VOD Upfront - IO #121325</t>
  </si>
  <si>
    <t>121403_TNT - Mercedes Benz - 18/19 CPO TNT VOD/OLV Upfront - IO # 121403</t>
  </si>
  <si>
    <t>124034_TBS - VOD - Tempur-Sealy - 2019 CY UF - 1Q-4Q19 - #124034</t>
  </si>
  <si>
    <t>124293_TEN - Chase Retail - CY UF - 1Q19-3Q19 - OLV/VOD - IO #124293</t>
  </si>
  <si>
    <t>124520_TRU VOD - Universal Orlando Resort 18/19 Upfront - P25 - 54 - IO#124520</t>
  </si>
  <si>
    <t>124446_1Q-3Q TBS - Heineken - 18/19 VOD UF - 124446</t>
  </si>
  <si>
    <t>123784_TBS/TRU OLV/VOD - Constant Contact - 1Q-2Q19 SCT - 1/14 - 5/12 - Order: #123784</t>
  </si>
  <si>
    <t>124512_TRU VOD - Universal Orlando Portfolio 18/19 Upfront - P25 - 54 - IO#124512</t>
  </si>
  <si>
    <t>122511_TBS VOD - Universal Orlando Portfolio 18/19 Upfront - P25 - 54 - IO#122511</t>
  </si>
  <si>
    <t>121707_MillerCoors_TBS VOD_Blue Moon_1Q-3Q_IO#121707</t>
  </si>
  <si>
    <t>121282_TNT - SERVPRO - 2019 CY Upfront VOD - 1.28-8.11.19 - 121282</t>
  </si>
  <si>
    <t>124146_ TBS/TNT - Amgen - 18/19 Amgen VOD/OLV Upfront - IO #124146</t>
  </si>
  <si>
    <t>2019-CNN-Turner-Cross-House-VOD</t>
  </si>
  <si>
    <t>121790_ADSM- TOYOTA 18/19 UPFRONT VOD IO#121790</t>
  </si>
  <si>
    <t>124413_CN TOPPS PUSH POP VOD 1Q19 2/4-4/7 IO#124413</t>
  </si>
  <si>
    <t>122284_TBS - Toyota- VOD - UF P18-49 -1Q19-2Q19 - 12/31 - 6/24 IO # 122284</t>
  </si>
  <si>
    <t>124414_CN TOPPS FINDERS KEEPERS VOD 1Q19 2/4-4/15 IO#124414</t>
  </si>
  <si>
    <t>123486_ROV ENT- Quicken Loans- 2019 Upfront- 1Q'19-4Q'19-#123486</t>
  </si>
  <si>
    <t>121122_TBS VOD - Eli Lilly Galca 18/19 VOD UF - IO#121122</t>
  </si>
  <si>
    <t>124807_CN- VOD -PVM- Airheads - 1Q-4Q- #124807</t>
  </si>
  <si>
    <t>124821_Campbell's - 1Q/2Q TBS Milano VOD - F2554 - #124821</t>
  </si>
  <si>
    <t>125060_TNT VOD - PetSmart - TNT VOD 18/19 Upfront - 2.11-9.29.19 #125060</t>
  </si>
  <si>
    <t>124471_TNT VOD_Chobani_1Q'19-2Q'19 Scatter_IO#124471</t>
  </si>
  <si>
    <t>124474_TBS VOD_Chobani_1Q'19-2Q'19 SCATTER_IO#124474</t>
  </si>
  <si>
    <t>124371_TBS VOD - Western Union - Upfront - 1Q-2Q - #124371</t>
  </si>
  <si>
    <t>124632_CNN - SERVPRO - 2019 - 1.28 - 12.31.19 - 124632</t>
  </si>
  <si>
    <t>123033_TBS - Ferrero - 18/19 TBS VOD/OLV Upfront Trolli - 1Q19-3Q19 - 123033</t>
  </si>
  <si>
    <t>122925_TBS - Ferrero - 18/19 VOD/OLV Upfront - Sweetarts - 1Q19-3Q19 - 122925</t>
  </si>
  <si>
    <t>123035_TBS - Ferrero - 18/19 TBS VOD/OLV Upfront - Black Forest - 2Q19-3Q19 -123035</t>
  </si>
  <si>
    <t>124437_AS, truTV OLV/VOD- UM- US ARMY- 1Q'19-3Q19 UPF 2.15.19-9.22.19 IO #124437</t>
  </si>
  <si>
    <t>123807_TNT/Red Robin CY 2019 Upfront/1Q-3Q'19/P25-49/Order #123807</t>
  </si>
  <si>
    <t>124695_TBS VOD/OLV-Exxon- 2019 Upfront- Lubes- 1Q'19-2Q'19-#124695</t>
  </si>
  <si>
    <t>124991_ TNT-VOD- PhRMA-COR- 2/25-6/24 #124991</t>
  </si>
  <si>
    <t>123187_Marriott - TBS VOD - 18.19 TBS upfront - P25-49 - #123187</t>
  </si>
  <si>
    <t>123188_Marriott - TNT VOD - 18.19 TNT upfront - P25-49 - 123188</t>
  </si>
  <si>
    <t>124488_TBS VOD_BOARSHEAD_2019 CYU_1Q'19-4Q'19_IO#124488</t>
  </si>
  <si>
    <t>124848_TBS VOD/Red Robin/CY 2019 Upfront 1Q-3Q/P25-49/124848</t>
  </si>
  <si>
    <t>120474_TBS VOD - Paper &amp; Packaging Board 18/19 Upfront - IO:120474</t>
  </si>
  <si>
    <t>120479_TRU VOD - Paper &amp; Packaging Board 18/19 Upfront - IO:120479</t>
  </si>
  <si>
    <t>120477_TNT VOD - Paper &amp; Packaging Board 18/19 Upfront - IO:120477</t>
  </si>
  <si>
    <t>124627_TBS VOD_Travelocity_ 3.4.19-5.26.19_#124627</t>
  </si>
  <si>
    <t>120110_TBS VOD/OLV_Corona Extra_18/19 UPFRONT_Corona Extra_1Q'19-4Q'19_ IO#120110</t>
  </si>
  <si>
    <t>124808_truTV/ADSM- VOD - PVM- Mentos -3/4-11/17- #124808</t>
  </si>
  <si>
    <t>121692_MillerCoors_TBS VOD_Sol_1Q-3Q_IO#121692</t>
  </si>
  <si>
    <t>125193_TBS VOD/OLV_MAYO CLINIC_1Q19-3Q'19 SCATTER_IO#125193</t>
  </si>
  <si>
    <t>120801_18/19 Adult Swim/truth Initiative/2Q19/Order #120801</t>
  </si>
  <si>
    <t>124417_CN MGA VIRO RIDES VOD 3/18-4/8 IO#124417</t>
  </si>
  <si>
    <t>125319_TNT VOD/OLV- EXxon- 2019 Upfront- 1Q19-4Q'19- #125319</t>
  </si>
  <si>
    <t>125744_TTN OLV/VOD ADU_Air Force 18/19 ADSM UF_3/11-5/5_IO#125744</t>
  </si>
  <si>
    <t>125094_TOON VOD - Jimmy John's CY19 Upfront - 3/18-10/6/19 - IO:125094</t>
  </si>
  <si>
    <t>125086_TNT VOD - Jimmy John's CY19 Upfront - 3/18-10/6/19 - IO: 125086</t>
  </si>
  <si>
    <t>125089_ADSM VOD - Jimmy John's CY19 Upfront - 3/18-10/6/19 - IO: 125089</t>
  </si>
  <si>
    <t>124038_Toon-18/19 Disney - Captain Marvel-VOD - UF- 2.22-3.9 IO#124038</t>
  </si>
  <si>
    <t>124699_TNT VOD/OLV- Exxon- 2019 Upfront- Lubes- 1Q'19-2Q'19- #124699</t>
  </si>
  <si>
    <t>122716_TBS VOD_EVERGREEN TRADING_CONSTELLATION_2019 CYU_ CORONA PREM_1Q'19-4Q'19_IO#122716</t>
  </si>
  <si>
    <t>2Q'19-CNN-House-VOD</t>
  </si>
  <si>
    <t>122558_TEN - Microsoft - End User - 18/19 UF - 2Q'19 Allocation - #122558</t>
  </si>
  <si>
    <t>124232_TNT VOD - Behr 18/19 Upfront - 4/15-8/18/19 - IO:124232</t>
  </si>
  <si>
    <t>124238_TBS VOD - Behr 18/19 Upfront - 3/25-9/4/19 - IO:124238</t>
  </si>
  <si>
    <t>125793_TOON - Warner Brothers - 1Q-2Q19 Detective Pikachu Pre-Opening - VOD - 3/25-5/11 - #125793</t>
  </si>
  <si>
    <t>124552_CN- JAKKS MORFBOARD VOD 1Q19 3/25-4/15 IO#124552</t>
  </si>
  <si>
    <t>125382_TNT VOD_Abbott_Freestyle Libre_4/1/19-6/30/19_IO#125382</t>
  </si>
  <si>
    <t>125381_TBS VOD_Abbott _Freestyle Libre_4/1/19-6/30/19_IO#125381</t>
  </si>
  <si>
    <t>126102_AS &amp; TRU - Pepsi - DEW TM - 2QΓÇÖ19 VOD 18/19 Upfront - #126102</t>
  </si>
  <si>
    <t>125685_P&amp;G_TBS/TNT/TeamCoco OLV &amp; VOD_2Q'19 P&amp;G Upfront Swiffer Wet Jet Allocation_IO #125685</t>
  </si>
  <si>
    <t>122322_TBS/TNT/Team Coco - Chili's - 18/19 UF - 2Q Allocation - #122322</t>
  </si>
  <si>
    <t>126167_TNT - Juul - 2Q'19 Juul TNT VOD Scatter - 4/1-6/16 - IO #126167</t>
  </si>
  <si>
    <t>126168_TBS - Juul - 2Q'19 Juul TBS VOD Scatter - 4/1-6/16 - IO #126168</t>
  </si>
  <si>
    <t>124179_TBS/TNT - Hershey - 18/19 Upfront VOD- 2Q'19-4Q'19 -124179</t>
  </si>
  <si>
    <t>124656_Toon - Unilever - Dove - VOD 4/1/19-12/29/19 IO #124656</t>
  </si>
  <si>
    <t>122092_CNN VOD - Marriott Loyalty (Q1 2019) - 4.1.19-6.16.19 - #122092</t>
  </si>
  <si>
    <t>125575_CN- Skechers Spring Campaign VOD/OLV/YouTube April/May- IO#125575</t>
  </si>
  <si>
    <t>122554_TBS/TNT - Microsoft - ""Innovation"" - 2Q'19 -#122554</t>
  </si>
  <si>
    <t>122449_AS_18/19 Upfront VOD_Dairy Queen_2Q19_IO#122449</t>
  </si>
  <si>
    <t>125683_P&amp;G_TBS/TNT/TeamCoco OLV &amp; VOD_2Q'19 P&amp;G Upfront Pampers Swaddlers Diaper Allocation_IO #125683</t>
  </si>
  <si>
    <t>125829_Adult Swim - Ferrero Crunch - 2Q19 18/19 Upfront - OLV/VOD -4/1-4/21 &amp; 4/29-5/12 - #125829</t>
  </si>
  <si>
    <t>125806_ P&amp;G TBS/TNT/TeamCoco OLV &amp; VOD 2Q'19 P&amp;G Upfront Downy Fabric Enhancer Allocation IO #125806</t>
  </si>
  <si>
    <t>126106_AS &amp; TRU - Pepsi - Pepsi TM - 2QΓÇÖ19 VOD 18/19 Upfront - #126106</t>
  </si>
  <si>
    <t>125741_TBS - Booking.com - VOD - 4.1.19 - 6.30.19 - FC -#125741</t>
  </si>
  <si>
    <t>124574_TBS VOD - Skechers - 2019 Upfront - #124574</t>
  </si>
  <si>
    <t>126101_AS - Pepsi - Bubly - 2Q'19 VOD 18/19 Upfront #126101</t>
  </si>
  <si>
    <t>124647_CN- Skechers 2Q VOD- IO#124647</t>
  </si>
  <si>
    <t>125511_CN- CAMPBELLS-SPARK -TOON CROSS CLEAR 4.1-6.24 IO# 125511</t>
  </si>
  <si>
    <t>123057_TBS-TNT/Boehringer/Animal Health/2Q-3Q'19 VOD/Order #123057(F25-54)</t>
  </si>
  <si>
    <t>123000_TBS-TNT/Boehringer/Animal Health/2Q-3Q'19/Order #123000 (F25-54)</t>
  </si>
  <si>
    <t>126135_TTN - RECKITT UF PEEL HYHO OLV 2Q - IO #126135</t>
  </si>
  <si>
    <t>125850_CN_Great Wolf Resorts_2Q19 Upfront_4/8/19-6/23/19_IO#125850</t>
  </si>
  <si>
    <t>121658_MillerCoors_TBS VOD_Peroni_2Q Only_IO#121658</t>
  </si>
  <si>
    <t>125993_TBS/TNT/ADSM/TRU VOD + OLV - Match.com - 4/1-6/30/19 - IO:125993</t>
  </si>
  <si>
    <t>121659_MillerCoors_TBS VOD_Miller Lite_1Q-3Q_IO#121659</t>
  </si>
  <si>
    <t>126093_TBS_MillerCoors_CoorsLight_4/1-6/30_IO#126093</t>
  </si>
  <si>
    <t>125681_P&amp;G_TBS/TNT/TeamCoco OLV &amp; VOD_2Q'19 P&amp;G Upfront Luvs Diaper Allocation_IO #125681</t>
  </si>
  <si>
    <t>125910_TBS/TNT - Boston Beer - 2Q'19 Angry Orchard TBS/TNT VOD/OLV Allocation - IO #125910</t>
  </si>
  <si>
    <t>126224_TTN - American Honda Motor Company - Passport - 4/1-6/25 - Order #126224</t>
  </si>
  <si>
    <t>125605_TBS - Disney - Resorts -18/19 UF - Re-Book - #125605</t>
  </si>
  <si>
    <t>126202_TNT - Pepsi - 2Q'19 Bubly TNT Upfront Allocation - 4/1-6/30 - IO #126202</t>
  </si>
  <si>
    <t>126218_TNT - Pepsi - 2Q'19 DewTM TNT Upfront Allocation - 4/1-6/23 - IO #126218</t>
  </si>
  <si>
    <t>126228_TNT - Pepsi - 2Q'19 LIFEWTR TNT Upfront Allocation - 4/8-6/23 - IO #126228</t>
  </si>
  <si>
    <t>126229_TNT - Pepsi - 2Q'19 PepsiTM TNT Upfront Allocation - 4/1-6/30 - IO #126229</t>
  </si>
  <si>
    <t>126231_TNT - Pepsi - 2Q'19 Pure Leaf Core TNT Upfront Allocation - 4/1-6/30 - IO #126231</t>
  </si>
  <si>
    <t>126230_TNT - Pepsi - 2Q'19 Pure Leaf Herbals TNT Upfront Allocation - 4/1-6/30 - IO #126230</t>
  </si>
  <si>
    <t>125743_TBS - Autotrader - 4/8/19-6/16/19 - #125743</t>
  </si>
  <si>
    <t>126183_TEC/TN - Verizon - VOD/OLV - UF P18-49 - 2Q19- IO # 126183</t>
  </si>
  <si>
    <t>126019_TNT VOD_DISH NETWORK LLC_2Q'19 SCATTER_4/1-6/24_IO#126019</t>
  </si>
  <si>
    <t>126020_TBS VOD_DISH NETWORK LLC_2Q'19 SCATTER_4/1-6/24_IO#126020</t>
  </si>
  <si>
    <t>125051_Post Foods - 2Q19 Toon ADU cross clear VOD - 17.18 upfront - P6-11 - IO#125051</t>
  </si>
  <si>
    <t>125687_ P&amp;G_TBS/TNT/TeamCoco OLV &amp; VOD_2Q'19 P&amp;G Upfront Tide Laundry Allocation_IO #125687</t>
  </si>
  <si>
    <t>121590_TNT_18/19 Upfront_AbbVie Humira Gastro_2Q19_IO#121590</t>
  </si>
  <si>
    <t>122488_TBS/TeamCoco - Pfizer - 18/19 Upfront VOD/OLV - 2Q'19 Allocations - #122488</t>
  </si>
  <si>
    <t>121321_truTV - 18/19 Toyota VOD Upfront 2Q- IO #121321</t>
  </si>
  <si>
    <t>126089_TOON - Warner Brothers - 2Q19 Detective Pikachu Pre-Opening OLV &amp; VOD Linear Cross Clear - 3/27-5/11 - #126089</t>
  </si>
  <si>
    <t>126239_TBS - Pepsi - 2Q'19 DewTM TBS VOD Upfront Allocation - 4/1-6/23 - IO #126239</t>
  </si>
  <si>
    <t>126237_TBS - Pepsi - 2Q'19 Cheetos TBS VOD Upfront Allocation - 4/1-6/23 - IO #126237</t>
  </si>
  <si>
    <t>126240_TBS - Pepsi - 2Q'19 Doritos TBS VOD Upfront Allocation - 4/1-6/23 - IO #126240</t>
  </si>
  <si>
    <t>126236_TBS - Pepsi - 2Q'19 Bubly TBS VOD Upfront Allocation - 4/1-6/30 - IO #126236</t>
  </si>
  <si>
    <t>126248_TBS - Pepsi - 2Q'19 PepsiTM TBS VOD Upfront Allocation - 4/1-6/30 - IO #126248</t>
  </si>
  <si>
    <t>126251_TBS - Pepsi - 2Q'19 Pure Leaf Core TBS VOD Upfront Allocation - 4/1-6/30 - IO #126251</t>
  </si>
  <si>
    <t>126249_TBS - Pepsi - 2Q'19 Pure Leaf Herbals TBS VOD Upfront Allocation - 4/1-6/30 - IO #126249</t>
  </si>
  <si>
    <t>126252_TBS - Pepsi - 2Q'19 Tostitos TBS VOD Upfront Allocation - 4/1-6/23 - IO #126252</t>
  </si>
  <si>
    <t>126280_CNNGo/CNN VOD_AT&amp;T M&amp;E_18/19 Upfront_2Q'19_126280</t>
  </si>
  <si>
    <t>126307_TBS, TNT ASDM, truTV -DR-VOD-SmileDirectClub- Horizon Next -4.1.19-6.30.19 IO #</t>
  </si>
  <si>
    <t>124529_TBS VOD/OLV_CONSTELLATION_2019 CYU_PACIFICO_2Q19-4Q19_IO#124529</t>
  </si>
  <si>
    <t>124532_TNT VOD/OLV_CONSTELLATION_2019 CYU_PACIFICO_2Q'19-4Q'19_IO#124532</t>
  </si>
  <si>
    <t>125211_TRU OLV ADU - 1Q19 Office Depot - 2/18-2/25 - #125211</t>
  </si>
  <si>
    <t>122500_TNT - Pfizer - 18/19 Upfront 2Q'19 Allos - #122500</t>
  </si>
  <si>
    <t>125444_TOON-Nintendo-NOA FY19 Labo SKU4 Kids -4.1 - 4.28 IO #125444</t>
  </si>
  <si>
    <t>TRUTV HOUSE 2019</t>
  </si>
  <si>
    <t>125230_TBS - Anheuser Bush - 2Q19 Scatter - 4/1 - 6/30 - #125230</t>
  </si>
  <si>
    <t>125229_TNT - Anheuser Bush - 2Q19 Scatter - 4/1 - 6/30 - #125229</t>
  </si>
  <si>
    <t>126122_Adult Swim - Trolli - 2Q19 18/19 Upfront - OLV/VOD - 4/8-5/5; 5/13-5/26; - #126122</t>
  </si>
  <si>
    <t>126193_TBS-VOD- VOLVO-NTO- 5/6-6/10 #126193  DNA</t>
  </si>
  <si>
    <t>126253_TBS - Pepsi - 2Q'19 Variety Pack TBS VOD Upfront Allocation - 4/1-6/23 - IO #126253</t>
  </si>
  <si>
    <t>126247_TBS - Pepsi - 2Q'19 LIFEWTR TBS VOD Upfront Allocation - 4/8-6/23 - IO #126247</t>
  </si>
  <si>
    <t>125513_Turner Ent. Channel - Apts.Com - 4/8-8/19 -125513</t>
  </si>
  <si>
    <t>123106_TBS - Hanes VOD UF - 4/1-9/29 - #123106</t>
  </si>
  <si>
    <t>126340_TNT - VOD ADU - Royal Caribbean - 2019 UF ADU - 2Q19 - #126340</t>
  </si>
  <si>
    <t>126373_TBS, TNT, CNN - DR-VOD-Esurance-4.15.19-6.30.19 IO#126373</t>
  </si>
  <si>
    <t>125825_Adult Swim - Ferrero Butterfinger - 2Q19 18/19 Upfront - OLV/VOD - 4/9-4/28 &amp; 5/13-6/2 - #125825</t>
  </si>
  <si>
    <t>126105_AS &amp; TRU - Pepsi - LifeWTR - 2QΓÇÖ19 VOD 18/19 Upfront - #126105</t>
  </si>
  <si>
    <t>126299_TRU VOD - Discover Card - ADU - 2Q Linear Cross Clear  - 04/03/2019-06/23/2019 - IO #126299</t>
  </si>
  <si>
    <t>126116_ TBS VOD - Golden Corral - 17/18 ADU Cross Clear Package - 2Q'19 - IO #126116</t>
  </si>
  <si>
    <t>126316_TOON VOD - Walmart 18/19 Upfront - Fight Hunger - IO:126316</t>
  </si>
  <si>
    <t>126313_TNT VOD - Walmart 18/19 Upfront - Fight Hunger - IO:126313</t>
  </si>
  <si>
    <t>125633_ TBS - VOD - IHOP - 4/15-6/30 - #125633</t>
  </si>
  <si>
    <t>126392_TBS - VOD - DoorDash - 4/15 - 6/17 #126392</t>
  </si>
  <si>
    <t>126393_TNT-VOD- DoorDash-4/15-6/17 #126392 FC</t>
  </si>
  <si>
    <t>126075_TEN VOD/OLV_CAP ONE_2Q'19-4Q'19 CNN SHIFT_BANK_2Q'19-4Q'19_IO#126075</t>
  </si>
  <si>
    <t>126078_TEN VOD/OLV_CAP ONE_2Q'19-3Q'19 CNN SHIFT_CONSUMER CARD_2Q'19-3Q'19_IO#126078</t>
  </si>
  <si>
    <t>126297_TRU 2Q'19_18/19 Dairy Queen truTV VOD ADU - 4/03/2019-6/30/2019 - IO #126297</t>
  </si>
  <si>
    <t>126059_TBS/TNT VOD_IROBOT_2Q'19 SCATTER_4/15-5/13_IO#126059</t>
  </si>
  <si>
    <t>126389_truTV VOD Cross Clear - Darden - Olive Garden -  4/15 - 5/6 IO#126389</t>
  </si>
  <si>
    <t>126121_Adult Swim - Black Forrest - 2Q19 18/19 Upfront - OLV/VOD - 4/15-4/28; 5/13-5/26 #126121</t>
  </si>
  <si>
    <t>126476_TOON VOD Cross Clear - Wowwee Minis &amp; Untamed 4.13 - 4.21 IO#126476</t>
  </si>
  <si>
    <t>126478_TOON VOD Cross Clear - Wowwee Buttheads - 4.13 - 4.21 IO#126478</t>
  </si>
  <si>
    <t>126098_TBS VOD - Constellation Modelo - 18/19 ADU Cross Clear Package - 2Q'19 - C1 - IO #126098</t>
  </si>
  <si>
    <t>126481_TOON VOD Cross Clear - ZURU Toys 4.13-4.21 IO#126481</t>
  </si>
  <si>
    <t>124953_VOD TBS/TNT- Coca-Cola 2019- Minute Maid 4/8- 6/16- #124953</t>
  </si>
  <si>
    <t>125914_TBS - Facebook - Portal - 4.18.19 - 5.12.19 - 125914 - FC #125914</t>
  </si>
  <si>
    <t>126396_truTV_Wingstop_18/19 UF ADU VOD_2Q19_IO#126396</t>
  </si>
  <si>
    <t>126152_truTV- Old Spice VOD Cross Clear 2Q IO126152</t>
  </si>
  <si>
    <t>126114_TNT VOD - Constellation Corona Extra - 18/19 ADU Cross Clear Package - 2Q'19 - C2 - IO #126114</t>
  </si>
  <si>
    <t>126447_truTV - Toyota VOD ADU 2Q - 4/17-6/30 - 126447</t>
  </si>
  <si>
    <t>126422_TNT - Anheuser Busch - 2Q19 Sct VOD for ADU - 2Q19 - #126422</t>
  </si>
  <si>
    <t>126496_TBS/TNT VOD_Clorox_2Q'19 Upfront_PBS Allocation_4/15-6/30_IO #126496</t>
  </si>
  <si>
    <t>126314_TRU VOD - Walmart 18/19 Upfront - Fight Hunger - IO:126314</t>
  </si>
  <si>
    <t>126312_TBS VOD - Walmart 18/19 Upfront - Fight Hunger - IO:126312</t>
  </si>
  <si>
    <t>126008_TBS/TNT OLV/VOD - Harley Davidson - 2Q SCT - 4/22 - 5/5 - #126008</t>
  </si>
  <si>
    <t>124491_TBS - Wyndham Hotels - 2019 CY UF - 4/22 - 8/18 - 124491</t>
  </si>
  <si>
    <t>125773_Adult Swim - Ferrero Sweet Tarts - 2Q19 18/19 Upfront - OLV/VOD - 4/22-5/5; 5/13-5/26 - #125773</t>
  </si>
  <si>
    <t>126610_DR-VOD-Noom-CNN, CN, tru, ADSM, TBS, TNT 4.22.19-5.12.19 IO#126610</t>
  </si>
  <si>
    <t>126562_CTN VOD/OLV Topps Ring Pop Gummy Gem 2Q19 Post Easter Upfront 4.22 - 6.24 IO#126562</t>
  </si>
  <si>
    <t>126566_CTN VOD/OLV Topps Ring Pop 2Q19 Post Easter Upfront 4.22 - 5.17 IO#126566</t>
  </si>
  <si>
    <t>126611_TNT VOD ADU - Electrify America - 2Q19 TNT Scatter - 4/22-5/5 - 126611</t>
  </si>
  <si>
    <t>126066_TEN - McDonald's - Disney Avengers - OLV/VOD 18/19 UPF #126066</t>
  </si>
  <si>
    <t>126555_CTN VOD/OLV Topps Drop Pop 2Q19 Post Easter Upfront 4.22 - 5.13 IO#126555</t>
  </si>
  <si>
    <t>126608_CTN VOD Playmonster Oragutwang 2Q19 Post Easter Upfront 4.22 - 4.29 IO#126608</t>
  </si>
  <si>
    <t>126559_CTN VOD Topps Finders Keepers 2Q19 Post Easter Upfront 4.22 - 6.17 IO#126559</t>
  </si>
  <si>
    <t>126584_CTN VOD/OLV Topps Matchems 2Q19 Post Easter Upfront 4.22 - 6.24 IO#126584</t>
  </si>
  <si>
    <t>126558_CTN VOD/OLV Topps Baby Bottle Pop 2Q19 Post Easter Upfront 4.22 - 6.24 IO#126558</t>
  </si>
  <si>
    <t>126560_CTN VOD/OLV Topps Push Pop 2Q19 Post Easter Upfront 4.22 - 6.24 IO#126560</t>
  </si>
  <si>
    <t>126071_TNT - Pepsi - 2Q'19 Pepsi Propel TNT VOD for ADU - 4/22-6/30 - IO #126071</t>
  </si>
  <si>
    <t>126072_TBS - Pepsi - 2Q'19 Pepsi Propel TBS VOD for ADU - 4/22-6/30 - IO #126072</t>
  </si>
  <si>
    <t>126380_P&amp;G_TNT VOD/OLV_18/19 ADU Cross Clear Package_2Q'19_IO #126380</t>
  </si>
  <si>
    <t>126534_XP - Audible ANOW - 2Q19- 4/29-5/26 - 126534</t>
  </si>
  <si>
    <t>126499_truTV VOD Cross Clear - Mondelez 4.24 - 4.30 IO#126499</t>
  </si>
  <si>
    <t>126674_Cartoon Network - Chuck E Cheese PHD VOD - 2Q-4Q19 - 4.23-12.29 - #126674</t>
  </si>
  <si>
    <t>126107_TRU - Pepsi - Propel - 2QΓÇÖ19 VOD 18/19 Upfront - #126107</t>
  </si>
  <si>
    <t>125891_TNT VOD_SPRINT_2Q19 SCATTER_4/29-6/30_IO#125891</t>
  </si>
  <si>
    <t>125824_TBS/TNT VOD/OLV - D&amp;G - 2Q19 Sct - 5.6/6.10 - IO #125824</t>
  </si>
  <si>
    <t>126554_CTN VOD/OLV Topps Juicy Drop Gummies 2Q19 Post Easter Upfront 4.29 - 5.6 IO#126554</t>
  </si>
  <si>
    <t>126091_TBS/TNT VOD - Hallmark 18/19 Upfront - 2Q Allocated - IO #126091</t>
  </si>
  <si>
    <t>126650_CTN VOD Topps Ring Pop 2Q19 Post Easter Upfront 4.29 - 5.17 (Additional $) IO#126650</t>
  </si>
  <si>
    <t>126653_CTN VOD Topps Push Pop 2Q19 Post Easter Upfront 4.29 - 6.24 (Additional $) IO#126653</t>
  </si>
  <si>
    <t>126492_TOON - Warner Brothers 2Q19 Godzilla King of the Monsters VOD - 4/29-6/2 - #126492</t>
  </si>
  <si>
    <t>126652_CTN VOD Topps Ring Pop Gummy Gem 2Q19 Post Easter Upfront 4.29 - 6.24 (Additional $) IO#126652</t>
  </si>
  <si>
    <t>126662_CTN VOD Topps Baby Bottle Pop 2Q19 Post Easter Upfront 4.29 - 6.24 (Additional $) IO#126662</t>
  </si>
  <si>
    <t>126227_TNT - Pepsi - 2Q'19 Frappuccino TNT Upfront Allocation - 4/29-6/30 - IO #126227</t>
  </si>
  <si>
    <t>126246_TBS - Pepsi - 2Q'19 Frappucino TBS VOD Upfront Allocation - 4/29-6/30 - IO #126246</t>
  </si>
  <si>
    <t>126067_TEN - McDonald's - ROD Deal - OLV/VOD 18/19 UPF #126067</t>
  </si>
  <si>
    <t>124408_TBS - Baskin Robbins-TBS VOD - 2019 CYU - P18-49- IO #124408</t>
  </si>
  <si>
    <t>126354_truTV-ADU-VOD- Royal Caribbean 4/12-5/13- IO: #126354</t>
  </si>
  <si>
    <t>126603_TBS/TNT - SCJ - 18/19 VOD/OLV Upfront - Off- 2Q19-3Q19 - 126603</t>
  </si>
  <si>
    <t>126444_TOON VOD - Walmart 18/19 Upfront - GP 2Q - IO:126444</t>
  </si>
  <si>
    <t>126616_AS - Booking.com - VOD Cross Clear ADU 4/23/19-6/30/19 #126616</t>
  </si>
  <si>
    <t>126443_TRU VOD - Walmart 18/19 Upfront - GP 2Q - IO:126443</t>
  </si>
  <si>
    <t>126623_TBS/TNT - VOD Only General Motors- Cadillac - 2Q'19 Upfront - Order #126623</t>
  </si>
  <si>
    <t>126438_TBS VOD - Walmart 18/19 Upfront - GP 2Q - IO:126438</t>
  </si>
  <si>
    <t>126442_TNT VOD - Walmart 18/19 Upfront - GP 2Q - IO:126442</t>
  </si>
  <si>
    <t>126591_TBS VOD - Western Union - 2Q19 Increm SCT - #126591</t>
  </si>
  <si>
    <t>126651_TNT VOD - Western Union - 2Q19 SCT - #126651</t>
  </si>
  <si>
    <t>126137_truTV- KFC VOD Cross Clear 2Q IO#126137</t>
  </si>
  <si>
    <t>126701_TBS/TNT - VOD Only General Motors 18/19 Upfront - Buick -126701</t>
  </si>
  <si>
    <t>126700_TBS/TNT - VOD ONLY General Motors 18/19 Upfront - Chevy - Order #126700</t>
  </si>
  <si>
    <t>126683_TBS/TNT VOD/OLV- SharkNinja- 18/19 F3554 Foodi UPF INC- 5/1-5/12- #126683</t>
  </si>
  <si>
    <t>126073_TOON - Warner Brothers  2Q19 Lego Movie 2 PST VOD - 5/1-5/9 - #126073</t>
  </si>
  <si>
    <t>126132_TTN RON - RECKITT UF HYHO 2Q - IO #126132</t>
  </si>
  <si>
    <t>126104_AS &amp; TRU - Pepsi - Tripleshot - 2QΓÇÖ19 VOD 18/19 Upfront - #126104</t>
  </si>
  <si>
    <t>123367_CNN/ CNN Business_FY19 Charles Schwab Custom Program_1/1-12/31_#123367</t>
  </si>
  <si>
    <t>126679_TBS - Buffalo Wild Wings - 5.6.19 - 6.3.19 - 126679 - P18-49 - FC</t>
  </si>
  <si>
    <t>126768_TBS/TNT/AS - Warner Brothers - 2Q'19 TSIAAS TBS/TNT/AS OLV/VOD - 5/1-5/17 - IO #126768</t>
  </si>
  <si>
    <t>126226_TNT - Pepsi - 2Q'19 Tripleshot TNT Upfront Allocation - 5/6-6/30 - IO #126266</t>
  </si>
  <si>
    <t>126241_TBS - Pepsi - 2Q'19 Tripleshot TBS VOD Upfront Allocation - 5/6-6/30 - IO #126241</t>
  </si>
  <si>
    <t>126660_CTN VOD Topps Finders Keepers 2Q19 Post Easter Upfront 5.6 - 6.23 (Additional $) IO#126660</t>
  </si>
  <si>
    <t>126711_AS - Buffalo Wilds Wings VOD 5/6-6/9 IO #126711</t>
  </si>
  <si>
    <t>123997_TOON - Warner Brothers - 2Q19 Detective Pikachu Sponsorship Bonus - VOD - 5/6-5/10 - #123997</t>
  </si>
  <si>
    <t>126490_TBS - Apple - 2Q'19 TBS VOD for ADU - 5/6-6/30 - IO#126490</t>
  </si>
  <si>
    <t>126605_TBS/TNT - SCJ - 18/19 VOD/OLV Upfront - Raid- 2Q19-3Q19 - 126605</t>
  </si>
  <si>
    <t>126716_TNT - PNC VOD Cross Clear 5/6-6/9 IO #126716</t>
  </si>
  <si>
    <t>126715_truTV - PNC VOD Cross Clear 5/6-6/9 IO #126715</t>
  </si>
  <si>
    <t>126617_TNT - Facebook- Brand Deal- 5.6.19 - 9.30.19 - FC - P18-49 - 126617</t>
  </si>
  <si>
    <t>126629_TBS - Facebook- Brand Deal- 5.6.19 - 9.30.19 - FC - P18-49 - 126617</t>
  </si>
  <si>
    <t>126273_Toon - Disney - Aladdin- 2Q19 -VOD IO#126273</t>
  </si>
  <si>
    <t>126581_TBS.TNT_2Q19_Macys Bundle_OLV_P2_Apex_PostDiscount_IO #126581</t>
  </si>
  <si>
    <t>126663_CTN VOD Topps Matchems 2Q19 Post Easter Upfront 5.13 - 6.24 (Additional $) IO#126663</t>
  </si>
  <si>
    <t>126426_TBS VOD_NAT GEO_2Q'19 SCATTER_HOT ZONE_5/13-5/26_IO#126426</t>
  </si>
  <si>
    <t>126430_TNT VOD_NAT GEO_2Q19 SCATTER_5/13-5/26_HOT ZONES_IO#126430</t>
  </si>
  <si>
    <t>123674_TBS VOD/OLV_CONSTELLATION_2019 CYU_CORONA REFRESCA_2Q'19-3Q'19_IO#123674</t>
  </si>
  <si>
    <t>125933_TNT - Boston Beer - 2Q'19 Truly VOD/OLV Allocation - IO #125933</t>
  </si>
  <si>
    <t>120541_ADSM_Fruit of the Loom_18/19 UF_120541</t>
  </si>
  <si>
    <t>125942_TBS - Boston Beer - 2Q'19 Truly VOD/OLV Allocation - IO #125942</t>
  </si>
  <si>
    <t>126800_Adult Swim - Warner Brothers - Shaft Pre-Opening 3Q19 - Adult Swim OLV/VOD - #126800</t>
  </si>
  <si>
    <t>126903_P&amp;G_TBS/TNT/TeamCoco OLV &amp; VOD_2Q'19 P&amp;G Upfront Olay Sun Moisturizer_IO #126903</t>
  </si>
  <si>
    <t>124866_TBS OLV/VOD_CONSTELLATION_2019 CYU_SVEDKA_2Q19-3Q19_IO#124866</t>
  </si>
  <si>
    <t>126162_TOON - McDonald's - Secret Life of Pets - 2Q'19 OLV/VOD 18/19 - #126162</t>
  </si>
  <si>
    <t>126699_TBS VOD/OLV_CAPITAL ONE_2Q-3Q'19 SCATTER_CONSUMER CARD_5/6-7/14_IO#126699</t>
  </si>
  <si>
    <t>126676_CTN VOD/OLV Topps Juicy Drop Trademark 2Q19 Post Easter Upfront 5.20 - 6.24 IO#126676</t>
  </si>
  <si>
    <t>125831_TBS - DXL - 2Q'19 TBS VOD for ADU - 4Q'18 Upfront Liability - 5/20-6/16 - IO # 125831</t>
  </si>
  <si>
    <t>126429_TEN - McDonald's Amp'd Scatter VOD/FEP 2Q19 # 126429</t>
  </si>
  <si>
    <t>125491_TBS VOD - Infiniti TBS Conan - 2Q'19 TBS VOD for ADU - IO #125491</t>
  </si>
  <si>
    <t>125488_TNT VOD - Infiniti TNT Originals - 2Q'19 TNT VOD for ADU - IO #125488</t>
  </si>
  <si>
    <t>125643_ADSM Facebook VOD 5/10/19-9/29/19 #125643</t>
  </si>
  <si>
    <t>125882_CN - Sony Pictures OLV/VOD ADU MIB: International 5/20/19-6/16/19 #125882</t>
  </si>
  <si>
    <t>125587_TBS OLV/VOD - Netflix - Always Be My Maybe - 5/27-6/9 - #125587</t>
  </si>
  <si>
    <t>126874_Toon-18/19 Disney - Captain Marvel DVD-VOD - 5/28-6/16 IO#126874</t>
  </si>
  <si>
    <t>126883_Toon-18/19 Disney- Toy Story 4 VOD- 6/3-6/22</t>
  </si>
  <si>
    <t>126974_Adult Swim - Warner Brothers - Annabelle Comes Home Pre-Opening 2Q19 - OLV/VOD - #126974</t>
  </si>
  <si>
    <t>March Madness March Impressions billed in April - billing missed for March period</t>
  </si>
  <si>
    <t>TV One</t>
  </si>
  <si>
    <t>Attention: John Fant</t>
  </si>
  <si>
    <t>jfant@tvone.tv</t>
  </si>
  <si>
    <t>CBFM_TVOne_CPA_Campaign</t>
  </si>
  <si>
    <t>CBFM_TVOne_CPM_Campaign</t>
  </si>
  <si>
    <t>27179|TV One</t>
  </si>
  <si>
    <t>26339|International Animal Rescue</t>
  </si>
  <si>
    <t>27612|Curls</t>
  </si>
  <si>
    <t>27715|Grammarly (DR)</t>
  </si>
  <si>
    <t>27716|Grammarly (DR)</t>
  </si>
  <si>
    <t>27714|CNU Online Holdings LLC (DR)</t>
  </si>
  <si>
    <t>27713|The RealReal (DR)</t>
  </si>
  <si>
    <t>27723|Thred Up (DR)</t>
  </si>
  <si>
    <t>27712|Candid Care Co. (DR)</t>
  </si>
  <si>
    <t>27778|Hint Inc (DR)</t>
  </si>
  <si>
    <t>(Not Billed)</t>
  </si>
  <si>
    <t>Viacom</t>
  </si>
  <si>
    <t>Attention: Kelly Smith</t>
  </si>
  <si>
    <t>PO: 4500011856</t>
  </si>
  <si>
    <t>kelly.smith@viacom.com</t>
  </si>
  <si>
    <t>Nick Mom, Nick Jr, Nickelodeon, TeenNick, CMT, BET, Paramount, MTV, MTV2, Comedy Central, VH1 Classic</t>
  </si>
  <si>
    <t>Nick VOD DAI PROMO Campaign</t>
  </si>
  <si>
    <t>Nickelodeon</t>
  </si>
  <si>
    <t>Nick Jr. DAI VOD Promos</t>
  </si>
  <si>
    <t>Nick Jr (Noggin)</t>
  </si>
  <si>
    <t>Nick VOD/DAI</t>
  </si>
  <si>
    <t>NickJr VOD/DAI</t>
  </si>
  <si>
    <t>#13480_NICKJR._AGE OF LEARNING_AGE OF LEARNING_2Q18_2Q19_VOD_DAI</t>
  </si>
  <si>
    <t>#14229_NICK_McDonald's_McDonald's_UF_3Q18_3Q19</t>
  </si>
  <si>
    <t>13973_M&amp;E_CARMAX_4Q18-3Q19_Upfront</t>
  </si>
  <si>
    <t>CMT</t>
  </si>
  <si>
    <t>Comedy Central</t>
  </si>
  <si>
    <t>MTV</t>
  </si>
  <si>
    <t>Paramount</t>
  </si>
  <si>
    <t>TV Land</t>
  </si>
  <si>
    <t>VH1</t>
  </si>
  <si>
    <t>13940_M&amp;E_SONIC INDUSTRIES_4Q18-3Q19_Upfront</t>
  </si>
  <si>
    <t>13812_M&amp;E_BOOST MOBILE_VOD UF_FY 19</t>
  </si>
  <si>
    <t>MTV2</t>
  </si>
  <si>
    <t>14370_NICK_MILK PROCESSORS EDCT_MILK_4Q18-3Q19_VOD_DAI_Upfront</t>
  </si>
  <si>
    <t>BET VOD</t>
  </si>
  <si>
    <t>BET</t>
  </si>
  <si>
    <t>BET Her</t>
  </si>
  <si>
    <t>13630_Nick_DISNEY_4Q18-3Q19_DISNEY PARKS AND CRUISES-PRESCHOOL PARENTS</t>
  </si>
  <si>
    <t>14906_BET Digital_Straight Talk _UF_VOD DAI ONLY_4Q18_A1849</t>
  </si>
  <si>
    <t>(14358) BET_Geico_HM_VOD_ A25-49_Jan-Dec '19</t>
  </si>
  <si>
    <t>15015_M&amp;E_HERSHEY_REESE'S_OLV/VOD Campaign_Upfront_Q1'19</t>
  </si>
  <si>
    <t>15014_M&amp;E_HERSHEY_KIT KAT_Upfront_Q1'19</t>
  </si>
  <si>
    <t>15253_M&amp;E_DENNY'S RESTAURANT_DENNY'S_FY19_A25-54</t>
  </si>
  <si>
    <t>15017_M&amp;E_QUICKEN LOANS_OLV Campaign_Q1-Q4'19</t>
  </si>
  <si>
    <t>(14884) M&amp;E_ TRACFONE_SIMPLE MOBILE_Q1'19-Q3'19_VOD DAI_Upfront</t>
  </si>
  <si>
    <t>(14878) M&amp;E_TRACFONE_TOTAL WIRELESS_Q1'19-Q3'19_VOD_Upfront</t>
  </si>
  <si>
    <t>15264_M&amp;E_GEICO INSURANCE_GEICO INSURANCE_FY19_VOD DAI</t>
  </si>
  <si>
    <t>14921_BET Digital_TRACFONE_Simple Mobile_UF_VOD DAI ONLY_1Q19_A1849</t>
  </si>
  <si>
    <t>15289_M&amp;E_Coca Cola_Vitamin Water_Q1-Q3'19 OLV &amp; VOD Campaign_Upfront</t>
  </si>
  <si>
    <t>15278_BET_GILEAD_HORIZON_VOD_UF_Q1 '19</t>
  </si>
  <si>
    <t>MTV Promos VOD Q2 2019</t>
  </si>
  <si>
    <t>15104_M&amp;E_MARS_ PEDIGREE_CMTMA_Q2'19</t>
  </si>
  <si>
    <t>13875_M&amp;E_ Autozone_1Q'19-2Q'19_Upfront</t>
  </si>
  <si>
    <t>15326_M&amp;E_Coca Cola_Diet Coke_Viacom OLV/VOD_Q1-Q3'19_Upfront</t>
  </si>
  <si>
    <t>15338_VH1_Hershey_Ice Breakers_Trailblazer Honors 2019 Sponsorship_Q1'19_Liability</t>
  </si>
  <si>
    <t>15455_M&amp;E_VAN MELL_ AIRHEADS_Q1'19-Q4'19_VOD_Upfront</t>
  </si>
  <si>
    <t>14864_M&amp;E_US ARMY_OLV Upfront_1Q'19</t>
  </si>
  <si>
    <t>15008_M&amp;E_ BOEHRINGER/INGELHEIM - BOEHRINGER_Q2'19-Q3'19_Liability-ADU</t>
  </si>
  <si>
    <t>15509_M&amp;E_VAN MELLE_MENTOS_Q1'19-Q4-19 VOD_UPFRONT</t>
  </si>
  <si>
    <t>15556_M&amp;E_POPEYES CHICKEN &amp; BISCUITS - POPEYES CHICKEN &amp; BISCUITS_17/18 Paramount Liabiity_1Q19</t>
  </si>
  <si>
    <t>15698_M&amp;E_HERSHEY_KIT KAT_OLV/VOD_Q1-Q2'19_Liability</t>
  </si>
  <si>
    <t>15784_CC_TRUECAR.COM - TRUECAR.COM_Q2'19_VOD DAI_NG</t>
  </si>
  <si>
    <t>15432_M&amp;E_AMGEN_AIMOVIG_2Q19_Scatter_FEP_VOD-DAI</t>
  </si>
  <si>
    <t>15738_K&amp;F_SKECHERS_Energy_lights_Q2'19</t>
  </si>
  <si>
    <t>15737_K&amp;F_SKECHERS_Twinkle_Toes_Q2'19</t>
  </si>
  <si>
    <t>15736_K&amp;F_SKECHERS_Heart_lights_Q2'19</t>
  </si>
  <si>
    <t>15454_M&amp;E_DR PEPPER SNAPPLE GROUP - SNAPPLE_2Q 3Q19_Demo A18-49</t>
  </si>
  <si>
    <t>15453_M&amp;E_DR PEPPER SNAPPLE GROUP - DR. PEPPER_2Q 3Q19_DEMO A18-49</t>
  </si>
  <si>
    <t>15452_M&amp;E_DR PEPPER SNAPPLE GROUP - 7UP_2Q 3Q19_Demo A18-49</t>
  </si>
  <si>
    <t>14012_M&amp;E_MICROSOFT_SURFACE TABLET_2Q19_Upfront</t>
  </si>
  <si>
    <t>15683_Campbell's_Goldfish_Liability Order_1Q-2Q'19</t>
  </si>
  <si>
    <t>15735_K&amp;F_SKECHERS USA_Memory_Foam_2Q'19</t>
  </si>
  <si>
    <t>15376_M&amp;E_Spotify_Spotify + Hulu Crossover_Q2'19_WhoSay</t>
  </si>
  <si>
    <t>15143_M&amp;E_CAMPARI- SKYY VODKA_2Q19_3Q10</t>
  </si>
  <si>
    <t>15880_M&amp;E_UNILEVER - DOVE WOMEN PW CORE SPARTACUS (DSP)_2Q19</t>
  </si>
  <si>
    <t>15883_M&amp;E_UNILEVER-DOVE DEMOCRACY (DDM)_2Q19_UF</t>
  </si>
  <si>
    <t>15916_M&amp;E_GLAXOSMITHKLINE - GSK_1-2Q19_SCATTER</t>
  </si>
  <si>
    <t>15936_M&amp;E_UNILEVER - DOVE SOAP (DB)_2Q19</t>
  </si>
  <si>
    <t>15928_M&amp;E_Unilever -DOVE DEO WOMEN (DDW)_2Q19</t>
  </si>
  <si>
    <t>14059_M&amp;E_DARDEN RESTAURANTS_OLIVE GARDEN_2Q19_Upfront</t>
  </si>
  <si>
    <t>(15950)_MTV_NETFLIX_ALWAYS BE MY MAYBE_2Q'19</t>
  </si>
  <si>
    <t>(15931) JAMES PATTERSON_KATT_V._DOGG_K&amp;F_SC_2Q'19</t>
  </si>
  <si>
    <t>15842_BET_P&amp;G_H&amp;S_OLV_RON_A1849_MR. CLEAN SURFACE CARE_2Q19</t>
  </si>
  <si>
    <t>15845_BET_P &amp; G_ H &amp; S_OLV_RON_A1849_MR. CLEAN FREAK MIST_2Q19</t>
  </si>
  <si>
    <t>15796_M&amp;E_THE PROACTIV COMPANY - PROACTIV_Q2'19_VOD DAI_NG</t>
  </si>
  <si>
    <t>15744_M&amp;E_ESURANCE - ESURANCE_Q2'19_VOD DAI_NG</t>
  </si>
  <si>
    <t>(15713)_M&amp;E_CROWN IMPORTS_MODELO ESPECIAL_1Q-3Q'19_M21-34_LIABILITY WIPE</t>
  </si>
  <si>
    <t>(15712)_M&amp;E_CROWN IMPORTS_CORONA_1Q-3Q'19_M21-34_LIABILITY WIPE</t>
  </si>
  <si>
    <t>15859_MTV &amp; CC_ANNAPURNA PICTURES - BOOKSMART_P18-34_1Q-2Q'19</t>
  </si>
  <si>
    <t>15670_M&amp;E_HERSHEY_TWIZZLERS_OLV/VOD Campaign_Q2-Q4'19_Upfront</t>
  </si>
  <si>
    <t>15941_M&amp;E_SMILE DIRECT CLUB - SMILE DIRECT CLUB_Q2'19_VOD DAI_NG</t>
  </si>
  <si>
    <t>15819_BET_P &amp; G_H&amp; S_OLV_RON_A1849_BOUNCE Fabric Enhancer_2Q19</t>
  </si>
  <si>
    <t>15989_M&amp;E_PIZZA HUT - PIZZA HUT_Vantage Addressable_2Q'19</t>
  </si>
  <si>
    <t>15829_BET_ P &amp; G_H &amp; S_OLV_RON_A1849_CREST 3D White Luxe Dentifrice_2Q19</t>
  </si>
  <si>
    <t>(14279) BET_P&amp;G_H&amp;S_OLV_ RON_Downy Unstopables Fabric Enhancers_ A1849_ 2Q19</t>
  </si>
  <si>
    <t>16020_BET_H&amp;S_AT&amp;T_MOBILITY_VOD DAI_A1849_2Q19</t>
  </si>
  <si>
    <t>15652_K&amp;F_Skecthers_Liability_Wipe_Q2-3'19_VOD_DAI</t>
  </si>
  <si>
    <t>#15999_M&amp;E_PROCTER &amp; GAMBLE_TIDE_LAUNDRY_TB_Q2'19_UF</t>
  </si>
  <si>
    <t>#15995_M&amp;E_PROCTER &amp; GAMBLE_GAIN_SCENT_BOOSTER_Q2'19_UF</t>
  </si>
  <si>
    <t>#15993_M&amp;E_PROCTER &amp; GAMBLE_DOWNY FABRIC_DY_Q2'19_UF</t>
  </si>
  <si>
    <t>(15851) BET_ P&amp;G_H&amp;S_OLV_RON_A1849_Tide_Laundry_PVPG8TB_2Q19</t>
  </si>
  <si>
    <t>15978_K&amp;F_ZURU_BUNCH_O_BALLOONS_2Q'19_NG_VOD_DAI</t>
  </si>
  <si>
    <t>15975_K&amp;F_ZURU_ BUNCH O BALLOONS_2Q'19_ng_VOD_DAI</t>
  </si>
  <si>
    <t>14107_M&amp;E_AT&amp;T_2Q19_Upfront_VOD</t>
  </si>
  <si>
    <t>(16004) BET_PEPSI_PURE LEAF CORE_OLV_2Q19</t>
  </si>
  <si>
    <t>15846_ BET_P &amp; G_H &amp; S_OLV_RON_A1849_SWIFFER_2Q19</t>
  </si>
  <si>
    <t>(15704) 2Q'19_DISNEY PICTURES_ALADDIN_K&amp;F_UF</t>
  </si>
  <si>
    <t>14920_Nick_Campbell's_Goldfish Kids_Upfront 2Q'19-3Q'19</t>
  </si>
  <si>
    <t>15900_M&amp;E_GENERAL MOTORS CORP - CADILLAC_2Q19_UPFRONT</t>
  </si>
  <si>
    <t>15901_M&amp;E_GENERAL MOTORS CORP - CHEVY_2Q19_UPFRONT</t>
  </si>
  <si>
    <t>15870_P &amp; G_H &amp; S_RON_ LUVS DIAPER_A1849_2Q19</t>
  </si>
  <si>
    <t>#15991_M&amp;E_PROCTER &amp; GAMBLE_DOWNY_Q2'19_UF</t>
  </si>
  <si>
    <t>#15998_M&amp;E_PROCTER &amp; GAMBLE_SWIFFER_WET_JET_Q2'19_UF</t>
  </si>
  <si>
    <t>#15988_M&amp;E_PROCTER &amp; GAMBLE_BOUNCE_Q2'19_UF</t>
  </si>
  <si>
    <t>MTV Promos VOD Q3 2019</t>
  </si>
  <si>
    <t>(16005) BET_PEPSI_PURE LEAF HERBALS_OLV_UF_2Q19</t>
  </si>
  <si>
    <t>(16035)_CC_NETFLIX_ALWAYS BE MY MAYBE_2Q'19</t>
  </si>
  <si>
    <t>15937_BET_5 Hour Energy_PEEL_OLV_P2+_2Q19</t>
  </si>
  <si>
    <t>15731_K&amp;F_WARNER BROTHERS_ POKEMON DETECTIVE PIKACHU_1Q-2Q19_VOD_DAI</t>
  </si>
  <si>
    <t>(15835) 2Q'19_DISNEY PICTURES_TOY STORY 4_K&amp;F_UF</t>
  </si>
  <si>
    <t>#15858_M&amp;E_U.S. ARMY_National Guard_2Q'19_P1824</t>
  </si>
  <si>
    <t>(16057) BET_CLOROX_KINGSFORD_OLV_P2+2Q19</t>
  </si>
  <si>
    <t>15740_VH1_WARNER BROTHERS THEATRICAL_Detective Pikachu_2Q19_Upfront_FEP_VOD</t>
  </si>
  <si>
    <t>#16063_M&amp;E_PEPSI COLA_MOUNTAIN DEW_Q2'19_VOD_UF</t>
  </si>
  <si>
    <t>#16065_M&amp;E_PEPSI COLA_BUBLY BRAND_Q2'19_VOD_UF</t>
  </si>
  <si>
    <t>#16067_M&amp;E_PEPSI COLA_LIFE WATER_Q2'19_VOD_UF</t>
  </si>
  <si>
    <t>#15970_M&amp;E_PROCTER &amp; GAMBLE_Q2'19_17/18_LIABILITY</t>
  </si>
  <si>
    <t>#15701_M&amp;E_PROCTER &amp; GAMBLE_Q2'19_18/19_LIABILITY_WIPE</t>
  </si>
  <si>
    <t>16093_K&amp;F_CEC_ENTERTAINMENT_FY19_VOD_DAI_UPFRONT</t>
  </si>
  <si>
    <t>(15890)_BET_OLV_CURLS_P2+_2Q19</t>
  </si>
  <si>
    <t>16042_M&amp;E_LIVING ESSENTIALS - LIVING ESSENTIALS_Q2'19_VOD DAI_NG</t>
  </si>
  <si>
    <t>16038_BET_H&amp;M_ LADIES SPRING CONSCIOUS_OLV_P2+_2Q19</t>
  </si>
  <si>
    <t>16051_M&amp;E_CHRYSLER CORPORATION_CHRYSLER CORPORATION_2Q19_SCATTER</t>
  </si>
  <si>
    <t>15684_M&amp;E_U.S. NAVY - NAVY_2Q19_SC</t>
  </si>
  <si>
    <t>16084_Comcast-Charter-Altice_AM_MTV_Double Shot At Love_S1_Ep 2-4_Gold</t>
  </si>
  <si>
    <t>15893_K&amp;F_WARNER BROTHERS_THE LEGO MOVIE 2 VIDEOGAME_PST_VOD_2Q'19</t>
  </si>
  <si>
    <t>16119_M&amp;E_CLOROX_CDW_2Q19_Upfront_FEP</t>
  </si>
  <si>
    <t>16091_MTV VH1 CC_WARNER BROTHERS THEATRICAL_A Sun is Also a Star_2Q19_Upfront_FEP_VOD-DAI</t>
  </si>
  <si>
    <t>15949_K&amp;F_WARNER_BROTHERS_POKEMON DETECTIVE PIKACHU_VOD &amp; OLV ADU 2Q'19</t>
  </si>
  <si>
    <t>15887_BET_WALMART_FY19-Fight-Hunger_DEMO A18-49_2Q19</t>
  </si>
  <si>
    <t>16124_Nick_Clorox_Disinfecting_Wipes_2Q19_VOD-DAI</t>
  </si>
  <si>
    <t>(16133)_K&amp;F_CLOROX _GLAD TRASH_2Q19_VOD-DAI</t>
  </si>
  <si>
    <t>#16143_M&amp;E_PEPSI COLA_PEPSI_VOD_Q2'19_UF</t>
  </si>
  <si>
    <t>#16145_M&amp;E_PEPSI COLA_LIPTON BRISK_Q2'19_VOD_UF</t>
  </si>
  <si>
    <t>16146_Comcast-Charter-Altice_AM_PN_Yellowstone_S2_Ep 1-3_Gold</t>
  </si>
  <si>
    <t>16147_Comcast-Charter-Altice_AM_CC_Alternatino_S1_Ep 1-3_Gold</t>
  </si>
  <si>
    <t>15884_BET_ WARNER BROS_The Sun is Also a Star_H&amp;S_A1849</t>
  </si>
  <si>
    <t>16129_BET_SMILE DIRECT CLUB_P2+_2Q19</t>
  </si>
  <si>
    <t>16151_M&amp;E_MCDONALDS_ROD DEAL_2Q19_Upfront_FEP_VOD-DAI</t>
  </si>
  <si>
    <t>16121_BET_CLOROX_GLAD TRASH BAG_W2554_2Q19</t>
  </si>
  <si>
    <t>16154_BET_GREEN APPLE_JG WENTWORTH_PEEL OFF_2Q19</t>
  </si>
  <si>
    <t>14376_M&amp;E_CLOROX_CHC_2Q19 Upfront_VOD-DAI</t>
  </si>
  <si>
    <t>(15915)_BET_KING BOLDEN, LLC_BOLDEN_2Q19</t>
  </si>
  <si>
    <t>14312_BET_OMD_Clorox_Power Bleach Clean_OLV_W2554_2Q19</t>
  </si>
  <si>
    <t>#16178_M&amp;E_PEPSI COLA_PROPEL_VOD_Q2'19_UF</t>
  </si>
  <si>
    <t>(16044) BET_PEPSI_PROPEL_OLV_UF_P2+_2Q19</t>
  </si>
  <si>
    <t>15630_HOTELS.COM_HOTELS.COM_Q2'19_UPFRONT</t>
  </si>
  <si>
    <t>16104_M&amp;E_NOOM - NOOM_Q2'19_OTT_NG</t>
  </si>
  <si>
    <t>16104_M&amp;E_NOOM - NOOM_Q2'19_VOD DAI_NG</t>
  </si>
  <si>
    <t>16054_BET_H&amp;M_MENS SUMMER_OLV_P2+_2Q19</t>
  </si>
  <si>
    <t>(16111) NICK_TOPPS - RING POPS_2Q3Q_Upfront_APP_VOI</t>
  </si>
  <si>
    <t>(16122)NICK_TOPPS - RING POPS GUMMY GEM_2Q3Q19_VODDAI</t>
  </si>
  <si>
    <t>(16134) NICK_TOPPS - PUSH POP_2Q3Q19_VODDAI</t>
  </si>
  <si>
    <t>TVLand VOD DAI Promos 2019</t>
  </si>
  <si>
    <t>16189_M&amp;E_PHE INC. - ADAM &amp; EVE_Q2'19_VOD DAI_NG</t>
  </si>
  <si>
    <t>(16149)NICK_TOPPS - MATCHEMS_2Q3Q19_VODDAI</t>
  </si>
  <si>
    <t>(16152) NICK_TOPPS - JUICY DROP POP_2Q19_VODDAI</t>
  </si>
  <si>
    <t>(16137)NICK_TOPPS - BABY BOTTLE POPS_2Q3Q19_VODDAI</t>
  </si>
  <si>
    <t>(16135) NICK_TOPPS - FINDERS KEEPERS_2Q3Q19_VODDAI</t>
  </si>
  <si>
    <t>16197_BET_WALMART_FY20-GP-Broadband_DEMO A18-49_2Q19</t>
  </si>
  <si>
    <t>(16161) NICK_PLAYMONSTER - ORANGUTWANG_2Q19_VODDAI</t>
  </si>
  <si>
    <t>15953_M&amp;E_GREEN APPLE - JG WENTWORTH-SS_Q2'19_VOD DAI_NG</t>
  </si>
  <si>
    <t>16170_M&amp;E_KENTUCKY FRIED CHICKEN _KFC_Q2'19</t>
  </si>
  <si>
    <t>Run of M&amp;E House Ads - VOD DAI</t>
  </si>
  <si>
    <t>14926_CC_FX NETWORKS_ARCHER_2Q19_SCATTER</t>
  </si>
  <si>
    <t>15954_BET_GREEN APPLE - JG WENTWORTH-SS_Q2'19_VOD DAI_NG</t>
  </si>
  <si>
    <t>16214_Comcast-Charter-Altice_AM_BET_Games People Play_S1_Ep 2-4_Gold</t>
  </si>
  <si>
    <t>#16220_M&amp;E_PEPSI COLA_FRAPPUCCINO_VOD_Q2'19_UF</t>
  </si>
  <si>
    <t>15739_M&amp;E_Spotify USA INC_Spotify Mature_Viacom Video OLV/VOD_Q2'19_WhoSay</t>
  </si>
  <si>
    <t>(16201) DISNEY PICTURES_AVENGERS: ENDGAME BW2_2Q'19_K&amp;F_UF</t>
  </si>
  <si>
    <t>16231_NICK_TOPPS - JUICY DROP GUMMIES_2Q3Q19_VODDAI</t>
  </si>
  <si>
    <t>Paramount VOD DAI Promos 2019</t>
  </si>
  <si>
    <t>(14439) BET_PEPSI_Starbucks Frappuccino_Q2'FY19</t>
  </si>
  <si>
    <t>16049_K&amp;F_WARNER BROTHERS INTERACTIVE ENTERTAINMENT_Godzilla_2Q'19_VOD_DAI</t>
  </si>
  <si>
    <t>16094_CC MTV VH1_WARNER BROTHERS THEATRICAL_Godzilla: King of The Monsters_2Q19_Upfront_FEP_VOD-DAI</t>
  </si>
  <si>
    <t>16260_Comcast-Charter_AM_BET_BET Experience_Tentpole_Gold</t>
  </si>
  <si>
    <t>16272_BET_NISSAN VOD-DAI Makegood_2Q19</t>
  </si>
  <si>
    <t>16249_GEICO INSURANCE - GEICO VH1 18/19 Premium Liability_2Q'19_Demo A25-49</t>
  </si>
  <si>
    <t>(16292) DISNEY PICTURES_AVENGERS: ENDGAME BW3_2Q'19_K&amp;F_UF</t>
  </si>
  <si>
    <t>(16274) DISNEY PICTURES_ALADDIN VOD_2Q'19_K&amp;F_UF</t>
  </si>
  <si>
    <t>16284_Nick_ALPHA GROUP_2Q18 May/June</t>
  </si>
  <si>
    <t>15378_M&amp;E_AUTOZONE_2Q'19-3Q'19_Upfront</t>
  </si>
  <si>
    <t>16074_M&amp;E_Hershey_S'mores_OLV &amp; VOD Campaign_Q2-Q3'19_Liability</t>
  </si>
  <si>
    <t>(16232) APPLE_IPHONE_2Q19_VOD</t>
  </si>
  <si>
    <t>(16311) APPLE_WATCH_2Q19_VOD</t>
  </si>
  <si>
    <t>16303_M&amp;E_PEPSI COLA_PROPEL_VOD-DAI_Q2'19_LIABILITY</t>
  </si>
  <si>
    <t>16309_CC VH1 MTV_WARNER BROTHERS THEATRICAL_POKEMON DETECTIVE PIKACHU_2Q19_Scatter_Liability Wipe</t>
  </si>
  <si>
    <t>(16340) 2Q'19_DISNEY PICTURES_AVENGERS: ENDGAME BW4_K&amp;F_UF</t>
  </si>
  <si>
    <t>16192_Nick_DANNON_DANIMALS_2Q19_Upfront</t>
  </si>
  <si>
    <t>16325_CC and PMT Only_SCOTTS - SCOTTS_Liability 1Q2Q'18 PMT Scatter_2Q'19_Demo A25-54</t>
  </si>
  <si>
    <t>(16312) BET_TGI Friday's_OLV_RON_A2554_Liability Wipe_2Q19</t>
  </si>
  <si>
    <t>(16261)_BET_DISNEY PICTURES_ALADDIN_2Q19</t>
  </si>
  <si>
    <t>15886_BET_SHAFT_WARNER BROS_ H&amp;S_A1849_2Q19</t>
  </si>
  <si>
    <t>16366_DOLCE &amp; GABBANA - DOLCE &amp; GABBANA_2Q19_SC_Liability_Wipe</t>
  </si>
  <si>
    <t>16329_Nick_CEC ENTERTAINMENT_Liability Order_2Q</t>
  </si>
  <si>
    <t>16153_CC &amp; VH1_WARNER BROTHERS THEATRICAL_Shaft_2Q19_Upfront_FEP_VOD-DAI</t>
  </si>
  <si>
    <t>(16233) Nick_TOPPS - JUICY DROP TRADEMARK_2Q19_VOD-DAI</t>
  </si>
  <si>
    <t>(16334) NICK_JAZWARES - ROBLOX_2Q_VODDAI</t>
  </si>
  <si>
    <t>16396_Comcast-Charter-_AM_NICK_Loud-House_Ep 1_Gold-Silver</t>
  </si>
  <si>
    <t>16333_BET_NISSAN_BETA_2Q19</t>
  </si>
  <si>
    <t>(15751) BET_BLK Summer Ladies_H&amp;M_OLV_RON_P2+_2Q19</t>
  </si>
  <si>
    <t>16150_K&amp;F_WARNER BROTHERS - DCU: BATMAN VS TEENAGE MUTANT NINJA TURTLES_VOD_OLV_ADU_2Q19</t>
  </si>
  <si>
    <t>16288_K&amp;F_WARNER BROTHERS_Detective_Pikachu_Chase_II_2Q'19_VOD_DAI</t>
  </si>
  <si>
    <t>16404_MTV VH1 CC PARA_CLOROX_CST_2Q19_Upfront_VOD-DAI</t>
  </si>
  <si>
    <t>16212_M&amp;E_EPIX - EPIX_VOD DAI_2Q'19_DEMO A25-54</t>
  </si>
  <si>
    <t>15804_K&amp;F_SONY PICTURES_MIB INTERNATIONAL_Q2'19_ADU</t>
  </si>
  <si>
    <t>16440_M&amp;E_ANHEUSER BUSCH_ANHEUSER BUSCH_2Q19_SCATTER_LIABILITY WIPE_ADU</t>
  </si>
  <si>
    <t>(16298) 2Q'19_DISNEY PICTURES_CAPTAIN MARVEL DVD VOD DAI_K&amp;F_UF</t>
  </si>
  <si>
    <t>16443_Comcast-Charter-Altice_AM_BET_BET Awards 2019_Tentpole_Gold</t>
  </si>
  <si>
    <t>16460_CC_SCOTTS_SCOTTS_2Q19_SCATTER_ADU</t>
  </si>
  <si>
    <t>#16462_M&amp;E_TGI FRIDAYS_OLV_VOD_2Q'19</t>
  </si>
  <si>
    <t>(16464) NICK_CEPIA, LLC - CEPIA, LLC_2Q19_VODDAI</t>
  </si>
  <si>
    <t>16444_K&amp;F_Paramount Pictures_Dora the Explorer_2Q19_UPFRONT</t>
  </si>
  <si>
    <t>16474_BET_UNITED HEALTHCARE_PEEL_2Q19</t>
  </si>
  <si>
    <t>16482_BET_ K12_PEEL_2Q19</t>
  </si>
  <si>
    <t>16487_BET_ Lumber Liquidators_ Icon International_ 3Q19</t>
  </si>
  <si>
    <t>15393_M&amp;E_L'OREAL-Live in The Vineyard_2Q19_SC_CMT</t>
  </si>
  <si>
    <t>CMT Marketplace Campaigns</t>
  </si>
  <si>
    <t>Comedy Central Marketplace Campaigns</t>
  </si>
  <si>
    <t>MTV Marketplace Campaigns</t>
  </si>
  <si>
    <t>MTV2 Marketplace Campaigns</t>
  </si>
  <si>
    <t>Paramount Marketplace Campaigns</t>
  </si>
  <si>
    <t>TV Land Marketplace Campaigns</t>
  </si>
  <si>
    <t>VH1 Marketplace Campaigns</t>
  </si>
  <si>
    <t>Nick Mom</t>
  </si>
  <si>
    <t>TeenNick</t>
  </si>
  <si>
    <t>VH1 Classic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</si>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</sst>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mm/dd/yy;@"/>
    <numFmt numFmtId="166" formatCode="000"/>
    <numFmt numFmtId="167" formatCode="#0.0,,\ &quot;M&quot;;"/>
    <numFmt numFmtId="168" formatCode="#0.0,,,\ &quot;B&quot;;"/>
    <numFmt numFmtId="169" formatCode="_(* #,##0_);_(* \(#,##0\);_(* &quot;-&quot;??_);_(@_)"/>
    <numFmt numFmtId="170" formatCode="_(* #,##0.0_);_(* \(#,##0.0\);_(* &quot;-&quot;?_);_(@_)"/>
    <numFmt numFmtId="171" formatCode="#0.00,,,\ &quot;B&quot;;"/>
    <numFmt numFmtId="172" formatCode="0.00000%"/>
    <numFmt numFmtId="173" formatCode="0.000000"/>
    <numFmt numFmtId="174" formatCode="_(* #,##0_);_(* \(#,##0\);_(* &quot;-&quot;?_);_(@_)"/>
    <numFmt numFmtId="175" formatCode="[$-409]m/d/yyyy\ h:mm\ AM/PM;@"/>
  </numFmts>
  <fonts count="61" x14ac:knownFonts="1"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</font>
    <font>
      <b/>
      <sz val="12"/>
      <name val="Calibri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102">
    <xf numFmtId="0" fontId="0" fillId="0" borderId="0"/>
    <xf numFmtId="0" fontId="2" fillId="0" borderId="0">
      <alignment vertical="top"/>
      <protection locked="0"/>
    </xf>
    <xf numFmtId="175" fontId="3" fillId="0" borderId="0"/>
    <xf numFmtId="175" fontId="1" fillId="0" borderId="0"/>
    <xf numFmtId="175" fontId="16" fillId="0" borderId="0"/>
    <xf numFmtId="175" fontId="17" fillId="0" borderId="11"/>
    <xf numFmtId="175" fontId="18" fillId="0" borderId="12"/>
    <xf numFmtId="175" fontId="19" fillId="0" borderId="13"/>
    <xf numFmtId="175" fontId="19" fillId="0" borderId="0"/>
    <xf numFmtId="175" fontId="20" fillId="6" borderId="0"/>
    <xf numFmtId="175" fontId="21" fillId="7" borderId="0"/>
    <xf numFmtId="175" fontId="22" fillId="8" borderId="0"/>
    <xf numFmtId="175" fontId="23" fillId="9" borderId="14"/>
    <xf numFmtId="175" fontId="24" fillId="10" borderId="15"/>
    <xf numFmtId="175" fontId="25" fillId="10" borderId="14"/>
    <xf numFmtId="175" fontId="26" fillId="0" borderId="16"/>
    <xf numFmtId="175" fontId="27" fillId="11" borderId="17"/>
    <xf numFmtId="175" fontId="28" fillId="0" borderId="0"/>
    <xf numFmtId="175" fontId="1" fillId="12" borderId="18"/>
    <xf numFmtId="175" fontId="29" fillId="0" borderId="0"/>
    <xf numFmtId="175" fontId="30" fillId="0" borderId="19"/>
    <xf numFmtId="175" fontId="31" fillId="13" borderId="0"/>
    <xf numFmtId="175" fontId="1" fillId="14" borderId="0"/>
    <xf numFmtId="175" fontId="1" fillId="15" borderId="0"/>
    <xf numFmtId="175" fontId="31" fillId="16" borderId="0"/>
    <xf numFmtId="175" fontId="31" fillId="17" borderId="0"/>
    <xf numFmtId="175" fontId="1" fillId="18" borderId="0"/>
    <xf numFmtId="175" fontId="1" fillId="19" borderId="0"/>
    <xf numFmtId="175" fontId="31" fillId="20" borderId="0"/>
    <xf numFmtId="175" fontId="31" fillId="21" borderId="0"/>
    <xf numFmtId="175" fontId="1" fillId="22" borderId="0"/>
    <xf numFmtId="175" fontId="1" fillId="23" borderId="0"/>
    <xf numFmtId="175" fontId="31" fillId="24" borderId="0"/>
    <xf numFmtId="175" fontId="31" fillId="25" borderId="0"/>
    <xf numFmtId="175" fontId="1" fillId="26" borderId="0"/>
    <xf numFmtId="175" fontId="1" fillId="27" borderId="0"/>
    <xf numFmtId="175" fontId="31" fillId="28" borderId="0"/>
    <xf numFmtId="175" fontId="31" fillId="29" borderId="0"/>
    <xf numFmtId="175" fontId="1" fillId="30" borderId="0"/>
    <xf numFmtId="175" fontId="1" fillId="31" borderId="0"/>
    <xf numFmtId="175" fontId="31" fillId="32" borderId="0"/>
    <xf numFmtId="175" fontId="31" fillId="33" borderId="0"/>
    <xf numFmtId="175" fontId="1" fillId="34" borderId="0"/>
    <xf numFmtId="175" fontId="1" fillId="35" borderId="0"/>
    <xf numFmtId="175" fontId="31" fillId="36" borderId="0"/>
    <xf numFmtId="175" fontId="3" fillId="0" borderId="0"/>
    <xf numFmtId="175" fontId="15" fillId="0" borderId="0"/>
    <xf numFmtId="44" fontId="15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4" fillId="0" borderId="11"/>
    <xf numFmtId="175" fontId="35" fillId="0" borderId="12"/>
    <xf numFmtId="175" fontId="36" fillId="0" borderId="13"/>
    <xf numFmtId="175" fontId="36" fillId="0" borderId="0"/>
    <xf numFmtId="175" fontId="37" fillId="6" borderId="0"/>
    <xf numFmtId="175" fontId="38" fillId="7" borderId="0"/>
    <xf numFmtId="175" fontId="39" fillId="8" borderId="0"/>
    <xf numFmtId="175" fontId="40" fillId="9" borderId="14"/>
    <xf numFmtId="175" fontId="41" fillId="10" borderId="15"/>
    <xf numFmtId="175" fontId="42" fillId="10" borderId="14"/>
    <xf numFmtId="175" fontId="43" fillId="0" borderId="16"/>
    <xf numFmtId="175" fontId="44" fillId="11" borderId="17"/>
    <xf numFmtId="175" fontId="45" fillId="0" borderId="0"/>
    <xf numFmtId="175" fontId="3" fillId="12" borderId="18"/>
    <xf numFmtId="175" fontId="46" fillId="0" borderId="0"/>
    <xf numFmtId="175" fontId="32" fillId="0" borderId="19"/>
    <xf numFmtId="175" fontId="47" fillId="13" borderId="0"/>
    <xf numFmtId="175" fontId="3" fillId="14" borderId="0"/>
    <xf numFmtId="175" fontId="3" fillId="15" borderId="0"/>
    <xf numFmtId="175" fontId="47" fillId="16" borderId="0"/>
    <xf numFmtId="175" fontId="47" fillId="17" borderId="0"/>
    <xf numFmtId="175" fontId="3" fillId="18" borderId="0"/>
    <xf numFmtId="175" fontId="3" fillId="19" borderId="0"/>
    <xf numFmtId="175" fontId="47" fillId="20" borderId="0"/>
    <xf numFmtId="175" fontId="47" fillId="21" borderId="0"/>
    <xf numFmtId="175" fontId="3" fillId="22" borderId="0"/>
    <xf numFmtId="175" fontId="3" fillId="23" borderId="0"/>
    <xf numFmtId="175" fontId="47" fillId="24" borderId="0"/>
    <xf numFmtId="175" fontId="47" fillId="25" borderId="0"/>
    <xf numFmtId="175" fontId="3" fillId="26" borderId="0"/>
    <xf numFmtId="175" fontId="3" fillId="27" borderId="0"/>
    <xf numFmtId="175" fontId="47" fillId="28" borderId="0"/>
    <xf numFmtId="175" fontId="47" fillId="29" borderId="0"/>
    <xf numFmtId="175" fontId="3" fillId="30" borderId="0"/>
    <xf numFmtId="175" fontId="3" fillId="31" borderId="0"/>
    <xf numFmtId="175" fontId="47" fillId="32" borderId="0"/>
    <xf numFmtId="175" fontId="47" fillId="33" borderId="0"/>
    <xf numFmtId="175" fontId="3" fillId="34" borderId="0"/>
    <xf numFmtId="175" fontId="3" fillId="35" borderId="0"/>
    <xf numFmtId="175" fontId="47" fillId="36" borderId="0"/>
    <xf numFmtId="43" fontId="3" fillId="0" borderId="0"/>
    <xf numFmtId="0" fontId="3" fillId="0" borderId="0"/>
    <xf numFmtId="0" fontId="16" fillId="0" borderId="0"/>
    <xf numFmtId="0" fontId="34" fillId="0" borderId="11"/>
    <xf numFmtId="0" fontId="35" fillId="0" borderId="12"/>
    <xf numFmtId="0" fontId="36" fillId="0" borderId="13"/>
    <xf numFmtId="0" fontId="36" fillId="0" borderId="0"/>
    <xf numFmtId="0" fontId="37" fillId="6" borderId="0"/>
    <xf numFmtId="0" fontId="38" fillId="7" borderId="0"/>
    <xf numFmtId="0" fontId="39" fillId="8" borderId="0"/>
    <xf numFmtId="0" fontId="40" fillId="9" borderId="14"/>
    <xf numFmtId="0" fontId="41" fillId="10" borderId="15"/>
    <xf numFmtId="0" fontId="42" fillId="10" borderId="14"/>
    <xf numFmtId="0" fontId="43" fillId="0" borderId="16"/>
    <xf numFmtId="0" fontId="44" fillId="11" borderId="17"/>
    <xf numFmtId="0" fontId="45" fillId="0" borderId="0"/>
    <xf numFmtId="0" fontId="3" fillId="12" borderId="18"/>
    <xf numFmtId="0" fontId="46" fillId="0" borderId="0"/>
    <xf numFmtId="0" fontId="32" fillId="0" borderId="19"/>
    <xf numFmtId="0" fontId="47" fillId="13" borderId="0"/>
    <xf numFmtId="0" fontId="3" fillId="14" borderId="0"/>
    <xf numFmtId="0" fontId="3" fillId="15" borderId="0"/>
    <xf numFmtId="0" fontId="47" fillId="16" borderId="0"/>
    <xf numFmtId="0" fontId="47" fillId="17" borderId="0"/>
    <xf numFmtId="0" fontId="3" fillId="18" borderId="0"/>
    <xf numFmtId="0" fontId="3" fillId="19" borderId="0"/>
    <xf numFmtId="0" fontId="47" fillId="20" borderId="0"/>
    <xf numFmtId="0" fontId="47" fillId="21" borderId="0"/>
    <xf numFmtId="0" fontId="3" fillId="22" borderId="0"/>
    <xf numFmtId="0" fontId="3" fillId="23" borderId="0"/>
    <xf numFmtId="0" fontId="47" fillId="24" borderId="0"/>
    <xf numFmtId="0" fontId="47" fillId="25" borderId="0"/>
    <xf numFmtId="0" fontId="3" fillId="26" borderId="0"/>
    <xf numFmtId="0" fontId="3" fillId="27" borderId="0"/>
    <xf numFmtId="0" fontId="47" fillId="28" borderId="0"/>
    <xf numFmtId="0" fontId="47" fillId="29" borderId="0"/>
    <xf numFmtId="0" fontId="3" fillId="30" borderId="0"/>
    <xf numFmtId="0" fontId="3" fillId="31" borderId="0"/>
    <xf numFmtId="0" fontId="47" fillId="32" borderId="0"/>
    <xf numFmtId="0" fontId="47" fillId="33" borderId="0"/>
    <xf numFmtId="0" fontId="3" fillId="34" borderId="0"/>
    <xf numFmtId="0" fontId="3" fillId="35" borderId="0"/>
    <xf numFmtId="0" fontId="47" fillId="36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43" fontId="1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1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43" fontId="1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33" fillId="0" borderId="0"/>
    <xf numFmtId="175" fontId="33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3" fillId="0" borderId="0"/>
    <xf numFmtId="175" fontId="3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175" fontId="33" fillId="0" borderId="0"/>
    <xf numFmtId="175" fontId="33" fillId="0" borderId="0"/>
    <xf numFmtId="175" fontId="3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0" fontId="3" fillId="0" borderId="0"/>
    <xf numFmtId="0" fontId="3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3" fillId="0" borderId="0"/>
    <xf numFmtId="175" fontId="33" fillId="0" borderId="0"/>
    <xf numFmtId="175" fontId="3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16" fillId="0" borderId="0"/>
    <xf numFmtId="0" fontId="34" fillId="0" borderId="11"/>
    <xf numFmtId="0" fontId="35" fillId="0" borderId="12"/>
    <xf numFmtId="0" fontId="36" fillId="0" borderId="13"/>
    <xf numFmtId="0" fontId="36" fillId="0" borderId="0"/>
    <xf numFmtId="0" fontId="37" fillId="6" borderId="0"/>
    <xf numFmtId="0" fontId="38" fillId="7" borderId="0"/>
    <xf numFmtId="0" fontId="39" fillId="8" borderId="0"/>
    <xf numFmtId="0" fontId="40" fillId="9" borderId="14"/>
    <xf numFmtId="0" fontId="41" fillId="10" borderId="15"/>
    <xf numFmtId="0" fontId="42" fillId="10" borderId="14"/>
    <xf numFmtId="0" fontId="43" fillId="0" borderId="16"/>
    <xf numFmtId="0" fontId="44" fillId="11" borderId="17"/>
    <xf numFmtId="0" fontId="45" fillId="0" borderId="0"/>
    <xf numFmtId="0" fontId="46" fillId="0" borderId="0"/>
    <xf numFmtId="0" fontId="32" fillId="0" borderId="19"/>
    <xf numFmtId="0" fontId="47" fillId="13" borderId="0"/>
    <xf numFmtId="0" fontId="3" fillId="14" borderId="0"/>
    <xf numFmtId="0" fontId="3" fillId="15" borderId="0"/>
    <xf numFmtId="0" fontId="47" fillId="16" borderId="0"/>
    <xf numFmtId="0" fontId="47" fillId="17" borderId="0"/>
    <xf numFmtId="0" fontId="3" fillId="18" borderId="0"/>
    <xf numFmtId="0" fontId="3" fillId="19" borderId="0"/>
    <xf numFmtId="0" fontId="47" fillId="20" borderId="0"/>
    <xf numFmtId="0" fontId="47" fillId="21" borderId="0"/>
    <xf numFmtId="0" fontId="3" fillId="22" borderId="0"/>
    <xf numFmtId="0" fontId="3" fillId="23" borderId="0"/>
    <xf numFmtId="0" fontId="47" fillId="24" borderId="0"/>
    <xf numFmtId="0" fontId="47" fillId="25" borderId="0"/>
    <xf numFmtId="0" fontId="3" fillId="26" borderId="0"/>
    <xf numFmtId="0" fontId="3" fillId="27" borderId="0"/>
    <xf numFmtId="0" fontId="47" fillId="28" borderId="0"/>
    <xf numFmtId="0" fontId="47" fillId="29" borderId="0"/>
    <xf numFmtId="0" fontId="3" fillId="30" borderId="0"/>
    <xf numFmtId="0" fontId="3" fillId="31" borderId="0"/>
    <xf numFmtId="0" fontId="47" fillId="32" borderId="0"/>
    <xf numFmtId="0" fontId="47" fillId="33" borderId="0"/>
    <xf numFmtId="0" fontId="3" fillId="34" borderId="0"/>
    <xf numFmtId="0" fontId="3" fillId="35" borderId="0"/>
    <xf numFmtId="0" fontId="47" fillId="36" borderId="0"/>
    <xf numFmtId="0" fontId="3" fillId="0" borderId="0"/>
    <xf numFmtId="175" fontId="3" fillId="0" borderId="0"/>
    <xf numFmtId="175" fontId="12" fillId="0" borderId="0"/>
    <xf numFmtId="175" fontId="3" fillId="14" borderId="0"/>
    <xf numFmtId="175" fontId="1" fillId="14" borderId="0"/>
    <xf numFmtId="175" fontId="3" fillId="14" borderId="0"/>
    <xf numFmtId="175" fontId="3" fillId="14" borderId="0"/>
    <xf numFmtId="175" fontId="3" fillId="14" borderId="0"/>
    <xf numFmtId="175" fontId="1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1" fillId="18" borderId="0"/>
    <xf numFmtId="175" fontId="3" fillId="18" borderId="0"/>
    <xf numFmtId="175" fontId="3" fillId="18" borderId="0"/>
    <xf numFmtId="175" fontId="3" fillId="18" borderId="0"/>
    <xf numFmtId="175" fontId="1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1" fillId="22" borderId="0"/>
    <xf numFmtId="175" fontId="3" fillId="22" borderId="0"/>
    <xf numFmtId="175" fontId="3" fillId="22" borderId="0"/>
    <xf numFmtId="175" fontId="3" fillId="22" borderId="0"/>
    <xf numFmtId="175" fontId="1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1" fillId="26" borderId="0"/>
    <xf numFmtId="175" fontId="3" fillId="26" borderId="0"/>
    <xf numFmtId="175" fontId="3" fillId="26" borderId="0"/>
    <xf numFmtId="175" fontId="3" fillId="26" borderId="0"/>
    <xf numFmtId="175" fontId="1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1" fillId="30" borderId="0"/>
    <xf numFmtId="175" fontId="3" fillId="30" borderId="0"/>
    <xf numFmtId="175" fontId="3" fillId="30" borderId="0"/>
    <xf numFmtId="175" fontId="3" fillId="30" borderId="0"/>
    <xf numFmtId="175" fontId="1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1" fillId="34" borderId="0"/>
    <xf numFmtId="175" fontId="3" fillId="34" borderId="0"/>
    <xf numFmtId="175" fontId="3" fillId="34" borderId="0"/>
    <xf numFmtId="175" fontId="3" fillId="34" borderId="0"/>
    <xf numFmtId="175" fontId="1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1" fillId="15" borderId="0"/>
    <xf numFmtId="175" fontId="3" fillId="15" borderId="0"/>
    <xf numFmtId="175" fontId="3" fillId="15" borderId="0"/>
    <xf numFmtId="175" fontId="3" fillId="15" borderId="0"/>
    <xf numFmtId="175" fontId="1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1" fillId="19" borderId="0"/>
    <xf numFmtId="175" fontId="3" fillId="19" borderId="0"/>
    <xf numFmtId="175" fontId="3" fillId="19" borderId="0"/>
    <xf numFmtId="175" fontId="3" fillId="19" borderId="0"/>
    <xf numFmtId="175" fontId="1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1" fillId="23" borderId="0"/>
    <xf numFmtId="175" fontId="3" fillId="23" borderId="0"/>
    <xf numFmtId="175" fontId="3" fillId="23" borderId="0"/>
    <xf numFmtId="175" fontId="3" fillId="23" borderId="0"/>
    <xf numFmtId="175" fontId="1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1" fillId="27" borderId="0"/>
    <xf numFmtId="175" fontId="3" fillId="27" borderId="0"/>
    <xf numFmtId="175" fontId="3" fillId="27" borderId="0"/>
    <xf numFmtId="175" fontId="3" fillId="27" borderId="0"/>
    <xf numFmtId="175" fontId="1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1" fillId="31" borderId="0"/>
    <xf numFmtId="175" fontId="3" fillId="31" borderId="0"/>
    <xf numFmtId="175" fontId="3" fillId="31" borderId="0"/>
    <xf numFmtId="175" fontId="3" fillId="31" borderId="0"/>
    <xf numFmtId="175" fontId="1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1" fillId="35" borderId="0"/>
    <xf numFmtId="175" fontId="3" fillId="35" borderId="0"/>
    <xf numFmtId="175" fontId="3" fillId="35" borderId="0"/>
    <xf numFmtId="175" fontId="3" fillId="35" borderId="0"/>
    <xf numFmtId="175" fontId="1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47" fillId="16" borderId="0"/>
    <xf numFmtId="175" fontId="31" fillId="16" borderId="0"/>
    <xf numFmtId="175" fontId="47" fillId="16" borderId="0"/>
    <xf numFmtId="175" fontId="47" fillId="20" borderId="0"/>
    <xf numFmtId="175" fontId="31" fillId="20" borderId="0"/>
    <xf numFmtId="175" fontId="47" fillId="20" borderId="0"/>
    <xf numFmtId="175" fontId="47" fillId="24" borderId="0"/>
    <xf numFmtId="175" fontId="31" fillId="24" borderId="0"/>
    <xf numFmtId="175" fontId="47" fillId="24" borderId="0"/>
    <xf numFmtId="175" fontId="47" fillId="28" borderId="0"/>
    <xf numFmtId="175" fontId="31" fillId="28" borderId="0"/>
    <xf numFmtId="175" fontId="47" fillId="28" borderId="0"/>
    <xf numFmtId="175" fontId="47" fillId="32" borderId="0"/>
    <xf numFmtId="175" fontId="31" fillId="32" borderId="0"/>
    <xf numFmtId="175" fontId="47" fillId="32" borderId="0"/>
    <xf numFmtId="175" fontId="47" fillId="36" borderId="0"/>
    <xf numFmtId="175" fontId="31" fillId="36" borderId="0"/>
    <xf numFmtId="175" fontId="47" fillId="36" borderId="0"/>
    <xf numFmtId="175" fontId="47" fillId="13" borderId="0"/>
    <xf numFmtId="175" fontId="31" fillId="13" borderId="0"/>
    <xf numFmtId="175" fontId="47" fillId="13" borderId="0"/>
    <xf numFmtId="175" fontId="47" fillId="17" borderId="0"/>
    <xf numFmtId="175" fontId="31" fillId="17" borderId="0"/>
    <xf numFmtId="175" fontId="47" fillId="17" borderId="0"/>
    <xf numFmtId="175" fontId="47" fillId="21" borderId="0"/>
    <xf numFmtId="175" fontId="31" fillId="21" borderId="0"/>
    <xf numFmtId="175" fontId="47" fillId="21" borderId="0"/>
    <xf numFmtId="175" fontId="47" fillId="25" borderId="0"/>
    <xf numFmtId="175" fontId="31" fillId="25" borderId="0"/>
    <xf numFmtId="175" fontId="47" fillId="25" borderId="0"/>
    <xf numFmtId="175" fontId="47" fillId="29" borderId="0"/>
    <xf numFmtId="175" fontId="31" fillId="29" borderId="0"/>
    <xf numFmtId="175" fontId="47" fillId="29" borderId="0"/>
    <xf numFmtId="175" fontId="47" fillId="33" borderId="0"/>
    <xf numFmtId="175" fontId="31" fillId="33" borderId="0"/>
    <xf numFmtId="175" fontId="47" fillId="33" borderId="0"/>
    <xf numFmtId="175" fontId="38" fillId="7" borderId="0"/>
    <xf numFmtId="175" fontId="21" fillId="7" borderId="0"/>
    <xf numFmtId="175" fontId="38" fillId="7" borderId="0"/>
    <xf numFmtId="175" fontId="42" fillId="10" borderId="14"/>
    <xf numFmtId="175" fontId="25" fillId="10" borderId="14"/>
    <xf numFmtId="175" fontId="42" fillId="10" borderId="14"/>
    <xf numFmtId="175" fontId="44" fillId="11" borderId="17"/>
    <xf numFmtId="175" fontId="27" fillId="11" borderId="17"/>
    <xf numFmtId="175" fontId="44" fillId="11" borderId="17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75" fontId="46" fillId="0" borderId="0"/>
    <xf numFmtId="175" fontId="29" fillId="0" borderId="0"/>
    <xf numFmtId="175" fontId="46" fillId="0" borderId="0"/>
    <xf numFmtId="175" fontId="37" fillId="6" borderId="0"/>
    <xf numFmtId="175" fontId="20" fillId="6" borderId="0"/>
    <xf numFmtId="175" fontId="37" fillId="6" borderId="0"/>
    <xf numFmtId="175" fontId="34" fillId="0" borderId="11"/>
    <xf numFmtId="175" fontId="17" fillId="0" borderId="11"/>
    <xf numFmtId="175" fontId="34" fillId="0" borderId="11"/>
    <xf numFmtId="175" fontId="35" fillId="0" borderId="12"/>
    <xf numFmtId="175" fontId="18" fillId="0" borderId="12"/>
    <xf numFmtId="175" fontId="35" fillId="0" borderId="12"/>
    <xf numFmtId="175" fontId="36" fillId="0" borderId="13"/>
    <xf numFmtId="175" fontId="19" fillId="0" borderId="13"/>
    <xf numFmtId="175" fontId="36" fillId="0" borderId="13"/>
    <xf numFmtId="175" fontId="36" fillId="0" borderId="0"/>
    <xf numFmtId="175" fontId="19" fillId="0" borderId="0"/>
    <xf numFmtId="175" fontId="36" fillId="0" borderId="0"/>
    <xf numFmtId="175" fontId="40" fillId="9" borderId="14"/>
    <xf numFmtId="175" fontId="23" fillId="9" borderId="14"/>
    <xf numFmtId="175" fontId="40" fillId="9" borderId="14"/>
    <xf numFmtId="175" fontId="43" fillId="0" borderId="16"/>
    <xf numFmtId="175" fontId="26" fillId="0" borderId="16"/>
    <xf numFmtId="175" fontId="43" fillId="0" borderId="16"/>
    <xf numFmtId="175" fontId="39" fillId="8" borderId="0"/>
    <xf numFmtId="175" fontId="22" fillId="8" borderId="0"/>
    <xf numFmtId="175" fontId="39" fillId="8" borderId="0"/>
    <xf numFmtId="175" fontId="3" fillId="0" borderId="0"/>
    <xf numFmtId="175" fontId="3" fillId="0" borderId="0"/>
    <xf numFmtId="175" fontId="1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1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12" borderId="18"/>
    <xf numFmtId="175" fontId="1" fillId="12" borderId="18"/>
    <xf numFmtId="175" fontId="3" fillId="12" borderId="18"/>
    <xf numFmtId="175" fontId="3" fillId="12" borderId="18"/>
    <xf numFmtId="175" fontId="3" fillId="12" borderId="18"/>
    <xf numFmtId="175" fontId="1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41" fillId="10" borderId="15"/>
    <xf numFmtId="175" fontId="24" fillId="10" borderId="15"/>
    <xf numFmtId="175" fontId="41" fillId="10" borderId="15"/>
    <xf numFmtId="175" fontId="16" fillId="0" borderId="0"/>
    <xf numFmtId="175" fontId="16" fillId="0" borderId="0"/>
    <xf numFmtId="0" fontId="50" fillId="0" borderId="0"/>
    <xf numFmtId="175" fontId="32" fillId="0" borderId="19"/>
    <xf numFmtId="175" fontId="30" fillId="0" borderId="19"/>
    <xf numFmtId="175" fontId="32" fillId="0" borderId="19"/>
    <xf numFmtId="0" fontId="15" fillId="0" borderId="0"/>
    <xf numFmtId="175" fontId="45" fillId="0" borderId="0"/>
    <xf numFmtId="175" fontId="28" fillId="0" borderId="0"/>
    <xf numFmtId="175" fontId="45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0" fontId="3" fillId="12" borderId="18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175" fontId="3" fillId="0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0" fontId="3" fillId="0" borderId="0"/>
    <xf numFmtId="0" fontId="3" fillId="0" borderId="0"/>
    <xf numFmtId="175" fontId="3" fillId="0" borderId="0"/>
    <xf numFmtId="175" fontId="3" fillId="0" borderId="0"/>
    <xf numFmtId="0" fontId="3" fillId="12" borderId="18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175" fontId="2" fillId="0" borderId="0"/>
    <xf numFmtId="175" fontId="2" fillId="0" borderId="0"/>
    <xf numFmtId="0" fontId="15" fillId="0" borderId="0"/>
    <xf numFmtId="175" fontId="3" fillId="0" borderId="0"/>
    <xf numFmtId="175" fontId="2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2" fillId="0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175" fontId="2" fillId="0" borderId="0"/>
    <xf numFmtId="175" fontId="2" fillId="0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175" fontId="3" fillId="0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3" fillId="35" borderId="0"/>
  </cellStyleXfs>
  <cellXfs count="273">
    <xf numFmtId="0" fontId="0" fillId="0" borderId="0" xfId="0"/>
    <xf numFmtId="0" fontId="4" fillId="0" borderId="0" xfId="0" applyFont="1"/>
    <xf numFmtId="0" fontId="6" fillId="0" borderId="0" xfId="0" applyFont="1"/>
    <xf numFmtId="0" fontId="14" fillId="0" borderId="0" xfId="0" applyFont="1"/>
    <xf numFmtId="14" fontId="14" fillId="0" borderId="0" xfId="0" applyNumberFormat="1" applyFont="1"/>
    <xf numFmtId="0" fontId="7" fillId="5" borderId="3" xfId="0" applyFont="1" applyFill="1" applyBorder="1" applyAlignment="1">
      <alignment wrapText="1"/>
    </xf>
    <xf numFmtId="0" fontId="6" fillId="5" borderId="3" xfId="0" applyFont="1" applyFill="1" applyBorder="1"/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left"/>
    </xf>
    <xf numFmtId="0" fontId="6" fillId="0" borderId="5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right" inden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 indent="1"/>
    </xf>
    <xf numFmtId="0" fontId="6" fillId="2" borderId="1" xfId="0" applyFont="1" applyFill="1" applyBorder="1" applyAlignment="1">
      <alignment horizontal="left" indent="1"/>
    </xf>
    <xf numFmtId="0" fontId="6" fillId="2" borderId="5" xfId="0" applyFont="1" applyFill="1" applyBorder="1" applyAlignment="1">
      <alignment horizontal="left" indent="1"/>
    </xf>
    <xf numFmtId="0" fontId="6" fillId="2" borderId="7" xfId="0" applyFont="1" applyFill="1" applyBorder="1" applyAlignment="1">
      <alignment horizontal="left" indent="1"/>
    </xf>
    <xf numFmtId="0" fontId="6" fillId="0" borderId="10" xfId="0" applyFont="1" applyBorder="1"/>
    <xf numFmtId="3" fontId="6" fillId="0" borderId="0" xfId="0" applyNumberFormat="1" applyFont="1" applyAlignment="1">
      <alignment horizontal="left"/>
    </xf>
    <xf numFmtId="3" fontId="6" fillId="0" borderId="20" xfId="0" applyNumberFormat="1" applyFont="1" applyBorder="1"/>
    <xf numFmtId="0" fontId="6" fillId="0" borderId="20" xfId="0" applyFont="1" applyBorder="1"/>
    <xf numFmtId="0" fontId="6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0" fontId="13" fillId="2" borderId="2" xfId="0" applyFont="1" applyFill="1" applyBorder="1" applyAlignment="1">
      <alignment vertical="top" wrapText="1"/>
    </xf>
    <xf numFmtId="0" fontId="13" fillId="2" borderId="4" xfId="0" applyFont="1" applyFill="1" applyBorder="1" applyAlignment="1">
      <alignment vertical="top" wrapText="1"/>
    </xf>
    <xf numFmtId="0" fontId="49" fillId="2" borderId="7" xfId="0" applyFont="1" applyFill="1" applyBorder="1" applyAlignment="1" applyProtection="1">
      <alignment vertical="top"/>
      <protection locked="0"/>
    </xf>
    <xf numFmtId="0" fontId="49" fillId="2" borderId="8" xfId="0" applyFont="1" applyFill="1" applyBorder="1" applyAlignment="1" applyProtection="1">
      <alignment vertical="top"/>
      <protection locked="0"/>
    </xf>
    <xf numFmtId="0" fontId="49" fillId="2" borderId="9" xfId="0" applyFont="1" applyFill="1" applyBorder="1" applyAlignment="1" applyProtection="1">
      <alignment vertical="top"/>
      <protection locked="0"/>
    </xf>
    <xf numFmtId="0" fontId="6" fillId="0" borderId="4" xfId="0" applyFont="1" applyBorder="1"/>
    <xf numFmtId="0" fontId="6" fillId="0" borderId="6" xfId="0" applyFont="1" applyBorder="1"/>
    <xf numFmtId="0" fontId="6" fillId="0" borderId="9" xfId="0" applyFont="1" applyBorder="1"/>
    <xf numFmtId="0" fontId="13" fillId="2" borderId="1" xfId="0" applyFont="1" applyFill="1" applyBorder="1" applyAlignment="1">
      <alignment vertical="top"/>
    </xf>
    <xf numFmtId="0" fontId="2" fillId="0" borderId="0" xfId="1" applyAlignment="1" applyProtection="1"/>
    <xf numFmtId="3" fontId="6" fillId="2" borderId="0" xfId="0" applyNumberFormat="1" applyFont="1" applyFill="1" applyAlignment="1">
      <alignment horizontal="center"/>
    </xf>
    <xf numFmtId="0" fontId="6" fillId="3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6" fillId="2" borderId="7" xfId="0" applyFont="1" applyFill="1" applyBorder="1" applyAlignment="1">
      <alignment horizontal="left" vertical="top" indent="1"/>
    </xf>
    <xf numFmtId="164" fontId="6" fillId="0" borderId="0" xfId="0" applyNumberFormat="1" applyFont="1" applyAlignment="1">
      <alignment horizontal="right"/>
    </xf>
    <xf numFmtId="0" fontId="49" fillId="2" borderId="0" xfId="0" applyFont="1" applyFill="1" applyAlignment="1" applyProtection="1">
      <alignment vertical="top"/>
      <protection locked="0"/>
    </xf>
    <xf numFmtId="0" fontId="13" fillId="2" borderId="0" xfId="0" applyFont="1" applyFill="1" applyAlignment="1">
      <alignment vertical="top" wrapText="1"/>
    </xf>
    <xf numFmtId="0" fontId="6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13" fillId="2" borderId="0" xfId="0" applyFont="1" applyFill="1" applyAlignment="1">
      <alignment vertical="top"/>
    </xf>
    <xf numFmtId="0" fontId="6" fillId="0" borderId="0" xfId="0" applyFont="1" applyAlignment="1" applyProtection="1">
      <alignment horizontal="center" vertical="top"/>
      <protection locked="0"/>
    </xf>
    <xf numFmtId="166" fontId="6" fillId="0" borderId="0" xfId="0" applyNumberFormat="1" applyFont="1" applyAlignment="1">
      <alignment vertical="top"/>
    </xf>
    <xf numFmtId="3" fontId="7" fillId="0" borderId="0" xfId="0" applyNumberFormat="1" applyFont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>
      <alignment horizontal="center"/>
    </xf>
    <xf numFmtId="0" fontId="7" fillId="0" borderId="0" xfId="0" applyFont="1" applyAlignment="1" applyProtection="1">
      <alignment horizontal="left"/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43" fontId="6" fillId="0" borderId="0" xfId="0" applyNumberFormat="1" applyFont="1"/>
    <xf numFmtId="3" fontId="6" fillId="3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/>
    <xf numFmtId="164" fontId="6" fillId="2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 applyAlignment="1">
      <alignment horizontal="left"/>
    </xf>
    <xf numFmtId="0" fontId="2" fillId="0" borderId="0" xfId="1" applyAlignment="1" applyProtection="1">
      <alignment vertical="center"/>
    </xf>
    <xf numFmtId="0" fontId="52" fillId="0" borderId="0" xfId="0" applyFont="1" applyAlignment="1">
      <alignment vertical="center"/>
    </xf>
    <xf numFmtId="0" fontId="6" fillId="3" borderId="0" xfId="0" applyFont="1" applyFill="1" applyAlignment="1">
      <alignment horizontal="left"/>
    </xf>
    <xf numFmtId="0" fontId="52" fillId="0" borderId="0" xfId="0" applyFont="1" applyAlignment="1">
      <alignment vertical="center" wrapText="1"/>
    </xf>
    <xf numFmtId="0" fontId="9" fillId="2" borderId="0" xfId="1" applyFont="1" applyFill="1" applyAlignment="1" applyProtection="1"/>
    <xf numFmtId="0" fontId="6" fillId="2" borderId="0" xfId="0" applyFont="1" applyFill="1"/>
    <xf numFmtId="0" fontId="5" fillId="2" borderId="0" xfId="1" applyFont="1" applyFill="1" applyAlignment="1" applyProtection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 applyAlignment="1" applyProtection="1">
      <alignment horizontal="right"/>
      <protection locked="0"/>
    </xf>
    <xf numFmtId="164" fontId="6" fillId="2" borderId="0" xfId="0" applyNumberFormat="1" applyFont="1" applyFill="1" applyAlignment="1" applyProtection="1">
      <alignment horizontal="right"/>
      <protection locked="0"/>
    </xf>
    <xf numFmtId="0" fontId="6" fillId="2" borderId="9" xfId="0" applyFont="1" applyFill="1" applyBorder="1"/>
    <xf numFmtId="0" fontId="6" fillId="2" borderId="6" xfId="0" applyFont="1" applyFill="1" applyBorder="1"/>
    <xf numFmtId="0" fontId="6" fillId="2" borderId="4" xfId="0" applyFont="1" applyFill="1" applyBorder="1"/>
    <xf numFmtId="0" fontId="53" fillId="3" borderId="2" xfId="0" applyFont="1" applyFill="1" applyBorder="1" applyAlignment="1">
      <alignment horizontal="left" vertical="top" wrapText="1"/>
    </xf>
    <xf numFmtId="3" fontId="10" fillId="0" borderId="0" xfId="0" applyNumberFormat="1" applyFont="1" applyAlignment="1">
      <alignment horizontal="right"/>
    </xf>
    <xf numFmtId="3" fontId="51" fillId="0" borderId="0" xfId="1644" applyNumberFormat="1"/>
    <xf numFmtId="3" fontId="51" fillId="0" borderId="0" xfId="1644" applyNumberFormat="1" applyAlignment="1">
      <alignment horizontal="right"/>
    </xf>
    <xf numFmtId="14" fontId="51" fillId="0" borderId="0" xfId="1644" applyNumberFormat="1"/>
    <xf numFmtId="0" fontId="12" fillId="0" borderId="0" xfId="1644" applyFont="1"/>
    <xf numFmtId="0" fontId="51" fillId="0" borderId="0" xfId="1644"/>
    <xf numFmtId="166" fontId="6" fillId="0" borderId="0" xfId="0" applyNumberFormat="1" applyFont="1" applyAlignment="1">
      <alignment horizontal="right" vertical="top"/>
    </xf>
    <xf numFmtId="0" fontId="6" fillId="0" borderId="0" xfId="0" applyFont="1" applyAlignment="1" applyProtection="1">
      <alignment horizontal="left"/>
      <protection locked="0"/>
    </xf>
    <xf numFmtId="167" fontId="6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right"/>
      <protection locked="0"/>
    </xf>
    <xf numFmtId="3" fontId="6" fillId="0" borderId="10" xfId="0" applyNumberFormat="1" applyFont="1" applyBorder="1" applyAlignment="1">
      <alignment horizontal="right"/>
    </xf>
    <xf numFmtId="3" fontId="49" fillId="2" borderId="8" xfId="0" applyNumberFormat="1" applyFont="1" applyFill="1" applyBorder="1" applyAlignment="1" applyProtection="1">
      <alignment horizontal="right" vertical="top"/>
      <protection locked="0"/>
    </xf>
    <xf numFmtId="3" fontId="13" fillId="2" borderId="2" xfId="0" applyNumberFormat="1" applyFont="1" applyFill="1" applyBorder="1" applyAlignment="1">
      <alignment horizontal="right" vertical="top" wrapText="1"/>
    </xf>
    <xf numFmtId="3" fontId="6" fillId="0" borderId="20" xfId="0" applyNumberFormat="1" applyFont="1" applyBorder="1" applyAlignment="1">
      <alignment horizontal="right"/>
    </xf>
    <xf numFmtId="0" fontId="6" fillId="0" borderId="0" xfId="0" applyFont="1" applyAlignment="1" applyProtection="1">
      <alignment horizontal="right" vertical="top"/>
      <protection locked="0"/>
    </xf>
    <xf numFmtId="167" fontId="7" fillId="0" borderId="0" xfId="0" applyNumberFormat="1" applyFont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top" wrapText="1" shrinkToFit="1"/>
      <protection locked="0"/>
    </xf>
    <xf numFmtId="0" fontId="6" fillId="0" borderId="0" xfId="0" applyFont="1" applyAlignment="1">
      <alignment horizontal="right" vertical="top" indent="1"/>
    </xf>
    <xf numFmtId="0" fontId="54" fillId="0" borderId="0" xfId="0" applyFont="1" applyAlignment="1">
      <alignment horizontal="left" indent="2"/>
    </xf>
    <xf numFmtId="0" fontId="54" fillId="0" borderId="21" xfId="0" applyFont="1" applyBorder="1" applyAlignment="1">
      <alignment horizontal="left" indent="2"/>
    </xf>
    <xf numFmtId="0" fontId="54" fillId="0" borderId="0" xfId="0" applyFont="1"/>
    <xf numFmtId="0" fontId="54" fillId="0" borderId="9" xfId="0" applyFont="1" applyBorder="1"/>
    <xf numFmtId="0" fontId="54" fillId="0" borderId="8" xfId="0" applyFont="1" applyBorder="1"/>
    <xf numFmtId="0" fontId="54" fillId="0" borderId="7" xfId="0" applyFont="1" applyBorder="1"/>
    <xf numFmtId="14" fontId="6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0" fontId="55" fillId="0" borderId="0" xfId="0" applyFont="1" applyAlignment="1">
      <alignment vertical="center"/>
    </xf>
    <xf numFmtId="0" fontId="6" fillId="2" borderId="0" xfId="0" applyFont="1" applyFill="1" applyAlignment="1" applyProtection="1">
      <alignment horizontal="left" vertical="top" wrapText="1" shrinkToFit="1"/>
      <protection locked="0"/>
    </xf>
    <xf numFmtId="0" fontId="54" fillId="0" borderId="9" xfId="0" applyFont="1" applyBorder="1" applyAlignment="1">
      <alignment horizontal="left" indent="2"/>
    </xf>
    <xf numFmtId="0" fontId="54" fillId="0" borderId="8" xfId="0" applyFont="1" applyBorder="1" applyAlignment="1">
      <alignment horizontal="left" indent="2"/>
    </xf>
    <xf numFmtId="49" fontId="4" fillId="0" borderId="0" xfId="0" applyNumberFormat="1" applyFont="1" applyAlignment="1">
      <alignment vertical="top" wrapText="1" shrinkToFit="1"/>
    </xf>
    <xf numFmtId="0" fontId="13" fillId="2" borderId="0" xfId="0" applyFont="1" applyFill="1" applyAlignment="1">
      <alignment horizontal="left" vertical="top"/>
    </xf>
    <xf numFmtId="0" fontId="6" fillId="0" borderId="22" xfId="0" applyFont="1" applyBorder="1"/>
    <xf numFmtId="0" fontId="6" fillId="0" borderId="3" xfId="0" applyFont="1" applyBorder="1"/>
    <xf numFmtId="0" fontId="6" fillId="3" borderId="3" xfId="0" applyFont="1" applyFill="1" applyBorder="1" applyAlignment="1">
      <alignment horizontal="center" vertical="top" wrapText="1"/>
    </xf>
    <xf numFmtId="0" fontId="13" fillId="2" borderId="3" xfId="0" applyFont="1" applyFill="1" applyBorder="1" applyAlignment="1">
      <alignment vertical="top" wrapText="1"/>
    </xf>
    <xf numFmtId="0" fontId="13" fillId="2" borderId="23" xfId="0" applyFont="1" applyFill="1" applyBorder="1" applyAlignment="1">
      <alignment vertical="top"/>
    </xf>
    <xf numFmtId="3" fontId="6" fillId="0" borderId="0" xfId="0" applyNumberFormat="1" applyFont="1" applyAlignment="1">
      <alignment horizontal="left" wrapText="1"/>
    </xf>
    <xf numFmtId="0" fontId="54" fillId="0" borderId="10" xfId="0" applyFont="1" applyBorder="1" applyAlignment="1">
      <alignment horizontal="left" indent="2"/>
    </xf>
    <xf numFmtId="0" fontId="13" fillId="2" borderId="9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6" fillId="3" borderId="8" xfId="0" applyFont="1" applyFill="1" applyBorder="1" applyAlignment="1">
      <alignment horizontal="center" vertical="top" wrapText="1"/>
    </xf>
    <xf numFmtId="0" fontId="13" fillId="2" borderId="7" xfId="0" applyFont="1" applyFill="1" applyBorder="1" applyAlignment="1">
      <alignment vertical="top"/>
    </xf>
    <xf numFmtId="14" fontId="6" fillId="0" borderId="0" xfId="0" applyNumberFormat="1" applyFont="1"/>
    <xf numFmtId="9" fontId="6" fillId="0" borderId="0" xfId="0" applyNumberFormat="1" applyFont="1"/>
    <xf numFmtId="0" fontId="49" fillId="2" borderId="8" xfId="0" applyFont="1" applyFill="1" applyBorder="1" applyAlignment="1" applyProtection="1">
      <alignment vertical="top" wrapText="1"/>
      <protection locked="0"/>
    </xf>
    <xf numFmtId="0" fontId="49" fillId="2" borderId="7" xfId="0" applyFont="1" applyFill="1" applyBorder="1" applyAlignment="1" applyProtection="1">
      <alignment vertical="top" wrapText="1"/>
      <protection locked="0"/>
    </xf>
    <xf numFmtId="0" fontId="49" fillId="2" borderId="0" xfId="0" applyFont="1" applyFill="1" applyAlignment="1" applyProtection="1">
      <alignment vertical="top" wrapText="1"/>
      <protection locked="0"/>
    </xf>
    <xf numFmtId="0" fontId="49" fillId="2" borderId="5" xfId="0" applyFont="1" applyFill="1" applyBorder="1" applyAlignment="1" applyProtection="1">
      <alignment vertical="top" wrapText="1"/>
      <protection locked="0"/>
    </xf>
    <xf numFmtId="0" fontId="9" fillId="0" borderId="0" xfId="1" applyFont="1" applyAlignment="1" applyProtection="1"/>
    <xf numFmtId="0" fontId="6" fillId="3" borderId="0" xfId="0" applyFont="1" applyFill="1" applyAlignment="1">
      <alignment wrapText="1"/>
    </xf>
    <xf numFmtId="0" fontId="6" fillId="0" borderId="0" xfId="0" applyFont="1" applyProtection="1">
      <protection locked="0"/>
    </xf>
    <xf numFmtId="2" fontId="6" fillId="0" borderId="0" xfId="0" applyNumberFormat="1" applyFont="1"/>
    <xf numFmtId="0" fontId="2" fillId="0" borderId="0" xfId="1" quotePrefix="1" applyAlignment="1" applyProtection="1">
      <alignment vertical="center"/>
    </xf>
    <xf numFmtId="0" fontId="12" fillId="0" borderId="0" xfId="0" applyFont="1" applyAlignment="1">
      <alignment vertical="center"/>
    </xf>
    <xf numFmtId="164" fontId="6" fillId="2" borderId="0" xfId="0" applyNumberFormat="1" applyFont="1" applyFill="1" applyProtection="1">
      <protection locked="0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indent="1"/>
    </xf>
    <xf numFmtId="0" fontId="53" fillId="2" borderId="9" xfId="0" applyFont="1" applyFill="1" applyBorder="1" applyAlignment="1">
      <alignment vertical="top" wrapText="1"/>
    </xf>
    <xf numFmtId="0" fontId="53" fillId="2" borderId="8" xfId="0" applyFont="1" applyFill="1" applyBorder="1" applyAlignment="1">
      <alignment vertical="top" wrapText="1"/>
    </xf>
    <xf numFmtId="0" fontId="53" fillId="2" borderId="4" xfId="0" applyFont="1" applyFill="1" applyBorder="1" applyAlignment="1">
      <alignment vertical="top" wrapText="1"/>
    </xf>
    <xf numFmtId="0" fontId="53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/>
    </xf>
    <xf numFmtId="0" fontId="6" fillId="0" borderId="20" xfId="0" applyFont="1" applyBorder="1" applyAlignment="1">
      <alignment horizontal="right"/>
    </xf>
    <xf numFmtId="3" fontId="12" fillId="3" borderId="0" xfId="0" applyNumberFormat="1" applyFont="1" applyFill="1"/>
    <xf numFmtId="0" fontId="12" fillId="0" borderId="0" xfId="0" applyFont="1"/>
    <xf numFmtId="0" fontId="11" fillId="5" borderId="3" xfId="0" applyFont="1" applyFill="1" applyBorder="1" applyAlignment="1">
      <alignment horizontal="right" wrapText="1"/>
    </xf>
    <xf numFmtId="3" fontId="0" fillId="0" borderId="0" xfId="0" applyNumberFormat="1"/>
    <xf numFmtId="0" fontId="7" fillId="2" borderId="0" xfId="0" applyFont="1" applyFill="1" applyAlignment="1">
      <alignment vertical="top"/>
    </xf>
    <xf numFmtId="0" fontId="6" fillId="2" borderId="0" xfId="0" applyFont="1" applyFill="1" applyProtection="1">
      <protection locked="0"/>
    </xf>
    <xf numFmtId="0" fontId="11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/>
    </xf>
    <xf numFmtId="0" fontId="6" fillId="5" borderId="2" xfId="0" applyFont="1" applyFill="1" applyBorder="1"/>
    <xf numFmtId="0" fontId="6" fillId="2" borderId="0" xfId="0" applyFont="1" applyFill="1" applyAlignment="1" applyProtection="1">
      <alignment horizontal="left" wrapText="1" shrinkToFit="1"/>
      <protection locked="0"/>
    </xf>
    <xf numFmtId="0" fontId="6" fillId="3" borderId="2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center" wrapText="1"/>
    </xf>
    <xf numFmtId="0" fontId="7" fillId="5" borderId="23" xfId="0" applyFont="1" applyFill="1" applyBorder="1" applyAlignment="1">
      <alignment wrapText="1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8" fillId="4" borderId="0" xfId="0" applyFont="1" applyFill="1"/>
    <xf numFmtId="0" fontId="57" fillId="0" borderId="0" xfId="0" applyFont="1"/>
    <xf numFmtId="0" fontId="12" fillId="0" borderId="0" xfId="0" applyFont="1" applyAlignment="1">
      <alignment horizontal="right" vertical="center"/>
    </xf>
    <xf numFmtId="0" fontId="6" fillId="3" borderId="9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/>
    </xf>
    <xf numFmtId="0" fontId="6" fillId="3" borderId="6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49" fillId="2" borderId="5" xfId="0" applyFont="1" applyFill="1" applyBorder="1" applyAlignment="1" applyProtection="1">
      <alignment vertical="top"/>
      <protection locked="0"/>
    </xf>
    <xf numFmtId="0" fontId="6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43" fontId="6" fillId="0" borderId="0" xfId="0" applyNumberFormat="1" applyFont="1"/>
    <xf numFmtId="0" fontId="6" fillId="0" borderId="0" xfId="0" applyFont="1" applyAlignment="1">
      <alignment vertical="top" wrapText="1"/>
    </xf>
    <xf numFmtId="0" fontId="6" fillId="2" borderId="0" xfId="0" applyFont="1" applyFill="1" applyAlignment="1" applyProtection="1">
      <alignment shrinkToFit="1"/>
      <protection locked="0"/>
    </xf>
    <xf numFmtId="0" fontId="6" fillId="2" borderId="0" xfId="0" applyFont="1" applyFill="1" applyAlignment="1" applyProtection="1">
      <alignment wrapText="1" shrinkToFit="1"/>
      <protection locked="0"/>
    </xf>
    <xf numFmtId="0" fontId="6" fillId="2" borderId="0" xfId="0" applyFont="1" applyFill="1" applyAlignment="1" applyProtection="1">
      <alignment vertical="top" shrinkToFit="1"/>
      <protection locked="0"/>
    </xf>
    <xf numFmtId="0" fontId="6" fillId="3" borderId="0" xfId="0" applyFont="1" applyFill="1" applyAlignment="1" applyProtection="1">
      <alignment horizontal="right"/>
      <protection locked="0"/>
    </xf>
    <xf numFmtId="0" fontId="7" fillId="3" borderId="0" xfId="0" applyFont="1" applyFill="1"/>
    <xf numFmtId="0" fontId="6" fillId="3" borderId="0" xfId="0" applyFont="1" applyFill="1"/>
    <xf numFmtId="0" fontId="10" fillId="3" borderId="0" xfId="0" applyFont="1" applyFill="1"/>
    <xf numFmtId="0" fontId="11" fillId="3" borderId="0" xfId="0" applyFont="1" applyFill="1" applyAlignment="1">
      <alignment horizontal="center"/>
    </xf>
    <xf numFmtId="164" fontId="6" fillId="3" borderId="0" xfId="0" applyNumberFormat="1" applyFont="1" applyFill="1" applyAlignment="1" applyProtection="1">
      <alignment horizontal="right"/>
      <protection locked="0"/>
    </xf>
    <xf numFmtId="0" fontId="58" fillId="3" borderId="0" xfId="0" applyFont="1" applyFill="1"/>
    <xf numFmtId="3" fontId="6" fillId="3" borderId="0" xfId="0" applyNumberFormat="1" applyFont="1" applyFill="1"/>
    <xf numFmtId="0" fontId="8" fillId="3" borderId="0" xfId="0" applyFont="1" applyFill="1"/>
    <xf numFmtId="0" fontId="12" fillId="3" borderId="0" xfId="0" applyFont="1" applyFill="1" applyAlignment="1">
      <alignment horizontal="right" vertical="center"/>
    </xf>
    <xf numFmtId="3" fontId="6" fillId="0" borderId="0" xfId="0" applyNumberFormat="1" applyFont="1"/>
    <xf numFmtId="0" fontId="6" fillId="2" borderId="0" xfId="0" applyFont="1" applyFill="1" applyAlignment="1" applyProtection="1">
      <alignment horizontal="left" shrinkToFit="1"/>
      <protection locked="0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5" borderId="3" xfId="0" applyFont="1" applyFill="1" applyBorder="1" applyAlignment="1">
      <alignment horizontal="right" wrapText="1"/>
    </xf>
    <xf numFmtId="0" fontId="7" fillId="5" borderId="22" xfId="0" applyFont="1" applyFill="1" applyBorder="1" applyAlignment="1">
      <alignment horizontal="right" wrapText="1"/>
    </xf>
    <xf numFmtId="170" fontId="6" fillId="0" borderId="0" xfId="0" applyNumberFormat="1" applyFont="1"/>
    <xf numFmtId="169" fontId="6" fillId="0" borderId="0" xfId="0" applyNumberFormat="1" applyFont="1"/>
    <xf numFmtId="169" fontId="6" fillId="0" borderId="0" xfId="0" applyNumberFormat="1" applyFont="1"/>
    <xf numFmtId="8" fontId="6" fillId="3" borderId="0" xfId="0" applyNumberFormat="1" applyFont="1" applyFill="1" applyAlignment="1">
      <alignment horizontal="center"/>
    </xf>
    <xf numFmtId="0" fontId="60" fillId="37" borderId="0" xfId="0" applyFont="1" applyFill="1"/>
    <xf numFmtId="0" fontId="60" fillId="37" borderId="0" xfId="0" applyFont="1" applyFill="1" applyAlignment="1">
      <alignment horizontal="center"/>
    </xf>
    <xf numFmtId="8" fontId="60" fillId="37" borderId="0" xfId="0" applyNumberFormat="1" applyFont="1" applyFill="1" applyAlignment="1">
      <alignment horizontal="center"/>
    </xf>
    <xf numFmtId="167" fontId="60" fillId="37" borderId="0" xfId="0" applyNumberFormat="1" applyFont="1" applyFill="1" applyAlignment="1" applyProtection="1">
      <alignment horizontal="center"/>
      <protection locked="0"/>
    </xf>
    <xf numFmtId="0" fontId="60" fillId="37" borderId="0" xfId="0" applyFont="1" applyFill="1" applyAlignment="1" applyProtection="1">
      <alignment horizontal="left"/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6" fontId="59" fillId="0" borderId="0" xfId="0" applyNumberFormat="1" applyFont="1"/>
    <xf numFmtId="0" fontId="59" fillId="0" borderId="0" xfId="0" applyFont="1"/>
    <xf numFmtId="164" fontId="59" fillId="0" borderId="0" xfId="0" applyNumberFormat="1" applyFont="1"/>
    <xf numFmtId="165" fontId="12" fillId="3" borderId="0" xfId="0" applyNumberFormat="1" applyFont="1" applyFill="1" applyAlignment="1" applyProtection="1">
      <alignment vertical="top"/>
      <protection locked="0"/>
    </xf>
    <xf numFmtId="44" fontId="12" fillId="3" borderId="0" xfId="2" applyNumberFormat="1" applyFont="1" applyFill="1" applyAlignment="1">
      <alignment vertical="top"/>
    </xf>
    <xf numFmtId="44" fontId="7" fillId="0" borderId="0" xfId="0" applyNumberFormat="1" applyFont="1" applyAlignment="1">
      <alignment vertical="top"/>
    </xf>
    <xf numFmtId="44" fontId="12" fillId="3" borderId="20" xfId="2" applyNumberFormat="1" applyFont="1" applyFill="1" applyBorder="1" applyAlignment="1">
      <alignment vertical="top"/>
    </xf>
    <xf numFmtId="44" fontId="7" fillId="0" borderId="20" xfId="0" applyNumberFormat="1" applyFont="1" applyBorder="1" applyAlignment="1">
      <alignment vertical="top"/>
    </xf>
    <xf numFmtId="44" fontId="7" fillId="0" borderId="0" xfId="0" applyNumberFormat="1" applyFont="1"/>
    <xf numFmtId="44" fontId="6" fillId="0" borderId="0" xfId="0" applyNumberFormat="1" applyFont="1"/>
    <xf numFmtId="44" fontId="6" fillId="0" borderId="20" xfId="0" applyNumberFormat="1" applyFont="1" applyBorder="1"/>
    <xf numFmtId="44" fontId="7" fillId="0" borderId="8" xfId="0" applyNumberFormat="1" applyFont="1" applyBorder="1"/>
    <xf numFmtId="8" fontId="6" fillId="0" borderId="0" xfId="0" applyNumberFormat="1" applyFont="1" applyAlignment="1">
      <alignment horizontal="center"/>
    </xf>
    <xf numFmtId="171" fontId="7" fillId="0" borderId="0" xfId="0" applyNumberFormat="1" applyFont="1" applyAlignment="1" applyProtection="1">
      <alignment horizontal="center"/>
      <protection locked="0"/>
    </xf>
    <xf numFmtId="44" fontId="12" fillId="3" borderId="20" xfId="0" applyNumberFormat="1" applyFont="1" applyFill="1" applyBorder="1" applyAlignment="1">
      <alignment vertical="top"/>
    </xf>
    <xf numFmtId="44" fontId="6" fillId="0" borderId="20" xfId="0" applyNumberFormat="1" applyFont="1" applyBorder="1" applyAlignment="1">
      <alignment vertical="top"/>
    </xf>
    <xf numFmtId="44" fontId="12" fillId="3" borderId="0" xfId="0" applyNumberFormat="1" applyFont="1" applyFill="1" applyAlignment="1">
      <alignment horizontal="right" vertical="top"/>
    </xf>
    <xf numFmtId="44" fontId="6" fillId="0" borderId="0" xfId="0" applyNumberFormat="1" applyFont="1" applyAlignment="1">
      <alignment horizontal="right" vertical="top"/>
    </xf>
    <xf numFmtId="8" fontId="6" fillId="0" borderId="0" xfId="0" applyNumberFormat="1" applyFont="1" applyAlignment="1">
      <alignment horizontal="right" vertical="top"/>
    </xf>
    <xf numFmtId="44" fontId="12" fillId="3" borderId="0" xfId="0" applyNumberFormat="1" applyFont="1" applyFill="1" applyAlignment="1">
      <alignment vertical="top"/>
    </xf>
    <xf numFmtId="44" fontId="6" fillId="0" borderId="0" xfId="0" applyNumberFormat="1" applyFont="1" applyAlignment="1">
      <alignment vertical="top"/>
    </xf>
    <xf numFmtId="8" fontId="6" fillId="0" borderId="0" xfId="0" applyNumberFormat="1" applyFont="1"/>
    <xf numFmtId="8" fontId="7" fillId="0" borderId="8" xfId="0" applyNumberFormat="1" applyFont="1" applyBorder="1" applyAlignment="1">
      <alignment vertical="top"/>
    </xf>
    <xf numFmtId="169" fontId="51" fillId="0" borderId="0" xfId="0" applyNumberFormat="1" applyFont="1" applyAlignment="1">
      <alignment horizontal="right"/>
    </xf>
    <xf numFmtId="8" fontId="10" fillId="0" borderId="0" xfId="0" applyNumberFormat="1" applyFont="1" applyAlignment="1">
      <alignment horizontal="right" vertical="top"/>
    </xf>
    <xf numFmtId="8" fontId="7" fillId="0" borderId="8" xfId="0" applyNumberFormat="1" applyFont="1" applyBorder="1"/>
    <xf numFmtId="8" fontId="6" fillId="0" borderId="0" xfId="0" applyNumberFormat="1" applyFont="1" applyAlignment="1">
      <alignment vertical="top"/>
    </xf>
    <xf numFmtId="169" fontId="6" fillId="0" borderId="0" xfId="0" applyNumberFormat="1" applyFont="1" applyAlignment="1">
      <alignment horizontal="right"/>
    </xf>
    <xf numFmtId="44" fontId="6" fillId="0" borderId="0" xfId="0" applyNumberFormat="1" applyFont="1" applyAlignment="1">
      <alignment horizontal="right" vertical="top"/>
    </xf>
    <xf numFmtId="169" fontId="6" fillId="2" borderId="0" xfId="0" applyNumberFormat="1" applyFont="1" applyFill="1" applyAlignment="1">
      <alignment horizontal="center"/>
    </xf>
    <xf numFmtId="169" fontId="10" fillId="0" borderId="0" xfId="0" applyNumberFormat="1" applyFont="1"/>
    <xf numFmtId="169" fontId="56" fillId="3" borderId="0" xfId="0" quotePrefix="1" applyNumberFormat="1" applyFont="1" applyFill="1" applyAlignment="1" applyProtection="1">
      <alignment horizontal="center" vertical="center" wrapText="1"/>
      <protection locked="0"/>
    </xf>
    <xf numFmtId="172" fontId="56" fillId="3" borderId="0" xfId="0" quotePrefix="1" applyNumberFormat="1" applyFont="1" applyFill="1" applyAlignment="1" applyProtection="1">
      <alignment horizontal="center" vertical="center" wrapText="1"/>
      <protection locked="0"/>
    </xf>
    <xf numFmtId="8" fontId="6" fillId="3" borderId="0" xfId="0" applyNumberFormat="1" applyFont="1" applyFill="1" applyAlignment="1">
      <alignment vertical="top"/>
    </xf>
    <xf numFmtId="7" fontId="6" fillId="0" borderId="0" xfId="0" applyNumberFormat="1" applyFont="1" applyAlignment="1">
      <alignment horizontal="right" vertical="top"/>
    </xf>
    <xf numFmtId="44" fontId="7" fillId="0" borderId="0" xfId="0" applyNumberFormat="1" applyFont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44" fontId="12" fillId="0" borderId="0" xfId="0" applyNumberFormat="1" applyFont="1" applyAlignment="1">
      <alignment vertical="top"/>
    </xf>
    <xf numFmtId="165" fontId="12" fillId="3" borderId="0" xfId="0" applyNumberFormat="1" applyFont="1" applyFill="1" applyAlignment="1" applyProtection="1">
      <alignment horizontal="center" vertical="top"/>
      <protection locked="0"/>
    </xf>
    <xf numFmtId="174" fontId="6" fillId="0" borderId="0" xfId="0" applyNumberFormat="1" applyFont="1"/>
    <xf numFmtId="173" fontId="6" fillId="0" borderId="0" xfId="0" applyNumberFormat="1" applyFont="1"/>
    <xf numFmtId="168" fontId="60" fillId="37" borderId="0" xfId="0" applyNumberFormat="1" applyFont="1" applyFill="1" applyAlignment="1" applyProtection="1">
      <alignment horizontal="center"/>
      <protection locked="0"/>
    </xf>
    <xf numFmtId="169" fontId="60" fillId="37" borderId="0" xfId="0" applyNumberFormat="1" applyFont="1" applyFill="1" applyAlignment="1" applyProtection="1">
      <alignment horizontal="center"/>
      <protection locked="0"/>
    </xf>
    <xf numFmtId="3" fontId="60" fillId="37" borderId="0" xfId="0" applyNumberFormat="1" applyFont="1" applyFill="1" applyAlignment="1">
      <alignment horizontal="left" wrapText="1"/>
    </xf>
    <xf numFmtId="0" fontId="8" fillId="4" borderId="2" xfId="0" applyFont="1" applyFill="1" applyBorder="1" applyAlignment="1">
      <alignment horizontal="center"/>
    </xf>
    <xf numFmtId="0" fontId="0" fillId="0" borderId="2" xfId="0" applyBorder="1"/>
    <xf numFmtId="0" fontId="7" fillId="3" borderId="0" xfId="0" applyFont="1" applyFill="1" applyAlignment="1">
      <alignment horizontal="left" indent="9"/>
    </xf>
    <xf numFmtId="0" fontId="6" fillId="0" borderId="0" xfId="0" applyFont="1"/>
    <xf numFmtId="0" fontId="6" fillId="2" borderId="0" xfId="0" applyFont="1" applyFill="1" applyAlignment="1">
      <alignment horizontal="left" indent="9"/>
    </xf>
    <xf numFmtId="0" fontId="7" fillId="2" borderId="0" xfId="0" applyFont="1" applyFill="1" applyAlignment="1">
      <alignment horizontal="left" indent="9"/>
    </xf>
    <xf numFmtId="0" fontId="10" fillId="2" borderId="0" xfId="0" applyFont="1" applyFill="1" applyAlignment="1">
      <alignment horizontal="left" indent="9"/>
    </xf>
    <xf numFmtId="0" fontId="8" fillId="4" borderId="0" xfId="0" applyFont="1" applyFill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0" fillId="0" borderId="8" xfId="0" applyBorder="1"/>
    <xf numFmtId="0" fontId="6" fillId="0" borderId="0" xfId="0" applyFont="1" applyAlignment="1">
      <alignment horizontal="left" indent="9"/>
    </xf>
    <xf numFmtId="3" fontId="6" fillId="0" borderId="0" xfId="0" applyNumberFormat="1" applyFont="1" applyAlignment="1">
      <alignment horizontal="right"/>
    </xf>
    <xf numFmtId="0" fontId="8" fillId="4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indent="9"/>
    </xf>
    <xf numFmtId="0" fontId="6" fillId="2" borderId="0" xfId="0" applyFont="1" applyFill="1" applyAlignment="1" applyProtection="1">
      <alignment horizontal="left" shrinkToFit="1"/>
      <protection locked="0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4" fillId="0" borderId="0" xfId="0" applyNumberFormat="1" applyFont="1" applyAlignment="1">
      <alignment horizontal="left" vertical="top" wrapText="1" shrinkToFit="1"/>
    </xf>
    <xf numFmtId="0" fontId="10" fillId="2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left" wrapText="1"/>
    </xf>
    <xf numFmtId="0" fontId="0" fillId="0" borderId="24" xfId="0" applyBorder="1"/>
    <xf numFmtId="0" fontId="7" fillId="5" borderId="3" xfId="0" applyFont="1" applyFill="1" applyBorder="1" applyAlignment="1">
      <alignment horizontal="right" wrapText="1"/>
    </xf>
    <xf numFmtId="0" fontId="0" fillId="0" borderId="3" xfId="0" applyBorder="1"/>
    <xf numFmtId="0" fontId="7" fillId="5" borderId="25" xfId="0" applyFont="1" applyFill="1" applyBorder="1" applyAlignment="1">
      <alignment horizontal="right" wrapText="1"/>
    </xf>
    <xf numFmtId="0" fontId="0" fillId="0" borderId="25" xfId="0" applyBorder="1"/>
    <xf numFmtId="0" fontId="59" fillId="0" borderId="0" xfId="0" applyFont="1" applyAlignment="1">
      <alignment horizontal="center"/>
    </xf>
    <xf numFmtId="0" fontId="59" fillId="0" borderId="0" xfId="0" applyFont="1" applyAlignment="1">
      <alignment horizontal="right"/>
    </xf>
  </cellXfs>
  <cellStyles count="2102">
    <cellStyle name="20% - Accent1 10" xfId="397" xr:uid="{00000000-0005-0000-0000-0000B5010000}"/>
    <cellStyle name="20% - Accent1 10 2" xfId="973" xr:uid="{00000000-0005-0000-0000-0000F5030000}"/>
    <cellStyle name="20% - Accent1 10 2 2" xfId="1903" xr:uid="{00000000-0005-0000-0000-000097070000}"/>
    <cellStyle name="20% - Accent1 10 3" xfId="1440" xr:uid="{00000000-0005-0000-0000-0000C8050000}"/>
    <cellStyle name="20% - Accent1 11" xfId="398" xr:uid="{00000000-0005-0000-0000-0000B6010000}"/>
    <cellStyle name="20% - Accent1 12" xfId="959" xr:uid="{00000000-0005-0000-0000-0000E7030000}"/>
    <cellStyle name="20% - Accent1 12 2" xfId="1889" xr:uid="{00000000-0005-0000-0000-000089070000}"/>
    <cellStyle name="20% - Accent1 13" xfId="1426" xr:uid="{00000000-0005-0000-0000-0000BA050000}"/>
    <cellStyle name="20% - Accent1 2" xfId="68" xr:uid="{00000000-0005-0000-0000-000044000000}"/>
    <cellStyle name="20% - Accent1 2 2" xfId="221" xr:uid="{00000000-0005-0000-0000-0000DD000000}"/>
    <cellStyle name="20% - Accent1 2 2 2" xfId="350" xr:uid="{00000000-0005-0000-0000-00005E010000}"/>
    <cellStyle name="20% - Accent1 2 2 2 2" xfId="915" xr:uid="{00000000-0005-0000-0000-0000BB030000}"/>
    <cellStyle name="20% - Accent1 2 2 2 2 2" xfId="1845" xr:uid="{00000000-0005-0000-0000-00005D070000}"/>
    <cellStyle name="20% - Accent1 2 2 2 3" xfId="1382" xr:uid="{00000000-0005-0000-0000-00008E050000}"/>
    <cellStyle name="20% - Accent1 2 2 3" xfId="400" xr:uid="{00000000-0005-0000-0000-0000B8010000}"/>
    <cellStyle name="20% - Accent1 2 2 3 2" xfId="975" xr:uid="{00000000-0005-0000-0000-0000F7030000}"/>
    <cellStyle name="20% - Accent1 2 2 3 2 2" xfId="1905" xr:uid="{00000000-0005-0000-0000-000099070000}"/>
    <cellStyle name="20% - Accent1 2 2 3 3" xfId="1442" xr:uid="{00000000-0005-0000-0000-0000CA050000}"/>
    <cellStyle name="20% - Accent1 2 2 4" xfId="807" xr:uid="{00000000-0005-0000-0000-00004F030000}"/>
    <cellStyle name="20% - Accent1 2 2 4 2" xfId="1737" xr:uid="{00000000-0005-0000-0000-0000F1060000}"/>
    <cellStyle name="20% - Accent1 2 2 5" xfId="1274" xr:uid="{00000000-0005-0000-0000-000022050000}"/>
    <cellStyle name="20% - Accent1 2 3" xfId="152" xr:uid="{00000000-0005-0000-0000-000098000000}"/>
    <cellStyle name="20% - Accent1 2 3 2" xfId="401" xr:uid="{00000000-0005-0000-0000-0000B9010000}"/>
    <cellStyle name="20% - Accent1 2 3 2 2" xfId="976" xr:uid="{00000000-0005-0000-0000-0000F8030000}"/>
    <cellStyle name="20% - Accent1 2 3 2 2 2" xfId="1906" xr:uid="{00000000-0005-0000-0000-00009A070000}"/>
    <cellStyle name="20% - Accent1 2 3 2 3" xfId="1443" xr:uid="{00000000-0005-0000-0000-0000CB050000}"/>
    <cellStyle name="20% - Accent1 2 3 3" xfId="748" xr:uid="{00000000-0005-0000-0000-000014030000}"/>
    <cellStyle name="20% - Accent1 2 3 3 2" xfId="1678" xr:uid="{00000000-0005-0000-0000-0000B6060000}"/>
    <cellStyle name="20% - Accent1 2 3 4" xfId="1215" xr:uid="{00000000-0005-0000-0000-0000E7040000}"/>
    <cellStyle name="20% - Accent1 2 4" xfId="291" xr:uid="{00000000-0005-0000-0000-000023010000}"/>
    <cellStyle name="20% - Accent1 2 4 2" xfId="856" xr:uid="{00000000-0005-0000-0000-000080030000}"/>
    <cellStyle name="20% - Accent1 2 4 2 2" xfId="1786" xr:uid="{00000000-0005-0000-0000-000022070000}"/>
    <cellStyle name="20% - Accent1 2 4 3" xfId="1323" xr:uid="{00000000-0005-0000-0000-000053050000}"/>
    <cellStyle name="20% - Accent1 2 5" xfId="399" xr:uid="{00000000-0005-0000-0000-0000B7010000}"/>
    <cellStyle name="20% - Accent1 2 5 2" xfId="974" xr:uid="{00000000-0005-0000-0000-0000F6030000}"/>
    <cellStyle name="20% - Accent1 2 5 2 2" xfId="1904" xr:uid="{00000000-0005-0000-0000-000098070000}"/>
    <cellStyle name="20% - Accent1 2 5 3" xfId="1441" xr:uid="{00000000-0005-0000-0000-0000C9050000}"/>
    <cellStyle name="20% - Accent1 2 6" xfId="708" xr:uid="{00000000-0005-0000-0000-0000EC020000}"/>
    <cellStyle name="20% - Accent1 2 6 2" xfId="1638" xr:uid="{00000000-0005-0000-0000-00008E060000}"/>
    <cellStyle name="20% - Accent1 2 7" xfId="1175" xr:uid="{00000000-0005-0000-0000-0000BF040000}"/>
    <cellStyle name="20% - Accent1 3" xfId="111" xr:uid="{00000000-0005-0000-0000-00006F000000}"/>
    <cellStyle name="20% - Accent1 3 2" xfId="236" xr:uid="{00000000-0005-0000-0000-0000EC000000}"/>
    <cellStyle name="20% - Accent1 3 2 2" xfId="365" xr:uid="{00000000-0005-0000-0000-00006D010000}"/>
    <cellStyle name="20% - Accent1 3 2 2 2" xfId="930" xr:uid="{00000000-0005-0000-0000-0000CA030000}"/>
    <cellStyle name="20% - Accent1 3 2 2 2 2" xfId="1860" xr:uid="{00000000-0005-0000-0000-00006C070000}"/>
    <cellStyle name="20% - Accent1 3 2 2 3" xfId="1397" xr:uid="{00000000-0005-0000-0000-00009D050000}"/>
    <cellStyle name="20% - Accent1 3 2 3" xfId="403" xr:uid="{00000000-0005-0000-0000-0000BB010000}"/>
    <cellStyle name="20% - Accent1 3 2 3 2" xfId="977" xr:uid="{00000000-0005-0000-0000-0000F9030000}"/>
    <cellStyle name="20% - Accent1 3 2 3 2 2" xfId="1907" xr:uid="{00000000-0005-0000-0000-00009B070000}"/>
    <cellStyle name="20% - Accent1 3 2 3 3" xfId="1444" xr:uid="{00000000-0005-0000-0000-0000CC050000}"/>
    <cellStyle name="20% - Accent1 3 2 4" xfId="822" xr:uid="{00000000-0005-0000-0000-00005E030000}"/>
    <cellStyle name="20% - Accent1 3 2 4 2" xfId="1752" xr:uid="{00000000-0005-0000-0000-000000070000}"/>
    <cellStyle name="20% - Accent1 3 2 5" xfId="1289" xr:uid="{00000000-0005-0000-0000-000031050000}"/>
    <cellStyle name="20% - Accent1 3 3" xfId="167" xr:uid="{00000000-0005-0000-0000-0000A7000000}"/>
    <cellStyle name="20% - Accent1 3 3 2" xfId="404" xr:uid="{00000000-0005-0000-0000-0000BC010000}"/>
    <cellStyle name="20% - Accent1 3 3 2 2" xfId="978" xr:uid="{00000000-0005-0000-0000-0000FA030000}"/>
    <cellStyle name="20% - Accent1 3 3 2 2 2" xfId="1908" xr:uid="{00000000-0005-0000-0000-00009C070000}"/>
    <cellStyle name="20% - Accent1 3 3 2 3" xfId="1445" xr:uid="{00000000-0005-0000-0000-0000CD050000}"/>
    <cellStyle name="20% - Accent1 3 3 3" xfId="763" xr:uid="{00000000-0005-0000-0000-000023030000}"/>
    <cellStyle name="20% - Accent1 3 3 3 2" xfId="1693" xr:uid="{00000000-0005-0000-0000-0000C5060000}"/>
    <cellStyle name="20% - Accent1 3 3 4" xfId="1230" xr:uid="{00000000-0005-0000-0000-0000F6040000}"/>
    <cellStyle name="20% - Accent1 3 4" xfId="306" xr:uid="{00000000-0005-0000-0000-000032010000}"/>
    <cellStyle name="20% - Accent1 3 4 2" xfId="871" xr:uid="{00000000-0005-0000-0000-00008F030000}"/>
    <cellStyle name="20% - Accent1 3 4 2 2" xfId="1801" xr:uid="{00000000-0005-0000-0000-000031070000}"/>
    <cellStyle name="20% - Accent1 3 4 3" xfId="1338" xr:uid="{00000000-0005-0000-0000-000062050000}"/>
    <cellStyle name="20% - Accent1 3 5" xfId="402" xr:uid="{00000000-0005-0000-0000-0000BA010000}"/>
    <cellStyle name="20% - Accent1 3 6" xfId="723" xr:uid="{00000000-0005-0000-0000-0000FB020000}"/>
    <cellStyle name="20% - Accent1 3 6 2" xfId="1653" xr:uid="{00000000-0005-0000-0000-00009D060000}"/>
    <cellStyle name="20% - Accent1 3 7" xfId="1190" xr:uid="{00000000-0005-0000-0000-0000CE040000}"/>
    <cellStyle name="20% - Accent1 4" xfId="22" xr:uid="{00000000-0005-0000-0000-000016000000}"/>
    <cellStyle name="20% - Accent1 4 2" xfId="405" xr:uid="{00000000-0005-0000-0000-0000BD010000}"/>
    <cellStyle name="20% - Accent1 4 2 2" xfId="979" xr:uid="{00000000-0005-0000-0000-0000FB030000}"/>
    <cellStyle name="20% - Accent1 4 2 2 2" xfId="1909" xr:uid="{00000000-0005-0000-0000-00009D070000}"/>
    <cellStyle name="20% - Accent1 4 2 3" xfId="1446" xr:uid="{00000000-0005-0000-0000-0000CE050000}"/>
    <cellStyle name="20% - Accent1 5" xfId="203" xr:uid="{00000000-0005-0000-0000-0000CB000000}"/>
    <cellStyle name="20% - Accent1 5 2" xfId="333" xr:uid="{00000000-0005-0000-0000-00004D010000}"/>
    <cellStyle name="20% - Accent1 5 2 2" xfId="898" xr:uid="{00000000-0005-0000-0000-0000AA030000}"/>
    <cellStyle name="20% - Accent1 5 2 2 2" xfId="1828" xr:uid="{00000000-0005-0000-0000-00004C070000}"/>
    <cellStyle name="20% - Accent1 5 2 3" xfId="1365" xr:uid="{00000000-0005-0000-0000-00007D050000}"/>
    <cellStyle name="20% - Accent1 5 3" xfId="406" xr:uid="{00000000-0005-0000-0000-0000BE010000}"/>
    <cellStyle name="20% - Accent1 5 3 2" xfId="980" xr:uid="{00000000-0005-0000-0000-0000FC030000}"/>
    <cellStyle name="20% - Accent1 5 3 2 2" xfId="1910" xr:uid="{00000000-0005-0000-0000-00009E070000}"/>
    <cellStyle name="20% - Accent1 5 3 3" xfId="1447" xr:uid="{00000000-0005-0000-0000-0000CF050000}"/>
    <cellStyle name="20% - Accent1 5 4" xfId="790" xr:uid="{00000000-0005-0000-0000-00003E030000}"/>
    <cellStyle name="20% - Accent1 5 4 2" xfId="1720" xr:uid="{00000000-0005-0000-0000-0000E0060000}"/>
    <cellStyle name="20% - Accent1 5 5" xfId="1257" xr:uid="{00000000-0005-0000-0000-000011050000}"/>
    <cellStyle name="20% - Accent1 6" xfId="407" xr:uid="{00000000-0005-0000-0000-0000BF010000}"/>
    <cellStyle name="20% - Accent1 6 2" xfId="981" xr:uid="{00000000-0005-0000-0000-0000FD030000}"/>
    <cellStyle name="20% - Accent1 6 2 2" xfId="1911" xr:uid="{00000000-0005-0000-0000-00009F070000}"/>
    <cellStyle name="20% - Accent1 6 3" xfId="1448" xr:uid="{00000000-0005-0000-0000-0000D0050000}"/>
    <cellStyle name="20% - Accent1 7" xfId="408" xr:uid="{00000000-0005-0000-0000-0000C0010000}"/>
    <cellStyle name="20% - Accent1 7 2" xfId="982" xr:uid="{00000000-0005-0000-0000-0000FE030000}"/>
    <cellStyle name="20% - Accent1 7 2 2" xfId="1912" xr:uid="{00000000-0005-0000-0000-0000A0070000}"/>
    <cellStyle name="20% - Accent1 7 3" xfId="1449" xr:uid="{00000000-0005-0000-0000-0000D1050000}"/>
    <cellStyle name="20% - Accent1 8" xfId="409" xr:uid="{00000000-0005-0000-0000-0000C1010000}"/>
    <cellStyle name="20% - Accent1 8 2" xfId="983" xr:uid="{00000000-0005-0000-0000-0000FF030000}"/>
    <cellStyle name="20% - Accent1 8 2 2" xfId="1913" xr:uid="{00000000-0005-0000-0000-0000A1070000}"/>
    <cellStyle name="20% - Accent1 8 3" xfId="1450" xr:uid="{00000000-0005-0000-0000-0000D2050000}"/>
    <cellStyle name="20% - Accent1 9" xfId="410" xr:uid="{00000000-0005-0000-0000-0000C2010000}"/>
    <cellStyle name="20% - Accent1 9 2" xfId="984" xr:uid="{00000000-0005-0000-0000-000000040000}"/>
    <cellStyle name="20% - Accent1 9 2 2" xfId="1914" xr:uid="{00000000-0005-0000-0000-0000A2070000}"/>
    <cellStyle name="20% - Accent1 9 3" xfId="1451" xr:uid="{00000000-0005-0000-0000-0000D3050000}"/>
    <cellStyle name="20% - Accent2 10" xfId="411" xr:uid="{00000000-0005-0000-0000-0000C3010000}"/>
    <cellStyle name="20% - Accent2 10 2" xfId="985" xr:uid="{00000000-0005-0000-0000-000001040000}"/>
    <cellStyle name="20% - Accent2 10 2 2" xfId="1915" xr:uid="{00000000-0005-0000-0000-0000A3070000}"/>
    <cellStyle name="20% - Accent2 10 3" xfId="1452" xr:uid="{00000000-0005-0000-0000-0000D4050000}"/>
    <cellStyle name="20% - Accent2 11" xfId="412" xr:uid="{00000000-0005-0000-0000-0000C4010000}"/>
    <cellStyle name="20% - Accent2 12" xfId="961" xr:uid="{00000000-0005-0000-0000-0000E9030000}"/>
    <cellStyle name="20% - Accent2 12 2" xfId="1891" xr:uid="{00000000-0005-0000-0000-00008B070000}"/>
    <cellStyle name="20% - Accent2 13" xfId="1428" xr:uid="{00000000-0005-0000-0000-0000BC050000}"/>
    <cellStyle name="20% - Accent2 2" xfId="72" xr:uid="{00000000-0005-0000-0000-000048000000}"/>
    <cellStyle name="20% - Accent2 2 2" xfId="223" xr:uid="{00000000-0005-0000-0000-0000DF000000}"/>
    <cellStyle name="20% - Accent2 2 2 2" xfId="352" xr:uid="{00000000-0005-0000-0000-000060010000}"/>
    <cellStyle name="20% - Accent2 2 2 2 2" xfId="917" xr:uid="{00000000-0005-0000-0000-0000BD030000}"/>
    <cellStyle name="20% - Accent2 2 2 2 2 2" xfId="1847" xr:uid="{00000000-0005-0000-0000-00005F070000}"/>
    <cellStyle name="20% - Accent2 2 2 2 3" xfId="1384" xr:uid="{00000000-0005-0000-0000-000090050000}"/>
    <cellStyle name="20% - Accent2 2 2 3" xfId="414" xr:uid="{00000000-0005-0000-0000-0000C6010000}"/>
    <cellStyle name="20% - Accent2 2 2 3 2" xfId="987" xr:uid="{00000000-0005-0000-0000-000003040000}"/>
    <cellStyle name="20% - Accent2 2 2 3 2 2" xfId="1917" xr:uid="{00000000-0005-0000-0000-0000A5070000}"/>
    <cellStyle name="20% - Accent2 2 2 3 3" xfId="1454" xr:uid="{00000000-0005-0000-0000-0000D6050000}"/>
    <cellStyle name="20% - Accent2 2 2 4" xfId="809" xr:uid="{00000000-0005-0000-0000-000051030000}"/>
    <cellStyle name="20% - Accent2 2 2 4 2" xfId="1739" xr:uid="{00000000-0005-0000-0000-0000F3060000}"/>
    <cellStyle name="20% - Accent2 2 2 5" xfId="1276" xr:uid="{00000000-0005-0000-0000-000024050000}"/>
    <cellStyle name="20% - Accent2 2 3" xfId="154" xr:uid="{00000000-0005-0000-0000-00009A000000}"/>
    <cellStyle name="20% - Accent2 2 3 2" xfId="415" xr:uid="{00000000-0005-0000-0000-0000C7010000}"/>
    <cellStyle name="20% - Accent2 2 3 2 2" xfId="988" xr:uid="{00000000-0005-0000-0000-000004040000}"/>
    <cellStyle name="20% - Accent2 2 3 2 2 2" xfId="1918" xr:uid="{00000000-0005-0000-0000-0000A6070000}"/>
    <cellStyle name="20% - Accent2 2 3 2 3" xfId="1455" xr:uid="{00000000-0005-0000-0000-0000D7050000}"/>
    <cellStyle name="20% - Accent2 2 3 3" xfId="750" xr:uid="{00000000-0005-0000-0000-000016030000}"/>
    <cellStyle name="20% - Accent2 2 3 3 2" xfId="1680" xr:uid="{00000000-0005-0000-0000-0000B8060000}"/>
    <cellStyle name="20% - Accent2 2 3 4" xfId="1217" xr:uid="{00000000-0005-0000-0000-0000E9040000}"/>
    <cellStyle name="20% - Accent2 2 4" xfId="293" xr:uid="{00000000-0005-0000-0000-000025010000}"/>
    <cellStyle name="20% - Accent2 2 4 2" xfId="858" xr:uid="{00000000-0005-0000-0000-000082030000}"/>
    <cellStyle name="20% - Accent2 2 4 2 2" xfId="1788" xr:uid="{00000000-0005-0000-0000-000024070000}"/>
    <cellStyle name="20% - Accent2 2 4 3" xfId="1325" xr:uid="{00000000-0005-0000-0000-000055050000}"/>
    <cellStyle name="20% - Accent2 2 5" xfId="413" xr:uid="{00000000-0005-0000-0000-0000C5010000}"/>
    <cellStyle name="20% - Accent2 2 5 2" xfId="986" xr:uid="{00000000-0005-0000-0000-000002040000}"/>
    <cellStyle name="20% - Accent2 2 5 2 2" xfId="1916" xr:uid="{00000000-0005-0000-0000-0000A4070000}"/>
    <cellStyle name="20% - Accent2 2 5 3" xfId="1453" xr:uid="{00000000-0005-0000-0000-0000D5050000}"/>
    <cellStyle name="20% - Accent2 2 6" xfId="710" xr:uid="{00000000-0005-0000-0000-0000EE020000}"/>
    <cellStyle name="20% - Accent2 2 6 2" xfId="1640" xr:uid="{00000000-0005-0000-0000-000090060000}"/>
    <cellStyle name="20% - Accent2 2 7" xfId="1177" xr:uid="{00000000-0005-0000-0000-0000C1040000}"/>
    <cellStyle name="20% - Accent2 3" xfId="115" xr:uid="{00000000-0005-0000-0000-000073000000}"/>
    <cellStyle name="20% - Accent2 3 2" xfId="238" xr:uid="{00000000-0005-0000-0000-0000EE000000}"/>
    <cellStyle name="20% - Accent2 3 2 2" xfId="367" xr:uid="{00000000-0005-0000-0000-00006F010000}"/>
    <cellStyle name="20% - Accent2 3 2 2 2" xfId="932" xr:uid="{00000000-0005-0000-0000-0000CC030000}"/>
    <cellStyle name="20% - Accent2 3 2 2 2 2" xfId="1862" xr:uid="{00000000-0005-0000-0000-00006E070000}"/>
    <cellStyle name="20% - Accent2 3 2 2 3" xfId="1399" xr:uid="{00000000-0005-0000-0000-00009F050000}"/>
    <cellStyle name="20% - Accent2 3 2 3" xfId="417" xr:uid="{00000000-0005-0000-0000-0000C9010000}"/>
    <cellStyle name="20% - Accent2 3 2 3 2" xfId="989" xr:uid="{00000000-0005-0000-0000-000005040000}"/>
    <cellStyle name="20% - Accent2 3 2 3 2 2" xfId="1919" xr:uid="{00000000-0005-0000-0000-0000A7070000}"/>
    <cellStyle name="20% - Accent2 3 2 3 3" xfId="1456" xr:uid="{00000000-0005-0000-0000-0000D8050000}"/>
    <cellStyle name="20% - Accent2 3 2 4" xfId="824" xr:uid="{00000000-0005-0000-0000-000060030000}"/>
    <cellStyle name="20% - Accent2 3 2 4 2" xfId="1754" xr:uid="{00000000-0005-0000-0000-000002070000}"/>
    <cellStyle name="20% - Accent2 3 2 5" xfId="1291" xr:uid="{00000000-0005-0000-0000-000033050000}"/>
    <cellStyle name="20% - Accent2 3 3" xfId="169" xr:uid="{00000000-0005-0000-0000-0000A9000000}"/>
    <cellStyle name="20% - Accent2 3 3 2" xfId="418" xr:uid="{00000000-0005-0000-0000-0000CA010000}"/>
    <cellStyle name="20% - Accent2 3 3 2 2" xfId="990" xr:uid="{00000000-0005-0000-0000-000006040000}"/>
    <cellStyle name="20% - Accent2 3 3 2 2 2" xfId="1920" xr:uid="{00000000-0005-0000-0000-0000A8070000}"/>
    <cellStyle name="20% - Accent2 3 3 2 3" xfId="1457" xr:uid="{00000000-0005-0000-0000-0000D9050000}"/>
    <cellStyle name="20% - Accent2 3 3 3" xfId="765" xr:uid="{00000000-0005-0000-0000-000025030000}"/>
    <cellStyle name="20% - Accent2 3 3 3 2" xfId="1695" xr:uid="{00000000-0005-0000-0000-0000C7060000}"/>
    <cellStyle name="20% - Accent2 3 3 4" xfId="1232" xr:uid="{00000000-0005-0000-0000-0000F8040000}"/>
    <cellStyle name="20% - Accent2 3 4" xfId="308" xr:uid="{00000000-0005-0000-0000-000034010000}"/>
    <cellStyle name="20% - Accent2 3 4 2" xfId="873" xr:uid="{00000000-0005-0000-0000-000091030000}"/>
    <cellStyle name="20% - Accent2 3 4 2 2" xfId="1803" xr:uid="{00000000-0005-0000-0000-000033070000}"/>
    <cellStyle name="20% - Accent2 3 4 3" xfId="1340" xr:uid="{00000000-0005-0000-0000-000064050000}"/>
    <cellStyle name="20% - Accent2 3 5" xfId="416" xr:uid="{00000000-0005-0000-0000-0000C8010000}"/>
    <cellStyle name="20% - Accent2 3 6" xfId="725" xr:uid="{00000000-0005-0000-0000-0000FD020000}"/>
    <cellStyle name="20% - Accent2 3 6 2" xfId="1655" xr:uid="{00000000-0005-0000-0000-00009F060000}"/>
    <cellStyle name="20% - Accent2 3 7" xfId="1192" xr:uid="{00000000-0005-0000-0000-0000D0040000}"/>
    <cellStyle name="20% - Accent2 4" xfId="26" xr:uid="{00000000-0005-0000-0000-00001A000000}"/>
    <cellStyle name="20% - Accent2 4 2" xfId="419" xr:uid="{00000000-0005-0000-0000-0000CB010000}"/>
    <cellStyle name="20% - Accent2 4 2 2" xfId="991" xr:uid="{00000000-0005-0000-0000-000007040000}"/>
    <cellStyle name="20% - Accent2 4 2 2 2" xfId="1921" xr:uid="{00000000-0005-0000-0000-0000A9070000}"/>
    <cellStyle name="20% - Accent2 4 2 3" xfId="1458" xr:uid="{00000000-0005-0000-0000-0000DA050000}"/>
    <cellStyle name="20% - Accent2 5" xfId="205" xr:uid="{00000000-0005-0000-0000-0000CD000000}"/>
    <cellStyle name="20% - Accent2 5 2" xfId="335" xr:uid="{00000000-0005-0000-0000-00004F010000}"/>
    <cellStyle name="20% - Accent2 5 2 2" xfId="900" xr:uid="{00000000-0005-0000-0000-0000AC030000}"/>
    <cellStyle name="20% - Accent2 5 2 2 2" xfId="1830" xr:uid="{00000000-0005-0000-0000-00004E070000}"/>
    <cellStyle name="20% - Accent2 5 2 3" xfId="1367" xr:uid="{00000000-0005-0000-0000-00007F050000}"/>
    <cellStyle name="20% - Accent2 5 3" xfId="420" xr:uid="{00000000-0005-0000-0000-0000CC010000}"/>
    <cellStyle name="20% - Accent2 5 3 2" xfId="992" xr:uid="{00000000-0005-0000-0000-000008040000}"/>
    <cellStyle name="20% - Accent2 5 3 2 2" xfId="1922" xr:uid="{00000000-0005-0000-0000-0000AA070000}"/>
    <cellStyle name="20% - Accent2 5 3 3" xfId="1459" xr:uid="{00000000-0005-0000-0000-0000DB050000}"/>
    <cellStyle name="20% - Accent2 5 4" xfId="792" xr:uid="{00000000-0005-0000-0000-000040030000}"/>
    <cellStyle name="20% - Accent2 5 4 2" xfId="1722" xr:uid="{00000000-0005-0000-0000-0000E2060000}"/>
    <cellStyle name="20% - Accent2 5 5" xfId="1259" xr:uid="{00000000-0005-0000-0000-000013050000}"/>
    <cellStyle name="20% - Accent2 6" xfId="421" xr:uid="{00000000-0005-0000-0000-0000CD010000}"/>
    <cellStyle name="20% - Accent2 6 2" xfId="993" xr:uid="{00000000-0005-0000-0000-000009040000}"/>
    <cellStyle name="20% - Accent2 6 2 2" xfId="1923" xr:uid="{00000000-0005-0000-0000-0000AB070000}"/>
    <cellStyle name="20% - Accent2 6 3" xfId="1460" xr:uid="{00000000-0005-0000-0000-0000DC050000}"/>
    <cellStyle name="20% - Accent2 7" xfId="422" xr:uid="{00000000-0005-0000-0000-0000CE010000}"/>
    <cellStyle name="20% - Accent2 7 2" xfId="994" xr:uid="{00000000-0005-0000-0000-00000A040000}"/>
    <cellStyle name="20% - Accent2 7 2 2" xfId="1924" xr:uid="{00000000-0005-0000-0000-0000AC070000}"/>
    <cellStyle name="20% - Accent2 7 3" xfId="1461" xr:uid="{00000000-0005-0000-0000-0000DD050000}"/>
    <cellStyle name="20% - Accent2 8" xfId="423" xr:uid="{00000000-0005-0000-0000-0000CF010000}"/>
    <cellStyle name="20% - Accent2 8 2" xfId="995" xr:uid="{00000000-0005-0000-0000-00000B040000}"/>
    <cellStyle name="20% - Accent2 8 2 2" xfId="1925" xr:uid="{00000000-0005-0000-0000-0000AD070000}"/>
    <cellStyle name="20% - Accent2 8 3" xfId="1462" xr:uid="{00000000-0005-0000-0000-0000DE050000}"/>
    <cellStyle name="20% - Accent2 9" xfId="424" xr:uid="{00000000-0005-0000-0000-0000D0010000}"/>
    <cellStyle name="20% - Accent2 9 2" xfId="996" xr:uid="{00000000-0005-0000-0000-00000C040000}"/>
    <cellStyle name="20% - Accent2 9 2 2" xfId="1926" xr:uid="{00000000-0005-0000-0000-0000AE070000}"/>
    <cellStyle name="20% - Accent2 9 3" xfId="1463" xr:uid="{00000000-0005-0000-0000-0000DF050000}"/>
    <cellStyle name="20% - Accent3 10" xfId="425" xr:uid="{00000000-0005-0000-0000-0000D1010000}"/>
    <cellStyle name="20% - Accent3 10 2" xfId="997" xr:uid="{00000000-0005-0000-0000-00000D040000}"/>
    <cellStyle name="20% - Accent3 10 2 2" xfId="1927" xr:uid="{00000000-0005-0000-0000-0000AF070000}"/>
    <cellStyle name="20% - Accent3 10 3" xfId="1464" xr:uid="{00000000-0005-0000-0000-0000E0050000}"/>
    <cellStyle name="20% - Accent3 11" xfId="426" xr:uid="{00000000-0005-0000-0000-0000D2010000}"/>
    <cellStyle name="20% - Accent3 12" xfId="963" xr:uid="{00000000-0005-0000-0000-0000EB030000}"/>
    <cellStyle name="20% - Accent3 12 2" xfId="1893" xr:uid="{00000000-0005-0000-0000-00008D070000}"/>
    <cellStyle name="20% - Accent3 13" xfId="1430" xr:uid="{00000000-0005-0000-0000-0000BE050000}"/>
    <cellStyle name="20% - Accent3 2" xfId="76" xr:uid="{00000000-0005-0000-0000-00004C000000}"/>
    <cellStyle name="20% - Accent3 2 2" xfId="225" xr:uid="{00000000-0005-0000-0000-0000E1000000}"/>
    <cellStyle name="20% - Accent3 2 2 2" xfId="354" xr:uid="{00000000-0005-0000-0000-000062010000}"/>
    <cellStyle name="20% - Accent3 2 2 2 2" xfId="919" xr:uid="{00000000-0005-0000-0000-0000BF030000}"/>
    <cellStyle name="20% - Accent3 2 2 2 2 2" xfId="1849" xr:uid="{00000000-0005-0000-0000-000061070000}"/>
    <cellStyle name="20% - Accent3 2 2 2 3" xfId="1386" xr:uid="{00000000-0005-0000-0000-000092050000}"/>
    <cellStyle name="20% - Accent3 2 2 3" xfId="428" xr:uid="{00000000-0005-0000-0000-0000D4010000}"/>
    <cellStyle name="20% - Accent3 2 2 3 2" xfId="999" xr:uid="{00000000-0005-0000-0000-00000F040000}"/>
    <cellStyle name="20% - Accent3 2 2 3 2 2" xfId="1929" xr:uid="{00000000-0005-0000-0000-0000B1070000}"/>
    <cellStyle name="20% - Accent3 2 2 3 3" xfId="1466" xr:uid="{00000000-0005-0000-0000-0000E2050000}"/>
    <cellStyle name="20% - Accent3 2 2 4" xfId="811" xr:uid="{00000000-0005-0000-0000-000053030000}"/>
    <cellStyle name="20% - Accent3 2 2 4 2" xfId="1741" xr:uid="{00000000-0005-0000-0000-0000F5060000}"/>
    <cellStyle name="20% - Accent3 2 2 5" xfId="1278" xr:uid="{00000000-0005-0000-0000-000026050000}"/>
    <cellStyle name="20% - Accent3 2 3" xfId="156" xr:uid="{00000000-0005-0000-0000-00009C000000}"/>
    <cellStyle name="20% - Accent3 2 3 2" xfId="429" xr:uid="{00000000-0005-0000-0000-0000D5010000}"/>
    <cellStyle name="20% - Accent3 2 3 2 2" xfId="1000" xr:uid="{00000000-0005-0000-0000-000010040000}"/>
    <cellStyle name="20% - Accent3 2 3 2 2 2" xfId="1930" xr:uid="{00000000-0005-0000-0000-0000B2070000}"/>
    <cellStyle name="20% - Accent3 2 3 2 3" xfId="1467" xr:uid="{00000000-0005-0000-0000-0000E3050000}"/>
    <cellStyle name="20% - Accent3 2 3 3" xfId="752" xr:uid="{00000000-0005-0000-0000-000018030000}"/>
    <cellStyle name="20% - Accent3 2 3 3 2" xfId="1682" xr:uid="{00000000-0005-0000-0000-0000BA060000}"/>
    <cellStyle name="20% - Accent3 2 3 4" xfId="1219" xr:uid="{00000000-0005-0000-0000-0000EB040000}"/>
    <cellStyle name="20% - Accent3 2 4" xfId="295" xr:uid="{00000000-0005-0000-0000-000027010000}"/>
    <cellStyle name="20% - Accent3 2 4 2" xfId="860" xr:uid="{00000000-0005-0000-0000-000084030000}"/>
    <cellStyle name="20% - Accent3 2 4 2 2" xfId="1790" xr:uid="{00000000-0005-0000-0000-000026070000}"/>
    <cellStyle name="20% - Accent3 2 4 3" xfId="1327" xr:uid="{00000000-0005-0000-0000-000057050000}"/>
    <cellStyle name="20% - Accent3 2 5" xfId="427" xr:uid="{00000000-0005-0000-0000-0000D3010000}"/>
    <cellStyle name="20% - Accent3 2 5 2" xfId="998" xr:uid="{00000000-0005-0000-0000-00000E040000}"/>
    <cellStyle name="20% - Accent3 2 5 2 2" xfId="1928" xr:uid="{00000000-0005-0000-0000-0000B0070000}"/>
    <cellStyle name="20% - Accent3 2 5 3" xfId="1465" xr:uid="{00000000-0005-0000-0000-0000E1050000}"/>
    <cellStyle name="20% - Accent3 2 6" xfId="712" xr:uid="{00000000-0005-0000-0000-0000F0020000}"/>
    <cellStyle name="20% - Accent3 2 6 2" xfId="1642" xr:uid="{00000000-0005-0000-0000-000092060000}"/>
    <cellStyle name="20% - Accent3 2 7" xfId="1179" xr:uid="{00000000-0005-0000-0000-0000C3040000}"/>
    <cellStyle name="20% - Accent3 3" xfId="119" xr:uid="{00000000-0005-0000-0000-000077000000}"/>
    <cellStyle name="20% - Accent3 3 2" xfId="240" xr:uid="{00000000-0005-0000-0000-0000F0000000}"/>
    <cellStyle name="20% - Accent3 3 2 2" xfId="369" xr:uid="{00000000-0005-0000-0000-000071010000}"/>
    <cellStyle name="20% - Accent3 3 2 2 2" xfId="934" xr:uid="{00000000-0005-0000-0000-0000CE030000}"/>
    <cellStyle name="20% - Accent3 3 2 2 2 2" xfId="1864" xr:uid="{00000000-0005-0000-0000-000070070000}"/>
    <cellStyle name="20% - Accent3 3 2 2 3" xfId="1401" xr:uid="{00000000-0005-0000-0000-0000A1050000}"/>
    <cellStyle name="20% - Accent3 3 2 3" xfId="431" xr:uid="{00000000-0005-0000-0000-0000D7010000}"/>
    <cellStyle name="20% - Accent3 3 2 3 2" xfId="1001" xr:uid="{00000000-0005-0000-0000-000011040000}"/>
    <cellStyle name="20% - Accent3 3 2 3 2 2" xfId="1931" xr:uid="{00000000-0005-0000-0000-0000B3070000}"/>
    <cellStyle name="20% - Accent3 3 2 3 3" xfId="1468" xr:uid="{00000000-0005-0000-0000-0000E4050000}"/>
    <cellStyle name="20% - Accent3 3 2 4" xfId="826" xr:uid="{00000000-0005-0000-0000-000062030000}"/>
    <cellStyle name="20% - Accent3 3 2 4 2" xfId="1756" xr:uid="{00000000-0005-0000-0000-000004070000}"/>
    <cellStyle name="20% - Accent3 3 2 5" xfId="1293" xr:uid="{00000000-0005-0000-0000-000035050000}"/>
    <cellStyle name="20% - Accent3 3 3" xfId="171" xr:uid="{00000000-0005-0000-0000-0000AB000000}"/>
    <cellStyle name="20% - Accent3 3 3 2" xfId="432" xr:uid="{00000000-0005-0000-0000-0000D8010000}"/>
    <cellStyle name="20% - Accent3 3 3 2 2" xfId="1002" xr:uid="{00000000-0005-0000-0000-000012040000}"/>
    <cellStyle name="20% - Accent3 3 3 2 2 2" xfId="1932" xr:uid="{00000000-0005-0000-0000-0000B4070000}"/>
    <cellStyle name="20% - Accent3 3 3 2 3" xfId="1469" xr:uid="{00000000-0005-0000-0000-0000E5050000}"/>
    <cellStyle name="20% - Accent3 3 3 3" xfId="767" xr:uid="{00000000-0005-0000-0000-000027030000}"/>
    <cellStyle name="20% - Accent3 3 3 3 2" xfId="1697" xr:uid="{00000000-0005-0000-0000-0000C9060000}"/>
    <cellStyle name="20% - Accent3 3 3 4" xfId="1234" xr:uid="{00000000-0005-0000-0000-0000FA040000}"/>
    <cellStyle name="20% - Accent3 3 4" xfId="310" xr:uid="{00000000-0005-0000-0000-000036010000}"/>
    <cellStyle name="20% - Accent3 3 4 2" xfId="875" xr:uid="{00000000-0005-0000-0000-000093030000}"/>
    <cellStyle name="20% - Accent3 3 4 2 2" xfId="1805" xr:uid="{00000000-0005-0000-0000-000035070000}"/>
    <cellStyle name="20% - Accent3 3 4 3" xfId="1342" xr:uid="{00000000-0005-0000-0000-000066050000}"/>
    <cellStyle name="20% - Accent3 3 5" xfId="430" xr:uid="{00000000-0005-0000-0000-0000D6010000}"/>
    <cellStyle name="20% - Accent3 3 6" xfId="727" xr:uid="{00000000-0005-0000-0000-0000FF020000}"/>
    <cellStyle name="20% - Accent3 3 6 2" xfId="1657" xr:uid="{00000000-0005-0000-0000-0000A1060000}"/>
    <cellStyle name="20% - Accent3 3 7" xfId="1194" xr:uid="{00000000-0005-0000-0000-0000D2040000}"/>
    <cellStyle name="20% - Accent3 4" xfId="30" xr:uid="{00000000-0005-0000-0000-00001E000000}"/>
    <cellStyle name="20% - Accent3 4 2" xfId="433" xr:uid="{00000000-0005-0000-0000-0000D9010000}"/>
    <cellStyle name="20% - Accent3 4 2 2" xfId="1003" xr:uid="{00000000-0005-0000-0000-000013040000}"/>
    <cellStyle name="20% - Accent3 4 2 2 2" xfId="1933" xr:uid="{00000000-0005-0000-0000-0000B5070000}"/>
    <cellStyle name="20% - Accent3 4 2 3" xfId="1470" xr:uid="{00000000-0005-0000-0000-0000E6050000}"/>
    <cellStyle name="20% - Accent3 5" xfId="207" xr:uid="{00000000-0005-0000-0000-0000CF000000}"/>
    <cellStyle name="20% - Accent3 5 2" xfId="337" xr:uid="{00000000-0005-0000-0000-000051010000}"/>
    <cellStyle name="20% - Accent3 5 2 2" xfId="902" xr:uid="{00000000-0005-0000-0000-0000AE030000}"/>
    <cellStyle name="20% - Accent3 5 2 2 2" xfId="1832" xr:uid="{00000000-0005-0000-0000-000050070000}"/>
    <cellStyle name="20% - Accent3 5 2 3" xfId="1369" xr:uid="{00000000-0005-0000-0000-000081050000}"/>
    <cellStyle name="20% - Accent3 5 3" xfId="434" xr:uid="{00000000-0005-0000-0000-0000DA010000}"/>
    <cellStyle name="20% - Accent3 5 3 2" xfId="1004" xr:uid="{00000000-0005-0000-0000-000014040000}"/>
    <cellStyle name="20% - Accent3 5 3 2 2" xfId="1934" xr:uid="{00000000-0005-0000-0000-0000B6070000}"/>
    <cellStyle name="20% - Accent3 5 3 3" xfId="1471" xr:uid="{00000000-0005-0000-0000-0000E7050000}"/>
    <cellStyle name="20% - Accent3 5 4" xfId="794" xr:uid="{00000000-0005-0000-0000-000042030000}"/>
    <cellStyle name="20% - Accent3 5 4 2" xfId="1724" xr:uid="{00000000-0005-0000-0000-0000E4060000}"/>
    <cellStyle name="20% - Accent3 5 5" xfId="1261" xr:uid="{00000000-0005-0000-0000-000015050000}"/>
    <cellStyle name="20% - Accent3 6" xfId="435" xr:uid="{00000000-0005-0000-0000-0000DB010000}"/>
    <cellStyle name="20% - Accent3 6 2" xfId="1005" xr:uid="{00000000-0005-0000-0000-000015040000}"/>
    <cellStyle name="20% - Accent3 6 2 2" xfId="1935" xr:uid="{00000000-0005-0000-0000-0000B7070000}"/>
    <cellStyle name="20% - Accent3 6 3" xfId="1472" xr:uid="{00000000-0005-0000-0000-0000E8050000}"/>
    <cellStyle name="20% - Accent3 7" xfId="436" xr:uid="{00000000-0005-0000-0000-0000DC010000}"/>
    <cellStyle name="20% - Accent3 7 2" xfId="1006" xr:uid="{00000000-0005-0000-0000-000016040000}"/>
    <cellStyle name="20% - Accent3 7 2 2" xfId="1936" xr:uid="{00000000-0005-0000-0000-0000B8070000}"/>
    <cellStyle name="20% - Accent3 7 3" xfId="1473" xr:uid="{00000000-0005-0000-0000-0000E9050000}"/>
    <cellStyle name="20% - Accent3 8" xfId="437" xr:uid="{00000000-0005-0000-0000-0000DD010000}"/>
    <cellStyle name="20% - Accent3 8 2" xfId="1007" xr:uid="{00000000-0005-0000-0000-000017040000}"/>
    <cellStyle name="20% - Accent3 8 2 2" xfId="1937" xr:uid="{00000000-0005-0000-0000-0000B9070000}"/>
    <cellStyle name="20% - Accent3 8 3" xfId="1474" xr:uid="{00000000-0005-0000-0000-0000EA050000}"/>
    <cellStyle name="20% - Accent3 9" xfId="438" xr:uid="{00000000-0005-0000-0000-0000DE010000}"/>
    <cellStyle name="20% - Accent3 9 2" xfId="1008" xr:uid="{00000000-0005-0000-0000-000018040000}"/>
    <cellStyle name="20% - Accent3 9 2 2" xfId="1938" xr:uid="{00000000-0005-0000-0000-0000BA070000}"/>
    <cellStyle name="20% - Accent3 9 3" xfId="1475" xr:uid="{00000000-0005-0000-0000-0000EB050000}"/>
    <cellStyle name="20% - Accent4 10" xfId="439" xr:uid="{00000000-0005-0000-0000-0000DF010000}"/>
    <cellStyle name="20% - Accent4 10 2" xfId="1009" xr:uid="{00000000-0005-0000-0000-000019040000}"/>
    <cellStyle name="20% - Accent4 10 2 2" xfId="1939" xr:uid="{00000000-0005-0000-0000-0000BB070000}"/>
    <cellStyle name="20% - Accent4 10 3" xfId="1476" xr:uid="{00000000-0005-0000-0000-0000EC050000}"/>
    <cellStyle name="20% - Accent4 11" xfId="440" xr:uid="{00000000-0005-0000-0000-0000E0010000}"/>
    <cellStyle name="20% - Accent4 12" xfId="965" xr:uid="{00000000-0005-0000-0000-0000ED030000}"/>
    <cellStyle name="20% - Accent4 12 2" xfId="1895" xr:uid="{00000000-0005-0000-0000-00008F070000}"/>
    <cellStyle name="20% - Accent4 13" xfId="1432" xr:uid="{00000000-0005-0000-0000-0000C0050000}"/>
    <cellStyle name="20% - Accent4 2" xfId="80" xr:uid="{00000000-0005-0000-0000-000050000000}"/>
    <cellStyle name="20% - Accent4 2 2" xfId="227" xr:uid="{00000000-0005-0000-0000-0000E3000000}"/>
    <cellStyle name="20% - Accent4 2 2 2" xfId="356" xr:uid="{00000000-0005-0000-0000-000064010000}"/>
    <cellStyle name="20% - Accent4 2 2 2 2" xfId="921" xr:uid="{00000000-0005-0000-0000-0000C1030000}"/>
    <cellStyle name="20% - Accent4 2 2 2 2 2" xfId="1851" xr:uid="{00000000-0005-0000-0000-000063070000}"/>
    <cellStyle name="20% - Accent4 2 2 2 3" xfId="1388" xr:uid="{00000000-0005-0000-0000-000094050000}"/>
    <cellStyle name="20% - Accent4 2 2 3" xfId="442" xr:uid="{00000000-0005-0000-0000-0000E2010000}"/>
    <cellStyle name="20% - Accent4 2 2 3 2" xfId="1011" xr:uid="{00000000-0005-0000-0000-00001B040000}"/>
    <cellStyle name="20% - Accent4 2 2 3 2 2" xfId="1941" xr:uid="{00000000-0005-0000-0000-0000BD070000}"/>
    <cellStyle name="20% - Accent4 2 2 3 3" xfId="1478" xr:uid="{00000000-0005-0000-0000-0000EE050000}"/>
    <cellStyle name="20% - Accent4 2 2 4" xfId="813" xr:uid="{00000000-0005-0000-0000-000055030000}"/>
    <cellStyle name="20% - Accent4 2 2 4 2" xfId="1743" xr:uid="{00000000-0005-0000-0000-0000F7060000}"/>
    <cellStyle name="20% - Accent4 2 2 5" xfId="1280" xr:uid="{00000000-0005-0000-0000-000028050000}"/>
    <cellStyle name="20% - Accent4 2 3" xfId="158" xr:uid="{00000000-0005-0000-0000-00009E000000}"/>
    <cellStyle name="20% - Accent4 2 3 2" xfId="443" xr:uid="{00000000-0005-0000-0000-0000E3010000}"/>
    <cellStyle name="20% - Accent4 2 3 2 2" xfId="1012" xr:uid="{00000000-0005-0000-0000-00001C040000}"/>
    <cellStyle name="20% - Accent4 2 3 2 2 2" xfId="1942" xr:uid="{00000000-0005-0000-0000-0000BE070000}"/>
    <cellStyle name="20% - Accent4 2 3 2 3" xfId="1479" xr:uid="{00000000-0005-0000-0000-0000EF050000}"/>
    <cellStyle name="20% - Accent4 2 3 3" xfId="754" xr:uid="{00000000-0005-0000-0000-00001A030000}"/>
    <cellStyle name="20% - Accent4 2 3 3 2" xfId="1684" xr:uid="{00000000-0005-0000-0000-0000BC060000}"/>
    <cellStyle name="20% - Accent4 2 3 4" xfId="1221" xr:uid="{00000000-0005-0000-0000-0000ED040000}"/>
    <cellStyle name="20% - Accent4 2 4" xfId="297" xr:uid="{00000000-0005-0000-0000-000029010000}"/>
    <cellStyle name="20% - Accent4 2 4 2" xfId="862" xr:uid="{00000000-0005-0000-0000-000086030000}"/>
    <cellStyle name="20% - Accent4 2 4 2 2" xfId="1792" xr:uid="{00000000-0005-0000-0000-000028070000}"/>
    <cellStyle name="20% - Accent4 2 4 3" xfId="1329" xr:uid="{00000000-0005-0000-0000-000059050000}"/>
    <cellStyle name="20% - Accent4 2 5" xfId="441" xr:uid="{00000000-0005-0000-0000-0000E1010000}"/>
    <cellStyle name="20% - Accent4 2 5 2" xfId="1010" xr:uid="{00000000-0005-0000-0000-00001A040000}"/>
    <cellStyle name="20% - Accent4 2 5 2 2" xfId="1940" xr:uid="{00000000-0005-0000-0000-0000BC070000}"/>
    <cellStyle name="20% - Accent4 2 5 3" xfId="1477" xr:uid="{00000000-0005-0000-0000-0000ED050000}"/>
    <cellStyle name="20% - Accent4 2 6" xfId="714" xr:uid="{00000000-0005-0000-0000-0000F2020000}"/>
    <cellStyle name="20% - Accent4 2 6 2" xfId="1644" xr:uid="{00000000-0005-0000-0000-000094060000}"/>
    <cellStyle name="20% - Accent4 2 7" xfId="1181" xr:uid="{00000000-0005-0000-0000-0000C5040000}"/>
    <cellStyle name="20% - Accent4 3" xfId="123" xr:uid="{00000000-0005-0000-0000-00007B000000}"/>
    <cellStyle name="20% - Accent4 3 2" xfId="242" xr:uid="{00000000-0005-0000-0000-0000F2000000}"/>
    <cellStyle name="20% - Accent4 3 2 2" xfId="371" xr:uid="{00000000-0005-0000-0000-000073010000}"/>
    <cellStyle name="20% - Accent4 3 2 2 2" xfId="936" xr:uid="{00000000-0005-0000-0000-0000D0030000}"/>
    <cellStyle name="20% - Accent4 3 2 2 2 2" xfId="1866" xr:uid="{00000000-0005-0000-0000-000072070000}"/>
    <cellStyle name="20% - Accent4 3 2 2 3" xfId="1403" xr:uid="{00000000-0005-0000-0000-0000A3050000}"/>
    <cellStyle name="20% - Accent4 3 2 3" xfId="445" xr:uid="{00000000-0005-0000-0000-0000E5010000}"/>
    <cellStyle name="20% - Accent4 3 2 3 2" xfId="1013" xr:uid="{00000000-0005-0000-0000-00001D040000}"/>
    <cellStyle name="20% - Accent4 3 2 3 2 2" xfId="1943" xr:uid="{00000000-0005-0000-0000-0000BF070000}"/>
    <cellStyle name="20% - Accent4 3 2 3 3" xfId="1480" xr:uid="{00000000-0005-0000-0000-0000F0050000}"/>
    <cellStyle name="20% - Accent4 3 2 4" xfId="828" xr:uid="{00000000-0005-0000-0000-000064030000}"/>
    <cellStyle name="20% - Accent4 3 2 4 2" xfId="1758" xr:uid="{00000000-0005-0000-0000-000006070000}"/>
    <cellStyle name="20% - Accent4 3 2 5" xfId="1295" xr:uid="{00000000-0005-0000-0000-000037050000}"/>
    <cellStyle name="20% - Accent4 3 3" xfId="173" xr:uid="{00000000-0005-0000-0000-0000AD000000}"/>
    <cellStyle name="20% - Accent4 3 3 2" xfId="446" xr:uid="{00000000-0005-0000-0000-0000E6010000}"/>
    <cellStyle name="20% - Accent4 3 3 2 2" xfId="1014" xr:uid="{00000000-0005-0000-0000-00001E040000}"/>
    <cellStyle name="20% - Accent4 3 3 2 2 2" xfId="1944" xr:uid="{00000000-0005-0000-0000-0000C0070000}"/>
    <cellStyle name="20% - Accent4 3 3 2 3" xfId="1481" xr:uid="{00000000-0005-0000-0000-0000F1050000}"/>
    <cellStyle name="20% - Accent4 3 3 3" xfId="769" xr:uid="{00000000-0005-0000-0000-000029030000}"/>
    <cellStyle name="20% - Accent4 3 3 3 2" xfId="1699" xr:uid="{00000000-0005-0000-0000-0000CB060000}"/>
    <cellStyle name="20% - Accent4 3 3 4" xfId="1236" xr:uid="{00000000-0005-0000-0000-0000FC040000}"/>
    <cellStyle name="20% - Accent4 3 4" xfId="312" xr:uid="{00000000-0005-0000-0000-000038010000}"/>
    <cellStyle name="20% - Accent4 3 4 2" xfId="877" xr:uid="{00000000-0005-0000-0000-000095030000}"/>
    <cellStyle name="20% - Accent4 3 4 2 2" xfId="1807" xr:uid="{00000000-0005-0000-0000-000037070000}"/>
    <cellStyle name="20% - Accent4 3 4 3" xfId="1344" xr:uid="{00000000-0005-0000-0000-000068050000}"/>
    <cellStyle name="20% - Accent4 3 5" xfId="444" xr:uid="{00000000-0005-0000-0000-0000E4010000}"/>
    <cellStyle name="20% - Accent4 3 6" xfId="729" xr:uid="{00000000-0005-0000-0000-000001030000}"/>
    <cellStyle name="20% - Accent4 3 6 2" xfId="1659" xr:uid="{00000000-0005-0000-0000-0000A3060000}"/>
    <cellStyle name="20% - Accent4 3 7" xfId="1196" xr:uid="{00000000-0005-0000-0000-0000D4040000}"/>
    <cellStyle name="20% - Accent4 4" xfId="34" xr:uid="{00000000-0005-0000-0000-000022000000}"/>
    <cellStyle name="20% - Accent4 4 2" xfId="447" xr:uid="{00000000-0005-0000-0000-0000E7010000}"/>
    <cellStyle name="20% - Accent4 4 2 2" xfId="1015" xr:uid="{00000000-0005-0000-0000-00001F040000}"/>
    <cellStyle name="20% - Accent4 4 2 2 2" xfId="1945" xr:uid="{00000000-0005-0000-0000-0000C1070000}"/>
    <cellStyle name="20% - Accent4 4 2 3" xfId="1482" xr:uid="{00000000-0005-0000-0000-0000F2050000}"/>
    <cellStyle name="20% - Accent4 5" xfId="209" xr:uid="{00000000-0005-0000-0000-0000D1000000}"/>
    <cellStyle name="20% - Accent4 5 2" xfId="339" xr:uid="{00000000-0005-0000-0000-000053010000}"/>
    <cellStyle name="20% - Accent4 5 2 2" xfId="904" xr:uid="{00000000-0005-0000-0000-0000B0030000}"/>
    <cellStyle name="20% - Accent4 5 2 2 2" xfId="1834" xr:uid="{00000000-0005-0000-0000-000052070000}"/>
    <cellStyle name="20% - Accent4 5 2 3" xfId="1371" xr:uid="{00000000-0005-0000-0000-000083050000}"/>
    <cellStyle name="20% - Accent4 5 3" xfId="448" xr:uid="{00000000-0005-0000-0000-0000E8010000}"/>
    <cellStyle name="20% - Accent4 5 3 2" xfId="1016" xr:uid="{00000000-0005-0000-0000-000020040000}"/>
    <cellStyle name="20% - Accent4 5 3 2 2" xfId="1946" xr:uid="{00000000-0005-0000-0000-0000C2070000}"/>
    <cellStyle name="20% - Accent4 5 3 3" xfId="1483" xr:uid="{00000000-0005-0000-0000-0000F3050000}"/>
    <cellStyle name="20% - Accent4 5 4" xfId="796" xr:uid="{00000000-0005-0000-0000-000044030000}"/>
    <cellStyle name="20% - Accent4 5 4 2" xfId="1726" xr:uid="{00000000-0005-0000-0000-0000E6060000}"/>
    <cellStyle name="20% - Accent4 5 5" xfId="1263" xr:uid="{00000000-0005-0000-0000-000017050000}"/>
    <cellStyle name="20% - Accent4 6" xfId="449" xr:uid="{00000000-0005-0000-0000-0000E9010000}"/>
    <cellStyle name="20% - Accent4 6 2" xfId="1017" xr:uid="{00000000-0005-0000-0000-000021040000}"/>
    <cellStyle name="20% - Accent4 6 2 2" xfId="1947" xr:uid="{00000000-0005-0000-0000-0000C3070000}"/>
    <cellStyle name="20% - Accent4 6 3" xfId="1484" xr:uid="{00000000-0005-0000-0000-0000F4050000}"/>
    <cellStyle name="20% - Accent4 7" xfId="450" xr:uid="{00000000-0005-0000-0000-0000EA010000}"/>
    <cellStyle name="20% - Accent4 7 2" xfId="1018" xr:uid="{00000000-0005-0000-0000-000022040000}"/>
    <cellStyle name="20% - Accent4 7 2 2" xfId="1948" xr:uid="{00000000-0005-0000-0000-0000C4070000}"/>
    <cellStyle name="20% - Accent4 7 3" xfId="1485" xr:uid="{00000000-0005-0000-0000-0000F5050000}"/>
    <cellStyle name="20% - Accent4 8" xfId="451" xr:uid="{00000000-0005-0000-0000-0000EB010000}"/>
    <cellStyle name="20% - Accent4 8 2" xfId="1019" xr:uid="{00000000-0005-0000-0000-000023040000}"/>
    <cellStyle name="20% - Accent4 8 2 2" xfId="1949" xr:uid="{00000000-0005-0000-0000-0000C5070000}"/>
    <cellStyle name="20% - Accent4 8 3" xfId="1486" xr:uid="{00000000-0005-0000-0000-0000F6050000}"/>
    <cellStyle name="20% - Accent4 9" xfId="452" xr:uid="{00000000-0005-0000-0000-0000EC010000}"/>
    <cellStyle name="20% - Accent4 9 2" xfId="1020" xr:uid="{00000000-0005-0000-0000-000024040000}"/>
    <cellStyle name="20% - Accent4 9 2 2" xfId="1950" xr:uid="{00000000-0005-0000-0000-0000C6070000}"/>
    <cellStyle name="20% - Accent4 9 3" xfId="1487" xr:uid="{00000000-0005-0000-0000-0000F7050000}"/>
    <cellStyle name="20% - Accent5 10" xfId="453" xr:uid="{00000000-0005-0000-0000-0000ED010000}"/>
    <cellStyle name="20% - Accent5 10 2" xfId="1021" xr:uid="{00000000-0005-0000-0000-000025040000}"/>
    <cellStyle name="20% - Accent5 10 2 2" xfId="1951" xr:uid="{00000000-0005-0000-0000-0000C7070000}"/>
    <cellStyle name="20% - Accent5 10 3" xfId="1488" xr:uid="{00000000-0005-0000-0000-0000F8050000}"/>
    <cellStyle name="20% - Accent5 11" xfId="454" xr:uid="{00000000-0005-0000-0000-0000EE010000}"/>
    <cellStyle name="20% - Accent5 12" xfId="967" xr:uid="{00000000-0005-0000-0000-0000EF030000}"/>
    <cellStyle name="20% - Accent5 12 2" xfId="1897" xr:uid="{00000000-0005-0000-0000-000091070000}"/>
    <cellStyle name="20% - Accent5 13" xfId="1434" xr:uid="{00000000-0005-0000-0000-0000C2050000}"/>
    <cellStyle name="20% - Accent5 2" xfId="84" xr:uid="{00000000-0005-0000-0000-000054000000}"/>
    <cellStyle name="20% - Accent5 2 2" xfId="229" xr:uid="{00000000-0005-0000-0000-0000E5000000}"/>
    <cellStyle name="20% - Accent5 2 2 2" xfId="358" xr:uid="{00000000-0005-0000-0000-000066010000}"/>
    <cellStyle name="20% - Accent5 2 2 2 2" xfId="923" xr:uid="{00000000-0005-0000-0000-0000C3030000}"/>
    <cellStyle name="20% - Accent5 2 2 2 2 2" xfId="1853" xr:uid="{00000000-0005-0000-0000-000065070000}"/>
    <cellStyle name="20% - Accent5 2 2 2 3" xfId="1390" xr:uid="{00000000-0005-0000-0000-000096050000}"/>
    <cellStyle name="20% - Accent5 2 2 3" xfId="456" xr:uid="{00000000-0005-0000-0000-0000F0010000}"/>
    <cellStyle name="20% - Accent5 2 2 3 2" xfId="1023" xr:uid="{00000000-0005-0000-0000-000027040000}"/>
    <cellStyle name="20% - Accent5 2 2 3 2 2" xfId="1953" xr:uid="{00000000-0005-0000-0000-0000C9070000}"/>
    <cellStyle name="20% - Accent5 2 2 3 3" xfId="1490" xr:uid="{00000000-0005-0000-0000-0000FA050000}"/>
    <cellStyle name="20% - Accent5 2 2 4" xfId="815" xr:uid="{00000000-0005-0000-0000-000057030000}"/>
    <cellStyle name="20% - Accent5 2 2 4 2" xfId="1745" xr:uid="{00000000-0005-0000-0000-0000F9060000}"/>
    <cellStyle name="20% - Accent5 2 2 5" xfId="1282" xr:uid="{00000000-0005-0000-0000-00002A050000}"/>
    <cellStyle name="20% - Accent5 2 3" xfId="160" xr:uid="{00000000-0005-0000-0000-0000A0000000}"/>
    <cellStyle name="20% - Accent5 2 3 2" xfId="457" xr:uid="{00000000-0005-0000-0000-0000F1010000}"/>
    <cellStyle name="20% - Accent5 2 3 2 2" xfId="1024" xr:uid="{00000000-0005-0000-0000-000028040000}"/>
    <cellStyle name="20% - Accent5 2 3 2 2 2" xfId="1954" xr:uid="{00000000-0005-0000-0000-0000CA070000}"/>
    <cellStyle name="20% - Accent5 2 3 2 3" xfId="1491" xr:uid="{00000000-0005-0000-0000-0000FB050000}"/>
    <cellStyle name="20% - Accent5 2 3 3" xfId="756" xr:uid="{00000000-0005-0000-0000-00001C030000}"/>
    <cellStyle name="20% - Accent5 2 3 3 2" xfId="1686" xr:uid="{00000000-0005-0000-0000-0000BE060000}"/>
    <cellStyle name="20% - Accent5 2 3 4" xfId="1223" xr:uid="{00000000-0005-0000-0000-0000EF040000}"/>
    <cellStyle name="20% - Accent5 2 4" xfId="299" xr:uid="{00000000-0005-0000-0000-00002B010000}"/>
    <cellStyle name="20% - Accent5 2 4 2" xfId="864" xr:uid="{00000000-0005-0000-0000-000088030000}"/>
    <cellStyle name="20% - Accent5 2 4 2 2" xfId="1794" xr:uid="{00000000-0005-0000-0000-00002A070000}"/>
    <cellStyle name="20% - Accent5 2 4 3" xfId="1331" xr:uid="{00000000-0005-0000-0000-00005B050000}"/>
    <cellStyle name="20% - Accent5 2 5" xfId="455" xr:uid="{00000000-0005-0000-0000-0000EF010000}"/>
    <cellStyle name="20% - Accent5 2 5 2" xfId="1022" xr:uid="{00000000-0005-0000-0000-000026040000}"/>
    <cellStyle name="20% - Accent5 2 5 2 2" xfId="1952" xr:uid="{00000000-0005-0000-0000-0000C8070000}"/>
    <cellStyle name="20% - Accent5 2 5 3" xfId="1489" xr:uid="{00000000-0005-0000-0000-0000F9050000}"/>
    <cellStyle name="20% - Accent5 2 6" xfId="716" xr:uid="{00000000-0005-0000-0000-0000F4020000}"/>
    <cellStyle name="20% - Accent5 2 6 2" xfId="1646" xr:uid="{00000000-0005-0000-0000-000096060000}"/>
    <cellStyle name="20% - Accent5 2 7" xfId="1183" xr:uid="{00000000-0005-0000-0000-0000C7040000}"/>
    <cellStyle name="20% - Accent5 3" xfId="127" xr:uid="{00000000-0005-0000-0000-00007F000000}"/>
    <cellStyle name="20% - Accent5 3 2" xfId="244" xr:uid="{00000000-0005-0000-0000-0000F4000000}"/>
    <cellStyle name="20% - Accent5 3 2 2" xfId="373" xr:uid="{00000000-0005-0000-0000-000075010000}"/>
    <cellStyle name="20% - Accent5 3 2 2 2" xfId="938" xr:uid="{00000000-0005-0000-0000-0000D2030000}"/>
    <cellStyle name="20% - Accent5 3 2 2 2 2" xfId="1868" xr:uid="{00000000-0005-0000-0000-000074070000}"/>
    <cellStyle name="20% - Accent5 3 2 2 3" xfId="1405" xr:uid="{00000000-0005-0000-0000-0000A5050000}"/>
    <cellStyle name="20% - Accent5 3 2 3" xfId="459" xr:uid="{00000000-0005-0000-0000-0000F3010000}"/>
    <cellStyle name="20% - Accent5 3 2 3 2" xfId="1025" xr:uid="{00000000-0005-0000-0000-000029040000}"/>
    <cellStyle name="20% - Accent5 3 2 3 2 2" xfId="1955" xr:uid="{00000000-0005-0000-0000-0000CB070000}"/>
    <cellStyle name="20% - Accent5 3 2 3 3" xfId="1492" xr:uid="{00000000-0005-0000-0000-0000FC050000}"/>
    <cellStyle name="20% - Accent5 3 2 4" xfId="830" xr:uid="{00000000-0005-0000-0000-000066030000}"/>
    <cellStyle name="20% - Accent5 3 2 4 2" xfId="1760" xr:uid="{00000000-0005-0000-0000-000008070000}"/>
    <cellStyle name="20% - Accent5 3 2 5" xfId="1297" xr:uid="{00000000-0005-0000-0000-000039050000}"/>
    <cellStyle name="20% - Accent5 3 3" xfId="175" xr:uid="{00000000-0005-0000-0000-0000AF000000}"/>
    <cellStyle name="20% - Accent5 3 3 2" xfId="460" xr:uid="{00000000-0005-0000-0000-0000F4010000}"/>
    <cellStyle name="20% - Accent5 3 3 2 2" xfId="1026" xr:uid="{00000000-0005-0000-0000-00002A040000}"/>
    <cellStyle name="20% - Accent5 3 3 2 2 2" xfId="1956" xr:uid="{00000000-0005-0000-0000-0000CC070000}"/>
    <cellStyle name="20% - Accent5 3 3 2 3" xfId="1493" xr:uid="{00000000-0005-0000-0000-0000FD050000}"/>
    <cellStyle name="20% - Accent5 3 3 3" xfId="771" xr:uid="{00000000-0005-0000-0000-00002B030000}"/>
    <cellStyle name="20% - Accent5 3 3 3 2" xfId="1701" xr:uid="{00000000-0005-0000-0000-0000CD060000}"/>
    <cellStyle name="20% - Accent5 3 3 4" xfId="1238" xr:uid="{00000000-0005-0000-0000-0000FE040000}"/>
    <cellStyle name="20% - Accent5 3 4" xfId="314" xr:uid="{00000000-0005-0000-0000-00003A010000}"/>
    <cellStyle name="20% - Accent5 3 4 2" xfId="879" xr:uid="{00000000-0005-0000-0000-000097030000}"/>
    <cellStyle name="20% - Accent5 3 4 2 2" xfId="1809" xr:uid="{00000000-0005-0000-0000-000039070000}"/>
    <cellStyle name="20% - Accent5 3 4 3" xfId="1346" xr:uid="{00000000-0005-0000-0000-00006A050000}"/>
    <cellStyle name="20% - Accent5 3 5" xfId="458" xr:uid="{00000000-0005-0000-0000-0000F2010000}"/>
    <cellStyle name="20% - Accent5 3 6" xfId="731" xr:uid="{00000000-0005-0000-0000-000003030000}"/>
    <cellStyle name="20% - Accent5 3 6 2" xfId="1661" xr:uid="{00000000-0005-0000-0000-0000A5060000}"/>
    <cellStyle name="20% - Accent5 3 7" xfId="1198" xr:uid="{00000000-0005-0000-0000-0000D6040000}"/>
    <cellStyle name="20% - Accent5 4" xfId="38" xr:uid="{00000000-0005-0000-0000-000026000000}"/>
    <cellStyle name="20% - Accent5 4 2" xfId="461" xr:uid="{00000000-0005-0000-0000-0000F5010000}"/>
    <cellStyle name="20% - Accent5 4 2 2" xfId="1027" xr:uid="{00000000-0005-0000-0000-00002B040000}"/>
    <cellStyle name="20% - Accent5 4 2 2 2" xfId="1957" xr:uid="{00000000-0005-0000-0000-0000CD070000}"/>
    <cellStyle name="20% - Accent5 4 2 3" xfId="1494" xr:uid="{00000000-0005-0000-0000-0000FE050000}"/>
    <cellStyle name="20% - Accent5 5" xfId="211" xr:uid="{00000000-0005-0000-0000-0000D3000000}"/>
    <cellStyle name="20% - Accent5 5 2" xfId="341" xr:uid="{00000000-0005-0000-0000-000055010000}"/>
    <cellStyle name="20% - Accent5 5 2 2" xfId="906" xr:uid="{00000000-0005-0000-0000-0000B2030000}"/>
    <cellStyle name="20% - Accent5 5 2 2 2" xfId="1836" xr:uid="{00000000-0005-0000-0000-000054070000}"/>
    <cellStyle name="20% - Accent5 5 2 3" xfId="1373" xr:uid="{00000000-0005-0000-0000-000085050000}"/>
    <cellStyle name="20% - Accent5 5 3" xfId="462" xr:uid="{00000000-0005-0000-0000-0000F6010000}"/>
    <cellStyle name="20% - Accent5 5 3 2" xfId="1028" xr:uid="{00000000-0005-0000-0000-00002C040000}"/>
    <cellStyle name="20% - Accent5 5 3 2 2" xfId="1958" xr:uid="{00000000-0005-0000-0000-0000CE070000}"/>
    <cellStyle name="20% - Accent5 5 3 3" xfId="1495" xr:uid="{00000000-0005-0000-0000-0000FF050000}"/>
    <cellStyle name="20% - Accent5 5 4" xfId="798" xr:uid="{00000000-0005-0000-0000-000046030000}"/>
    <cellStyle name="20% - Accent5 5 4 2" xfId="1728" xr:uid="{00000000-0005-0000-0000-0000E8060000}"/>
    <cellStyle name="20% - Accent5 5 5" xfId="1265" xr:uid="{00000000-0005-0000-0000-000019050000}"/>
    <cellStyle name="20% - Accent5 6" xfId="463" xr:uid="{00000000-0005-0000-0000-0000F7010000}"/>
    <cellStyle name="20% - Accent5 6 2" xfId="1029" xr:uid="{00000000-0005-0000-0000-00002D040000}"/>
    <cellStyle name="20% - Accent5 6 2 2" xfId="1959" xr:uid="{00000000-0005-0000-0000-0000CF070000}"/>
    <cellStyle name="20% - Accent5 6 3" xfId="1496" xr:uid="{00000000-0005-0000-0000-000000060000}"/>
    <cellStyle name="20% - Accent5 7" xfId="464" xr:uid="{00000000-0005-0000-0000-0000F8010000}"/>
    <cellStyle name="20% - Accent5 7 2" xfId="1030" xr:uid="{00000000-0005-0000-0000-00002E040000}"/>
    <cellStyle name="20% - Accent5 7 2 2" xfId="1960" xr:uid="{00000000-0005-0000-0000-0000D0070000}"/>
    <cellStyle name="20% - Accent5 7 3" xfId="1497" xr:uid="{00000000-0005-0000-0000-000001060000}"/>
    <cellStyle name="20% - Accent5 8" xfId="465" xr:uid="{00000000-0005-0000-0000-0000F9010000}"/>
    <cellStyle name="20% - Accent5 8 2" xfId="1031" xr:uid="{00000000-0005-0000-0000-00002F040000}"/>
    <cellStyle name="20% - Accent5 8 2 2" xfId="1961" xr:uid="{00000000-0005-0000-0000-0000D1070000}"/>
    <cellStyle name="20% - Accent5 8 3" xfId="1498" xr:uid="{00000000-0005-0000-0000-000002060000}"/>
    <cellStyle name="20% - Accent5 9" xfId="466" xr:uid="{00000000-0005-0000-0000-0000FA010000}"/>
    <cellStyle name="20% - Accent5 9 2" xfId="1032" xr:uid="{00000000-0005-0000-0000-000030040000}"/>
    <cellStyle name="20% - Accent5 9 2 2" xfId="1962" xr:uid="{00000000-0005-0000-0000-0000D2070000}"/>
    <cellStyle name="20% - Accent5 9 3" xfId="1499" xr:uid="{00000000-0005-0000-0000-000003060000}"/>
    <cellStyle name="20% - Accent6 10" xfId="467" xr:uid="{00000000-0005-0000-0000-0000FB010000}"/>
    <cellStyle name="20% - Accent6 10 2" xfId="1033" xr:uid="{00000000-0005-0000-0000-000031040000}"/>
    <cellStyle name="20% - Accent6 10 2 2" xfId="1963" xr:uid="{00000000-0005-0000-0000-0000D3070000}"/>
    <cellStyle name="20% - Accent6 10 3" xfId="1500" xr:uid="{00000000-0005-0000-0000-000004060000}"/>
    <cellStyle name="20% - Accent6 11" xfId="468" xr:uid="{00000000-0005-0000-0000-0000FC010000}"/>
    <cellStyle name="20% - Accent6 12" xfId="969" xr:uid="{00000000-0005-0000-0000-0000F1030000}"/>
    <cellStyle name="20% - Accent6 12 2" xfId="1899" xr:uid="{00000000-0005-0000-0000-000093070000}"/>
    <cellStyle name="20% - Accent6 13" xfId="1436" xr:uid="{00000000-0005-0000-0000-0000C4050000}"/>
    <cellStyle name="20% - Accent6 2" xfId="88" xr:uid="{00000000-0005-0000-0000-000058000000}"/>
    <cellStyle name="20% - Accent6 2 2" xfId="231" xr:uid="{00000000-0005-0000-0000-0000E7000000}"/>
    <cellStyle name="20% - Accent6 2 2 2" xfId="360" xr:uid="{00000000-0005-0000-0000-000068010000}"/>
    <cellStyle name="20% - Accent6 2 2 2 2" xfId="925" xr:uid="{00000000-0005-0000-0000-0000C5030000}"/>
    <cellStyle name="20% - Accent6 2 2 2 2 2" xfId="1855" xr:uid="{00000000-0005-0000-0000-000067070000}"/>
    <cellStyle name="20% - Accent6 2 2 2 3" xfId="1392" xr:uid="{00000000-0005-0000-0000-000098050000}"/>
    <cellStyle name="20% - Accent6 2 2 3" xfId="470" xr:uid="{00000000-0005-0000-0000-0000FE010000}"/>
    <cellStyle name="20% - Accent6 2 2 3 2" xfId="1035" xr:uid="{00000000-0005-0000-0000-000033040000}"/>
    <cellStyle name="20% - Accent6 2 2 3 2 2" xfId="1965" xr:uid="{00000000-0005-0000-0000-0000D5070000}"/>
    <cellStyle name="20% - Accent6 2 2 3 3" xfId="1502" xr:uid="{00000000-0005-0000-0000-000006060000}"/>
    <cellStyle name="20% - Accent6 2 2 4" xfId="817" xr:uid="{00000000-0005-0000-0000-000059030000}"/>
    <cellStyle name="20% - Accent6 2 2 4 2" xfId="1747" xr:uid="{00000000-0005-0000-0000-0000FB060000}"/>
    <cellStyle name="20% - Accent6 2 2 5" xfId="1284" xr:uid="{00000000-0005-0000-0000-00002C050000}"/>
    <cellStyle name="20% - Accent6 2 3" xfId="162" xr:uid="{00000000-0005-0000-0000-0000A2000000}"/>
    <cellStyle name="20% - Accent6 2 3 2" xfId="471" xr:uid="{00000000-0005-0000-0000-0000FF010000}"/>
    <cellStyle name="20% - Accent6 2 3 2 2" xfId="1036" xr:uid="{00000000-0005-0000-0000-000034040000}"/>
    <cellStyle name="20% - Accent6 2 3 2 2 2" xfId="1966" xr:uid="{00000000-0005-0000-0000-0000D6070000}"/>
    <cellStyle name="20% - Accent6 2 3 2 3" xfId="1503" xr:uid="{00000000-0005-0000-0000-000007060000}"/>
    <cellStyle name="20% - Accent6 2 3 3" xfId="758" xr:uid="{00000000-0005-0000-0000-00001E030000}"/>
    <cellStyle name="20% - Accent6 2 3 3 2" xfId="1688" xr:uid="{00000000-0005-0000-0000-0000C0060000}"/>
    <cellStyle name="20% - Accent6 2 3 4" xfId="1225" xr:uid="{00000000-0005-0000-0000-0000F1040000}"/>
    <cellStyle name="20% - Accent6 2 4" xfId="301" xr:uid="{00000000-0005-0000-0000-00002D010000}"/>
    <cellStyle name="20% - Accent6 2 4 2" xfId="866" xr:uid="{00000000-0005-0000-0000-00008A030000}"/>
    <cellStyle name="20% - Accent6 2 4 2 2" xfId="1796" xr:uid="{00000000-0005-0000-0000-00002C070000}"/>
    <cellStyle name="20% - Accent6 2 4 3" xfId="1333" xr:uid="{00000000-0005-0000-0000-00005D050000}"/>
    <cellStyle name="20% - Accent6 2 5" xfId="469" xr:uid="{00000000-0005-0000-0000-0000FD010000}"/>
    <cellStyle name="20% - Accent6 2 5 2" xfId="1034" xr:uid="{00000000-0005-0000-0000-000032040000}"/>
    <cellStyle name="20% - Accent6 2 5 2 2" xfId="1964" xr:uid="{00000000-0005-0000-0000-0000D4070000}"/>
    <cellStyle name="20% - Accent6 2 5 3" xfId="1501" xr:uid="{00000000-0005-0000-0000-000005060000}"/>
    <cellStyle name="20% - Accent6 2 6" xfId="718" xr:uid="{00000000-0005-0000-0000-0000F6020000}"/>
    <cellStyle name="20% - Accent6 2 6 2" xfId="1648" xr:uid="{00000000-0005-0000-0000-000098060000}"/>
    <cellStyle name="20% - Accent6 2 7" xfId="1185" xr:uid="{00000000-0005-0000-0000-0000C9040000}"/>
    <cellStyle name="20% - Accent6 3" xfId="131" xr:uid="{00000000-0005-0000-0000-000083000000}"/>
    <cellStyle name="20% - Accent6 3 2" xfId="246" xr:uid="{00000000-0005-0000-0000-0000F6000000}"/>
    <cellStyle name="20% - Accent6 3 2 2" xfId="375" xr:uid="{00000000-0005-0000-0000-000077010000}"/>
    <cellStyle name="20% - Accent6 3 2 2 2" xfId="940" xr:uid="{00000000-0005-0000-0000-0000D4030000}"/>
    <cellStyle name="20% - Accent6 3 2 2 2 2" xfId="1870" xr:uid="{00000000-0005-0000-0000-000076070000}"/>
    <cellStyle name="20% - Accent6 3 2 2 3" xfId="1407" xr:uid="{00000000-0005-0000-0000-0000A7050000}"/>
    <cellStyle name="20% - Accent6 3 2 3" xfId="473" xr:uid="{00000000-0005-0000-0000-000001020000}"/>
    <cellStyle name="20% - Accent6 3 2 3 2" xfId="1037" xr:uid="{00000000-0005-0000-0000-000035040000}"/>
    <cellStyle name="20% - Accent6 3 2 3 2 2" xfId="1967" xr:uid="{00000000-0005-0000-0000-0000D7070000}"/>
    <cellStyle name="20% - Accent6 3 2 3 3" xfId="1504" xr:uid="{00000000-0005-0000-0000-000008060000}"/>
    <cellStyle name="20% - Accent6 3 2 4" xfId="832" xr:uid="{00000000-0005-0000-0000-000068030000}"/>
    <cellStyle name="20% - Accent6 3 2 4 2" xfId="1762" xr:uid="{00000000-0005-0000-0000-00000A070000}"/>
    <cellStyle name="20% - Accent6 3 2 5" xfId="1299" xr:uid="{00000000-0005-0000-0000-00003B050000}"/>
    <cellStyle name="20% - Accent6 3 3" xfId="177" xr:uid="{00000000-0005-0000-0000-0000B1000000}"/>
    <cellStyle name="20% - Accent6 3 3 2" xfId="474" xr:uid="{00000000-0005-0000-0000-000002020000}"/>
    <cellStyle name="20% - Accent6 3 3 2 2" xfId="1038" xr:uid="{00000000-0005-0000-0000-000036040000}"/>
    <cellStyle name="20% - Accent6 3 3 2 2 2" xfId="1968" xr:uid="{00000000-0005-0000-0000-0000D8070000}"/>
    <cellStyle name="20% - Accent6 3 3 2 3" xfId="1505" xr:uid="{00000000-0005-0000-0000-000009060000}"/>
    <cellStyle name="20% - Accent6 3 3 3" xfId="773" xr:uid="{00000000-0005-0000-0000-00002D030000}"/>
    <cellStyle name="20% - Accent6 3 3 3 2" xfId="1703" xr:uid="{00000000-0005-0000-0000-0000CF060000}"/>
    <cellStyle name="20% - Accent6 3 3 4" xfId="1240" xr:uid="{00000000-0005-0000-0000-000000050000}"/>
    <cellStyle name="20% - Accent6 3 4" xfId="316" xr:uid="{00000000-0005-0000-0000-00003C010000}"/>
    <cellStyle name="20% - Accent6 3 4 2" xfId="881" xr:uid="{00000000-0005-0000-0000-000099030000}"/>
    <cellStyle name="20% - Accent6 3 4 2 2" xfId="1811" xr:uid="{00000000-0005-0000-0000-00003B070000}"/>
    <cellStyle name="20% - Accent6 3 4 3" xfId="1348" xr:uid="{00000000-0005-0000-0000-00006C050000}"/>
    <cellStyle name="20% - Accent6 3 5" xfId="472" xr:uid="{00000000-0005-0000-0000-000000020000}"/>
    <cellStyle name="20% - Accent6 3 6" xfId="733" xr:uid="{00000000-0005-0000-0000-000005030000}"/>
    <cellStyle name="20% - Accent6 3 6 2" xfId="1663" xr:uid="{00000000-0005-0000-0000-0000A7060000}"/>
    <cellStyle name="20% - Accent6 3 7" xfId="1200" xr:uid="{00000000-0005-0000-0000-0000D8040000}"/>
    <cellStyle name="20% - Accent6 4" xfId="42" xr:uid="{00000000-0005-0000-0000-00002A000000}"/>
    <cellStyle name="20% - Accent6 4 2" xfId="475" xr:uid="{00000000-0005-0000-0000-000003020000}"/>
    <cellStyle name="20% - Accent6 4 2 2" xfId="1039" xr:uid="{00000000-0005-0000-0000-000037040000}"/>
    <cellStyle name="20% - Accent6 4 2 2 2" xfId="1969" xr:uid="{00000000-0005-0000-0000-0000D9070000}"/>
    <cellStyle name="20% - Accent6 4 2 3" xfId="1506" xr:uid="{00000000-0005-0000-0000-00000A060000}"/>
    <cellStyle name="20% - Accent6 5" xfId="213" xr:uid="{00000000-0005-0000-0000-0000D5000000}"/>
    <cellStyle name="20% - Accent6 5 2" xfId="343" xr:uid="{00000000-0005-0000-0000-000057010000}"/>
    <cellStyle name="20% - Accent6 5 2 2" xfId="908" xr:uid="{00000000-0005-0000-0000-0000B4030000}"/>
    <cellStyle name="20% - Accent6 5 2 2 2" xfId="1838" xr:uid="{00000000-0005-0000-0000-000056070000}"/>
    <cellStyle name="20% - Accent6 5 2 3" xfId="1375" xr:uid="{00000000-0005-0000-0000-000087050000}"/>
    <cellStyle name="20% - Accent6 5 3" xfId="476" xr:uid="{00000000-0005-0000-0000-000004020000}"/>
    <cellStyle name="20% - Accent6 5 3 2" xfId="1040" xr:uid="{00000000-0005-0000-0000-000038040000}"/>
    <cellStyle name="20% - Accent6 5 3 2 2" xfId="1970" xr:uid="{00000000-0005-0000-0000-0000DA070000}"/>
    <cellStyle name="20% - Accent6 5 3 3" xfId="1507" xr:uid="{00000000-0005-0000-0000-00000B060000}"/>
    <cellStyle name="20% - Accent6 5 4" xfId="800" xr:uid="{00000000-0005-0000-0000-000048030000}"/>
    <cellStyle name="20% - Accent6 5 4 2" xfId="1730" xr:uid="{00000000-0005-0000-0000-0000EA060000}"/>
    <cellStyle name="20% - Accent6 5 5" xfId="1267" xr:uid="{00000000-0005-0000-0000-00001B050000}"/>
    <cellStyle name="20% - Accent6 6" xfId="477" xr:uid="{00000000-0005-0000-0000-000005020000}"/>
    <cellStyle name="20% - Accent6 6 2" xfId="1041" xr:uid="{00000000-0005-0000-0000-000039040000}"/>
    <cellStyle name="20% - Accent6 6 2 2" xfId="1971" xr:uid="{00000000-0005-0000-0000-0000DB070000}"/>
    <cellStyle name="20% - Accent6 6 3" xfId="1508" xr:uid="{00000000-0005-0000-0000-00000C060000}"/>
    <cellStyle name="20% - Accent6 7" xfId="478" xr:uid="{00000000-0005-0000-0000-000006020000}"/>
    <cellStyle name="20% - Accent6 7 2" xfId="1042" xr:uid="{00000000-0005-0000-0000-00003A040000}"/>
    <cellStyle name="20% - Accent6 7 2 2" xfId="1972" xr:uid="{00000000-0005-0000-0000-0000DC070000}"/>
    <cellStyle name="20% - Accent6 7 3" xfId="1509" xr:uid="{00000000-0005-0000-0000-00000D060000}"/>
    <cellStyle name="20% - Accent6 8" xfId="479" xr:uid="{00000000-0005-0000-0000-000007020000}"/>
    <cellStyle name="20% - Accent6 8 2" xfId="1043" xr:uid="{00000000-0005-0000-0000-00003B040000}"/>
    <cellStyle name="20% - Accent6 8 2 2" xfId="1973" xr:uid="{00000000-0005-0000-0000-0000DD070000}"/>
    <cellStyle name="20% - Accent6 8 3" xfId="1510" xr:uid="{00000000-0005-0000-0000-00000E060000}"/>
    <cellStyle name="20% - Accent6 9" xfId="480" xr:uid="{00000000-0005-0000-0000-000008020000}"/>
    <cellStyle name="20% - Accent6 9 2" xfId="1044" xr:uid="{00000000-0005-0000-0000-00003C040000}"/>
    <cellStyle name="20% - Accent6 9 2 2" xfId="1974" xr:uid="{00000000-0005-0000-0000-0000DE070000}"/>
    <cellStyle name="20% - Accent6 9 3" xfId="1511" xr:uid="{00000000-0005-0000-0000-00000F060000}"/>
    <cellStyle name="40% - Accent1 10" xfId="481" xr:uid="{00000000-0005-0000-0000-000009020000}"/>
    <cellStyle name="40% - Accent1 10 2" xfId="1045" xr:uid="{00000000-0005-0000-0000-00003D040000}"/>
    <cellStyle name="40% - Accent1 10 2 2" xfId="1975" xr:uid="{00000000-0005-0000-0000-0000DF070000}"/>
    <cellStyle name="40% - Accent1 10 3" xfId="1512" xr:uid="{00000000-0005-0000-0000-000010060000}"/>
    <cellStyle name="40% - Accent1 11" xfId="482" xr:uid="{00000000-0005-0000-0000-00000A020000}"/>
    <cellStyle name="40% - Accent1 12" xfId="960" xr:uid="{00000000-0005-0000-0000-0000E8030000}"/>
    <cellStyle name="40% - Accent1 12 2" xfId="1890" xr:uid="{00000000-0005-0000-0000-00008A070000}"/>
    <cellStyle name="40% - Accent1 13" xfId="1427" xr:uid="{00000000-0005-0000-0000-0000BB050000}"/>
    <cellStyle name="40% - Accent1 2" xfId="69" xr:uid="{00000000-0005-0000-0000-000045000000}"/>
    <cellStyle name="40% - Accent1 2 2" xfId="222" xr:uid="{00000000-0005-0000-0000-0000DE000000}"/>
    <cellStyle name="40% - Accent1 2 2 2" xfId="351" xr:uid="{00000000-0005-0000-0000-00005F010000}"/>
    <cellStyle name="40% - Accent1 2 2 2 2" xfId="916" xr:uid="{00000000-0005-0000-0000-0000BC030000}"/>
    <cellStyle name="40% - Accent1 2 2 2 2 2" xfId="1846" xr:uid="{00000000-0005-0000-0000-00005E070000}"/>
    <cellStyle name="40% - Accent1 2 2 2 3" xfId="1383" xr:uid="{00000000-0005-0000-0000-00008F050000}"/>
    <cellStyle name="40% - Accent1 2 2 3" xfId="484" xr:uid="{00000000-0005-0000-0000-00000C020000}"/>
    <cellStyle name="40% - Accent1 2 2 3 2" xfId="1047" xr:uid="{00000000-0005-0000-0000-00003F040000}"/>
    <cellStyle name="40% - Accent1 2 2 3 2 2" xfId="1977" xr:uid="{00000000-0005-0000-0000-0000E1070000}"/>
    <cellStyle name="40% - Accent1 2 2 3 3" xfId="1514" xr:uid="{00000000-0005-0000-0000-000012060000}"/>
    <cellStyle name="40% - Accent1 2 2 4" xfId="808" xr:uid="{00000000-0005-0000-0000-000050030000}"/>
    <cellStyle name="40% - Accent1 2 2 4 2" xfId="1738" xr:uid="{00000000-0005-0000-0000-0000F2060000}"/>
    <cellStyle name="40% - Accent1 2 2 5" xfId="1275" xr:uid="{00000000-0005-0000-0000-000023050000}"/>
    <cellStyle name="40% - Accent1 2 3" xfId="153" xr:uid="{00000000-0005-0000-0000-000099000000}"/>
    <cellStyle name="40% - Accent1 2 3 2" xfId="485" xr:uid="{00000000-0005-0000-0000-00000D020000}"/>
    <cellStyle name="40% - Accent1 2 3 2 2" xfId="1048" xr:uid="{00000000-0005-0000-0000-000040040000}"/>
    <cellStyle name="40% - Accent1 2 3 2 2 2" xfId="1978" xr:uid="{00000000-0005-0000-0000-0000E2070000}"/>
    <cellStyle name="40% - Accent1 2 3 2 3" xfId="1515" xr:uid="{00000000-0005-0000-0000-000013060000}"/>
    <cellStyle name="40% - Accent1 2 3 3" xfId="749" xr:uid="{00000000-0005-0000-0000-000015030000}"/>
    <cellStyle name="40% - Accent1 2 3 3 2" xfId="1679" xr:uid="{00000000-0005-0000-0000-0000B7060000}"/>
    <cellStyle name="40% - Accent1 2 3 4" xfId="1216" xr:uid="{00000000-0005-0000-0000-0000E8040000}"/>
    <cellStyle name="40% - Accent1 2 4" xfId="292" xr:uid="{00000000-0005-0000-0000-000024010000}"/>
    <cellStyle name="40% - Accent1 2 4 2" xfId="857" xr:uid="{00000000-0005-0000-0000-000081030000}"/>
    <cellStyle name="40% - Accent1 2 4 2 2" xfId="1787" xr:uid="{00000000-0005-0000-0000-000023070000}"/>
    <cellStyle name="40% - Accent1 2 4 3" xfId="1324" xr:uid="{00000000-0005-0000-0000-000054050000}"/>
    <cellStyle name="40% - Accent1 2 5" xfId="483" xr:uid="{00000000-0005-0000-0000-00000B020000}"/>
    <cellStyle name="40% - Accent1 2 5 2" xfId="1046" xr:uid="{00000000-0005-0000-0000-00003E040000}"/>
    <cellStyle name="40% - Accent1 2 5 2 2" xfId="1976" xr:uid="{00000000-0005-0000-0000-0000E0070000}"/>
    <cellStyle name="40% - Accent1 2 5 3" xfId="1513" xr:uid="{00000000-0005-0000-0000-000011060000}"/>
    <cellStyle name="40% - Accent1 2 6" xfId="709" xr:uid="{00000000-0005-0000-0000-0000ED020000}"/>
    <cellStyle name="40% - Accent1 2 6 2" xfId="1639" xr:uid="{00000000-0005-0000-0000-00008F060000}"/>
    <cellStyle name="40% - Accent1 2 7" xfId="1176" xr:uid="{00000000-0005-0000-0000-0000C0040000}"/>
    <cellStyle name="40% - Accent1 3" xfId="112" xr:uid="{00000000-0005-0000-0000-000070000000}"/>
    <cellStyle name="40% - Accent1 3 2" xfId="237" xr:uid="{00000000-0005-0000-0000-0000ED000000}"/>
    <cellStyle name="40% - Accent1 3 2 2" xfId="366" xr:uid="{00000000-0005-0000-0000-00006E010000}"/>
    <cellStyle name="40% - Accent1 3 2 2 2" xfId="931" xr:uid="{00000000-0005-0000-0000-0000CB030000}"/>
    <cellStyle name="40% - Accent1 3 2 2 2 2" xfId="1861" xr:uid="{00000000-0005-0000-0000-00006D070000}"/>
    <cellStyle name="40% - Accent1 3 2 2 3" xfId="1398" xr:uid="{00000000-0005-0000-0000-00009E050000}"/>
    <cellStyle name="40% - Accent1 3 2 3" xfId="487" xr:uid="{00000000-0005-0000-0000-00000F020000}"/>
    <cellStyle name="40% - Accent1 3 2 3 2" xfId="1049" xr:uid="{00000000-0005-0000-0000-000041040000}"/>
    <cellStyle name="40% - Accent1 3 2 3 2 2" xfId="1979" xr:uid="{00000000-0005-0000-0000-0000E3070000}"/>
    <cellStyle name="40% - Accent1 3 2 3 3" xfId="1516" xr:uid="{00000000-0005-0000-0000-000014060000}"/>
    <cellStyle name="40% - Accent1 3 2 4" xfId="823" xr:uid="{00000000-0005-0000-0000-00005F030000}"/>
    <cellStyle name="40% - Accent1 3 2 4 2" xfId="1753" xr:uid="{00000000-0005-0000-0000-000001070000}"/>
    <cellStyle name="40% - Accent1 3 2 5" xfId="1290" xr:uid="{00000000-0005-0000-0000-000032050000}"/>
    <cellStyle name="40% - Accent1 3 3" xfId="168" xr:uid="{00000000-0005-0000-0000-0000A8000000}"/>
    <cellStyle name="40% - Accent1 3 3 2" xfId="488" xr:uid="{00000000-0005-0000-0000-000010020000}"/>
    <cellStyle name="40% - Accent1 3 3 2 2" xfId="1050" xr:uid="{00000000-0005-0000-0000-000042040000}"/>
    <cellStyle name="40% - Accent1 3 3 2 2 2" xfId="1980" xr:uid="{00000000-0005-0000-0000-0000E4070000}"/>
    <cellStyle name="40% - Accent1 3 3 2 3" xfId="1517" xr:uid="{00000000-0005-0000-0000-000015060000}"/>
    <cellStyle name="40% - Accent1 3 3 3" xfId="764" xr:uid="{00000000-0005-0000-0000-000024030000}"/>
    <cellStyle name="40% - Accent1 3 3 3 2" xfId="1694" xr:uid="{00000000-0005-0000-0000-0000C6060000}"/>
    <cellStyle name="40% - Accent1 3 3 4" xfId="1231" xr:uid="{00000000-0005-0000-0000-0000F7040000}"/>
    <cellStyle name="40% - Accent1 3 4" xfId="307" xr:uid="{00000000-0005-0000-0000-000033010000}"/>
    <cellStyle name="40% - Accent1 3 4 2" xfId="872" xr:uid="{00000000-0005-0000-0000-000090030000}"/>
    <cellStyle name="40% - Accent1 3 4 2 2" xfId="1802" xr:uid="{00000000-0005-0000-0000-000032070000}"/>
    <cellStyle name="40% - Accent1 3 4 3" xfId="1339" xr:uid="{00000000-0005-0000-0000-000063050000}"/>
    <cellStyle name="40% - Accent1 3 5" xfId="486" xr:uid="{00000000-0005-0000-0000-00000E020000}"/>
    <cellStyle name="40% - Accent1 3 6" xfId="724" xr:uid="{00000000-0005-0000-0000-0000FC020000}"/>
    <cellStyle name="40% - Accent1 3 6 2" xfId="1654" xr:uid="{00000000-0005-0000-0000-00009E060000}"/>
    <cellStyle name="40% - Accent1 3 7" xfId="1191" xr:uid="{00000000-0005-0000-0000-0000CF040000}"/>
    <cellStyle name="40% - Accent1 4" xfId="23" xr:uid="{00000000-0005-0000-0000-000017000000}"/>
    <cellStyle name="40% - Accent1 4 2" xfId="489" xr:uid="{00000000-0005-0000-0000-000011020000}"/>
    <cellStyle name="40% - Accent1 4 2 2" xfId="1051" xr:uid="{00000000-0005-0000-0000-000043040000}"/>
    <cellStyle name="40% - Accent1 4 2 2 2" xfId="1981" xr:uid="{00000000-0005-0000-0000-0000E5070000}"/>
    <cellStyle name="40% - Accent1 4 2 3" xfId="1518" xr:uid="{00000000-0005-0000-0000-000016060000}"/>
    <cellStyle name="40% - Accent1 5" xfId="204" xr:uid="{00000000-0005-0000-0000-0000CC000000}"/>
    <cellStyle name="40% - Accent1 5 2" xfId="334" xr:uid="{00000000-0005-0000-0000-00004E010000}"/>
    <cellStyle name="40% - Accent1 5 2 2" xfId="899" xr:uid="{00000000-0005-0000-0000-0000AB030000}"/>
    <cellStyle name="40% - Accent1 5 2 2 2" xfId="1829" xr:uid="{00000000-0005-0000-0000-00004D070000}"/>
    <cellStyle name="40% - Accent1 5 2 3" xfId="1366" xr:uid="{00000000-0005-0000-0000-00007E050000}"/>
    <cellStyle name="40% - Accent1 5 3" xfId="490" xr:uid="{00000000-0005-0000-0000-000012020000}"/>
    <cellStyle name="40% - Accent1 5 3 2" xfId="1052" xr:uid="{00000000-0005-0000-0000-000044040000}"/>
    <cellStyle name="40% - Accent1 5 3 2 2" xfId="1982" xr:uid="{00000000-0005-0000-0000-0000E6070000}"/>
    <cellStyle name="40% - Accent1 5 3 3" xfId="1519" xr:uid="{00000000-0005-0000-0000-000017060000}"/>
    <cellStyle name="40% - Accent1 5 4" xfId="791" xr:uid="{00000000-0005-0000-0000-00003F030000}"/>
    <cellStyle name="40% - Accent1 5 4 2" xfId="1721" xr:uid="{00000000-0005-0000-0000-0000E1060000}"/>
    <cellStyle name="40% - Accent1 5 5" xfId="1258" xr:uid="{00000000-0005-0000-0000-000012050000}"/>
    <cellStyle name="40% - Accent1 6" xfId="491" xr:uid="{00000000-0005-0000-0000-000013020000}"/>
    <cellStyle name="40% - Accent1 6 2" xfId="1053" xr:uid="{00000000-0005-0000-0000-000045040000}"/>
    <cellStyle name="40% - Accent1 6 2 2" xfId="1983" xr:uid="{00000000-0005-0000-0000-0000E7070000}"/>
    <cellStyle name="40% - Accent1 6 3" xfId="1520" xr:uid="{00000000-0005-0000-0000-000018060000}"/>
    <cellStyle name="40% - Accent1 7" xfId="492" xr:uid="{00000000-0005-0000-0000-000014020000}"/>
    <cellStyle name="40% - Accent1 7 2" xfId="1054" xr:uid="{00000000-0005-0000-0000-000046040000}"/>
    <cellStyle name="40% - Accent1 7 2 2" xfId="1984" xr:uid="{00000000-0005-0000-0000-0000E8070000}"/>
    <cellStyle name="40% - Accent1 7 3" xfId="1521" xr:uid="{00000000-0005-0000-0000-000019060000}"/>
    <cellStyle name="40% - Accent1 8" xfId="493" xr:uid="{00000000-0005-0000-0000-000015020000}"/>
    <cellStyle name="40% - Accent1 8 2" xfId="1055" xr:uid="{00000000-0005-0000-0000-000047040000}"/>
    <cellStyle name="40% - Accent1 8 2 2" xfId="1985" xr:uid="{00000000-0005-0000-0000-0000E9070000}"/>
    <cellStyle name="40% - Accent1 8 3" xfId="1522" xr:uid="{00000000-0005-0000-0000-00001A060000}"/>
    <cellStyle name="40% - Accent1 9" xfId="494" xr:uid="{00000000-0005-0000-0000-000016020000}"/>
    <cellStyle name="40% - Accent1 9 2" xfId="1056" xr:uid="{00000000-0005-0000-0000-000048040000}"/>
    <cellStyle name="40% - Accent1 9 2 2" xfId="1986" xr:uid="{00000000-0005-0000-0000-0000EA070000}"/>
    <cellStyle name="40% - Accent1 9 3" xfId="1523" xr:uid="{00000000-0005-0000-0000-00001B060000}"/>
    <cellStyle name="40% - Accent2 10" xfId="495" xr:uid="{00000000-0005-0000-0000-000017020000}"/>
    <cellStyle name="40% - Accent2 10 2" xfId="1057" xr:uid="{00000000-0005-0000-0000-000049040000}"/>
    <cellStyle name="40% - Accent2 10 2 2" xfId="1987" xr:uid="{00000000-0005-0000-0000-0000EB070000}"/>
    <cellStyle name="40% - Accent2 10 3" xfId="1524" xr:uid="{00000000-0005-0000-0000-00001C060000}"/>
    <cellStyle name="40% - Accent2 11" xfId="496" xr:uid="{00000000-0005-0000-0000-000018020000}"/>
    <cellStyle name="40% - Accent2 12" xfId="962" xr:uid="{00000000-0005-0000-0000-0000EA030000}"/>
    <cellStyle name="40% - Accent2 12 2" xfId="1892" xr:uid="{00000000-0005-0000-0000-00008C070000}"/>
    <cellStyle name="40% - Accent2 13" xfId="1429" xr:uid="{00000000-0005-0000-0000-0000BD050000}"/>
    <cellStyle name="40% - Accent2 2" xfId="73" xr:uid="{00000000-0005-0000-0000-000049000000}"/>
    <cellStyle name="40% - Accent2 2 2" xfId="224" xr:uid="{00000000-0005-0000-0000-0000E0000000}"/>
    <cellStyle name="40% - Accent2 2 2 2" xfId="353" xr:uid="{00000000-0005-0000-0000-000061010000}"/>
    <cellStyle name="40% - Accent2 2 2 2 2" xfId="918" xr:uid="{00000000-0005-0000-0000-0000BE030000}"/>
    <cellStyle name="40% - Accent2 2 2 2 2 2" xfId="1848" xr:uid="{00000000-0005-0000-0000-000060070000}"/>
    <cellStyle name="40% - Accent2 2 2 2 3" xfId="1385" xr:uid="{00000000-0005-0000-0000-000091050000}"/>
    <cellStyle name="40% - Accent2 2 2 3" xfId="498" xr:uid="{00000000-0005-0000-0000-00001A020000}"/>
    <cellStyle name="40% - Accent2 2 2 3 2" xfId="1059" xr:uid="{00000000-0005-0000-0000-00004B040000}"/>
    <cellStyle name="40% - Accent2 2 2 3 2 2" xfId="1989" xr:uid="{00000000-0005-0000-0000-0000ED070000}"/>
    <cellStyle name="40% - Accent2 2 2 3 3" xfId="1526" xr:uid="{00000000-0005-0000-0000-00001E060000}"/>
    <cellStyle name="40% - Accent2 2 2 4" xfId="810" xr:uid="{00000000-0005-0000-0000-000052030000}"/>
    <cellStyle name="40% - Accent2 2 2 4 2" xfId="1740" xr:uid="{00000000-0005-0000-0000-0000F4060000}"/>
    <cellStyle name="40% - Accent2 2 2 5" xfId="1277" xr:uid="{00000000-0005-0000-0000-000025050000}"/>
    <cellStyle name="40% - Accent2 2 3" xfId="155" xr:uid="{00000000-0005-0000-0000-00009B000000}"/>
    <cellStyle name="40% - Accent2 2 3 2" xfId="499" xr:uid="{00000000-0005-0000-0000-00001B020000}"/>
    <cellStyle name="40% - Accent2 2 3 2 2" xfId="1060" xr:uid="{00000000-0005-0000-0000-00004C040000}"/>
    <cellStyle name="40% - Accent2 2 3 2 2 2" xfId="1990" xr:uid="{00000000-0005-0000-0000-0000EE070000}"/>
    <cellStyle name="40% - Accent2 2 3 2 3" xfId="1527" xr:uid="{00000000-0005-0000-0000-00001F060000}"/>
    <cellStyle name="40% - Accent2 2 3 3" xfId="751" xr:uid="{00000000-0005-0000-0000-000017030000}"/>
    <cellStyle name="40% - Accent2 2 3 3 2" xfId="1681" xr:uid="{00000000-0005-0000-0000-0000B9060000}"/>
    <cellStyle name="40% - Accent2 2 3 4" xfId="1218" xr:uid="{00000000-0005-0000-0000-0000EA040000}"/>
    <cellStyle name="40% - Accent2 2 4" xfId="294" xr:uid="{00000000-0005-0000-0000-000026010000}"/>
    <cellStyle name="40% - Accent2 2 4 2" xfId="859" xr:uid="{00000000-0005-0000-0000-000083030000}"/>
    <cellStyle name="40% - Accent2 2 4 2 2" xfId="1789" xr:uid="{00000000-0005-0000-0000-000025070000}"/>
    <cellStyle name="40% - Accent2 2 4 3" xfId="1326" xr:uid="{00000000-0005-0000-0000-000056050000}"/>
    <cellStyle name="40% - Accent2 2 5" xfId="497" xr:uid="{00000000-0005-0000-0000-000019020000}"/>
    <cellStyle name="40% - Accent2 2 5 2" xfId="1058" xr:uid="{00000000-0005-0000-0000-00004A040000}"/>
    <cellStyle name="40% - Accent2 2 5 2 2" xfId="1988" xr:uid="{00000000-0005-0000-0000-0000EC070000}"/>
    <cellStyle name="40% - Accent2 2 5 3" xfId="1525" xr:uid="{00000000-0005-0000-0000-00001D060000}"/>
    <cellStyle name="40% - Accent2 2 6" xfId="711" xr:uid="{00000000-0005-0000-0000-0000EF020000}"/>
    <cellStyle name="40% - Accent2 2 6 2" xfId="1641" xr:uid="{00000000-0005-0000-0000-000091060000}"/>
    <cellStyle name="40% - Accent2 2 7" xfId="1178" xr:uid="{00000000-0005-0000-0000-0000C2040000}"/>
    <cellStyle name="40% - Accent2 3" xfId="116" xr:uid="{00000000-0005-0000-0000-000074000000}"/>
    <cellStyle name="40% - Accent2 3 2" xfId="239" xr:uid="{00000000-0005-0000-0000-0000EF000000}"/>
    <cellStyle name="40% - Accent2 3 2 2" xfId="368" xr:uid="{00000000-0005-0000-0000-000070010000}"/>
    <cellStyle name="40% - Accent2 3 2 2 2" xfId="933" xr:uid="{00000000-0005-0000-0000-0000CD030000}"/>
    <cellStyle name="40% - Accent2 3 2 2 2 2" xfId="1863" xr:uid="{00000000-0005-0000-0000-00006F070000}"/>
    <cellStyle name="40% - Accent2 3 2 2 3" xfId="1400" xr:uid="{00000000-0005-0000-0000-0000A0050000}"/>
    <cellStyle name="40% - Accent2 3 2 3" xfId="501" xr:uid="{00000000-0005-0000-0000-00001D020000}"/>
    <cellStyle name="40% - Accent2 3 2 3 2" xfId="1061" xr:uid="{00000000-0005-0000-0000-00004D040000}"/>
    <cellStyle name="40% - Accent2 3 2 3 2 2" xfId="1991" xr:uid="{00000000-0005-0000-0000-0000EF070000}"/>
    <cellStyle name="40% - Accent2 3 2 3 3" xfId="1528" xr:uid="{00000000-0005-0000-0000-000020060000}"/>
    <cellStyle name="40% - Accent2 3 2 4" xfId="825" xr:uid="{00000000-0005-0000-0000-000061030000}"/>
    <cellStyle name="40% - Accent2 3 2 4 2" xfId="1755" xr:uid="{00000000-0005-0000-0000-000003070000}"/>
    <cellStyle name="40% - Accent2 3 2 5" xfId="1292" xr:uid="{00000000-0005-0000-0000-000034050000}"/>
    <cellStyle name="40% - Accent2 3 3" xfId="170" xr:uid="{00000000-0005-0000-0000-0000AA000000}"/>
    <cellStyle name="40% - Accent2 3 3 2" xfId="502" xr:uid="{00000000-0005-0000-0000-00001E020000}"/>
    <cellStyle name="40% - Accent2 3 3 2 2" xfId="1062" xr:uid="{00000000-0005-0000-0000-00004E040000}"/>
    <cellStyle name="40% - Accent2 3 3 2 2 2" xfId="1992" xr:uid="{00000000-0005-0000-0000-0000F0070000}"/>
    <cellStyle name="40% - Accent2 3 3 2 3" xfId="1529" xr:uid="{00000000-0005-0000-0000-000021060000}"/>
    <cellStyle name="40% - Accent2 3 3 3" xfId="766" xr:uid="{00000000-0005-0000-0000-000026030000}"/>
    <cellStyle name="40% - Accent2 3 3 3 2" xfId="1696" xr:uid="{00000000-0005-0000-0000-0000C8060000}"/>
    <cellStyle name="40% - Accent2 3 3 4" xfId="1233" xr:uid="{00000000-0005-0000-0000-0000F9040000}"/>
    <cellStyle name="40% - Accent2 3 4" xfId="309" xr:uid="{00000000-0005-0000-0000-000035010000}"/>
    <cellStyle name="40% - Accent2 3 4 2" xfId="874" xr:uid="{00000000-0005-0000-0000-000092030000}"/>
    <cellStyle name="40% - Accent2 3 4 2 2" xfId="1804" xr:uid="{00000000-0005-0000-0000-000034070000}"/>
    <cellStyle name="40% - Accent2 3 4 3" xfId="1341" xr:uid="{00000000-0005-0000-0000-000065050000}"/>
    <cellStyle name="40% - Accent2 3 5" xfId="500" xr:uid="{00000000-0005-0000-0000-00001C020000}"/>
    <cellStyle name="40% - Accent2 3 6" xfId="726" xr:uid="{00000000-0005-0000-0000-0000FE020000}"/>
    <cellStyle name="40% - Accent2 3 6 2" xfId="1656" xr:uid="{00000000-0005-0000-0000-0000A0060000}"/>
    <cellStyle name="40% - Accent2 3 7" xfId="1193" xr:uid="{00000000-0005-0000-0000-0000D1040000}"/>
    <cellStyle name="40% - Accent2 4" xfId="27" xr:uid="{00000000-0005-0000-0000-00001B000000}"/>
    <cellStyle name="40% - Accent2 4 2" xfId="503" xr:uid="{00000000-0005-0000-0000-00001F020000}"/>
    <cellStyle name="40% - Accent2 4 2 2" xfId="1063" xr:uid="{00000000-0005-0000-0000-00004F040000}"/>
    <cellStyle name="40% - Accent2 4 2 2 2" xfId="1993" xr:uid="{00000000-0005-0000-0000-0000F1070000}"/>
    <cellStyle name="40% - Accent2 4 2 3" xfId="1530" xr:uid="{00000000-0005-0000-0000-000022060000}"/>
    <cellStyle name="40% - Accent2 5" xfId="206" xr:uid="{00000000-0005-0000-0000-0000CE000000}"/>
    <cellStyle name="40% - Accent2 5 2" xfId="336" xr:uid="{00000000-0005-0000-0000-000050010000}"/>
    <cellStyle name="40% - Accent2 5 2 2" xfId="901" xr:uid="{00000000-0005-0000-0000-0000AD030000}"/>
    <cellStyle name="40% - Accent2 5 2 2 2" xfId="1831" xr:uid="{00000000-0005-0000-0000-00004F070000}"/>
    <cellStyle name="40% - Accent2 5 2 3" xfId="1368" xr:uid="{00000000-0005-0000-0000-000080050000}"/>
    <cellStyle name="40% - Accent2 5 3" xfId="504" xr:uid="{00000000-0005-0000-0000-000020020000}"/>
    <cellStyle name="40% - Accent2 5 3 2" xfId="1064" xr:uid="{00000000-0005-0000-0000-000050040000}"/>
    <cellStyle name="40% - Accent2 5 3 2 2" xfId="1994" xr:uid="{00000000-0005-0000-0000-0000F2070000}"/>
    <cellStyle name="40% - Accent2 5 3 3" xfId="1531" xr:uid="{00000000-0005-0000-0000-000023060000}"/>
    <cellStyle name="40% - Accent2 5 4" xfId="793" xr:uid="{00000000-0005-0000-0000-000041030000}"/>
    <cellStyle name="40% - Accent2 5 4 2" xfId="1723" xr:uid="{00000000-0005-0000-0000-0000E3060000}"/>
    <cellStyle name="40% - Accent2 5 5" xfId="1260" xr:uid="{00000000-0005-0000-0000-000014050000}"/>
    <cellStyle name="40% - Accent2 6" xfId="505" xr:uid="{00000000-0005-0000-0000-000021020000}"/>
    <cellStyle name="40% - Accent2 6 2" xfId="1065" xr:uid="{00000000-0005-0000-0000-000051040000}"/>
    <cellStyle name="40% - Accent2 6 2 2" xfId="1995" xr:uid="{00000000-0005-0000-0000-0000F3070000}"/>
    <cellStyle name="40% - Accent2 6 3" xfId="1532" xr:uid="{00000000-0005-0000-0000-000024060000}"/>
    <cellStyle name="40% - Accent2 7" xfId="506" xr:uid="{00000000-0005-0000-0000-000022020000}"/>
    <cellStyle name="40% - Accent2 7 2" xfId="1066" xr:uid="{00000000-0005-0000-0000-000052040000}"/>
    <cellStyle name="40% - Accent2 7 2 2" xfId="1996" xr:uid="{00000000-0005-0000-0000-0000F4070000}"/>
    <cellStyle name="40% - Accent2 7 3" xfId="1533" xr:uid="{00000000-0005-0000-0000-000025060000}"/>
    <cellStyle name="40% - Accent2 8" xfId="507" xr:uid="{00000000-0005-0000-0000-000023020000}"/>
    <cellStyle name="40% - Accent2 8 2" xfId="1067" xr:uid="{00000000-0005-0000-0000-000053040000}"/>
    <cellStyle name="40% - Accent2 8 2 2" xfId="1997" xr:uid="{00000000-0005-0000-0000-0000F5070000}"/>
    <cellStyle name="40% - Accent2 8 3" xfId="1534" xr:uid="{00000000-0005-0000-0000-000026060000}"/>
    <cellStyle name="40% - Accent2 9" xfId="508" xr:uid="{00000000-0005-0000-0000-000024020000}"/>
    <cellStyle name="40% - Accent2 9 2" xfId="1068" xr:uid="{00000000-0005-0000-0000-000054040000}"/>
    <cellStyle name="40% - Accent2 9 2 2" xfId="1998" xr:uid="{00000000-0005-0000-0000-0000F6070000}"/>
    <cellStyle name="40% - Accent2 9 3" xfId="1535" xr:uid="{00000000-0005-0000-0000-000027060000}"/>
    <cellStyle name="40% - Accent3 10" xfId="509" xr:uid="{00000000-0005-0000-0000-000025020000}"/>
    <cellStyle name="40% - Accent3 10 2" xfId="1069" xr:uid="{00000000-0005-0000-0000-000055040000}"/>
    <cellStyle name="40% - Accent3 10 2 2" xfId="1999" xr:uid="{00000000-0005-0000-0000-0000F7070000}"/>
    <cellStyle name="40% - Accent3 10 3" xfId="1536" xr:uid="{00000000-0005-0000-0000-000028060000}"/>
    <cellStyle name="40% - Accent3 11" xfId="510" xr:uid="{00000000-0005-0000-0000-000026020000}"/>
    <cellStyle name="40% - Accent3 12" xfId="964" xr:uid="{00000000-0005-0000-0000-0000EC030000}"/>
    <cellStyle name="40% - Accent3 12 2" xfId="1894" xr:uid="{00000000-0005-0000-0000-00008E070000}"/>
    <cellStyle name="40% - Accent3 13" xfId="1431" xr:uid="{00000000-0005-0000-0000-0000BF050000}"/>
    <cellStyle name="40% - Accent3 2" xfId="77" xr:uid="{00000000-0005-0000-0000-00004D000000}"/>
    <cellStyle name="40% - Accent3 2 2" xfId="226" xr:uid="{00000000-0005-0000-0000-0000E2000000}"/>
    <cellStyle name="40% - Accent3 2 2 2" xfId="355" xr:uid="{00000000-0005-0000-0000-000063010000}"/>
    <cellStyle name="40% - Accent3 2 2 2 2" xfId="920" xr:uid="{00000000-0005-0000-0000-0000C0030000}"/>
    <cellStyle name="40% - Accent3 2 2 2 2 2" xfId="1850" xr:uid="{00000000-0005-0000-0000-000062070000}"/>
    <cellStyle name="40% - Accent3 2 2 2 3" xfId="1387" xr:uid="{00000000-0005-0000-0000-000093050000}"/>
    <cellStyle name="40% - Accent3 2 2 3" xfId="512" xr:uid="{00000000-0005-0000-0000-000028020000}"/>
    <cellStyle name="40% - Accent3 2 2 3 2" xfId="1071" xr:uid="{00000000-0005-0000-0000-000057040000}"/>
    <cellStyle name="40% - Accent3 2 2 3 2 2" xfId="2001" xr:uid="{00000000-0005-0000-0000-0000F9070000}"/>
    <cellStyle name="40% - Accent3 2 2 3 3" xfId="1538" xr:uid="{00000000-0005-0000-0000-00002A060000}"/>
    <cellStyle name="40% - Accent3 2 2 4" xfId="812" xr:uid="{00000000-0005-0000-0000-000054030000}"/>
    <cellStyle name="40% - Accent3 2 2 4 2" xfId="1742" xr:uid="{00000000-0005-0000-0000-0000F6060000}"/>
    <cellStyle name="40% - Accent3 2 2 5" xfId="1279" xr:uid="{00000000-0005-0000-0000-000027050000}"/>
    <cellStyle name="40% - Accent3 2 3" xfId="157" xr:uid="{00000000-0005-0000-0000-00009D000000}"/>
    <cellStyle name="40% - Accent3 2 3 2" xfId="513" xr:uid="{00000000-0005-0000-0000-000029020000}"/>
    <cellStyle name="40% - Accent3 2 3 2 2" xfId="1072" xr:uid="{00000000-0005-0000-0000-000058040000}"/>
    <cellStyle name="40% - Accent3 2 3 2 2 2" xfId="2002" xr:uid="{00000000-0005-0000-0000-0000FA070000}"/>
    <cellStyle name="40% - Accent3 2 3 2 3" xfId="1539" xr:uid="{00000000-0005-0000-0000-00002B060000}"/>
    <cellStyle name="40% - Accent3 2 3 3" xfId="753" xr:uid="{00000000-0005-0000-0000-000019030000}"/>
    <cellStyle name="40% - Accent3 2 3 3 2" xfId="1683" xr:uid="{00000000-0005-0000-0000-0000BB060000}"/>
    <cellStyle name="40% - Accent3 2 3 4" xfId="1220" xr:uid="{00000000-0005-0000-0000-0000EC040000}"/>
    <cellStyle name="40% - Accent3 2 4" xfId="296" xr:uid="{00000000-0005-0000-0000-000028010000}"/>
    <cellStyle name="40% - Accent3 2 4 2" xfId="861" xr:uid="{00000000-0005-0000-0000-000085030000}"/>
    <cellStyle name="40% - Accent3 2 4 2 2" xfId="1791" xr:uid="{00000000-0005-0000-0000-000027070000}"/>
    <cellStyle name="40% - Accent3 2 4 3" xfId="1328" xr:uid="{00000000-0005-0000-0000-000058050000}"/>
    <cellStyle name="40% - Accent3 2 5" xfId="511" xr:uid="{00000000-0005-0000-0000-000027020000}"/>
    <cellStyle name="40% - Accent3 2 5 2" xfId="1070" xr:uid="{00000000-0005-0000-0000-000056040000}"/>
    <cellStyle name="40% - Accent3 2 5 2 2" xfId="2000" xr:uid="{00000000-0005-0000-0000-0000F8070000}"/>
    <cellStyle name="40% - Accent3 2 5 3" xfId="1537" xr:uid="{00000000-0005-0000-0000-000029060000}"/>
    <cellStyle name="40% - Accent3 2 6" xfId="713" xr:uid="{00000000-0005-0000-0000-0000F1020000}"/>
    <cellStyle name="40% - Accent3 2 6 2" xfId="1643" xr:uid="{00000000-0005-0000-0000-000093060000}"/>
    <cellStyle name="40% - Accent3 2 7" xfId="1180" xr:uid="{00000000-0005-0000-0000-0000C4040000}"/>
    <cellStyle name="40% - Accent3 3" xfId="120" xr:uid="{00000000-0005-0000-0000-000078000000}"/>
    <cellStyle name="40% - Accent3 3 2" xfId="241" xr:uid="{00000000-0005-0000-0000-0000F1000000}"/>
    <cellStyle name="40% - Accent3 3 2 2" xfId="370" xr:uid="{00000000-0005-0000-0000-000072010000}"/>
    <cellStyle name="40% - Accent3 3 2 2 2" xfId="935" xr:uid="{00000000-0005-0000-0000-0000CF030000}"/>
    <cellStyle name="40% - Accent3 3 2 2 2 2" xfId="1865" xr:uid="{00000000-0005-0000-0000-000071070000}"/>
    <cellStyle name="40% - Accent3 3 2 2 3" xfId="1402" xr:uid="{00000000-0005-0000-0000-0000A2050000}"/>
    <cellStyle name="40% - Accent3 3 2 3" xfId="515" xr:uid="{00000000-0005-0000-0000-00002B020000}"/>
    <cellStyle name="40% - Accent3 3 2 3 2" xfId="1073" xr:uid="{00000000-0005-0000-0000-000059040000}"/>
    <cellStyle name="40% - Accent3 3 2 3 2 2" xfId="2003" xr:uid="{00000000-0005-0000-0000-0000FB070000}"/>
    <cellStyle name="40% - Accent3 3 2 3 3" xfId="1540" xr:uid="{00000000-0005-0000-0000-00002C060000}"/>
    <cellStyle name="40% - Accent3 3 2 4" xfId="827" xr:uid="{00000000-0005-0000-0000-000063030000}"/>
    <cellStyle name="40% - Accent3 3 2 4 2" xfId="1757" xr:uid="{00000000-0005-0000-0000-000005070000}"/>
    <cellStyle name="40% - Accent3 3 2 5" xfId="1294" xr:uid="{00000000-0005-0000-0000-000036050000}"/>
    <cellStyle name="40% - Accent3 3 3" xfId="172" xr:uid="{00000000-0005-0000-0000-0000AC000000}"/>
    <cellStyle name="40% - Accent3 3 3 2" xfId="516" xr:uid="{00000000-0005-0000-0000-00002C020000}"/>
    <cellStyle name="40% - Accent3 3 3 2 2" xfId="1074" xr:uid="{00000000-0005-0000-0000-00005A040000}"/>
    <cellStyle name="40% - Accent3 3 3 2 2 2" xfId="2004" xr:uid="{00000000-0005-0000-0000-0000FC070000}"/>
    <cellStyle name="40% - Accent3 3 3 2 3" xfId="1541" xr:uid="{00000000-0005-0000-0000-00002D060000}"/>
    <cellStyle name="40% - Accent3 3 3 3" xfId="768" xr:uid="{00000000-0005-0000-0000-000028030000}"/>
    <cellStyle name="40% - Accent3 3 3 3 2" xfId="1698" xr:uid="{00000000-0005-0000-0000-0000CA060000}"/>
    <cellStyle name="40% - Accent3 3 3 4" xfId="1235" xr:uid="{00000000-0005-0000-0000-0000FB040000}"/>
    <cellStyle name="40% - Accent3 3 4" xfId="311" xr:uid="{00000000-0005-0000-0000-000037010000}"/>
    <cellStyle name="40% - Accent3 3 4 2" xfId="876" xr:uid="{00000000-0005-0000-0000-000094030000}"/>
    <cellStyle name="40% - Accent3 3 4 2 2" xfId="1806" xr:uid="{00000000-0005-0000-0000-000036070000}"/>
    <cellStyle name="40% - Accent3 3 4 3" xfId="1343" xr:uid="{00000000-0005-0000-0000-000067050000}"/>
    <cellStyle name="40% - Accent3 3 5" xfId="514" xr:uid="{00000000-0005-0000-0000-00002A020000}"/>
    <cellStyle name="40% - Accent3 3 6" xfId="728" xr:uid="{00000000-0005-0000-0000-000000030000}"/>
    <cellStyle name="40% - Accent3 3 6 2" xfId="1658" xr:uid="{00000000-0005-0000-0000-0000A2060000}"/>
    <cellStyle name="40% - Accent3 3 7" xfId="1195" xr:uid="{00000000-0005-0000-0000-0000D3040000}"/>
    <cellStyle name="40% - Accent3 4" xfId="31" xr:uid="{00000000-0005-0000-0000-00001F000000}"/>
    <cellStyle name="40% - Accent3 4 2" xfId="517" xr:uid="{00000000-0005-0000-0000-00002D020000}"/>
    <cellStyle name="40% - Accent3 4 2 2" xfId="1075" xr:uid="{00000000-0005-0000-0000-00005B040000}"/>
    <cellStyle name="40% - Accent3 4 2 2 2" xfId="2005" xr:uid="{00000000-0005-0000-0000-0000FD070000}"/>
    <cellStyle name="40% - Accent3 4 2 3" xfId="1542" xr:uid="{00000000-0005-0000-0000-00002E060000}"/>
    <cellStyle name="40% - Accent3 5" xfId="208" xr:uid="{00000000-0005-0000-0000-0000D0000000}"/>
    <cellStyle name="40% - Accent3 5 2" xfId="338" xr:uid="{00000000-0005-0000-0000-000052010000}"/>
    <cellStyle name="40% - Accent3 5 2 2" xfId="903" xr:uid="{00000000-0005-0000-0000-0000AF030000}"/>
    <cellStyle name="40% - Accent3 5 2 2 2" xfId="1833" xr:uid="{00000000-0005-0000-0000-000051070000}"/>
    <cellStyle name="40% - Accent3 5 2 3" xfId="1370" xr:uid="{00000000-0005-0000-0000-000082050000}"/>
    <cellStyle name="40% - Accent3 5 3" xfId="518" xr:uid="{00000000-0005-0000-0000-00002E020000}"/>
    <cellStyle name="40% - Accent3 5 3 2" xfId="1076" xr:uid="{00000000-0005-0000-0000-00005C040000}"/>
    <cellStyle name="40% - Accent3 5 3 2 2" xfId="2006" xr:uid="{00000000-0005-0000-0000-0000FE070000}"/>
    <cellStyle name="40% - Accent3 5 3 3" xfId="1543" xr:uid="{00000000-0005-0000-0000-00002F060000}"/>
    <cellStyle name="40% - Accent3 5 4" xfId="795" xr:uid="{00000000-0005-0000-0000-000043030000}"/>
    <cellStyle name="40% - Accent3 5 4 2" xfId="1725" xr:uid="{00000000-0005-0000-0000-0000E5060000}"/>
    <cellStyle name="40% - Accent3 5 5" xfId="1262" xr:uid="{00000000-0005-0000-0000-000016050000}"/>
    <cellStyle name="40% - Accent3 6" xfId="519" xr:uid="{00000000-0005-0000-0000-00002F020000}"/>
    <cellStyle name="40% - Accent3 6 2" xfId="1077" xr:uid="{00000000-0005-0000-0000-00005D040000}"/>
    <cellStyle name="40% - Accent3 6 2 2" xfId="2007" xr:uid="{00000000-0005-0000-0000-0000FF070000}"/>
    <cellStyle name="40% - Accent3 6 3" xfId="1544" xr:uid="{00000000-0005-0000-0000-000030060000}"/>
    <cellStyle name="40% - Accent3 7" xfId="520" xr:uid="{00000000-0005-0000-0000-000030020000}"/>
    <cellStyle name="40% - Accent3 7 2" xfId="1078" xr:uid="{00000000-0005-0000-0000-00005E040000}"/>
    <cellStyle name="40% - Accent3 7 2 2" xfId="2008" xr:uid="{00000000-0005-0000-0000-000000080000}"/>
    <cellStyle name="40% - Accent3 7 3" xfId="1545" xr:uid="{00000000-0005-0000-0000-000031060000}"/>
    <cellStyle name="40% - Accent3 8" xfId="521" xr:uid="{00000000-0005-0000-0000-000031020000}"/>
    <cellStyle name="40% - Accent3 8 2" xfId="1079" xr:uid="{00000000-0005-0000-0000-00005F040000}"/>
    <cellStyle name="40% - Accent3 8 2 2" xfId="2009" xr:uid="{00000000-0005-0000-0000-000001080000}"/>
    <cellStyle name="40% - Accent3 8 3" xfId="1546" xr:uid="{00000000-0005-0000-0000-000032060000}"/>
    <cellStyle name="40% - Accent3 9" xfId="522" xr:uid="{00000000-0005-0000-0000-000032020000}"/>
    <cellStyle name="40% - Accent3 9 2" xfId="1080" xr:uid="{00000000-0005-0000-0000-000060040000}"/>
    <cellStyle name="40% - Accent3 9 2 2" xfId="2010" xr:uid="{00000000-0005-0000-0000-000002080000}"/>
    <cellStyle name="40% - Accent3 9 3" xfId="1547" xr:uid="{00000000-0005-0000-0000-000033060000}"/>
    <cellStyle name="40% - Accent4 10" xfId="523" xr:uid="{00000000-0005-0000-0000-000033020000}"/>
    <cellStyle name="40% - Accent4 10 2" xfId="1081" xr:uid="{00000000-0005-0000-0000-000061040000}"/>
    <cellStyle name="40% - Accent4 10 2 2" xfId="2011" xr:uid="{00000000-0005-0000-0000-000003080000}"/>
    <cellStyle name="40% - Accent4 10 3" xfId="1548" xr:uid="{00000000-0005-0000-0000-000034060000}"/>
    <cellStyle name="40% - Accent4 11" xfId="524" xr:uid="{00000000-0005-0000-0000-000034020000}"/>
    <cellStyle name="40% - Accent4 12" xfId="966" xr:uid="{00000000-0005-0000-0000-0000EE030000}"/>
    <cellStyle name="40% - Accent4 12 2" xfId="1896" xr:uid="{00000000-0005-0000-0000-000090070000}"/>
    <cellStyle name="40% - Accent4 13" xfId="1433" xr:uid="{00000000-0005-0000-0000-0000C1050000}"/>
    <cellStyle name="40% - Accent4 2" xfId="81" xr:uid="{00000000-0005-0000-0000-000051000000}"/>
    <cellStyle name="40% - Accent4 2 2" xfId="228" xr:uid="{00000000-0005-0000-0000-0000E4000000}"/>
    <cellStyle name="40% - Accent4 2 2 2" xfId="357" xr:uid="{00000000-0005-0000-0000-000065010000}"/>
    <cellStyle name="40% - Accent4 2 2 2 2" xfId="922" xr:uid="{00000000-0005-0000-0000-0000C2030000}"/>
    <cellStyle name="40% - Accent4 2 2 2 2 2" xfId="1852" xr:uid="{00000000-0005-0000-0000-000064070000}"/>
    <cellStyle name="40% - Accent4 2 2 2 3" xfId="1389" xr:uid="{00000000-0005-0000-0000-000095050000}"/>
    <cellStyle name="40% - Accent4 2 2 3" xfId="526" xr:uid="{00000000-0005-0000-0000-000036020000}"/>
    <cellStyle name="40% - Accent4 2 2 3 2" xfId="1083" xr:uid="{00000000-0005-0000-0000-000063040000}"/>
    <cellStyle name="40% - Accent4 2 2 3 2 2" xfId="2013" xr:uid="{00000000-0005-0000-0000-000005080000}"/>
    <cellStyle name="40% - Accent4 2 2 3 3" xfId="1550" xr:uid="{00000000-0005-0000-0000-000036060000}"/>
    <cellStyle name="40% - Accent4 2 2 4" xfId="814" xr:uid="{00000000-0005-0000-0000-000056030000}"/>
    <cellStyle name="40% - Accent4 2 2 4 2" xfId="1744" xr:uid="{00000000-0005-0000-0000-0000F8060000}"/>
    <cellStyle name="40% - Accent4 2 2 5" xfId="1281" xr:uid="{00000000-0005-0000-0000-000029050000}"/>
    <cellStyle name="40% - Accent4 2 3" xfId="159" xr:uid="{00000000-0005-0000-0000-00009F000000}"/>
    <cellStyle name="40% - Accent4 2 3 2" xfId="527" xr:uid="{00000000-0005-0000-0000-000037020000}"/>
    <cellStyle name="40% - Accent4 2 3 2 2" xfId="1084" xr:uid="{00000000-0005-0000-0000-000064040000}"/>
    <cellStyle name="40% - Accent4 2 3 2 2 2" xfId="2014" xr:uid="{00000000-0005-0000-0000-000006080000}"/>
    <cellStyle name="40% - Accent4 2 3 2 3" xfId="1551" xr:uid="{00000000-0005-0000-0000-000037060000}"/>
    <cellStyle name="40% - Accent4 2 3 3" xfId="755" xr:uid="{00000000-0005-0000-0000-00001B030000}"/>
    <cellStyle name="40% - Accent4 2 3 3 2" xfId="1685" xr:uid="{00000000-0005-0000-0000-0000BD060000}"/>
    <cellStyle name="40% - Accent4 2 3 4" xfId="1222" xr:uid="{00000000-0005-0000-0000-0000EE040000}"/>
    <cellStyle name="40% - Accent4 2 4" xfId="298" xr:uid="{00000000-0005-0000-0000-00002A010000}"/>
    <cellStyle name="40% - Accent4 2 4 2" xfId="863" xr:uid="{00000000-0005-0000-0000-000087030000}"/>
    <cellStyle name="40% - Accent4 2 4 2 2" xfId="1793" xr:uid="{00000000-0005-0000-0000-000029070000}"/>
    <cellStyle name="40% - Accent4 2 4 3" xfId="1330" xr:uid="{00000000-0005-0000-0000-00005A050000}"/>
    <cellStyle name="40% - Accent4 2 5" xfId="525" xr:uid="{00000000-0005-0000-0000-000035020000}"/>
    <cellStyle name="40% - Accent4 2 5 2" xfId="1082" xr:uid="{00000000-0005-0000-0000-000062040000}"/>
    <cellStyle name="40% - Accent4 2 5 2 2" xfId="2012" xr:uid="{00000000-0005-0000-0000-000004080000}"/>
    <cellStyle name="40% - Accent4 2 5 3" xfId="1549" xr:uid="{00000000-0005-0000-0000-000035060000}"/>
    <cellStyle name="40% - Accent4 2 6" xfId="715" xr:uid="{00000000-0005-0000-0000-0000F3020000}"/>
    <cellStyle name="40% - Accent4 2 6 2" xfId="1645" xr:uid="{00000000-0005-0000-0000-000095060000}"/>
    <cellStyle name="40% - Accent4 2 7" xfId="1182" xr:uid="{00000000-0005-0000-0000-0000C6040000}"/>
    <cellStyle name="40% - Accent4 3" xfId="124" xr:uid="{00000000-0005-0000-0000-00007C000000}"/>
    <cellStyle name="40% - Accent4 3 2" xfId="243" xr:uid="{00000000-0005-0000-0000-0000F3000000}"/>
    <cellStyle name="40% - Accent4 3 2 2" xfId="372" xr:uid="{00000000-0005-0000-0000-000074010000}"/>
    <cellStyle name="40% - Accent4 3 2 2 2" xfId="937" xr:uid="{00000000-0005-0000-0000-0000D1030000}"/>
    <cellStyle name="40% - Accent4 3 2 2 2 2" xfId="1867" xr:uid="{00000000-0005-0000-0000-000073070000}"/>
    <cellStyle name="40% - Accent4 3 2 2 3" xfId="1404" xr:uid="{00000000-0005-0000-0000-0000A4050000}"/>
    <cellStyle name="40% - Accent4 3 2 3" xfId="529" xr:uid="{00000000-0005-0000-0000-000039020000}"/>
    <cellStyle name="40% - Accent4 3 2 3 2" xfId="1085" xr:uid="{00000000-0005-0000-0000-000065040000}"/>
    <cellStyle name="40% - Accent4 3 2 3 2 2" xfId="2015" xr:uid="{00000000-0005-0000-0000-000007080000}"/>
    <cellStyle name="40% - Accent4 3 2 3 3" xfId="1552" xr:uid="{00000000-0005-0000-0000-000038060000}"/>
    <cellStyle name="40% - Accent4 3 2 4" xfId="829" xr:uid="{00000000-0005-0000-0000-000065030000}"/>
    <cellStyle name="40% - Accent4 3 2 4 2" xfId="1759" xr:uid="{00000000-0005-0000-0000-000007070000}"/>
    <cellStyle name="40% - Accent4 3 2 5" xfId="1296" xr:uid="{00000000-0005-0000-0000-000038050000}"/>
    <cellStyle name="40% - Accent4 3 3" xfId="174" xr:uid="{00000000-0005-0000-0000-0000AE000000}"/>
    <cellStyle name="40% - Accent4 3 3 2" xfId="530" xr:uid="{00000000-0005-0000-0000-00003A020000}"/>
    <cellStyle name="40% - Accent4 3 3 2 2" xfId="1086" xr:uid="{00000000-0005-0000-0000-000066040000}"/>
    <cellStyle name="40% - Accent4 3 3 2 2 2" xfId="2016" xr:uid="{00000000-0005-0000-0000-000008080000}"/>
    <cellStyle name="40% - Accent4 3 3 2 3" xfId="1553" xr:uid="{00000000-0005-0000-0000-000039060000}"/>
    <cellStyle name="40% - Accent4 3 3 3" xfId="770" xr:uid="{00000000-0005-0000-0000-00002A030000}"/>
    <cellStyle name="40% - Accent4 3 3 3 2" xfId="1700" xr:uid="{00000000-0005-0000-0000-0000CC060000}"/>
    <cellStyle name="40% - Accent4 3 3 4" xfId="1237" xr:uid="{00000000-0005-0000-0000-0000FD040000}"/>
    <cellStyle name="40% - Accent4 3 4" xfId="313" xr:uid="{00000000-0005-0000-0000-000039010000}"/>
    <cellStyle name="40% - Accent4 3 4 2" xfId="878" xr:uid="{00000000-0005-0000-0000-000096030000}"/>
    <cellStyle name="40% - Accent4 3 4 2 2" xfId="1808" xr:uid="{00000000-0005-0000-0000-000038070000}"/>
    <cellStyle name="40% - Accent4 3 4 3" xfId="1345" xr:uid="{00000000-0005-0000-0000-000069050000}"/>
    <cellStyle name="40% - Accent4 3 5" xfId="528" xr:uid="{00000000-0005-0000-0000-000038020000}"/>
    <cellStyle name="40% - Accent4 3 6" xfId="730" xr:uid="{00000000-0005-0000-0000-000002030000}"/>
    <cellStyle name="40% - Accent4 3 6 2" xfId="1660" xr:uid="{00000000-0005-0000-0000-0000A4060000}"/>
    <cellStyle name="40% - Accent4 3 7" xfId="1197" xr:uid="{00000000-0005-0000-0000-0000D5040000}"/>
    <cellStyle name="40% - Accent4 4" xfId="35" xr:uid="{00000000-0005-0000-0000-000023000000}"/>
    <cellStyle name="40% - Accent4 4 2" xfId="531" xr:uid="{00000000-0005-0000-0000-00003B020000}"/>
    <cellStyle name="40% - Accent4 4 2 2" xfId="1087" xr:uid="{00000000-0005-0000-0000-000067040000}"/>
    <cellStyle name="40% - Accent4 4 2 2 2" xfId="2017" xr:uid="{00000000-0005-0000-0000-000009080000}"/>
    <cellStyle name="40% - Accent4 4 2 3" xfId="1554" xr:uid="{00000000-0005-0000-0000-00003A060000}"/>
    <cellStyle name="40% - Accent4 5" xfId="210" xr:uid="{00000000-0005-0000-0000-0000D2000000}"/>
    <cellStyle name="40% - Accent4 5 2" xfId="340" xr:uid="{00000000-0005-0000-0000-000054010000}"/>
    <cellStyle name="40% - Accent4 5 2 2" xfId="905" xr:uid="{00000000-0005-0000-0000-0000B1030000}"/>
    <cellStyle name="40% - Accent4 5 2 2 2" xfId="1835" xr:uid="{00000000-0005-0000-0000-000053070000}"/>
    <cellStyle name="40% - Accent4 5 2 3" xfId="1372" xr:uid="{00000000-0005-0000-0000-000084050000}"/>
    <cellStyle name="40% - Accent4 5 3" xfId="532" xr:uid="{00000000-0005-0000-0000-00003C020000}"/>
    <cellStyle name="40% - Accent4 5 3 2" xfId="1088" xr:uid="{00000000-0005-0000-0000-000068040000}"/>
    <cellStyle name="40% - Accent4 5 3 2 2" xfId="2018" xr:uid="{00000000-0005-0000-0000-00000A080000}"/>
    <cellStyle name="40% - Accent4 5 3 3" xfId="1555" xr:uid="{00000000-0005-0000-0000-00003B060000}"/>
    <cellStyle name="40% - Accent4 5 4" xfId="797" xr:uid="{00000000-0005-0000-0000-000045030000}"/>
    <cellStyle name="40% - Accent4 5 4 2" xfId="1727" xr:uid="{00000000-0005-0000-0000-0000E7060000}"/>
    <cellStyle name="40% - Accent4 5 5" xfId="1264" xr:uid="{00000000-0005-0000-0000-000018050000}"/>
    <cellStyle name="40% - Accent4 6" xfId="533" xr:uid="{00000000-0005-0000-0000-00003D020000}"/>
    <cellStyle name="40% - Accent4 6 2" xfId="1089" xr:uid="{00000000-0005-0000-0000-000069040000}"/>
    <cellStyle name="40% - Accent4 6 2 2" xfId="2019" xr:uid="{00000000-0005-0000-0000-00000B080000}"/>
    <cellStyle name="40% - Accent4 6 3" xfId="1556" xr:uid="{00000000-0005-0000-0000-00003C060000}"/>
    <cellStyle name="40% - Accent4 7" xfId="534" xr:uid="{00000000-0005-0000-0000-00003E020000}"/>
    <cellStyle name="40% - Accent4 7 2" xfId="1090" xr:uid="{00000000-0005-0000-0000-00006A040000}"/>
    <cellStyle name="40% - Accent4 7 2 2" xfId="2020" xr:uid="{00000000-0005-0000-0000-00000C080000}"/>
    <cellStyle name="40% - Accent4 7 3" xfId="1557" xr:uid="{00000000-0005-0000-0000-00003D060000}"/>
    <cellStyle name="40% - Accent4 8" xfId="535" xr:uid="{00000000-0005-0000-0000-00003F020000}"/>
    <cellStyle name="40% - Accent4 8 2" xfId="1091" xr:uid="{00000000-0005-0000-0000-00006B040000}"/>
    <cellStyle name="40% - Accent4 8 2 2" xfId="2021" xr:uid="{00000000-0005-0000-0000-00000D080000}"/>
    <cellStyle name="40% - Accent4 8 3" xfId="1558" xr:uid="{00000000-0005-0000-0000-00003E060000}"/>
    <cellStyle name="40% - Accent4 9" xfId="536" xr:uid="{00000000-0005-0000-0000-000040020000}"/>
    <cellStyle name="40% - Accent4 9 2" xfId="1092" xr:uid="{00000000-0005-0000-0000-00006C040000}"/>
    <cellStyle name="40% - Accent4 9 2 2" xfId="2022" xr:uid="{00000000-0005-0000-0000-00000E080000}"/>
    <cellStyle name="40% - Accent4 9 3" xfId="1559" xr:uid="{00000000-0005-0000-0000-00003F060000}"/>
    <cellStyle name="40% - Accent5 10" xfId="537" xr:uid="{00000000-0005-0000-0000-000041020000}"/>
    <cellStyle name="40% - Accent5 10 2" xfId="1093" xr:uid="{00000000-0005-0000-0000-00006D040000}"/>
    <cellStyle name="40% - Accent5 10 2 2" xfId="2023" xr:uid="{00000000-0005-0000-0000-00000F080000}"/>
    <cellStyle name="40% - Accent5 10 3" xfId="1560" xr:uid="{00000000-0005-0000-0000-000040060000}"/>
    <cellStyle name="40% - Accent5 11" xfId="538" xr:uid="{00000000-0005-0000-0000-000042020000}"/>
    <cellStyle name="40% - Accent5 12" xfId="968" xr:uid="{00000000-0005-0000-0000-0000F0030000}"/>
    <cellStyle name="40% - Accent5 12 2" xfId="1898" xr:uid="{00000000-0005-0000-0000-000092070000}"/>
    <cellStyle name="40% - Accent5 13" xfId="1435" xr:uid="{00000000-0005-0000-0000-0000C3050000}"/>
    <cellStyle name="40% - Accent5 2" xfId="85" xr:uid="{00000000-0005-0000-0000-000055000000}"/>
    <cellStyle name="40% - Accent5 2 2" xfId="230" xr:uid="{00000000-0005-0000-0000-0000E6000000}"/>
    <cellStyle name="40% - Accent5 2 2 2" xfId="359" xr:uid="{00000000-0005-0000-0000-000067010000}"/>
    <cellStyle name="40% - Accent5 2 2 2 2" xfId="924" xr:uid="{00000000-0005-0000-0000-0000C4030000}"/>
    <cellStyle name="40% - Accent5 2 2 2 2 2" xfId="1854" xr:uid="{00000000-0005-0000-0000-000066070000}"/>
    <cellStyle name="40% - Accent5 2 2 2 3" xfId="1391" xr:uid="{00000000-0005-0000-0000-000097050000}"/>
    <cellStyle name="40% - Accent5 2 2 3" xfId="540" xr:uid="{00000000-0005-0000-0000-000044020000}"/>
    <cellStyle name="40% - Accent5 2 2 3 2" xfId="1095" xr:uid="{00000000-0005-0000-0000-00006F040000}"/>
    <cellStyle name="40% - Accent5 2 2 3 2 2" xfId="2025" xr:uid="{00000000-0005-0000-0000-000011080000}"/>
    <cellStyle name="40% - Accent5 2 2 3 3" xfId="1562" xr:uid="{00000000-0005-0000-0000-000042060000}"/>
    <cellStyle name="40% - Accent5 2 2 4" xfId="816" xr:uid="{00000000-0005-0000-0000-000058030000}"/>
    <cellStyle name="40% - Accent5 2 2 4 2" xfId="1746" xr:uid="{00000000-0005-0000-0000-0000FA060000}"/>
    <cellStyle name="40% - Accent5 2 2 5" xfId="1283" xr:uid="{00000000-0005-0000-0000-00002B050000}"/>
    <cellStyle name="40% - Accent5 2 3" xfId="161" xr:uid="{00000000-0005-0000-0000-0000A1000000}"/>
    <cellStyle name="40% - Accent5 2 3 2" xfId="541" xr:uid="{00000000-0005-0000-0000-000045020000}"/>
    <cellStyle name="40% - Accent5 2 3 2 2" xfId="1096" xr:uid="{00000000-0005-0000-0000-000070040000}"/>
    <cellStyle name="40% - Accent5 2 3 2 2 2" xfId="2026" xr:uid="{00000000-0005-0000-0000-000012080000}"/>
    <cellStyle name="40% - Accent5 2 3 2 3" xfId="1563" xr:uid="{00000000-0005-0000-0000-000043060000}"/>
    <cellStyle name="40% - Accent5 2 3 3" xfId="757" xr:uid="{00000000-0005-0000-0000-00001D030000}"/>
    <cellStyle name="40% - Accent5 2 3 3 2" xfId="1687" xr:uid="{00000000-0005-0000-0000-0000BF060000}"/>
    <cellStyle name="40% - Accent5 2 3 4" xfId="1224" xr:uid="{00000000-0005-0000-0000-0000F0040000}"/>
    <cellStyle name="40% - Accent5 2 4" xfId="300" xr:uid="{00000000-0005-0000-0000-00002C010000}"/>
    <cellStyle name="40% - Accent5 2 4 2" xfId="865" xr:uid="{00000000-0005-0000-0000-000089030000}"/>
    <cellStyle name="40% - Accent5 2 4 2 2" xfId="1795" xr:uid="{00000000-0005-0000-0000-00002B070000}"/>
    <cellStyle name="40% - Accent5 2 4 3" xfId="1332" xr:uid="{00000000-0005-0000-0000-00005C050000}"/>
    <cellStyle name="40% - Accent5 2 5" xfId="539" xr:uid="{00000000-0005-0000-0000-000043020000}"/>
    <cellStyle name="40% - Accent5 2 5 2" xfId="1094" xr:uid="{00000000-0005-0000-0000-00006E040000}"/>
    <cellStyle name="40% - Accent5 2 5 2 2" xfId="2024" xr:uid="{00000000-0005-0000-0000-000010080000}"/>
    <cellStyle name="40% - Accent5 2 5 3" xfId="1561" xr:uid="{00000000-0005-0000-0000-000041060000}"/>
    <cellStyle name="40% - Accent5 2 6" xfId="717" xr:uid="{00000000-0005-0000-0000-0000F5020000}"/>
    <cellStyle name="40% - Accent5 2 6 2" xfId="1647" xr:uid="{00000000-0005-0000-0000-000097060000}"/>
    <cellStyle name="40% - Accent5 2 7" xfId="1184" xr:uid="{00000000-0005-0000-0000-0000C8040000}"/>
    <cellStyle name="40% - Accent5 3" xfId="128" xr:uid="{00000000-0005-0000-0000-000080000000}"/>
    <cellStyle name="40% - Accent5 3 2" xfId="245" xr:uid="{00000000-0005-0000-0000-0000F5000000}"/>
    <cellStyle name="40% - Accent5 3 2 2" xfId="374" xr:uid="{00000000-0005-0000-0000-000076010000}"/>
    <cellStyle name="40% - Accent5 3 2 2 2" xfId="939" xr:uid="{00000000-0005-0000-0000-0000D3030000}"/>
    <cellStyle name="40% - Accent5 3 2 2 2 2" xfId="1869" xr:uid="{00000000-0005-0000-0000-000075070000}"/>
    <cellStyle name="40% - Accent5 3 2 2 3" xfId="1406" xr:uid="{00000000-0005-0000-0000-0000A6050000}"/>
    <cellStyle name="40% - Accent5 3 2 3" xfId="543" xr:uid="{00000000-0005-0000-0000-000047020000}"/>
    <cellStyle name="40% - Accent5 3 2 3 2" xfId="1097" xr:uid="{00000000-0005-0000-0000-000071040000}"/>
    <cellStyle name="40% - Accent5 3 2 3 2 2" xfId="2027" xr:uid="{00000000-0005-0000-0000-000013080000}"/>
    <cellStyle name="40% - Accent5 3 2 3 3" xfId="1564" xr:uid="{00000000-0005-0000-0000-000044060000}"/>
    <cellStyle name="40% - Accent5 3 2 4" xfId="831" xr:uid="{00000000-0005-0000-0000-000067030000}"/>
    <cellStyle name="40% - Accent5 3 2 4 2" xfId="1761" xr:uid="{00000000-0005-0000-0000-000009070000}"/>
    <cellStyle name="40% - Accent5 3 2 5" xfId="1298" xr:uid="{00000000-0005-0000-0000-00003A050000}"/>
    <cellStyle name="40% - Accent5 3 3" xfId="176" xr:uid="{00000000-0005-0000-0000-0000B0000000}"/>
    <cellStyle name="40% - Accent5 3 3 2" xfId="544" xr:uid="{00000000-0005-0000-0000-000048020000}"/>
    <cellStyle name="40% - Accent5 3 3 2 2" xfId="1098" xr:uid="{00000000-0005-0000-0000-000072040000}"/>
    <cellStyle name="40% - Accent5 3 3 2 2 2" xfId="2028" xr:uid="{00000000-0005-0000-0000-000014080000}"/>
    <cellStyle name="40% - Accent5 3 3 2 3" xfId="1565" xr:uid="{00000000-0005-0000-0000-000045060000}"/>
    <cellStyle name="40% - Accent5 3 3 3" xfId="772" xr:uid="{00000000-0005-0000-0000-00002C030000}"/>
    <cellStyle name="40% - Accent5 3 3 3 2" xfId="1702" xr:uid="{00000000-0005-0000-0000-0000CE060000}"/>
    <cellStyle name="40% - Accent5 3 3 4" xfId="1239" xr:uid="{00000000-0005-0000-0000-0000FF040000}"/>
    <cellStyle name="40% - Accent5 3 4" xfId="315" xr:uid="{00000000-0005-0000-0000-00003B010000}"/>
    <cellStyle name="40% - Accent5 3 4 2" xfId="880" xr:uid="{00000000-0005-0000-0000-000098030000}"/>
    <cellStyle name="40% - Accent5 3 4 2 2" xfId="1810" xr:uid="{00000000-0005-0000-0000-00003A070000}"/>
    <cellStyle name="40% - Accent5 3 4 3" xfId="1347" xr:uid="{00000000-0005-0000-0000-00006B050000}"/>
    <cellStyle name="40% - Accent5 3 5" xfId="542" xr:uid="{00000000-0005-0000-0000-000046020000}"/>
    <cellStyle name="40% - Accent5 3 6" xfId="732" xr:uid="{00000000-0005-0000-0000-000004030000}"/>
    <cellStyle name="40% - Accent5 3 6 2" xfId="1662" xr:uid="{00000000-0005-0000-0000-0000A6060000}"/>
    <cellStyle name="40% - Accent5 3 7" xfId="1199" xr:uid="{00000000-0005-0000-0000-0000D7040000}"/>
    <cellStyle name="40% - Accent5 4" xfId="39" xr:uid="{00000000-0005-0000-0000-000027000000}"/>
    <cellStyle name="40% - Accent5 4 2" xfId="545" xr:uid="{00000000-0005-0000-0000-000049020000}"/>
    <cellStyle name="40% - Accent5 4 2 2" xfId="1099" xr:uid="{00000000-0005-0000-0000-000073040000}"/>
    <cellStyle name="40% - Accent5 4 2 2 2" xfId="2029" xr:uid="{00000000-0005-0000-0000-000015080000}"/>
    <cellStyle name="40% - Accent5 4 2 3" xfId="1566" xr:uid="{00000000-0005-0000-0000-000046060000}"/>
    <cellStyle name="40% - Accent5 5" xfId="212" xr:uid="{00000000-0005-0000-0000-0000D4000000}"/>
    <cellStyle name="40% - Accent5 5 2" xfId="342" xr:uid="{00000000-0005-0000-0000-000056010000}"/>
    <cellStyle name="40% - Accent5 5 2 2" xfId="907" xr:uid="{00000000-0005-0000-0000-0000B3030000}"/>
    <cellStyle name="40% - Accent5 5 2 2 2" xfId="1837" xr:uid="{00000000-0005-0000-0000-000055070000}"/>
    <cellStyle name="40% - Accent5 5 2 3" xfId="1374" xr:uid="{00000000-0005-0000-0000-000086050000}"/>
    <cellStyle name="40% - Accent5 5 3" xfId="546" xr:uid="{00000000-0005-0000-0000-00004A020000}"/>
    <cellStyle name="40% - Accent5 5 3 2" xfId="1100" xr:uid="{00000000-0005-0000-0000-000074040000}"/>
    <cellStyle name="40% - Accent5 5 3 2 2" xfId="2030" xr:uid="{00000000-0005-0000-0000-000016080000}"/>
    <cellStyle name="40% - Accent5 5 3 3" xfId="1567" xr:uid="{00000000-0005-0000-0000-000047060000}"/>
    <cellStyle name="40% - Accent5 5 4" xfId="799" xr:uid="{00000000-0005-0000-0000-000047030000}"/>
    <cellStyle name="40% - Accent5 5 4 2" xfId="1729" xr:uid="{00000000-0005-0000-0000-0000E9060000}"/>
    <cellStyle name="40% - Accent5 5 5" xfId="1266" xr:uid="{00000000-0005-0000-0000-00001A050000}"/>
    <cellStyle name="40% - Accent5 6" xfId="547" xr:uid="{00000000-0005-0000-0000-00004B020000}"/>
    <cellStyle name="40% - Accent5 6 2" xfId="1101" xr:uid="{00000000-0005-0000-0000-000075040000}"/>
    <cellStyle name="40% - Accent5 6 2 2" xfId="2031" xr:uid="{00000000-0005-0000-0000-000017080000}"/>
    <cellStyle name="40% - Accent5 6 3" xfId="1568" xr:uid="{00000000-0005-0000-0000-000048060000}"/>
    <cellStyle name="40% - Accent5 7" xfId="548" xr:uid="{00000000-0005-0000-0000-00004C020000}"/>
    <cellStyle name="40% - Accent5 7 2" xfId="1102" xr:uid="{00000000-0005-0000-0000-000076040000}"/>
    <cellStyle name="40% - Accent5 7 2 2" xfId="2032" xr:uid="{00000000-0005-0000-0000-000018080000}"/>
    <cellStyle name="40% - Accent5 7 3" xfId="1569" xr:uid="{00000000-0005-0000-0000-000049060000}"/>
    <cellStyle name="40% - Accent5 8" xfId="549" xr:uid="{00000000-0005-0000-0000-00004D020000}"/>
    <cellStyle name="40% - Accent5 8 2" xfId="1103" xr:uid="{00000000-0005-0000-0000-000077040000}"/>
    <cellStyle name="40% - Accent5 8 2 2" xfId="2033" xr:uid="{00000000-0005-0000-0000-000019080000}"/>
    <cellStyle name="40% - Accent5 8 3" xfId="1570" xr:uid="{00000000-0005-0000-0000-00004A060000}"/>
    <cellStyle name="40% - Accent5 9" xfId="550" xr:uid="{00000000-0005-0000-0000-00004E020000}"/>
    <cellStyle name="40% - Accent5 9 2" xfId="1104" xr:uid="{00000000-0005-0000-0000-000078040000}"/>
    <cellStyle name="40% - Accent5 9 2 2" xfId="2034" xr:uid="{00000000-0005-0000-0000-00001A080000}"/>
    <cellStyle name="40% - Accent5 9 3" xfId="1571" xr:uid="{00000000-0005-0000-0000-00004B060000}"/>
    <cellStyle name="40% - Accent6 10" xfId="551" xr:uid="{00000000-0005-0000-0000-00004F020000}"/>
    <cellStyle name="40% - Accent6 10 2" xfId="1105" xr:uid="{00000000-0005-0000-0000-000079040000}"/>
    <cellStyle name="40% - Accent6 10 2 2" xfId="2035" xr:uid="{00000000-0005-0000-0000-00001B080000}"/>
    <cellStyle name="40% - Accent6 10 3" xfId="1572" xr:uid="{00000000-0005-0000-0000-00004C060000}"/>
    <cellStyle name="40% - Accent6 11" xfId="552" xr:uid="{00000000-0005-0000-0000-000050020000}"/>
    <cellStyle name="40% - Accent6 12" xfId="970" xr:uid="{00000000-0005-0000-0000-0000F2030000}"/>
    <cellStyle name="40% - Accent6 12 2" xfId="1900" xr:uid="{00000000-0005-0000-0000-000094070000}"/>
    <cellStyle name="40% - Accent6 13" xfId="1437" xr:uid="{00000000-0005-0000-0000-0000C5050000}"/>
    <cellStyle name="40% - Accent6 2" xfId="89" xr:uid="{00000000-0005-0000-0000-000059000000}"/>
    <cellStyle name="40% - Accent6 2 2" xfId="232" xr:uid="{00000000-0005-0000-0000-0000E8000000}"/>
    <cellStyle name="40% - Accent6 2 2 2" xfId="361" xr:uid="{00000000-0005-0000-0000-000069010000}"/>
    <cellStyle name="40% - Accent6 2 2 2 2" xfId="926" xr:uid="{00000000-0005-0000-0000-0000C6030000}"/>
    <cellStyle name="40% - Accent6 2 2 2 2 2" xfId="1856" xr:uid="{00000000-0005-0000-0000-000068070000}"/>
    <cellStyle name="40% - Accent6 2 2 2 3" xfId="1393" xr:uid="{00000000-0005-0000-0000-000099050000}"/>
    <cellStyle name="40% - Accent6 2 2 3" xfId="554" xr:uid="{00000000-0005-0000-0000-000052020000}"/>
    <cellStyle name="40% - Accent6 2 2 3 2" xfId="1107" xr:uid="{00000000-0005-0000-0000-00007B040000}"/>
    <cellStyle name="40% - Accent6 2 2 3 2 2" xfId="2037" xr:uid="{00000000-0005-0000-0000-00001D080000}"/>
    <cellStyle name="40% - Accent6 2 2 3 3" xfId="1574" xr:uid="{00000000-0005-0000-0000-00004E060000}"/>
    <cellStyle name="40% - Accent6 2 2 4" xfId="818" xr:uid="{00000000-0005-0000-0000-00005A030000}"/>
    <cellStyle name="40% - Accent6 2 2 4 2" xfId="1748" xr:uid="{00000000-0005-0000-0000-0000FC060000}"/>
    <cellStyle name="40% - Accent6 2 2 5" xfId="1285" xr:uid="{00000000-0005-0000-0000-00002D050000}"/>
    <cellStyle name="40% - Accent6 2 3" xfId="163" xr:uid="{00000000-0005-0000-0000-0000A3000000}"/>
    <cellStyle name="40% - Accent6 2 3 2" xfId="555" xr:uid="{00000000-0005-0000-0000-000053020000}"/>
    <cellStyle name="40% - Accent6 2 3 2 2" xfId="1108" xr:uid="{00000000-0005-0000-0000-00007C040000}"/>
    <cellStyle name="40% - Accent6 2 3 2 2 2" xfId="2038" xr:uid="{00000000-0005-0000-0000-00001E080000}"/>
    <cellStyle name="40% - Accent6 2 3 2 3" xfId="1575" xr:uid="{00000000-0005-0000-0000-00004F060000}"/>
    <cellStyle name="40% - Accent6 2 3 3" xfId="759" xr:uid="{00000000-0005-0000-0000-00001F030000}"/>
    <cellStyle name="40% - Accent6 2 3 3 2" xfId="1689" xr:uid="{00000000-0005-0000-0000-0000C1060000}"/>
    <cellStyle name="40% - Accent6 2 3 4" xfId="1226" xr:uid="{00000000-0005-0000-0000-0000F2040000}"/>
    <cellStyle name="40% - Accent6 2 4" xfId="302" xr:uid="{00000000-0005-0000-0000-00002E010000}"/>
    <cellStyle name="40% - Accent6 2 4 2" xfId="867" xr:uid="{00000000-0005-0000-0000-00008B030000}"/>
    <cellStyle name="40% - Accent6 2 4 2 2" xfId="1797" xr:uid="{00000000-0005-0000-0000-00002D070000}"/>
    <cellStyle name="40% - Accent6 2 4 3" xfId="1334" xr:uid="{00000000-0005-0000-0000-00005E050000}"/>
    <cellStyle name="40% - Accent6 2 5" xfId="553" xr:uid="{00000000-0005-0000-0000-000051020000}"/>
    <cellStyle name="40% - Accent6 2 5 2" xfId="1106" xr:uid="{00000000-0005-0000-0000-00007A040000}"/>
    <cellStyle name="40% - Accent6 2 5 2 2" xfId="2036" xr:uid="{00000000-0005-0000-0000-00001C080000}"/>
    <cellStyle name="40% - Accent6 2 5 3" xfId="1573" xr:uid="{00000000-0005-0000-0000-00004D060000}"/>
    <cellStyle name="40% - Accent6 2 6" xfId="719" xr:uid="{00000000-0005-0000-0000-0000F7020000}"/>
    <cellStyle name="40% - Accent6 2 6 2" xfId="1649" xr:uid="{00000000-0005-0000-0000-000099060000}"/>
    <cellStyle name="40% - Accent6 2 7" xfId="1186" xr:uid="{00000000-0005-0000-0000-0000CA040000}"/>
    <cellStyle name="40% - Accent6 3" xfId="132" xr:uid="{00000000-0005-0000-0000-000084000000}"/>
    <cellStyle name="40% - Accent6 3 2" xfId="247" xr:uid="{00000000-0005-0000-0000-0000F7000000}"/>
    <cellStyle name="40% - Accent6 3 2 2" xfId="376" xr:uid="{00000000-0005-0000-0000-000078010000}"/>
    <cellStyle name="40% - Accent6 3 2 2 2" xfId="941" xr:uid="{00000000-0005-0000-0000-0000D5030000}"/>
    <cellStyle name="40% - Accent6 3 2 2 2 2" xfId="1871" xr:uid="{00000000-0005-0000-0000-000077070000}"/>
    <cellStyle name="40% - Accent6 3 2 2 3" xfId="1408" xr:uid="{00000000-0005-0000-0000-0000A8050000}"/>
    <cellStyle name="40% - Accent6 3 2 3" xfId="557" xr:uid="{00000000-0005-0000-0000-000055020000}"/>
    <cellStyle name="40% - Accent6 3 2 3 2" xfId="1109" xr:uid="{00000000-0005-0000-0000-00007D040000}"/>
    <cellStyle name="40% - Accent6 3 2 3 2 2" xfId="2039" xr:uid="{00000000-0005-0000-0000-00001F080000}"/>
    <cellStyle name="40% - Accent6 3 2 3 3" xfId="1576" xr:uid="{00000000-0005-0000-0000-000050060000}"/>
    <cellStyle name="40% - Accent6 3 2 4" xfId="833" xr:uid="{00000000-0005-0000-0000-000069030000}"/>
    <cellStyle name="40% - Accent6 3 2 4 2" xfId="1763" xr:uid="{00000000-0005-0000-0000-00000B070000}"/>
    <cellStyle name="40% - Accent6 3 2 5" xfId="1300" xr:uid="{00000000-0005-0000-0000-00003C050000}"/>
    <cellStyle name="40% - Accent6 3 3" xfId="178" xr:uid="{00000000-0005-0000-0000-0000B2000000}"/>
    <cellStyle name="40% - Accent6 3 3 2" xfId="558" xr:uid="{00000000-0005-0000-0000-000056020000}"/>
    <cellStyle name="40% - Accent6 3 3 2 2" xfId="1110" xr:uid="{00000000-0005-0000-0000-00007E040000}"/>
    <cellStyle name="40% - Accent6 3 3 2 2 2" xfId="2040" xr:uid="{00000000-0005-0000-0000-000020080000}"/>
    <cellStyle name="40% - Accent6 3 3 2 3" xfId="1577" xr:uid="{00000000-0005-0000-0000-000051060000}"/>
    <cellStyle name="40% - Accent6 3 3 3" xfId="774" xr:uid="{00000000-0005-0000-0000-00002E030000}"/>
    <cellStyle name="40% - Accent6 3 3 3 2" xfId="1704" xr:uid="{00000000-0005-0000-0000-0000D0060000}"/>
    <cellStyle name="40% - Accent6 3 3 4" xfId="1241" xr:uid="{00000000-0005-0000-0000-000001050000}"/>
    <cellStyle name="40% - Accent6 3 4" xfId="317" xr:uid="{00000000-0005-0000-0000-00003D010000}"/>
    <cellStyle name="40% - Accent6 3 4 2" xfId="882" xr:uid="{00000000-0005-0000-0000-00009A030000}"/>
    <cellStyle name="40% - Accent6 3 4 2 2" xfId="1812" xr:uid="{00000000-0005-0000-0000-00003C070000}"/>
    <cellStyle name="40% - Accent6 3 4 3" xfId="1349" xr:uid="{00000000-0005-0000-0000-00006D050000}"/>
    <cellStyle name="40% - Accent6 3 5" xfId="556" xr:uid="{00000000-0005-0000-0000-000054020000}"/>
    <cellStyle name="40% - Accent6 3 6" xfId="734" xr:uid="{00000000-0005-0000-0000-000006030000}"/>
    <cellStyle name="40% - Accent6 3 6 2" xfId="1664" xr:uid="{00000000-0005-0000-0000-0000A8060000}"/>
    <cellStyle name="40% - Accent6 3 7" xfId="1201" xr:uid="{00000000-0005-0000-0000-0000D9040000}"/>
    <cellStyle name="40% - Accent6 4" xfId="43" xr:uid="{00000000-0005-0000-0000-00002B000000}"/>
    <cellStyle name="40% - Accent6 4 2" xfId="559" xr:uid="{00000000-0005-0000-0000-000057020000}"/>
    <cellStyle name="40% - Accent6 4 2 2" xfId="1111" xr:uid="{00000000-0005-0000-0000-00007F040000}"/>
    <cellStyle name="40% - Accent6 4 2 2 2" xfId="2041" xr:uid="{00000000-0005-0000-0000-000021080000}"/>
    <cellStyle name="40% - Accent6 4 2 3" xfId="1578" xr:uid="{00000000-0005-0000-0000-000052060000}"/>
    <cellStyle name="40% - Accent6 5" xfId="214" xr:uid="{00000000-0005-0000-0000-0000D6000000}"/>
    <cellStyle name="40% - Accent6 5 2" xfId="344" xr:uid="{00000000-0005-0000-0000-000058010000}"/>
    <cellStyle name="40% - Accent6 5 2 2" xfId="909" xr:uid="{00000000-0005-0000-0000-0000B5030000}"/>
    <cellStyle name="40% - Accent6 5 2 2 2" xfId="1839" xr:uid="{00000000-0005-0000-0000-000057070000}"/>
    <cellStyle name="40% - Accent6 5 2 3" xfId="1376" xr:uid="{00000000-0005-0000-0000-000088050000}"/>
    <cellStyle name="40% - Accent6 5 3" xfId="560" xr:uid="{00000000-0005-0000-0000-000058020000}"/>
    <cellStyle name="40% - Accent6 5 3 2" xfId="1112" xr:uid="{00000000-0005-0000-0000-000080040000}"/>
    <cellStyle name="40% - Accent6 5 3 2 2" xfId="2042" xr:uid="{00000000-0005-0000-0000-000022080000}"/>
    <cellStyle name="40% - Accent6 5 3 3" xfId="1579" xr:uid="{00000000-0005-0000-0000-000053060000}"/>
    <cellStyle name="40% - Accent6 5 4" xfId="801" xr:uid="{00000000-0005-0000-0000-000049030000}"/>
    <cellStyle name="40% - Accent6 5 4 2" xfId="1731" xr:uid="{00000000-0005-0000-0000-0000EB060000}"/>
    <cellStyle name="40% - Accent6 5 5" xfId="1268" xr:uid="{00000000-0005-0000-0000-00001C050000}"/>
    <cellStyle name="40% - Accent6 6" xfId="561" xr:uid="{00000000-0005-0000-0000-000059020000}"/>
    <cellStyle name="40% - Accent6 6 2" xfId="1113" xr:uid="{00000000-0005-0000-0000-000081040000}"/>
    <cellStyle name="40% - Accent6 6 2 2" xfId="2043" xr:uid="{00000000-0005-0000-0000-000023080000}"/>
    <cellStyle name="40% - Accent6 6 3" xfId="1580" xr:uid="{00000000-0005-0000-0000-000054060000}"/>
    <cellStyle name="40% - Accent6 7" xfId="562" xr:uid="{00000000-0005-0000-0000-00005A020000}"/>
    <cellStyle name="40% - Accent6 7 2" xfId="1114" xr:uid="{00000000-0005-0000-0000-000082040000}"/>
    <cellStyle name="40% - Accent6 7 2 2" xfId="2044" xr:uid="{00000000-0005-0000-0000-000024080000}"/>
    <cellStyle name="40% - Accent6 7 3" xfId="1581" xr:uid="{00000000-0005-0000-0000-000055060000}"/>
    <cellStyle name="40% - Accent6 8" xfId="563" xr:uid="{00000000-0005-0000-0000-00005B020000}"/>
    <cellStyle name="40% - Accent6 8 2" xfId="1115" xr:uid="{00000000-0005-0000-0000-000083040000}"/>
    <cellStyle name="40% - Accent6 8 2 2" xfId="2045" xr:uid="{00000000-0005-0000-0000-000025080000}"/>
    <cellStyle name="40% - Accent6 8 3" xfId="1582" xr:uid="{00000000-0005-0000-0000-000056060000}"/>
    <cellStyle name="40% - Accent6 9" xfId="564" xr:uid="{00000000-0005-0000-0000-00005C020000}"/>
    <cellStyle name="40% - Accent6 9 2" xfId="1116" xr:uid="{00000000-0005-0000-0000-000084040000}"/>
    <cellStyle name="40% - Accent6 9 2 2" xfId="2046" xr:uid="{00000000-0005-0000-0000-000026080000}"/>
    <cellStyle name="40% - Accent6 9 3" xfId="1583" xr:uid="{00000000-0005-0000-0000-000057060000}"/>
    <cellStyle name="60% - Accent1 2" xfId="70" xr:uid="{00000000-0005-0000-0000-000046000000}"/>
    <cellStyle name="60% - Accent1 2 2" xfId="565" xr:uid="{00000000-0005-0000-0000-00005D020000}"/>
    <cellStyle name="60% - Accent1 3" xfId="113" xr:uid="{00000000-0005-0000-0000-000071000000}"/>
    <cellStyle name="60% - Accent1 3 2" xfId="567" xr:uid="{00000000-0005-0000-0000-00005F020000}"/>
    <cellStyle name="60% - Accent1 3 3" xfId="566" xr:uid="{00000000-0005-0000-0000-00005E020000}"/>
    <cellStyle name="60% - Accent1 4" xfId="24" xr:uid="{00000000-0005-0000-0000-000018000000}"/>
    <cellStyle name="60% - Accent2 2" xfId="74" xr:uid="{00000000-0005-0000-0000-00004A000000}"/>
    <cellStyle name="60% - Accent2 2 2" xfId="568" xr:uid="{00000000-0005-0000-0000-000060020000}"/>
    <cellStyle name="60% - Accent2 3" xfId="117" xr:uid="{00000000-0005-0000-0000-000075000000}"/>
    <cellStyle name="60% - Accent2 3 2" xfId="570" xr:uid="{00000000-0005-0000-0000-000062020000}"/>
    <cellStyle name="60% - Accent2 3 3" xfId="569" xr:uid="{00000000-0005-0000-0000-000061020000}"/>
    <cellStyle name="60% - Accent2 4" xfId="28" xr:uid="{00000000-0005-0000-0000-00001C000000}"/>
    <cellStyle name="60% - Accent3 2" xfId="78" xr:uid="{00000000-0005-0000-0000-00004E000000}"/>
    <cellStyle name="60% - Accent3 2 2" xfId="571" xr:uid="{00000000-0005-0000-0000-000063020000}"/>
    <cellStyle name="60% - Accent3 3" xfId="121" xr:uid="{00000000-0005-0000-0000-000079000000}"/>
    <cellStyle name="60% - Accent3 3 2" xfId="573" xr:uid="{00000000-0005-0000-0000-000065020000}"/>
    <cellStyle name="60% - Accent3 3 3" xfId="572" xr:uid="{00000000-0005-0000-0000-000064020000}"/>
    <cellStyle name="60% - Accent3 4" xfId="32" xr:uid="{00000000-0005-0000-0000-000020000000}"/>
    <cellStyle name="60% - Accent4 2" xfId="82" xr:uid="{00000000-0005-0000-0000-000052000000}"/>
    <cellStyle name="60% - Accent4 2 2" xfId="574" xr:uid="{00000000-0005-0000-0000-000066020000}"/>
    <cellStyle name="60% - Accent4 3" xfId="125" xr:uid="{00000000-0005-0000-0000-00007D000000}"/>
    <cellStyle name="60% - Accent4 3 2" xfId="576" xr:uid="{00000000-0005-0000-0000-000068020000}"/>
    <cellStyle name="60% - Accent4 3 3" xfId="575" xr:uid="{00000000-0005-0000-0000-000067020000}"/>
    <cellStyle name="60% - Accent4 4" xfId="36" xr:uid="{00000000-0005-0000-0000-000024000000}"/>
    <cellStyle name="60% - Accent5 2" xfId="86" xr:uid="{00000000-0005-0000-0000-000056000000}"/>
    <cellStyle name="60% - Accent5 2 2" xfId="577" xr:uid="{00000000-0005-0000-0000-000069020000}"/>
    <cellStyle name="60% - Accent5 3" xfId="129" xr:uid="{00000000-0005-0000-0000-000081000000}"/>
    <cellStyle name="60% - Accent5 3 2" xfId="579" xr:uid="{00000000-0005-0000-0000-00006B020000}"/>
    <cellStyle name="60% - Accent5 3 3" xfId="578" xr:uid="{00000000-0005-0000-0000-00006A020000}"/>
    <cellStyle name="60% - Accent5 4" xfId="40" xr:uid="{00000000-0005-0000-0000-000028000000}"/>
    <cellStyle name="60% - Accent6 2" xfId="90" xr:uid="{00000000-0005-0000-0000-00005A000000}"/>
    <cellStyle name="60% - Accent6 2 2" xfId="580" xr:uid="{00000000-0005-0000-0000-00006C020000}"/>
    <cellStyle name="60% - Accent6 3" xfId="133" xr:uid="{00000000-0005-0000-0000-000085000000}"/>
    <cellStyle name="60% - Accent6 3 2" xfId="582" xr:uid="{00000000-0005-0000-0000-00006E020000}"/>
    <cellStyle name="60% - Accent6 3 3" xfId="581" xr:uid="{00000000-0005-0000-0000-00006D020000}"/>
    <cellStyle name="60% - Accent6 4" xfId="44" xr:uid="{00000000-0005-0000-0000-00002C000000}"/>
    <cellStyle name="Accent1 2" xfId="67" xr:uid="{00000000-0005-0000-0000-000043000000}"/>
    <cellStyle name="Accent1 2 2" xfId="583" xr:uid="{00000000-0005-0000-0000-00006F020000}"/>
    <cellStyle name="Accent1 3" xfId="110" xr:uid="{00000000-0005-0000-0000-00006E000000}"/>
    <cellStyle name="Accent1 3 2" xfId="585" xr:uid="{00000000-0005-0000-0000-000071020000}"/>
    <cellStyle name="Accent1 3 3" xfId="584" xr:uid="{00000000-0005-0000-0000-000070020000}"/>
    <cellStyle name="Accent1 4" xfId="21" xr:uid="{00000000-0005-0000-0000-000015000000}"/>
    <cellStyle name="Accent2 2" xfId="71" xr:uid="{00000000-0005-0000-0000-000047000000}"/>
    <cellStyle name="Accent2 2 2" xfId="586" xr:uid="{00000000-0005-0000-0000-000072020000}"/>
    <cellStyle name="Accent2 3" xfId="114" xr:uid="{00000000-0005-0000-0000-000072000000}"/>
    <cellStyle name="Accent2 3 2" xfId="588" xr:uid="{00000000-0005-0000-0000-000074020000}"/>
    <cellStyle name="Accent2 3 3" xfId="587" xr:uid="{00000000-0005-0000-0000-000073020000}"/>
    <cellStyle name="Accent2 4" xfId="25" xr:uid="{00000000-0005-0000-0000-000019000000}"/>
    <cellStyle name="Accent3 2" xfId="75" xr:uid="{00000000-0005-0000-0000-00004B000000}"/>
    <cellStyle name="Accent3 2 2" xfId="589" xr:uid="{00000000-0005-0000-0000-000075020000}"/>
    <cellStyle name="Accent3 3" xfId="118" xr:uid="{00000000-0005-0000-0000-000076000000}"/>
    <cellStyle name="Accent3 3 2" xfId="591" xr:uid="{00000000-0005-0000-0000-000077020000}"/>
    <cellStyle name="Accent3 3 3" xfId="590" xr:uid="{00000000-0005-0000-0000-000076020000}"/>
    <cellStyle name="Accent3 4" xfId="29" xr:uid="{00000000-0005-0000-0000-00001D000000}"/>
    <cellStyle name="Accent4 2" xfId="79" xr:uid="{00000000-0005-0000-0000-00004F000000}"/>
    <cellStyle name="Accent4 2 2" xfId="592" xr:uid="{00000000-0005-0000-0000-000078020000}"/>
    <cellStyle name="Accent4 3" xfId="122" xr:uid="{00000000-0005-0000-0000-00007A000000}"/>
    <cellStyle name="Accent4 3 2" xfId="594" xr:uid="{00000000-0005-0000-0000-00007A020000}"/>
    <cellStyle name="Accent4 3 3" xfId="593" xr:uid="{00000000-0005-0000-0000-000079020000}"/>
    <cellStyle name="Accent4 4" xfId="33" xr:uid="{00000000-0005-0000-0000-000021000000}"/>
    <cellStyle name="Accent5 2" xfId="83" xr:uid="{00000000-0005-0000-0000-000053000000}"/>
    <cellStyle name="Accent5 2 2" xfId="595" xr:uid="{00000000-0005-0000-0000-00007B020000}"/>
    <cellStyle name="Accent5 3" xfId="126" xr:uid="{00000000-0005-0000-0000-00007E000000}"/>
    <cellStyle name="Accent5 3 2" xfId="597" xr:uid="{00000000-0005-0000-0000-00007D020000}"/>
    <cellStyle name="Accent5 3 3" xfId="596" xr:uid="{00000000-0005-0000-0000-00007C020000}"/>
    <cellStyle name="Accent5 4" xfId="37" xr:uid="{00000000-0005-0000-0000-000025000000}"/>
    <cellStyle name="Accent6 2" xfId="87" xr:uid="{00000000-0005-0000-0000-000057000000}"/>
    <cellStyle name="Accent6 2 2" xfId="598" xr:uid="{00000000-0005-0000-0000-00007E020000}"/>
    <cellStyle name="Accent6 3" xfId="130" xr:uid="{00000000-0005-0000-0000-000082000000}"/>
    <cellStyle name="Accent6 3 2" xfId="600" xr:uid="{00000000-0005-0000-0000-000080020000}"/>
    <cellStyle name="Accent6 3 3" xfId="599" xr:uid="{00000000-0005-0000-0000-00007F020000}"/>
    <cellStyle name="Accent6 4" xfId="41" xr:uid="{00000000-0005-0000-0000-000029000000}"/>
    <cellStyle name="Bad 2" xfId="56" xr:uid="{00000000-0005-0000-0000-000038000000}"/>
    <cellStyle name="Bad 2 2" xfId="601" xr:uid="{00000000-0005-0000-0000-000081020000}"/>
    <cellStyle name="Bad 3" xfId="99" xr:uid="{00000000-0005-0000-0000-000063000000}"/>
    <cellStyle name="Bad 3 2" xfId="603" xr:uid="{00000000-0005-0000-0000-000083020000}"/>
    <cellStyle name="Bad 3 3" xfId="602" xr:uid="{00000000-0005-0000-0000-000082020000}"/>
    <cellStyle name="Bad 4" xfId="10" xr:uid="{00000000-0005-0000-0000-00000A000000}"/>
    <cellStyle name="Calculation 2" xfId="60" xr:uid="{00000000-0005-0000-0000-00003C000000}"/>
    <cellStyle name="Calculation 2 2" xfId="604" xr:uid="{00000000-0005-0000-0000-000084020000}"/>
    <cellStyle name="Calculation 3" xfId="103" xr:uid="{00000000-0005-0000-0000-000067000000}"/>
    <cellStyle name="Calculation 3 2" xfId="606" xr:uid="{00000000-0005-0000-0000-000086020000}"/>
    <cellStyle name="Calculation 3 3" xfId="605" xr:uid="{00000000-0005-0000-0000-000085020000}"/>
    <cellStyle name="Calculation 4" xfId="14" xr:uid="{00000000-0005-0000-0000-00000E000000}"/>
    <cellStyle name="Check Cell 2" xfId="62" xr:uid="{00000000-0005-0000-0000-00003E000000}"/>
    <cellStyle name="Check Cell 2 2" xfId="607" xr:uid="{00000000-0005-0000-0000-000087020000}"/>
    <cellStyle name="Check Cell 3" xfId="105" xr:uid="{00000000-0005-0000-0000-000069000000}"/>
    <cellStyle name="Check Cell 3 2" xfId="609" xr:uid="{00000000-0005-0000-0000-000089020000}"/>
    <cellStyle name="Check Cell 3 3" xfId="608" xr:uid="{00000000-0005-0000-0000-000088020000}"/>
    <cellStyle name="Check Cell 4" xfId="16" xr:uid="{00000000-0005-0000-0000-000010000000}"/>
    <cellStyle name="Comma 10" xfId="610" xr:uid="{00000000-0005-0000-0000-00008A020000}"/>
    <cellStyle name="Comma 10 2" xfId="1117" xr:uid="{00000000-0005-0000-0000-000085040000}"/>
    <cellStyle name="Comma 10 2 2" xfId="2047" xr:uid="{00000000-0005-0000-0000-000027080000}"/>
    <cellStyle name="Comma 10 2 2 2 2" xfId="2100" xr:uid="{00000000-0005-0000-0000-00005E080000}"/>
    <cellStyle name="Comma 10 3" xfId="1584" xr:uid="{00000000-0005-0000-0000-000058060000}"/>
    <cellStyle name="Comma 2" xfId="48" xr:uid="{00000000-0005-0000-0000-000030000000}"/>
    <cellStyle name="Comma 2 2" xfId="218" xr:uid="{00000000-0005-0000-0000-0000DA000000}"/>
    <cellStyle name="Comma 2 2 2" xfId="347" xr:uid="{00000000-0005-0000-0000-00005B010000}"/>
    <cellStyle name="Comma 2 2 2 2" xfId="912" xr:uid="{00000000-0005-0000-0000-0000B8030000}"/>
    <cellStyle name="Comma 2 2 2 2 2" xfId="1842" xr:uid="{00000000-0005-0000-0000-00005A070000}"/>
    <cellStyle name="Comma 2 2 2 3" xfId="1379" xr:uid="{00000000-0005-0000-0000-00008B050000}"/>
    <cellStyle name="Comma 2 2 3" xfId="612" xr:uid="{00000000-0005-0000-0000-00008C020000}"/>
    <cellStyle name="Comma 2 2 3 2" xfId="1119" xr:uid="{00000000-0005-0000-0000-000087040000}"/>
    <cellStyle name="Comma 2 2 3 2 2" xfId="2049" xr:uid="{00000000-0005-0000-0000-000029080000}"/>
    <cellStyle name="Comma 2 2 3 3" xfId="1586" xr:uid="{00000000-0005-0000-0000-00005A060000}"/>
    <cellStyle name="Comma 2 2 4" xfId="804" xr:uid="{00000000-0005-0000-0000-00004C030000}"/>
    <cellStyle name="Comma 2 2 4 2" xfId="1734" xr:uid="{00000000-0005-0000-0000-0000EE060000}"/>
    <cellStyle name="Comma 2 2 5" xfId="1271" xr:uid="{00000000-0005-0000-0000-00001F050000}"/>
    <cellStyle name="Comma 2 3" xfId="149" xr:uid="{00000000-0005-0000-0000-000095000000}"/>
    <cellStyle name="Comma 2 3 2" xfId="613" xr:uid="{00000000-0005-0000-0000-00008D020000}"/>
    <cellStyle name="Comma 2 3 2 2" xfId="1120" xr:uid="{00000000-0005-0000-0000-000088040000}"/>
    <cellStyle name="Comma 2 3 2 2 2" xfId="2050" xr:uid="{00000000-0005-0000-0000-00002A080000}"/>
    <cellStyle name="Comma 2 3 2 3" xfId="1587" xr:uid="{00000000-0005-0000-0000-00005B060000}"/>
    <cellStyle name="Comma 2 3 3" xfId="745" xr:uid="{00000000-0005-0000-0000-000011030000}"/>
    <cellStyle name="Comma 2 3 3 2" xfId="1675" xr:uid="{00000000-0005-0000-0000-0000B3060000}"/>
    <cellStyle name="Comma 2 3 4" xfId="1212" xr:uid="{00000000-0005-0000-0000-0000E4040000}"/>
    <cellStyle name="Comma 2 4" xfId="288" xr:uid="{00000000-0005-0000-0000-000020010000}"/>
    <cellStyle name="Comma 2 4 2" xfId="853" xr:uid="{00000000-0005-0000-0000-00007D030000}"/>
    <cellStyle name="Comma 2 4 2 2" xfId="1783" xr:uid="{00000000-0005-0000-0000-00001F070000}"/>
    <cellStyle name="Comma 2 4 3" xfId="1320" xr:uid="{00000000-0005-0000-0000-000050050000}"/>
    <cellStyle name="Comma 2 5" xfId="611" xr:uid="{00000000-0005-0000-0000-00008B020000}"/>
    <cellStyle name="Comma 2 5 2" xfId="1118" xr:uid="{00000000-0005-0000-0000-000086040000}"/>
    <cellStyle name="Comma 2 5 2 2" xfId="2048" xr:uid="{00000000-0005-0000-0000-000028080000}"/>
    <cellStyle name="Comma 2 5 3" xfId="1585" xr:uid="{00000000-0005-0000-0000-000059060000}"/>
    <cellStyle name="Comma 2 6" xfId="705" xr:uid="{00000000-0005-0000-0000-0000E9020000}"/>
    <cellStyle name="Comma 2 6 2" xfId="1635" xr:uid="{00000000-0005-0000-0000-00008B060000}"/>
    <cellStyle name="Comma 2 7" xfId="1172" xr:uid="{00000000-0005-0000-0000-0000BC040000}"/>
    <cellStyle name="Comma 3" xfId="91" xr:uid="{00000000-0005-0000-0000-00005B000000}"/>
    <cellStyle name="Comma 3 2" xfId="233" xr:uid="{00000000-0005-0000-0000-0000E9000000}"/>
    <cellStyle name="Comma 3 2 2" xfId="362" xr:uid="{00000000-0005-0000-0000-00006A010000}"/>
    <cellStyle name="Comma 3 2 2 2" xfId="927" xr:uid="{00000000-0005-0000-0000-0000C7030000}"/>
    <cellStyle name="Comma 3 2 2 2 2" xfId="1857" xr:uid="{00000000-0005-0000-0000-000069070000}"/>
    <cellStyle name="Comma 3 2 2 3" xfId="1394" xr:uid="{00000000-0005-0000-0000-00009A050000}"/>
    <cellStyle name="Comma 3 2 3" xfId="615" xr:uid="{00000000-0005-0000-0000-00008F020000}"/>
    <cellStyle name="Comma 3 2 3 2" xfId="1122" xr:uid="{00000000-0005-0000-0000-00008A040000}"/>
    <cellStyle name="Comma 3 2 3 2 2" xfId="2052" xr:uid="{00000000-0005-0000-0000-00002C080000}"/>
    <cellStyle name="Comma 3 2 3 3" xfId="1589" xr:uid="{00000000-0005-0000-0000-00005D060000}"/>
    <cellStyle name="Comma 3 2 4" xfId="819" xr:uid="{00000000-0005-0000-0000-00005B030000}"/>
    <cellStyle name="Comma 3 2 4 2" xfId="1749" xr:uid="{00000000-0005-0000-0000-0000FD060000}"/>
    <cellStyle name="Comma 3 2 5" xfId="1286" xr:uid="{00000000-0005-0000-0000-00002E050000}"/>
    <cellStyle name="Comma 3 3" xfId="164" xr:uid="{00000000-0005-0000-0000-0000A4000000}"/>
    <cellStyle name="Comma 3 3 2" xfId="616" xr:uid="{00000000-0005-0000-0000-000090020000}"/>
    <cellStyle name="Comma 3 3 2 2" xfId="1123" xr:uid="{00000000-0005-0000-0000-00008B040000}"/>
    <cellStyle name="Comma 3 3 2 2 2" xfId="2053" xr:uid="{00000000-0005-0000-0000-00002D080000}"/>
    <cellStyle name="Comma 3 3 2 3" xfId="1590" xr:uid="{00000000-0005-0000-0000-00005E060000}"/>
    <cellStyle name="Comma 3 3 3" xfId="760" xr:uid="{00000000-0005-0000-0000-000020030000}"/>
    <cellStyle name="Comma 3 3 3 2" xfId="1690" xr:uid="{00000000-0005-0000-0000-0000C2060000}"/>
    <cellStyle name="Comma 3 3 4" xfId="1227" xr:uid="{00000000-0005-0000-0000-0000F3040000}"/>
    <cellStyle name="Comma 3 4" xfId="303" xr:uid="{00000000-0005-0000-0000-00002F010000}"/>
    <cellStyle name="Comma 3 4 2" xfId="868" xr:uid="{00000000-0005-0000-0000-00008C030000}"/>
    <cellStyle name="Comma 3 4 2 2" xfId="1798" xr:uid="{00000000-0005-0000-0000-00002E070000}"/>
    <cellStyle name="Comma 3 4 3" xfId="1335" xr:uid="{00000000-0005-0000-0000-00005F050000}"/>
    <cellStyle name="Comma 3 5" xfId="614" xr:uid="{00000000-0005-0000-0000-00008E020000}"/>
    <cellStyle name="Comma 3 5 2" xfId="1121" xr:uid="{00000000-0005-0000-0000-000089040000}"/>
    <cellStyle name="Comma 3 5 2 2" xfId="2051" xr:uid="{00000000-0005-0000-0000-00002B080000}"/>
    <cellStyle name="Comma 3 5 3" xfId="1588" xr:uid="{00000000-0005-0000-0000-00005C060000}"/>
    <cellStyle name="Comma 3 6" xfId="720" xr:uid="{00000000-0005-0000-0000-0000F8020000}"/>
    <cellStyle name="Comma 3 6 2" xfId="1650" xr:uid="{00000000-0005-0000-0000-00009A060000}"/>
    <cellStyle name="Comma 3 7" xfId="1187" xr:uid="{00000000-0005-0000-0000-0000CB040000}"/>
    <cellStyle name="Comma 4" xfId="262" xr:uid="{00000000-0005-0000-0000-000006010000}"/>
    <cellStyle name="Comma 4 2" xfId="617" xr:uid="{00000000-0005-0000-0000-000091020000}"/>
    <cellStyle name="Comma 4 2 2" xfId="1124" xr:uid="{00000000-0005-0000-0000-00008C040000}"/>
    <cellStyle name="Comma 4 2 2 2" xfId="2054" xr:uid="{00000000-0005-0000-0000-00002E080000}"/>
    <cellStyle name="Comma 4 2 3" xfId="1591" xr:uid="{00000000-0005-0000-0000-00005F060000}"/>
    <cellStyle name="Comma 5" xfId="187" xr:uid="{00000000-0005-0000-0000-0000BB000000}"/>
    <cellStyle name="Comma 5 2" xfId="618" xr:uid="{00000000-0005-0000-0000-000092020000}"/>
    <cellStyle name="Comma 5 2 2" xfId="1125" xr:uid="{00000000-0005-0000-0000-00008D040000}"/>
    <cellStyle name="Comma 5 2 2 2" xfId="2055" xr:uid="{00000000-0005-0000-0000-00002F080000}"/>
    <cellStyle name="Comma 5 2 3" xfId="1592" xr:uid="{00000000-0005-0000-0000-000060060000}"/>
    <cellStyle name="Comma 6" xfId="619" xr:uid="{00000000-0005-0000-0000-000093020000}"/>
    <cellStyle name="Comma 6 2" xfId="1126" xr:uid="{00000000-0005-0000-0000-00008E040000}"/>
    <cellStyle name="Comma 6 2 2" xfId="2056" xr:uid="{00000000-0005-0000-0000-000030080000}"/>
    <cellStyle name="Comma 6 3" xfId="1593" xr:uid="{00000000-0005-0000-0000-000061060000}"/>
    <cellStyle name="Comma 7" xfId="620" xr:uid="{00000000-0005-0000-0000-000094020000}"/>
    <cellStyle name="Comma 7 2" xfId="1127" xr:uid="{00000000-0005-0000-0000-00008F040000}"/>
    <cellStyle name="Comma 7 2 2" xfId="2057" xr:uid="{00000000-0005-0000-0000-000031080000}"/>
    <cellStyle name="Comma 7 3" xfId="1594" xr:uid="{00000000-0005-0000-0000-000062060000}"/>
    <cellStyle name="Comma 8" xfId="621" xr:uid="{00000000-0005-0000-0000-000095020000}"/>
    <cellStyle name="Comma 8 2" xfId="1128" xr:uid="{00000000-0005-0000-0000-000090040000}"/>
    <cellStyle name="Comma 8 2 2" xfId="2058" xr:uid="{00000000-0005-0000-0000-000032080000}"/>
    <cellStyle name="Comma 8 3" xfId="1595" xr:uid="{00000000-0005-0000-0000-000063060000}"/>
    <cellStyle name="Comma 9" xfId="622" xr:uid="{00000000-0005-0000-0000-000096020000}"/>
    <cellStyle name="Comma 9 2" xfId="1129" xr:uid="{00000000-0005-0000-0000-000091040000}"/>
    <cellStyle name="Comma 9 2 2" xfId="2059" xr:uid="{00000000-0005-0000-0000-000033080000}"/>
    <cellStyle name="Comma 9 3" xfId="1596" xr:uid="{00000000-0005-0000-0000-000064060000}"/>
    <cellStyle name="Currency 2" xfId="47" xr:uid="{00000000-0005-0000-0000-00002F000000}"/>
    <cellStyle name="Explanatory Text 2" xfId="65" xr:uid="{00000000-0005-0000-0000-000041000000}"/>
    <cellStyle name="Explanatory Text 2 2" xfId="623" xr:uid="{00000000-0005-0000-0000-000097020000}"/>
    <cellStyle name="Explanatory Text 3" xfId="108" xr:uid="{00000000-0005-0000-0000-00006C000000}"/>
    <cellStyle name="Explanatory Text 3 2" xfId="625" xr:uid="{00000000-0005-0000-0000-000099020000}"/>
    <cellStyle name="Explanatory Text 3 3" xfId="624" xr:uid="{00000000-0005-0000-0000-000098020000}"/>
    <cellStyle name="Explanatory Text 4" xfId="19" xr:uid="{00000000-0005-0000-0000-000013000000}"/>
    <cellStyle name="Followed Hyperlink" xfId="49" builtinId="9" hidden="1"/>
    <cellStyle name="Good 2" xfId="55" xr:uid="{00000000-0005-0000-0000-000037000000}"/>
    <cellStyle name="Good 2 2" xfId="626" xr:uid="{00000000-0005-0000-0000-00009A020000}"/>
    <cellStyle name="Good 3" xfId="98" xr:uid="{00000000-0005-0000-0000-000062000000}"/>
    <cellStyle name="Good 3 2" xfId="628" xr:uid="{00000000-0005-0000-0000-00009C020000}"/>
    <cellStyle name="Good 3 3" xfId="627" xr:uid="{00000000-0005-0000-0000-00009B020000}"/>
    <cellStyle name="Good 4" xfId="9" xr:uid="{00000000-0005-0000-0000-000009000000}"/>
    <cellStyle name="Heading 1 2" xfId="51" xr:uid="{00000000-0005-0000-0000-000033000000}"/>
    <cellStyle name="Heading 1 2 2" xfId="629" xr:uid="{00000000-0005-0000-0000-00009D020000}"/>
    <cellStyle name="Heading 1 3" xfId="94" xr:uid="{00000000-0005-0000-0000-00005E000000}"/>
    <cellStyle name="Heading 1 3 2" xfId="631" xr:uid="{00000000-0005-0000-0000-00009F020000}"/>
    <cellStyle name="Heading 1 3 3" xfId="630" xr:uid="{00000000-0005-0000-0000-00009E020000}"/>
    <cellStyle name="Heading 1 4" xfId="5" xr:uid="{00000000-0005-0000-0000-000005000000}"/>
    <cellStyle name="Heading 2 2" xfId="52" xr:uid="{00000000-0005-0000-0000-000034000000}"/>
    <cellStyle name="Heading 2 2 2" xfId="632" xr:uid="{00000000-0005-0000-0000-0000A0020000}"/>
    <cellStyle name="Heading 2 3" xfId="95" xr:uid="{00000000-0005-0000-0000-00005F000000}"/>
    <cellStyle name="Heading 2 3 2" xfId="634" xr:uid="{00000000-0005-0000-0000-0000A2020000}"/>
    <cellStyle name="Heading 2 3 3" xfId="633" xr:uid="{00000000-0005-0000-0000-0000A1020000}"/>
    <cellStyle name="Heading 2 4" xfId="6" xr:uid="{00000000-0005-0000-0000-000006000000}"/>
    <cellStyle name="Heading 3 2" xfId="53" xr:uid="{00000000-0005-0000-0000-000035000000}"/>
    <cellStyle name="Heading 3 2 2" xfId="635" xr:uid="{00000000-0005-0000-0000-0000A3020000}"/>
    <cellStyle name="Heading 3 3" xfId="96" xr:uid="{00000000-0005-0000-0000-000060000000}"/>
    <cellStyle name="Heading 3 3 2" xfId="637" xr:uid="{00000000-0005-0000-0000-0000A5020000}"/>
    <cellStyle name="Heading 3 3 3" xfId="636" xr:uid="{00000000-0005-0000-0000-0000A4020000}"/>
    <cellStyle name="Heading 3 4" xfId="7" xr:uid="{00000000-0005-0000-0000-000007000000}"/>
    <cellStyle name="Heading 4 2" xfId="54" xr:uid="{00000000-0005-0000-0000-000036000000}"/>
    <cellStyle name="Heading 4 2 2" xfId="638" xr:uid="{00000000-0005-0000-0000-0000A6020000}"/>
    <cellStyle name="Heading 4 3" xfId="97" xr:uid="{00000000-0005-0000-0000-000061000000}"/>
    <cellStyle name="Heading 4 3 2" xfId="640" xr:uid="{00000000-0005-0000-0000-0000A8020000}"/>
    <cellStyle name="Heading 4 3 3" xfId="639" xr:uid="{00000000-0005-0000-0000-0000A7020000}"/>
    <cellStyle name="Heading 4 4" xfId="8" xr:uid="{00000000-0005-0000-0000-000008000000}"/>
    <cellStyle name="Hyperlink" xfId="1" builtinId="8"/>
    <cellStyle name="Hyperlink 10" xfId="191" hidden="1" xr:uid="{00000000-0005-0000-0000-0000BF000000}"/>
    <cellStyle name="Hyperlink 11" xfId="192" hidden="1" xr:uid="{00000000-0005-0000-0000-0000C0000000}"/>
    <cellStyle name="Hyperlink 12" xfId="193" hidden="1" xr:uid="{00000000-0005-0000-0000-0000C1000000}"/>
    <cellStyle name="Hyperlink 13" xfId="194" hidden="1" xr:uid="{00000000-0005-0000-0000-0000C2000000}"/>
    <cellStyle name="Hyperlink 14" xfId="195" hidden="1" xr:uid="{00000000-0005-0000-0000-0000C3000000}"/>
    <cellStyle name="Hyperlink 15" xfId="254" hidden="1" xr:uid="{00000000-0005-0000-0000-0000FE000000}"/>
    <cellStyle name="Hyperlink 16" xfId="255" hidden="1" xr:uid="{00000000-0005-0000-0000-0000FF000000}"/>
    <cellStyle name="Hyperlink 17" xfId="256" hidden="1" xr:uid="{00000000-0005-0000-0000-000000010000}"/>
    <cellStyle name="Hyperlink 18" xfId="259" hidden="1" xr:uid="{00000000-0005-0000-0000-000003010000}"/>
    <cellStyle name="Hyperlink 19" xfId="260" hidden="1" xr:uid="{00000000-0005-0000-0000-000004010000}"/>
    <cellStyle name="Hyperlink 2" xfId="140" hidden="1" xr:uid="{00000000-0005-0000-0000-00008C000000}"/>
    <cellStyle name="Hyperlink 20" xfId="261" hidden="1" xr:uid="{00000000-0005-0000-0000-000005010000}"/>
    <cellStyle name="Hyperlink 21" xfId="263" hidden="1" xr:uid="{00000000-0005-0000-0000-000007010000}"/>
    <cellStyle name="Hyperlink 22" xfId="264" hidden="1" xr:uid="{00000000-0005-0000-0000-000008010000}"/>
    <cellStyle name="Hyperlink 23" xfId="265" hidden="1" xr:uid="{00000000-0005-0000-0000-000009010000}"/>
    <cellStyle name="Hyperlink 24" xfId="266" hidden="1" xr:uid="{00000000-0005-0000-0000-00000A010000}"/>
    <cellStyle name="Hyperlink 25" xfId="267" hidden="1" xr:uid="{00000000-0005-0000-0000-00000B010000}"/>
    <cellStyle name="Hyperlink 26" xfId="268" hidden="1" xr:uid="{00000000-0005-0000-0000-00000C010000}"/>
    <cellStyle name="Hyperlink 27" xfId="269" hidden="1" xr:uid="{00000000-0005-0000-0000-00000D010000}"/>
    <cellStyle name="Hyperlink 28" xfId="270" hidden="1" xr:uid="{00000000-0005-0000-0000-00000E010000}"/>
    <cellStyle name="Hyperlink 29" xfId="271" hidden="1" xr:uid="{00000000-0005-0000-0000-00000F010000}"/>
    <cellStyle name="Hyperlink 3" xfId="141" hidden="1" xr:uid="{00000000-0005-0000-0000-00008D000000}"/>
    <cellStyle name="Hyperlink 30" xfId="272" hidden="1" xr:uid="{00000000-0005-0000-0000-000010010000}"/>
    <cellStyle name="Hyperlink 31" xfId="273" hidden="1" xr:uid="{00000000-0005-0000-0000-000011010000}"/>
    <cellStyle name="Hyperlink 32" xfId="274" hidden="1" xr:uid="{00000000-0005-0000-0000-000012010000}"/>
    <cellStyle name="Hyperlink 33" xfId="282" hidden="1" xr:uid="{00000000-0005-0000-0000-00001A010000}"/>
    <cellStyle name="Hyperlink 34" xfId="283" hidden="1" xr:uid="{00000000-0005-0000-0000-00001B010000}"/>
    <cellStyle name="Hyperlink 35" xfId="688" xr:uid="{00000000-0005-0000-0000-0000D8020000}"/>
    <cellStyle name="Hyperlink 4" xfId="142" hidden="1" xr:uid="{00000000-0005-0000-0000-00008E000000}"/>
    <cellStyle name="Hyperlink 5" xfId="145" hidden="1" xr:uid="{00000000-0005-0000-0000-000091000000}"/>
    <cellStyle name="Hyperlink 6" xfId="146" hidden="1" xr:uid="{00000000-0005-0000-0000-000092000000}"/>
    <cellStyle name="Hyperlink 7" xfId="188" hidden="1" xr:uid="{00000000-0005-0000-0000-0000BC000000}"/>
    <cellStyle name="Hyperlink 8" xfId="189" hidden="1" xr:uid="{00000000-0005-0000-0000-0000BD000000}"/>
    <cellStyle name="Hyperlink 9" xfId="190" hidden="1" xr:uid="{00000000-0005-0000-0000-0000BE000000}"/>
    <cellStyle name="Input 2" xfId="58" xr:uid="{00000000-0005-0000-0000-00003A000000}"/>
    <cellStyle name="Input 2 2" xfId="641" xr:uid="{00000000-0005-0000-0000-0000A9020000}"/>
    <cellStyle name="Input 3" xfId="101" xr:uid="{00000000-0005-0000-0000-000065000000}"/>
    <cellStyle name="Input 3 2" xfId="643" xr:uid="{00000000-0005-0000-0000-0000AB020000}"/>
    <cellStyle name="Input 3 3" xfId="642" xr:uid="{00000000-0005-0000-0000-0000AA020000}"/>
    <cellStyle name="Input 4" xfId="12" xr:uid="{00000000-0005-0000-0000-00000C000000}"/>
    <cellStyle name="Linked Cell 2" xfId="61" xr:uid="{00000000-0005-0000-0000-00003D000000}"/>
    <cellStyle name="Linked Cell 2 2" xfId="644" xr:uid="{00000000-0005-0000-0000-0000AC020000}"/>
    <cellStyle name="Linked Cell 3" xfId="104" xr:uid="{00000000-0005-0000-0000-000068000000}"/>
    <cellStyle name="Linked Cell 3 2" xfId="646" xr:uid="{00000000-0005-0000-0000-0000AE020000}"/>
    <cellStyle name="Linked Cell 3 3" xfId="645" xr:uid="{00000000-0005-0000-0000-0000AD020000}"/>
    <cellStyle name="Linked Cell 4" xfId="15" xr:uid="{00000000-0005-0000-0000-00000F000000}"/>
    <cellStyle name="Neutral 2" xfId="57" xr:uid="{00000000-0005-0000-0000-000039000000}"/>
    <cellStyle name="Neutral 2 2" xfId="647" xr:uid="{00000000-0005-0000-0000-0000AF020000}"/>
    <cellStyle name="Neutral 3" xfId="100" xr:uid="{00000000-0005-0000-0000-000064000000}"/>
    <cellStyle name="Neutral 3 2" xfId="649" xr:uid="{00000000-0005-0000-0000-0000B1020000}"/>
    <cellStyle name="Neutral 3 3" xfId="648" xr:uid="{00000000-0005-0000-0000-0000B0020000}"/>
    <cellStyle name="Neutral 4" xfId="11" xr:uid="{00000000-0005-0000-0000-00000B000000}"/>
    <cellStyle name="Normal" xfId="0" builtinId="0"/>
    <cellStyle name="Normal 10" xfId="138" xr:uid="{00000000-0005-0000-0000-00008A000000}"/>
    <cellStyle name="Normal 10 2" xfId="252" xr:uid="{00000000-0005-0000-0000-0000FC000000}"/>
    <cellStyle name="Normal 10 2 2" xfId="381" xr:uid="{00000000-0005-0000-0000-00007D010000}"/>
    <cellStyle name="Normal 10 2 2 2" xfId="946" xr:uid="{00000000-0005-0000-0000-0000DA030000}"/>
    <cellStyle name="Normal 10 2 2 2 2" xfId="1876" xr:uid="{00000000-0005-0000-0000-00007C070000}"/>
    <cellStyle name="Normal 10 2 2 3" xfId="1413" xr:uid="{00000000-0005-0000-0000-0000AD050000}"/>
    <cellStyle name="Normal 10 2 3" xfId="838" xr:uid="{00000000-0005-0000-0000-00006E030000}"/>
    <cellStyle name="Normal 10 2 3 2" xfId="1768" xr:uid="{00000000-0005-0000-0000-000010070000}"/>
    <cellStyle name="Normal 10 2 4" xfId="1305" xr:uid="{00000000-0005-0000-0000-000041050000}"/>
    <cellStyle name="Normal 10 3" xfId="183" xr:uid="{00000000-0005-0000-0000-0000B7000000}"/>
    <cellStyle name="Normal 10 3 2" xfId="779" xr:uid="{00000000-0005-0000-0000-000033030000}"/>
    <cellStyle name="Normal 10 3 2 2" xfId="1709" xr:uid="{00000000-0005-0000-0000-0000D5060000}"/>
    <cellStyle name="Normal 10 3 3" xfId="1246" xr:uid="{00000000-0005-0000-0000-000006050000}"/>
    <cellStyle name="Normal 10 4" xfId="322" xr:uid="{00000000-0005-0000-0000-000042010000}"/>
    <cellStyle name="Normal 10 4 2" xfId="887" xr:uid="{00000000-0005-0000-0000-00009F030000}"/>
    <cellStyle name="Normal 10 4 2 2" xfId="1817" xr:uid="{00000000-0005-0000-0000-000041070000}"/>
    <cellStyle name="Normal 10 4 3" xfId="1354" xr:uid="{00000000-0005-0000-0000-000072050000}"/>
    <cellStyle name="Normal 10 5" xfId="650" xr:uid="{00000000-0005-0000-0000-0000B2020000}"/>
    <cellStyle name="Normal 10 5 2" xfId="1130" xr:uid="{00000000-0005-0000-0000-000092040000}"/>
    <cellStyle name="Normal 10 5 2 2" xfId="2060" xr:uid="{00000000-0005-0000-0000-000034080000}"/>
    <cellStyle name="Normal 10 5 3" xfId="1597" xr:uid="{00000000-0005-0000-0000-000065060000}"/>
    <cellStyle name="Normal 10 6" xfId="739" xr:uid="{00000000-0005-0000-0000-00000B030000}"/>
    <cellStyle name="Normal 10 6 2" xfId="1669" xr:uid="{00000000-0005-0000-0000-0000AD060000}"/>
    <cellStyle name="Normal 10 7" xfId="1206" xr:uid="{00000000-0005-0000-0000-0000DE040000}"/>
    <cellStyle name="Normal 11" xfId="139" xr:uid="{00000000-0005-0000-0000-00008B000000}"/>
    <cellStyle name="Normal 11 2" xfId="253" xr:uid="{00000000-0005-0000-0000-0000FD000000}"/>
    <cellStyle name="Normal 11 2 2" xfId="382" xr:uid="{00000000-0005-0000-0000-00007E010000}"/>
    <cellStyle name="Normal 11 2 2 2" xfId="947" xr:uid="{00000000-0005-0000-0000-0000DB030000}"/>
    <cellStyle name="Normal 11 2 2 2 2" xfId="1877" xr:uid="{00000000-0005-0000-0000-00007D070000}"/>
    <cellStyle name="Normal 11 2 2 3" xfId="1414" xr:uid="{00000000-0005-0000-0000-0000AE050000}"/>
    <cellStyle name="Normal 11 2 3" xfId="839" xr:uid="{00000000-0005-0000-0000-00006F030000}"/>
    <cellStyle name="Normal 11 2 3 2" xfId="1769" xr:uid="{00000000-0005-0000-0000-000011070000}"/>
    <cellStyle name="Normal 11 2 4" xfId="1306" xr:uid="{00000000-0005-0000-0000-000042050000}"/>
    <cellStyle name="Normal 11 3" xfId="184" xr:uid="{00000000-0005-0000-0000-0000B8000000}"/>
    <cellStyle name="Normal 11 3 2" xfId="780" xr:uid="{00000000-0005-0000-0000-000034030000}"/>
    <cellStyle name="Normal 11 3 2 2" xfId="1710" xr:uid="{00000000-0005-0000-0000-0000D6060000}"/>
    <cellStyle name="Normal 11 3 3" xfId="1247" xr:uid="{00000000-0005-0000-0000-000007050000}"/>
    <cellStyle name="Normal 11 4" xfId="323" xr:uid="{00000000-0005-0000-0000-000043010000}"/>
    <cellStyle name="Normal 11 4 2" xfId="888" xr:uid="{00000000-0005-0000-0000-0000A0030000}"/>
    <cellStyle name="Normal 11 4 2 2" xfId="1818" xr:uid="{00000000-0005-0000-0000-000042070000}"/>
    <cellStyle name="Normal 11 4 3" xfId="1355" xr:uid="{00000000-0005-0000-0000-000073050000}"/>
    <cellStyle name="Normal 11 5" xfId="651" xr:uid="{00000000-0005-0000-0000-0000B3020000}"/>
    <cellStyle name="Normal 11 5 2" xfId="1131" xr:uid="{00000000-0005-0000-0000-000093040000}"/>
    <cellStyle name="Normal 11 5 2 2" xfId="2061" xr:uid="{00000000-0005-0000-0000-000035080000}"/>
    <cellStyle name="Normal 11 5 3" xfId="1598" xr:uid="{00000000-0005-0000-0000-000066060000}"/>
    <cellStyle name="Normal 11 6" xfId="740" xr:uid="{00000000-0005-0000-0000-00000C030000}"/>
    <cellStyle name="Normal 11 6 2" xfId="1670" xr:uid="{00000000-0005-0000-0000-0000AE060000}"/>
    <cellStyle name="Normal 11 7" xfId="1207" xr:uid="{00000000-0005-0000-0000-0000DF040000}"/>
    <cellStyle name="Normal 12" xfId="143" xr:uid="{00000000-0005-0000-0000-00008F000000}"/>
    <cellStyle name="Normal 12 2" xfId="257" xr:uid="{00000000-0005-0000-0000-000001010000}"/>
    <cellStyle name="Normal 12 2 2" xfId="383" xr:uid="{00000000-0005-0000-0000-00007F010000}"/>
    <cellStyle name="Normal 12 2 2 2" xfId="948" xr:uid="{00000000-0005-0000-0000-0000DC030000}"/>
    <cellStyle name="Normal 12 2 2 2 2" xfId="1878" xr:uid="{00000000-0005-0000-0000-00007E070000}"/>
    <cellStyle name="Normal 12 2 2 3" xfId="1415" xr:uid="{00000000-0005-0000-0000-0000AF050000}"/>
    <cellStyle name="Normal 12 2 3" xfId="840" xr:uid="{00000000-0005-0000-0000-000070030000}"/>
    <cellStyle name="Normal 12 2 3 2" xfId="1770" xr:uid="{00000000-0005-0000-0000-000012070000}"/>
    <cellStyle name="Normal 12 2 4" xfId="1307" xr:uid="{00000000-0005-0000-0000-000043050000}"/>
    <cellStyle name="Normal 12 3" xfId="185" xr:uid="{00000000-0005-0000-0000-0000B9000000}"/>
    <cellStyle name="Normal 12 3 2" xfId="781" xr:uid="{00000000-0005-0000-0000-000035030000}"/>
    <cellStyle name="Normal 12 3 2 2" xfId="1711" xr:uid="{00000000-0005-0000-0000-0000D7060000}"/>
    <cellStyle name="Normal 12 3 3" xfId="1248" xr:uid="{00000000-0005-0000-0000-000008050000}"/>
    <cellStyle name="Normal 12 4" xfId="324" xr:uid="{00000000-0005-0000-0000-000044010000}"/>
    <cellStyle name="Normal 12 4 2" xfId="889" xr:uid="{00000000-0005-0000-0000-0000A1030000}"/>
    <cellStyle name="Normal 12 4 2 2" xfId="1819" xr:uid="{00000000-0005-0000-0000-000043070000}"/>
    <cellStyle name="Normal 12 4 3" xfId="1356" xr:uid="{00000000-0005-0000-0000-000074050000}"/>
    <cellStyle name="Normal 12 5" xfId="652" xr:uid="{00000000-0005-0000-0000-0000B4020000}"/>
    <cellStyle name="Normal 12 6" xfId="741" xr:uid="{00000000-0005-0000-0000-00000D030000}"/>
    <cellStyle name="Normal 12 6 2" xfId="1671" xr:uid="{00000000-0005-0000-0000-0000AF060000}"/>
    <cellStyle name="Normal 12 7" xfId="1208" xr:uid="{00000000-0005-0000-0000-0000E0040000}"/>
    <cellStyle name="Normal 13" xfId="144" xr:uid="{00000000-0005-0000-0000-000090000000}"/>
    <cellStyle name="Normal 13 2" xfId="258" xr:uid="{00000000-0005-0000-0000-000002010000}"/>
    <cellStyle name="Normal 13 2 2" xfId="384" xr:uid="{00000000-0005-0000-0000-000080010000}"/>
    <cellStyle name="Normal 13 2 2 2" xfId="949" xr:uid="{00000000-0005-0000-0000-0000DD030000}"/>
    <cellStyle name="Normal 13 2 2 2 2" xfId="1879" xr:uid="{00000000-0005-0000-0000-00007F070000}"/>
    <cellStyle name="Normal 13 2 2 3" xfId="1416" xr:uid="{00000000-0005-0000-0000-0000B0050000}"/>
    <cellStyle name="Normal 13 2 3" xfId="841" xr:uid="{00000000-0005-0000-0000-000071030000}"/>
    <cellStyle name="Normal 13 2 3 2" xfId="1771" xr:uid="{00000000-0005-0000-0000-000013070000}"/>
    <cellStyle name="Normal 13 2 4" xfId="1308" xr:uid="{00000000-0005-0000-0000-000044050000}"/>
    <cellStyle name="Normal 13 3" xfId="186" xr:uid="{00000000-0005-0000-0000-0000BA000000}"/>
    <cellStyle name="Normal 13 3 2" xfId="782" xr:uid="{00000000-0005-0000-0000-000036030000}"/>
    <cellStyle name="Normal 13 3 2 2" xfId="1712" xr:uid="{00000000-0005-0000-0000-0000D8060000}"/>
    <cellStyle name="Normal 13 3 3" xfId="1249" xr:uid="{00000000-0005-0000-0000-000009050000}"/>
    <cellStyle name="Normal 13 4" xfId="325" xr:uid="{00000000-0005-0000-0000-000045010000}"/>
    <cellStyle name="Normal 13 4 2" xfId="890" xr:uid="{00000000-0005-0000-0000-0000A2030000}"/>
    <cellStyle name="Normal 13 4 2 2" xfId="1820" xr:uid="{00000000-0005-0000-0000-000044070000}"/>
    <cellStyle name="Normal 13 4 3" xfId="1357" xr:uid="{00000000-0005-0000-0000-000075050000}"/>
    <cellStyle name="Normal 13 5" xfId="696" xr:uid="{00000000-0005-0000-0000-0000E0020000}"/>
    <cellStyle name="Normal 13 5 2" xfId="1159" xr:uid="{00000000-0005-0000-0000-0000AF040000}"/>
    <cellStyle name="Normal 13 5 2 2" xfId="2089" xr:uid="{00000000-0005-0000-0000-000051080000}"/>
    <cellStyle name="Normal 13 5 3" xfId="1626" xr:uid="{00000000-0005-0000-0000-000082060000}"/>
    <cellStyle name="Normal 13 6" xfId="742" xr:uid="{00000000-0005-0000-0000-00000E030000}"/>
    <cellStyle name="Normal 13 6 2" xfId="1672" xr:uid="{00000000-0005-0000-0000-0000B0060000}"/>
    <cellStyle name="Normal 13 7" xfId="1209" xr:uid="{00000000-0005-0000-0000-0000E1040000}"/>
    <cellStyle name="Normal 14" xfId="3" xr:uid="{00000000-0005-0000-0000-000003000000}"/>
    <cellStyle name="Normal 14 2" xfId="275" xr:uid="{00000000-0005-0000-0000-000013010000}"/>
    <cellStyle name="Normal 14 2 2" xfId="385" xr:uid="{00000000-0005-0000-0000-000081010000}"/>
    <cellStyle name="Normal 14 2 2 2" xfId="950" xr:uid="{00000000-0005-0000-0000-0000DE030000}"/>
    <cellStyle name="Normal 14 2 2 2 2" xfId="1880" xr:uid="{00000000-0005-0000-0000-000080070000}"/>
    <cellStyle name="Normal 14 2 2 3" xfId="1417" xr:uid="{00000000-0005-0000-0000-0000B1050000}"/>
    <cellStyle name="Normal 14 2 3" xfId="842" xr:uid="{00000000-0005-0000-0000-000072030000}"/>
    <cellStyle name="Normal 14 2 3 2" xfId="1772" xr:uid="{00000000-0005-0000-0000-000014070000}"/>
    <cellStyle name="Normal 14 2 4" xfId="1309" xr:uid="{00000000-0005-0000-0000-000045050000}"/>
    <cellStyle name="Normal 14 3" xfId="196" xr:uid="{00000000-0005-0000-0000-0000C4000000}"/>
    <cellStyle name="Normal 14 3 2" xfId="783" xr:uid="{00000000-0005-0000-0000-000037030000}"/>
    <cellStyle name="Normal 14 3 2 2" xfId="1713" xr:uid="{00000000-0005-0000-0000-0000D9060000}"/>
    <cellStyle name="Normal 14 3 3" xfId="1250" xr:uid="{00000000-0005-0000-0000-00000A050000}"/>
    <cellStyle name="Normal 14 4" xfId="326" xr:uid="{00000000-0005-0000-0000-000046010000}"/>
    <cellStyle name="Normal 14 4 2" xfId="891" xr:uid="{00000000-0005-0000-0000-0000A3030000}"/>
    <cellStyle name="Normal 14 4 2 2" xfId="1821" xr:uid="{00000000-0005-0000-0000-000045070000}"/>
    <cellStyle name="Normal 14 4 3" xfId="1358" xr:uid="{00000000-0005-0000-0000-000076050000}"/>
    <cellStyle name="Normal 14 5" xfId="697" xr:uid="{00000000-0005-0000-0000-0000E1020000}"/>
    <cellStyle name="Normal 14 5 2" xfId="1160" xr:uid="{00000000-0005-0000-0000-0000B0040000}"/>
    <cellStyle name="Normal 14 5 2 2" xfId="2090" xr:uid="{00000000-0005-0000-0000-000052080000}"/>
    <cellStyle name="Normal 14 5 3" xfId="1627" xr:uid="{00000000-0005-0000-0000-000083060000}"/>
    <cellStyle name="Normal 15" xfId="197" xr:uid="{00000000-0005-0000-0000-0000C5000000}"/>
    <cellStyle name="Normal 15 2" xfId="276" xr:uid="{00000000-0005-0000-0000-000014010000}"/>
    <cellStyle name="Normal 15 2 2" xfId="386" xr:uid="{00000000-0005-0000-0000-000082010000}"/>
    <cellStyle name="Normal 15 2 2 2" xfId="951" xr:uid="{00000000-0005-0000-0000-0000DF030000}"/>
    <cellStyle name="Normal 15 2 2 2 2" xfId="1881" xr:uid="{00000000-0005-0000-0000-000081070000}"/>
    <cellStyle name="Normal 15 2 2 3" xfId="1418" xr:uid="{00000000-0005-0000-0000-0000B2050000}"/>
    <cellStyle name="Normal 15 2 3" xfId="843" xr:uid="{00000000-0005-0000-0000-000073030000}"/>
    <cellStyle name="Normal 15 2 3 2" xfId="1773" xr:uid="{00000000-0005-0000-0000-000015070000}"/>
    <cellStyle name="Normal 15 2 4" xfId="1310" xr:uid="{00000000-0005-0000-0000-000046050000}"/>
    <cellStyle name="Normal 15 3" xfId="327" xr:uid="{00000000-0005-0000-0000-000047010000}"/>
    <cellStyle name="Normal 15 3 2" xfId="892" xr:uid="{00000000-0005-0000-0000-0000A4030000}"/>
    <cellStyle name="Normal 15 3 2 2" xfId="1822" xr:uid="{00000000-0005-0000-0000-000046070000}"/>
    <cellStyle name="Normal 15 3 3" xfId="1359" xr:uid="{00000000-0005-0000-0000-000077050000}"/>
    <cellStyle name="Normal 15 4" xfId="395" xr:uid="{00000000-0005-0000-0000-0000B3010000}"/>
    <cellStyle name="Normal 15 4 2" xfId="972" xr:uid="{00000000-0005-0000-0000-0000F4030000}"/>
    <cellStyle name="Normal 15 4 2 2" xfId="1902" xr:uid="{00000000-0005-0000-0000-000096070000}"/>
    <cellStyle name="Normal 15 4 3" xfId="1439" xr:uid="{00000000-0005-0000-0000-0000C7050000}"/>
    <cellStyle name="Normal 15 5" xfId="784" xr:uid="{00000000-0005-0000-0000-000038030000}"/>
    <cellStyle name="Normal 15 5 2" xfId="1714" xr:uid="{00000000-0005-0000-0000-0000DA060000}"/>
    <cellStyle name="Normal 15 6" xfId="1251" xr:uid="{00000000-0005-0000-0000-00000B050000}"/>
    <cellStyle name="Normal 16" xfId="198" xr:uid="{00000000-0005-0000-0000-0000C6000000}"/>
    <cellStyle name="Normal 16 2" xfId="215" xr:uid="{00000000-0005-0000-0000-0000D7000000}"/>
    <cellStyle name="Normal 16 3" xfId="328" xr:uid="{00000000-0005-0000-0000-000048010000}"/>
    <cellStyle name="Normal 16 3 2" xfId="893" xr:uid="{00000000-0005-0000-0000-0000A5030000}"/>
    <cellStyle name="Normal 16 3 2 2" xfId="1823" xr:uid="{00000000-0005-0000-0000-000047070000}"/>
    <cellStyle name="Normal 16 3 3" xfId="1360" xr:uid="{00000000-0005-0000-0000-000078050000}"/>
    <cellStyle name="Normal 16 4" xfId="698" xr:uid="{00000000-0005-0000-0000-0000E2020000}"/>
    <cellStyle name="Normal 16 4 2" xfId="1161" xr:uid="{00000000-0005-0000-0000-0000B1040000}"/>
    <cellStyle name="Normal 16 4 2 2" xfId="2091" xr:uid="{00000000-0005-0000-0000-000053080000}"/>
    <cellStyle name="Normal 16 4 3" xfId="1628" xr:uid="{00000000-0005-0000-0000-000084060000}"/>
    <cellStyle name="Normal 16 5" xfId="785" xr:uid="{00000000-0005-0000-0000-000039030000}"/>
    <cellStyle name="Normal 16 5 2" xfId="1715" xr:uid="{00000000-0005-0000-0000-0000DB060000}"/>
    <cellStyle name="Normal 16 6" xfId="1252" xr:uid="{00000000-0005-0000-0000-00000C050000}"/>
    <cellStyle name="Normal 17" xfId="199" xr:uid="{00000000-0005-0000-0000-0000C7000000}"/>
    <cellStyle name="Normal 17 2" xfId="329" xr:uid="{00000000-0005-0000-0000-000049010000}"/>
    <cellStyle name="Normal 17 2 2" xfId="894" xr:uid="{00000000-0005-0000-0000-0000A6030000}"/>
    <cellStyle name="Normal 17 2 2 2" xfId="1824" xr:uid="{00000000-0005-0000-0000-000048070000}"/>
    <cellStyle name="Normal 17 2 3" xfId="1361" xr:uid="{00000000-0005-0000-0000-000079050000}"/>
    <cellStyle name="Normal 17 3" xfId="699" xr:uid="{00000000-0005-0000-0000-0000E3020000}"/>
    <cellStyle name="Normal 17 3 2" xfId="1162" xr:uid="{00000000-0005-0000-0000-0000B2040000}"/>
    <cellStyle name="Normal 17 3 2 2" xfId="2092" xr:uid="{00000000-0005-0000-0000-000054080000}"/>
    <cellStyle name="Normal 17 3 3" xfId="1629" xr:uid="{00000000-0005-0000-0000-000085060000}"/>
    <cellStyle name="Normal 17 4" xfId="786" xr:uid="{00000000-0005-0000-0000-00003A030000}"/>
    <cellStyle name="Normal 17 4 2" xfId="1716" xr:uid="{00000000-0005-0000-0000-0000DC060000}"/>
    <cellStyle name="Normal 17 5" xfId="1253" xr:uid="{00000000-0005-0000-0000-00000D050000}"/>
    <cellStyle name="Normal 18" xfId="200" xr:uid="{00000000-0005-0000-0000-0000C8000000}"/>
    <cellStyle name="Normal 18 2" xfId="330" xr:uid="{00000000-0005-0000-0000-00004A010000}"/>
    <cellStyle name="Normal 18 2 2" xfId="895" xr:uid="{00000000-0005-0000-0000-0000A7030000}"/>
    <cellStyle name="Normal 18 2 2 2" xfId="1825" xr:uid="{00000000-0005-0000-0000-000049070000}"/>
    <cellStyle name="Normal 18 2 3" xfId="1362" xr:uid="{00000000-0005-0000-0000-00007A050000}"/>
    <cellStyle name="Normal 18 3" xfId="787" xr:uid="{00000000-0005-0000-0000-00003B030000}"/>
    <cellStyle name="Normal 18 3 2" xfId="1717" xr:uid="{00000000-0005-0000-0000-0000DD060000}"/>
    <cellStyle name="Normal 18 4" xfId="1254" xr:uid="{00000000-0005-0000-0000-00000E050000}"/>
    <cellStyle name="Normal 19" xfId="277" xr:uid="{00000000-0005-0000-0000-000015010000}"/>
    <cellStyle name="Normal 19 2" xfId="387" xr:uid="{00000000-0005-0000-0000-000083010000}"/>
    <cellStyle name="Normal 19 2 2" xfId="952" xr:uid="{00000000-0005-0000-0000-0000E0030000}"/>
    <cellStyle name="Normal 19 2 2 2" xfId="1882" xr:uid="{00000000-0005-0000-0000-000082070000}"/>
    <cellStyle name="Normal 19 2 3" xfId="1419" xr:uid="{00000000-0005-0000-0000-0000B3050000}"/>
    <cellStyle name="Normal 19 3" xfId="844" xr:uid="{00000000-0005-0000-0000-000074030000}"/>
    <cellStyle name="Normal 19 3 2" xfId="1774" xr:uid="{00000000-0005-0000-0000-000016070000}"/>
    <cellStyle name="Normal 19 4" xfId="1311" xr:uid="{00000000-0005-0000-0000-000047050000}"/>
    <cellStyle name="Normal 2" xfId="2" xr:uid="{00000000-0005-0000-0000-000002000000}"/>
    <cellStyle name="Normal 2 10" xfId="2099" xr:uid="{00000000-0005-0000-0000-00005D080000}"/>
    <cellStyle name="Normal 2 2" xfId="46" xr:uid="{00000000-0005-0000-0000-00002E000000}"/>
    <cellStyle name="Normal 2 3" xfId="216" xr:uid="{00000000-0005-0000-0000-0000D8000000}"/>
    <cellStyle name="Normal 2 3 2" xfId="345" xr:uid="{00000000-0005-0000-0000-000059010000}"/>
    <cellStyle name="Normal 2 3 2 2" xfId="910" xr:uid="{00000000-0005-0000-0000-0000B6030000}"/>
    <cellStyle name="Normal 2 3 2 2 2" xfId="1840" xr:uid="{00000000-0005-0000-0000-000058070000}"/>
    <cellStyle name="Normal 2 3 2 3" xfId="1377" xr:uid="{00000000-0005-0000-0000-000089050000}"/>
    <cellStyle name="Normal 2 3 3" xfId="653" xr:uid="{00000000-0005-0000-0000-0000B5020000}"/>
    <cellStyle name="Normal 2 3 3 2" xfId="1132" xr:uid="{00000000-0005-0000-0000-000094040000}"/>
    <cellStyle name="Normal 2 3 3 2 2" xfId="2062" xr:uid="{00000000-0005-0000-0000-000036080000}"/>
    <cellStyle name="Normal 2 3 3 3" xfId="1599" xr:uid="{00000000-0005-0000-0000-000067060000}"/>
    <cellStyle name="Normal 2 3 4" xfId="802" xr:uid="{00000000-0005-0000-0000-00004A030000}"/>
    <cellStyle name="Normal 2 3 4 2" xfId="1732" xr:uid="{00000000-0005-0000-0000-0000EC060000}"/>
    <cellStyle name="Normal 2 3 5" xfId="1269" xr:uid="{00000000-0005-0000-0000-00001D050000}"/>
    <cellStyle name="Normal 2 4" xfId="147" xr:uid="{00000000-0005-0000-0000-000093000000}"/>
    <cellStyle name="Normal 2 4 2" xfId="654" xr:uid="{00000000-0005-0000-0000-0000B6020000}"/>
    <cellStyle name="Normal 2 4 2 2" xfId="1133" xr:uid="{00000000-0005-0000-0000-000095040000}"/>
    <cellStyle name="Normal 2 4 2 2 2" xfId="2063" xr:uid="{00000000-0005-0000-0000-000037080000}"/>
    <cellStyle name="Normal 2 4 2 3" xfId="1600" xr:uid="{00000000-0005-0000-0000-000068060000}"/>
    <cellStyle name="Normal 2 4 3" xfId="743" xr:uid="{00000000-0005-0000-0000-00000F030000}"/>
    <cellStyle name="Normal 2 4 3 2" xfId="1673" xr:uid="{00000000-0005-0000-0000-0000B1060000}"/>
    <cellStyle name="Normal 2 4 4" xfId="1210" xr:uid="{00000000-0005-0000-0000-0000E2040000}"/>
    <cellStyle name="Normal 2 5" xfId="286" xr:uid="{00000000-0005-0000-0000-00001E010000}"/>
    <cellStyle name="Normal 2 5 2" xfId="655" xr:uid="{00000000-0005-0000-0000-0000B7020000}"/>
    <cellStyle name="Normal 2 5 2 2" xfId="1134" xr:uid="{00000000-0005-0000-0000-000096040000}"/>
    <cellStyle name="Normal 2 5 2 2 2" xfId="2064" xr:uid="{00000000-0005-0000-0000-000038080000}"/>
    <cellStyle name="Normal 2 5 2 3" xfId="1601" xr:uid="{00000000-0005-0000-0000-000069060000}"/>
    <cellStyle name="Normal 2 5 3" xfId="851" xr:uid="{00000000-0005-0000-0000-00007B030000}"/>
    <cellStyle name="Normal 2 5 3 2" xfId="1781" xr:uid="{00000000-0005-0000-0000-00001D070000}"/>
    <cellStyle name="Normal 2 5 4" xfId="1318" xr:uid="{00000000-0005-0000-0000-00004E050000}"/>
    <cellStyle name="Normal 2 6" xfId="396" xr:uid="{00000000-0005-0000-0000-0000B4010000}"/>
    <cellStyle name="Normal 2 7" xfId="692" xr:uid="{00000000-0005-0000-0000-0000DC020000}"/>
    <cellStyle name="Normal 2 8" xfId="703" xr:uid="{00000000-0005-0000-0000-0000E7020000}"/>
    <cellStyle name="Normal 2 8 2" xfId="1633" xr:uid="{00000000-0005-0000-0000-000089060000}"/>
    <cellStyle name="Normal 2 9" xfId="1170" xr:uid="{00000000-0005-0000-0000-0000BA040000}"/>
    <cellStyle name="Normal 2 9 2" xfId="2101" xr:uid="{00000000-0005-0000-0000-00005F080000}"/>
    <cellStyle name="Normal 20" xfId="278" xr:uid="{00000000-0005-0000-0000-000016010000}"/>
    <cellStyle name="Normal 20 2" xfId="388" xr:uid="{00000000-0005-0000-0000-000084010000}"/>
    <cellStyle name="Normal 20 2 2" xfId="953" xr:uid="{00000000-0005-0000-0000-0000E1030000}"/>
    <cellStyle name="Normal 20 2 2 2" xfId="1883" xr:uid="{00000000-0005-0000-0000-000083070000}"/>
    <cellStyle name="Normal 20 2 3" xfId="1420" xr:uid="{00000000-0005-0000-0000-0000B4050000}"/>
    <cellStyle name="Normal 20 3" xfId="845" xr:uid="{00000000-0005-0000-0000-000075030000}"/>
    <cellStyle name="Normal 20 3 2" xfId="1775" xr:uid="{00000000-0005-0000-0000-000017070000}"/>
    <cellStyle name="Normal 20 4" xfId="1312" xr:uid="{00000000-0005-0000-0000-000048050000}"/>
    <cellStyle name="Normal 21" xfId="279" xr:uid="{00000000-0005-0000-0000-000017010000}"/>
    <cellStyle name="Normal 21 2" xfId="389" xr:uid="{00000000-0005-0000-0000-000085010000}"/>
    <cellStyle name="Normal 21 2 2" xfId="954" xr:uid="{00000000-0005-0000-0000-0000E2030000}"/>
    <cellStyle name="Normal 21 2 2 2" xfId="1884" xr:uid="{00000000-0005-0000-0000-000084070000}"/>
    <cellStyle name="Normal 21 2 3" xfId="1421" xr:uid="{00000000-0005-0000-0000-0000B5050000}"/>
    <cellStyle name="Normal 21 3" xfId="846" xr:uid="{00000000-0005-0000-0000-000076030000}"/>
    <cellStyle name="Normal 21 3 2" xfId="1776" xr:uid="{00000000-0005-0000-0000-000018070000}"/>
    <cellStyle name="Normal 21 4" xfId="1313" xr:uid="{00000000-0005-0000-0000-000049050000}"/>
    <cellStyle name="Normal 22" xfId="280" xr:uid="{00000000-0005-0000-0000-000018010000}"/>
    <cellStyle name="Normal 22 2" xfId="390" xr:uid="{00000000-0005-0000-0000-000086010000}"/>
    <cellStyle name="Normal 22 2 2" xfId="955" xr:uid="{00000000-0005-0000-0000-0000E3030000}"/>
    <cellStyle name="Normal 22 2 2 2" xfId="1885" xr:uid="{00000000-0005-0000-0000-000085070000}"/>
    <cellStyle name="Normal 22 2 3" xfId="1422" xr:uid="{00000000-0005-0000-0000-0000B6050000}"/>
    <cellStyle name="Normal 22 3" xfId="847" xr:uid="{00000000-0005-0000-0000-000077030000}"/>
    <cellStyle name="Normal 22 3 2" xfId="1777" xr:uid="{00000000-0005-0000-0000-000019070000}"/>
    <cellStyle name="Normal 22 4" xfId="1314" xr:uid="{00000000-0005-0000-0000-00004A050000}"/>
    <cellStyle name="Normal 23" xfId="281" xr:uid="{00000000-0005-0000-0000-000019010000}"/>
    <cellStyle name="Normal 23 2" xfId="391" xr:uid="{00000000-0005-0000-0000-000087010000}"/>
    <cellStyle name="Normal 23 2 2" xfId="956" xr:uid="{00000000-0005-0000-0000-0000E4030000}"/>
    <cellStyle name="Normal 23 2 2 2" xfId="1886" xr:uid="{00000000-0005-0000-0000-000086070000}"/>
    <cellStyle name="Normal 23 2 3" xfId="1423" xr:uid="{00000000-0005-0000-0000-0000B7050000}"/>
    <cellStyle name="Normal 23 3" xfId="848" xr:uid="{00000000-0005-0000-0000-000078030000}"/>
    <cellStyle name="Normal 23 3 2" xfId="1778" xr:uid="{00000000-0005-0000-0000-00001A070000}"/>
    <cellStyle name="Normal 23 4" xfId="1315" xr:uid="{00000000-0005-0000-0000-00004B050000}"/>
    <cellStyle name="Normal 24" xfId="284" xr:uid="{00000000-0005-0000-0000-00001C010000}"/>
    <cellStyle name="Normal 24 2" xfId="392" xr:uid="{00000000-0005-0000-0000-000088010000}"/>
    <cellStyle name="Normal 24 2 2" xfId="957" xr:uid="{00000000-0005-0000-0000-0000E5030000}"/>
    <cellStyle name="Normal 24 2 2 2" xfId="1887" xr:uid="{00000000-0005-0000-0000-000087070000}"/>
    <cellStyle name="Normal 24 2 3" xfId="1424" xr:uid="{00000000-0005-0000-0000-0000B8050000}"/>
    <cellStyle name="Normal 24 3" xfId="849" xr:uid="{00000000-0005-0000-0000-000079030000}"/>
    <cellStyle name="Normal 24 3 2" xfId="1779" xr:uid="{00000000-0005-0000-0000-00001B070000}"/>
    <cellStyle name="Normal 24 4" xfId="1316" xr:uid="{00000000-0005-0000-0000-00004C050000}"/>
    <cellStyle name="Normal 25" xfId="285" xr:uid="{00000000-0005-0000-0000-00001D010000}"/>
    <cellStyle name="Normal 25 2" xfId="393" xr:uid="{00000000-0005-0000-0000-000089010000}"/>
    <cellStyle name="Normal 25 2 2" xfId="958" xr:uid="{00000000-0005-0000-0000-0000E6030000}"/>
    <cellStyle name="Normal 25 2 2 2" xfId="1888" xr:uid="{00000000-0005-0000-0000-000088070000}"/>
    <cellStyle name="Normal 25 2 3" xfId="1425" xr:uid="{00000000-0005-0000-0000-0000B9050000}"/>
    <cellStyle name="Normal 25 3" xfId="850" xr:uid="{00000000-0005-0000-0000-00007A030000}"/>
    <cellStyle name="Normal 25 3 2" xfId="1780" xr:uid="{00000000-0005-0000-0000-00001C070000}"/>
    <cellStyle name="Normal 25 4" xfId="1317" xr:uid="{00000000-0005-0000-0000-00004D050000}"/>
    <cellStyle name="Normal 26" xfId="394" xr:uid="{00000000-0005-0000-0000-0000B2010000}"/>
    <cellStyle name="Normal 26 2" xfId="971" xr:uid="{00000000-0005-0000-0000-0000F3030000}"/>
    <cellStyle name="Normal 26 2 2" xfId="1901" xr:uid="{00000000-0005-0000-0000-000095070000}"/>
    <cellStyle name="Normal 26 3" xfId="1438" xr:uid="{00000000-0005-0000-0000-0000C6050000}"/>
    <cellStyle name="Normal 27" xfId="702" xr:uid="{00000000-0005-0000-0000-0000E6020000}"/>
    <cellStyle name="Normal 27 2" xfId="1165" xr:uid="{00000000-0005-0000-0000-0000B5040000}"/>
    <cellStyle name="Normal 27 2 2" xfId="2095" xr:uid="{00000000-0005-0000-0000-000057080000}"/>
    <cellStyle name="Normal 27 3" xfId="1632" xr:uid="{00000000-0005-0000-0000-000088060000}"/>
    <cellStyle name="Normal 28" xfId="1166" xr:uid="{00000000-0005-0000-0000-0000B6040000}"/>
    <cellStyle name="Normal 28 2" xfId="2096" xr:uid="{00000000-0005-0000-0000-000058080000}"/>
    <cellStyle name="Normal 29" xfId="1167" xr:uid="{00000000-0005-0000-0000-0000B7040000}"/>
    <cellStyle name="Normal 29 2" xfId="2097" xr:uid="{00000000-0005-0000-0000-000059080000}"/>
    <cellStyle name="Normal 3" xfId="45" xr:uid="{00000000-0005-0000-0000-00002D000000}"/>
    <cellStyle name="Normal 3 2" xfId="217" xr:uid="{00000000-0005-0000-0000-0000D9000000}"/>
    <cellStyle name="Normal 3 2 2" xfId="346" xr:uid="{00000000-0005-0000-0000-00005A010000}"/>
    <cellStyle name="Normal 3 2 2 2" xfId="911" xr:uid="{00000000-0005-0000-0000-0000B7030000}"/>
    <cellStyle name="Normal 3 2 2 2 2" xfId="1841" xr:uid="{00000000-0005-0000-0000-000059070000}"/>
    <cellStyle name="Normal 3 2 2 3" xfId="1378" xr:uid="{00000000-0005-0000-0000-00008A050000}"/>
    <cellStyle name="Normal 3 2 3" xfId="657" xr:uid="{00000000-0005-0000-0000-0000B9020000}"/>
    <cellStyle name="Normal 3 2 3 2" xfId="1136" xr:uid="{00000000-0005-0000-0000-000098040000}"/>
    <cellStyle name="Normal 3 2 3 2 2" xfId="2066" xr:uid="{00000000-0005-0000-0000-00003A080000}"/>
    <cellStyle name="Normal 3 2 3 3" xfId="1603" xr:uid="{00000000-0005-0000-0000-00006B060000}"/>
    <cellStyle name="Normal 3 2 4" xfId="803" xr:uid="{00000000-0005-0000-0000-00004B030000}"/>
    <cellStyle name="Normal 3 2 4 2" xfId="1733" xr:uid="{00000000-0005-0000-0000-0000ED060000}"/>
    <cellStyle name="Normal 3 2 5" xfId="1270" xr:uid="{00000000-0005-0000-0000-00001E050000}"/>
    <cellStyle name="Normal 3 3" xfId="148" xr:uid="{00000000-0005-0000-0000-000094000000}"/>
    <cellStyle name="Normal 3 3 2" xfId="658" xr:uid="{00000000-0005-0000-0000-0000BA020000}"/>
    <cellStyle name="Normal 3 3 2 2" xfId="1137" xr:uid="{00000000-0005-0000-0000-000099040000}"/>
    <cellStyle name="Normal 3 3 2 2 2" xfId="2067" xr:uid="{00000000-0005-0000-0000-00003B080000}"/>
    <cellStyle name="Normal 3 3 2 3" xfId="1604" xr:uid="{00000000-0005-0000-0000-00006C060000}"/>
    <cellStyle name="Normal 3 3 3" xfId="744" xr:uid="{00000000-0005-0000-0000-000010030000}"/>
    <cellStyle name="Normal 3 3 3 2" xfId="1674" xr:uid="{00000000-0005-0000-0000-0000B2060000}"/>
    <cellStyle name="Normal 3 3 4" xfId="1211" xr:uid="{00000000-0005-0000-0000-0000E3040000}"/>
    <cellStyle name="Normal 3 4" xfId="287" xr:uid="{00000000-0005-0000-0000-00001F010000}"/>
    <cellStyle name="Normal 3 4 2" xfId="852" xr:uid="{00000000-0005-0000-0000-00007C030000}"/>
    <cellStyle name="Normal 3 4 2 2" xfId="1782" xr:uid="{00000000-0005-0000-0000-00001E070000}"/>
    <cellStyle name="Normal 3 4 3" xfId="1319" xr:uid="{00000000-0005-0000-0000-00004F050000}"/>
    <cellStyle name="Normal 3 5" xfId="656" xr:uid="{00000000-0005-0000-0000-0000B8020000}"/>
    <cellStyle name="Normal 3 5 2" xfId="1135" xr:uid="{00000000-0005-0000-0000-000097040000}"/>
    <cellStyle name="Normal 3 5 2 2" xfId="2065" xr:uid="{00000000-0005-0000-0000-000039080000}"/>
    <cellStyle name="Normal 3 5 3" xfId="1602" xr:uid="{00000000-0005-0000-0000-00006A060000}"/>
    <cellStyle name="Normal 3 6" xfId="704" xr:uid="{00000000-0005-0000-0000-0000E8020000}"/>
    <cellStyle name="Normal 3 6 2" xfId="1634" xr:uid="{00000000-0005-0000-0000-00008A060000}"/>
    <cellStyle name="Normal 3 7" xfId="1171" xr:uid="{00000000-0005-0000-0000-0000BB040000}"/>
    <cellStyle name="Normal 30" xfId="1169" xr:uid="{00000000-0005-0000-0000-0000B9040000}"/>
    <cellStyle name="Normal 31" xfId="1168" xr:uid="{00000000-0005-0000-0000-0000B8040000}"/>
    <cellStyle name="Normal 32" xfId="2098" xr:uid="{00000000-0005-0000-0000-00005A080000}"/>
    <cellStyle name="Normal 4" xfId="50" xr:uid="{00000000-0005-0000-0000-000032000000}"/>
    <cellStyle name="Normal 4 2" xfId="219" xr:uid="{00000000-0005-0000-0000-0000DB000000}"/>
    <cellStyle name="Normal 4 2 2" xfId="348" xr:uid="{00000000-0005-0000-0000-00005C010000}"/>
    <cellStyle name="Normal 4 2 2 2" xfId="913" xr:uid="{00000000-0005-0000-0000-0000B9030000}"/>
    <cellStyle name="Normal 4 2 2 2 2" xfId="1843" xr:uid="{00000000-0005-0000-0000-00005B070000}"/>
    <cellStyle name="Normal 4 2 2 3" xfId="1380" xr:uid="{00000000-0005-0000-0000-00008C050000}"/>
    <cellStyle name="Normal 4 2 3" xfId="660" xr:uid="{00000000-0005-0000-0000-0000BC020000}"/>
    <cellStyle name="Normal 4 2 3 2" xfId="1139" xr:uid="{00000000-0005-0000-0000-00009B040000}"/>
    <cellStyle name="Normal 4 2 3 2 2" xfId="2069" xr:uid="{00000000-0005-0000-0000-00003D080000}"/>
    <cellStyle name="Normal 4 2 3 3" xfId="1606" xr:uid="{00000000-0005-0000-0000-00006E060000}"/>
    <cellStyle name="Normal 4 2 4" xfId="805" xr:uid="{00000000-0005-0000-0000-00004D030000}"/>
    <cellStyle name="Normal 4 2 4 2" xfId="1735" xr:uid="{00000000-0005-0000-0000-0000EF060000}"/>
    <cellStyle name="Normal 4 2 5" xfId="1272" xr:uid="{00000000-0005-0000-0000-000020050000}"/>
    <cellStyle name="Normal 4 3" xfId="150" xr:uid="{00000000-0005-0000-0000-000096000000}"/>
    <cellStyle name="Normal 4 3 2" xfId="661" xr:uid="{00000000-0005-0000-0000-0000BD020000}"/>
    <cellStyle name="Normal 4 3 2 2" xfId="1140" xr:uid="{00000000-0005-0000-0000-00009C040000}"/>
    <cellStyle name="Normal 4 3 2 2 2" xfId="2070" xr:uid="{00000000-0005-0000-0000-00003E080000}"/>
    <cellStyle name="Normal 4 3 2 3" xfId="1607" xr:uid="{00000000-0005-0000-0000-00006F060000}"/>
    <cellStyle name="Normal 4 3 3" xfId="746" xr:uid="{00000000-0005-0000-0000-000012030000}"/>
    <cellStyle name="Normal 4 3 3 2" xfId="1676" xr:uid="{00000000-0005-0000-0000-0000B4060000}"/>
    <cellStyle name="Normal 4 3 4" xfId="1213" xr:uid="{00000000-0005-0000-0000-0000E5040000}"/>
    <cellStyle name="Normal 4 4" xfId="289" xr:uid="{00000000-0005-0000-0000-000021010000}"/>
    <cellStyle name="Normal 4 4 2" xfId="854" xr:uid="{00000000-0005-0000-0000-00007E030000}"/>
    <cellStyle name="Normal 4 4 2 2" xfId="1784" xr:uid="{00000000-0005-0000-0000-000020070000}"/>
    <cellStyle name="Normal 4 4 3" xfId="1321" xr:uid="{00000000-0005-0000-0000-000051050000}"/>
    <cellStyle name="Normal 4 5" xfId="659" xr:uid="{00000000-0005-0000-0000-0000BB020000}"/>
    <cellStyle name="Normal 4 5 2" xfId="1138" xr:uid="{00000000-0005-0000-0000-00009A040000}"/>
    <cellStyle name="Normal 4 5 2 2" xfId="2068" xr:uid="{00000000-0005-0000-0000-00003C080000}"/>
    <cellStyle name="Normal 4 5 3" xfId="1605" xr:uid="{00000000-0005-0000-0000-00006D060000}"/>
    <cellStyle name="Normal 4 6" xfId="706" xr:uid="{00000000-0005-0000-0000-0000EA020000}"/>
    <cellStyle name="Normal 4 6 2" xfId="1636" xr:uid="{00000000-0005-0000-0000-00008C060000}"/>
    <cellStyle name="Normal 4 7" xfId="1173" xr:uid="{00000000-0005-0000-0000-0000BD040000}"/>
    <cellStyle name="Normal 5" xfId="92" xr:uid="{00000000-0005-0000-0000-00005C000000}"/>
    <cellStyle name="Normal 5 2" xfId="234" xr:uid="{00000000-0005-0000-0000-0000EA000000}"/>
    <cellStyle name="Normal 5 2 2" xfId="363" xr:uid="{00000000-0005-0000-0000-00006B010000}"/>
    <cellStyle name="Normal 5 2 2 2" xfId="928" xr:uid="{00000000-0005-0000-0000-0000C8030000}"/>
    <cellStyle name="Normal 5 2 2 2 2" xfId="1858" xr:uid="{00000000-0005-0000-0000-00006A070000}"/>
    <cellStyle name="Normal 5 2 2 3" xfId="1395" xr:uid="{00000000-0005-0000-0000-00009B050000}"/>
    <cellStyle name="Normal 5 2 3" xfId="663" xr:uid="{00000000-0005-0000-0000-0000BF020000}"/>
    <cellStyle name="Normal 5 2 3 2" xfId="1141" xr:uid="{00000000-0005-0000-0000-00009D040000}"/>
    <cellStyle name="Normal 5 2 3 2 2" xfId="2071" xr:uid="{00000000-0005-0000-0000-00003F080000}"/>
    <cellStyle name="Normal 5 2 3 3" xfId="1608" xr:uid="{00000000-0005-0000-0000-000070060000}"/>
    <cellStyle name="Normal 5 2 4" xfId="820" xr:uid="{00000000-0005-0000-0000-00005C030000}"/>
    <cellStyle name="Normal 5 2 4 2" xfId="1750" xr:uid="{00000000-0005-0000-0000-0000FE060000}"/>
    <cellStyle name="Normal 5 2 5" xfId="1287" xr:uid="{00000000-0005-0000-0000-00002F050000}"/>
    <cellStyle name="Normal 5 3" xfId="165" xr:uid="{00000000-0005-0000-0000-0000A5000000}"/>
    <cellStyle name="Normal 5 3 2" xfId="664" xr:uid="{00000000-0005-0000-0000-0000C0020000}"/>
    <cellStyle name="Normal 5 3 2 2" xfId="1142" xr:uid="{00000000-0005-0000-0000-00009E040000}"/>
    <cellStyle name="Normal 5 3 2 2 2" xfId="2072" xr:uid="{00000000-0005-0000-0000-000040080000}"/>
    <cellStyle name="Normal 5 3 2 3" xfId="1609" xr:uid="{00000000-0005-0000-0000-000071060000}"/>
    <cellStyle name="Normal 5 3 3" xfId="761" xr:uid="{00000000-0005-0000-0000-000021030000}"/>
    <cellStyle name="Normal 5 3 3 2" xfId="1691" xr:uid="{00000000-0005-0000-0000-0000C3060000}"/>
    <cellStyle name="Normal 5 3 4" xfId="1228" xr:uid="{00000000-0005-0000-0000-0000F4040000}"/>
    <cellStyle name="Normal 5 4" xfId="304" xr:uid="{00000000-0005-0000-0000-000030010000}"/>
    <cellStyle name="Normal 5 4 2" xfId="869" xr:uid="{00000000-0005-0000-0000-00008D030000}"/>
    <cellStyle name="Normal 5 4 2 2" xfId="1799" xr:uid="{00000000-0005-0000-0000-00002F070000}"/>
    <cellStyle name="Normal 5 4 3" xfId="1336" xr:uid="{00000000-0005-0000-0000-000060050000}"/>
    <cellStyle name="Normal 5 5" xfId="662" xr:uid="{00000000-0005-0000-0000-0000BE020000}"/>
    <cellStyle name="Normal 5 6" xfId="721" xr:uid="{00000000-0005-0000-0000-0000F9020000}"/>
    <cellStyle name="Normal 5 6 2" xfId="1651" xr:uid="{00000000-0005-0000-0000-00009B060000}"/>
    <cellStyle name="Normal 5 7" xfId="1188" xr:uid="{00000000-0005-0000-0000-0000CC040000}"/>
    <cellStyle name="Normal 6" xfId="134" xr:uid="{00000000-0005-0000-0000-000086000000}"/>
    <cellStyle name="Normal 6 2" xfId="248" xr:uid="{00000000-0005-0000-0000-0000F8000000}"/>
    <cellStyle name="Normal 6 2 2" xfId="377" xr:uid="{00000000-0005-0000-0000-000079010000}"/>
    <cellStyle name="Normal 6 2 2 2" xfId="942" xr:uid="{00000000-0005-0000-0000-0000D6030000}"/>
    <cellStyle name="Normal 6 2 2 2 2" xfId="1872" xr:uid="{00000000-0005-0000-0000-000078070000}"/>
    <cellStyle name="Normal 6 2 2 3" xfId="1409" xr:uid="{00000000-0005-0000-0000-0000A9050000}"/>
    <cellStyle name="Normal 6 2 3" xfId="834" xr:uid="{00000000-0005-0000-0000-00006A030000}"/>
    <cellStyle name="Normal 6 2 3 2" xfId="1764" xr:uid="{00000000-0005-0000-0000-00000C070000}"/>
    <cellStyle name="Normal 6 2 4" xfId="1301" xr:uid="{00000000-0005-0000-0000-00003D050000}"/>
    <cellStyle name="Normal 6 3" xfId="179" xr:uid="{00000000-0005-0000-0000-0000B3000000}"/>
    <cellStyle name="Normal 6 3 2" xfId="775" xr:uid="{00000000-0005-0000-0000-00002F030000}"/>
    <cellStyle name="Normal 6 3 2 2" xfId="1705" xr:uid="{00000000-0005-0000-0000-0000D1060000}"/>
    <cellStyle name="Normal 6 3 3" xfId="1242" xr:uid="{00000000-0005-0000-0000-000002050000}"/>
    <cellStyle name="Normal 6 4" xfId="318" xr:uid="{00000000-0005-0000-0000-00003E010000}"/>
    <cellStyle name="Normal 6 4 2" xfId="883" xr:uid="{00000000-0005-0000-0000-00009B030000}"/>
    <cellStyle name="Normal 6 4 2 2" xfId="1813" xr:uid="{00000000-0005-0000-0000-00003D070000}"/>
    <cellStyle name="Normal 6 4 3" xfId="1350" xr:uid="{00000000-0005-0000-0000-00006E050000}"/>
    <cellStyle name="Normal 6 5" xfId="665" xr:uid="{00000000-0005-0000-0000-0000C1020000}"/>
    <cellStyle name="Normal 6 5 2" xfId="1143" xr:uid="{00000000-0005-0000-0000-00009F040000}"/>
    <cellStyle name="Normal 6 5 2 2" xfId="2073" xr:uid="{00000000-0005-0000-0000-000041080000}"/>
    <cellStyle name="Normal 6 5 3" xfId="1610" xr:uid="{00000000-0005-0000-0000-000072060000}"/>
    <cellStyle name="Normal 6 6" xfId="735" xr:uid="{00000000-0005-0000-0000-000007030000}"/>
    <cellStyle name="Normal 6 6 2" xfId="1665" xr:uid="{00000000-0005-0000-0000-0000A9060000}"/>
    <cellStyle name="Normal 6 7" xfId="1202" xr:uid="{00000000-0005-0000-0000-0000DA040000}"/>
    <cellStyle name="Normal 7" xfId="135" xr:uid="{00000000-0005-0000-0000-000087000000}"/>
    <cellStyle name="Normal 7 2" xfId="249" xr:uid="{00000000-0005-0000-0000-0000F9000000}"/>
    <cellStyle name="Normal 7 2 2" xfId="378" xr:uid="{00000000-0005-0000-0000-00007A010000}"/>
    <cellStyle name="Normal 7 2 2 2" xfId="943" xr:uid="{00000000-0005-0000-0000-0000D7030000}"/>
    <cellStyle name="Normal 7 2 2 2 2" xfId="1873" xr:uid="{00000000-0005-0000-0000-000079070000}"/>
    <cellStyle name="Normal 7 2 2 3" xfId="1410" xr:uid="{00000000-0005-0000-0000-0000AA050000}"/>
    <cellStyle name="Normal 7 2 3" xfId="835" xr:uid="{00000000-0005-0000-0000-00006B030000}"/>
    <cellStyle name="Normal 7 2 3 2" xfId="1765" xr:uid="{00000000-0005-0000-0000-00000D070000}"/>
    <cellStyle name="Normal 7 2 4" xfId="1302" xr:uid="{00000000-0005-0000-0000-00003E050000}"/>
    <cellStyle name="Normal 7 3" xfId="180" xr:uid="{00000000-0005-0000-0000-0000B4000000}"/>
    <cellStyle name="Normal 7 3 2" xfId="776" xr:uid="{00000000-0005-0000-0000-000030030000}"/>
    <cellStyle name="Normal 7 3 2 2" xfId="1706" xr:uid="{00000000-0005-0000-0000-0000D2060000}"/>
    <cellStyle name="Normal 7 3 3" xfId="1243" xr:uid="{00000000-0005-0000-0000-000003050000}"/>
    <cellStyle name="Normal 7 4" xfId="319" xr:uid="{00000000-0005-0000-0000-00003F010000}"/>
    <cellStyle name="Normal 7 4 2" xfId="884" xr:uid="{00000000-0005-0000-0000-00009C030000}"/>
    <cellStyle name="Normal 7 4 2 2" xfId="1814" xr:uid="{00000000-0005-0000-0000-00003E070000}"/>
    <cellStyle name="Normal 7 4 3" xfId="1351" xr:uid="{00000000-0005-0000-0000-00006F050000}"/>
    <cellStyle name="Normal 7 5" xfId="666" xr:uid="{00000000-0005-0000-0000-0000C2020000}"/>
    <cellStyle name="Normal 7 5 2" xfId="1144" xr:uid="{00000000-0005-0000-0000-0000A0040000}"/>
    <cellStyle name="Normal 7 5 2 2" xfId="2074" xr:uid="{00000000-0005-0000-0000-000042080000}"/>
    <cellStyle name="Normal 7 5 3" xfId="1611" xr:uid="{00000000-0005-0000-0000-000073060000}"/>
    <cellStyle name="Normal 7 6" xfId="736" xr:uid="{00000000-0005-0000-0000-000008030000}"/>
    <cellStyle name="Normal 7 6 2" xfId="1666" xr:uid="{00000000-0005-0000-0000-0000AA060000}"/>
    <cellStyle name="Normal 7 7" xfId="1203" xr:uid="{00000000-0005-0000-0000-0000DB040000}"/>
    <cellStyle name="Normal 8" xfId="136" xr:uid="{00000000-0005-0000-0000-000088000000}"/>
    <cellStyle name="Normal 8 2" xfId="250" xr:uid="{00000000-0005-0000-0000-0000FA000000}"/>
    <cellStyle name="Normal 8 2 2" xfId="379" xr:uid="{00000000-0005-0000-0000-00007B010000}"/>
    <cellStyle name="Normal 8 2 2 2" xfId="944" xr:uid="{00000000-0005-0000-0000-0000D8030000}"/>
    <cellStyle name="Normal 8 2 2 2 2" xfId="1874" xr:uid="{00000000-0005-0000-0000-00007A070000}"/>
    <cellStyle name="Normal 8 2 2 3" xfId="1411" xr:uid="{00000000-0005-0000-0000-0000AB050000}"/>
    <cellStyle name="Normal 8 2 3" xfId="836" xr:uid="{00000000-0005-0000-0000-00006C030000}"/>
    <cellStyle name="Normal 8 2 3 2" xfId="1766" xr:uid="{00000000-0005-0000-0000-00000E070000}"/>
    <cellStyle name="Normal 8 2 4" xfId="1303" xr:uid="{00000000-0005-0000-0000-00003F050000}"/>
    <cellStyle name="Normal 8 3" xfId="181" xr:uid="{00000000-0005-0000-0000-0000B5000000}"/>
    <cellStyle name="Normal 8 3 2" xfId="777" xr:uid="{00000000-0005-0000-0000-000031030000}"/>
    <cellStyle name="Normal 8 3 2 2" xfId="1707" xr:uid="{00000000-0005-0000-0000-0000D3060000}"/>
    <cellStyle name="Normal 8 3 3" xfId="1244" xr:uid="{00000000-0005-0000-0000-000004050000}"/>
    <cellStyle name="Normal 8 4" xfId="320" xr:uid="{00000000-0005-0000-0000-000040010000}"/>
    <cellStyle name="Normal 8 4 2" xfId="885" xr:uid="{00000000-0005-0000-0000-00009D030000}"/>
    <cellStyle name="Normal 8 4 2 2" xfId="1815" xr:uid="{00000000-0005-0000-0000-00003F070000}"/>
    <cellStyle name="Normal 8 4 3" xfId="1352" xr:uid="{00000000-0005-0000-0000-000070050000}"/>
    <cellStyle name="Normal 8 5" xfId="667" xr:uid="{00000000-0005-0000-0000-0000C3020000}"/>
    <cellStyle name="Normal 8 5 2" xfId="1145" xr:uid="{00000000-0005-0000-0000-0000A1040000}"/>
    <cellStyle name="Normal 8 5 2 2" xfId="2075" xr:uid="{00000000-0005-0000-0000-000043080000}"/>
    <cellStyle name="Normal 8 5 3" xfId="1612" xr:uid="{00000000-0005-0000-0000-000074060000}"/>
    <cellStyle name="Normal 8 6" xfId="737" xr:uid="{00000000-0005-0000-0000-000009030000}"/>
    <cellStyle name="Normal 8 6 2" xfId="1667" xr:uid="{00000000-0005-0000-0000-0000AB060000}"/>
    <cellStyle name="Normal 8 7" xfId="1204" xr:uid="{00000000-0005-0000-0000-0000DC040000}"/>
    <cellStyle name="Normal 9" xfId="137" xr:uid="{00000000-0005-0000-0000-000089000000}"/>
    <cellStyle name="Normal 9 2" xfId="251" xr:uid="{00000000-0005-0000-0000-0000FB000000}"/>
    <cellStyle name="Normal 9 2 2" xfId="380" xr:uid="{00000000-0005-0000-0000-00007C010000}"/>
    <cellStyle name="Normal 9 2 2 2" xfId="945" xr:uid="{00000000-0005-0000-0000-0000D9030000}"/>
    <cellStyle name="Normal 9 2 2 2 2" xfId="1875" xr:uid="{00000000-0005-0000-0000-00007B070000}"/>
    <cellStyle name="Normal 9 2 2 3" xfId="1412" xr:uid="{00000000-0005-0000-0000-0000AC050000}"/>
    <cellStyle name="Normal 9 2 3" xfId="837" xr:uid="{00000000-0005-0000-0000-00006D030000}"/>
    <cellStyle name="Normal 9 2 3 2" xfId="1767" xr:uid="{00000000-0005-0000-0000-00000F070000}"/>
    <cellStyle name="Normal 9 2 4" xfId="1304" xr:uid="{00000000-0005-0000-0000-000040050000}"/>
    <cellStyle name="Normal 9 3" xfId="182" xr:uid="{00000000-0005-0000-0000-0000B6000000}"/>
    <cellStyle name="Normal 9 3 2" xfId="778" xr:uid="{00000000-0005-0000-0000-000032030000}"/>
    <cellStyle name="Normal 9 3 2 2" xfId="1708" xr:uid="{00000000-0005-0000-0000-0000D4060000}"/>
    <cellStyle name="Normal 9 3 3" xfId="1245" xr:uid="{00000000-0005-0000-0000-000005050000}"/>
    <cellStyle name="Normal 9 4" xfId="321" xr:uid="{00000000-0005-0000-0000-000041010000}"/>
    <cellStyle name="Normal 9 4 2" xfId="886" xr:uid="{00000000-0005-0000-0000-00009E030000}"/>
    <cellStyle name="Normal 9 4 2 2" xfId="1816" xr:uid="{00000000-0005-0000-0000-000040070000}"/>
    <cellStyle name="Normal 9 4 3" xfId="1353" xr:uid="{00000000-0005-0000-0000-000071050000}"/>
    <cellStyle name="Normal 9 5" xfId="668" xr:uid="{00000000-0005-0000-0000-0000C4020000}"/>
    <cellStyle name="Normal 9 5 2" xfId="1146" xr:uid="{00000000-0005-0000-0000-0000A2040000}"/>
    <cellStyle name="Normal 9 5 2 2" xfId="2076" xr:uid="{00000000-0005-0000-0000-000044080000}"/>
    <cellStyle name="Normal 9 5 3" xfId="1613" xr:uid="{00000000-0005-0000-0000-000075060000}"/>
    <cellStyle name="Normal 9 6" xfId="738" xr:uid="{00000000-0005-0000-0000-00000A030000}"/>
    <cellStyle name="Normal 9 6 2" xfId="1668" xr:uid="{00000000-0005-0000-0000-0000AC060000}"/>
    <cellStyle name="Normal 9 7" xfId="1205" xr:uid="{00000000-0005-0000-0000-0000DD040000}"/>
    <cellStyle name="Note 10" xfId="669" xr:uid="{00000000-0005-0000-0000-0000C5020000}"/>
    <cellStyle name="Note 10 2" xfId="1147" xr:uid="{00000000-0005-0000-0000-0000A3040000}"/>
    <cellStyle name="Note 10 2 2" xfId="2077" xr:uid="{00000000-0005-0000-0000-000045080000}"/>
    <cellStyle name="Note 10 3" xfId="1614" xr:uid="{00000000-0005-0000-0000-000076060000}"/>
    <cellStyle name="Note 11" xfId="670" xr:uid="{00000000-0005-0000-0000-0000C6020000}"/>
    <cellStyle name="Note 12" xfId="700" xr:uid="{00000000-0005-0000-0000-0000E4020000}"/>
    <cellStyle name="Note 12 2" xfId="1163" xr:uid="{00000000-0005-0000-0000-0000B3040000}"/>
    <cellStyle name="Note 12 2 2" xfId="2093" xr:uid="{00000000-0005-0000-0000-000055080000}"/>
    <cellStyle name="Note 12 3" xfId="1630" xr:uid="{00000000-0005-0000-0000-000086060000}"/>
    <cellStyle name="Note 2" xfId="64" xr:uid="{00000000-0005-0000-0000-000040000000}"/>
    <cellStyle name="Note 2 2" xfId="220" xr:uid="{00000000-0005-0000-0000-0000DC000000}"/>
    <cellStyle name="Note 2 2 2" xfId="349" xr:uid="{00000000-0005-0000-0000-00005D010000}"/>
    <cellStyle name="Note 2 2 2 2" xfId="914" xr:uid="{00000000-0005-0000-0000-0000BA030000}"/>
    <cellStyle name="Note 2 2 2 2 2" xfId="1844" xr:uid="{00000000-0005-0000-0000-00005C070000}"/>
    <cellStyle name="Note 2 2 2 3" xfId="1381" xr:uid="{00000000-0005-0000-0000-00008D050000}"/>
    <cellStyle name="Note 2 2 3" xfId="672" xr:uid="{00000000-0005-0000-0000-0000C8020000}"/>
    <cellStyle name="Note 2 2 3 2" xfId="1149" xr:uid="{00000000-0005-0000-0000-0000A5040000}"/>
    <cellStyle name="Note 2 2 3 2 2" xfId="2079" xr:uid="{00000000-0005-0000-0000-000047080000}"/>
    <cellStyle name="Note 2 2 3 3" xfId="1616" xr:uid="{00000000-0005-0000-0000-000078060000}"/>
    <cellStyle name="Note 2 2 4" xfId="806" xr:uid="{00000000-0005-0000-0000-00004E030000}"/>
    <cellStyle name="Note 2 2 4 2" xfId="1736" xr:uid="{00000000-0005-0000-0000-0000F0060000}"/>
    <cellStyle name="Note 2 2 5" xfId="1273" xr:uid="{00000000-0005-0000-0000-000021050000}"/>
    <cellStyle name="Note 2 3" xfId="151" xr:uid="{00000000-0005-0000-0000-000097000000}"/>
    <cellStyle name="Note 2 3 2" xfId="673" xr:uid="{00000000-0005-0000-0000-0000C9020000}"/>
    <cellStyle name="Note 2 3 2 2" xfId="1150" xr:uid="{00000000-0005-0000-0000-0000A6040000}"/>
    <cellStyle name="Note 2 3 2 2 2" xfId="2080" xr:uid="{00000000-0005-0000-0000-000048080000}"/>
    <cellStyle name="Note 2 3 2 3" xfId="1617" xr:uid="{00000000-0005-0000-0000-000079060000}"/>
    <cellStyle name="Note 2 3 3" xfId="747" xr:uid="{00000000-0005-0000-0000-000013030000}"/>
    <cellStyle name="Note 2 3 3 2" xfId="1677" xr:uid="{00000000-0005-0000-0000-0000B5060000}"/>
    <cellStyle name="Note 2 3 4" xfId="1214" xr:uid="{00000000-0005-0000-0000-0000E6040000}"/>
    <cellStyle name="Note 2 4" xfId="290" xr:uid="{00000000-0005-0000-0000-000022010000}"/>
    <cellStyle name="Note 2 4 2" xfId="855" xr:uid="{00000000-0005-0000-0000-00007F030000}"/>
    <cellStyle name="Note 2 4 2 2" xfId="1785" xr:uid="{00000000-0005-0000-0000-000021070000}"/>
    <cellStyle name="Note 2 4 3" xfId="1322" xr:uid="{00000000-0005-0000-0000-000052050000}"/>
    <cellStyle name="Note 2 5" xfId="671" xr:uid="{00000000-0005-0000-0000-0000C7020000}"/>
    <cellStyle name="Note 2 5 2" xfId="1148" xr:uid="{00000000-0005-0000-0000-0000A4040000}"/>
    <cellStyle name="Note 2 5 2 2" xfId="2078" xr:uid="{00000000-0005-0000-0000-000046080000}"/>
    <cellStyle name="Note 2 5 3" xfId="1615" xr:uid="{00000000-0005-0000-0000-000077060000}"/>
    <cellStyle name="Note 2 6" xfId="707" xr:uid="{00000000-0005-0000-0000-0000EB020000}"/>
    <cellStyle name="Note 2 6 2" xfId="1637" xr:uid="{00000000-0005-0000-0000-00008D060000}"/>
    <cellStyle name="Note 2 7" xfId="1174" xr:uid="{00000000-0005-0000-0000-0000BE040000}"/>
    <cellStyle name="Note 3" xfId="107" xr:uid="{00000000-0005-0000-0000-00006B000000}"/>
    <cellStyle name="Note 3 2" xfId="235" xr:uid="{00000000-0005-0000-0000-0000EB000000}"/>
    <cellStyle name="Note 3 2 2" xfId="364" xr:uid="{00000000-0005-0000-0000-00006C010000}"/>
    <cellStyle name="Note 3 2 2 2" xfId="929" xr:uid="{00000000-0005-0000-0000-0000C9030000}"/>
    <cellStyle name="Note 3 2 2 2 2" xfId="1859" xr:uid="{00000000-0005-0000-0000-00006B070000}"/>
    <cellStyle name="Note 3 2 2 3" xfId="1396" xr:uid="{00000000-0005-0000-0000-00009C050000}"/>
    <cellStyle name="Note 3 2 3" xfId="675" xr:uid="{00000000-0005-0000-0000-0000CB020000}"/>
    <cellStyle name="Note 3 2 3 2" xfId="1151" xr:uid="{00000000-0005-0000-0000-0000A7040000}"/>
    <cellStyle name="Note 3 2 3 2 2" xfId="2081" xr:uid="{00000000-0005-0000-0000-000049080000}"/>
    <cellStyle name="Note 3 2 3 3" xfId="1618" xr:uid="{00000000-0005-0000-0000-00007A060000}"/>
    <cellStyle name="Note 3 2 4" xfId="821" xr:uid="{00000000-0005-0000-0000-00005D030000}"/>
    <cellStyle name="Note 3 2 4 2" xfId="1751" xr:uid="{00000000-0005-0000-0000-0000FF060000}"/>
    <cellStyle name="Note 3 2 5" xfId="1288" xr:uid="{00000000-0005-0000-0000-000030050000}"/>
    <cellStyle name="Note 3 3" xfId="166" xr:uid="{00000000-0005-0000-0000-0000A6000000}"/>
    <cellStyle name="Note 3 3 2" xfId="676" xr:uid="{00000000-0005-0000-0000-0000CC020000}"/>
    <cellStyle name="Note 3 3 2 2" xfId="1152" xr:uid="{00000000-0005-0000-0000-0000A8040000}"/>
    <cellStyle name="Note 3 3 2 2 2" xfId="2082" xr:uid="{00000000-0005-0000-0000-00004A080000}"/>
    <cellStyle name="Note 3 3 2 3" xfId="1619" xr:uid="{00000000-0005-0000-0000-00007B060000}"/>
    <cellStyle name="Note 3 3 3" xfId="762" xr:uid="{00000000-0005-0000-0000-000022030000}"/>
    <cellStyle name="Note 3 3 3 2" xfId="1692" xr:uid="{00000000-0005-0000-0000-0000C4060000}"/>
    <cellStyle name="Note 3 3 4" xfId="1229" xr:uid="{00000000-0005-0000-0000-0000F5040000}"/>
    <cellStyle name="Note 3 4" xfId="305" xr:uid="{00000000-0005-0000-0000-000031010000}"/>
    <cellStyle name="Note 3 4 2" xfId="870" xr:uid="{00000000-0005-0000-0000-00008E030000}"/>
    <cellStyle name="Note 3 4 2 2" xfId="1800" xr:uid="{00000000-0005-0000-0000-000030070000}"/>
    <cellStyle name="Note 3 4 3" xfId="1337" xr:uid="{00000000-0005-0000-0000-000061050000}"/>
    <cellStyle name="Note 3 5" xfId="674" xr:uid="{00000000-0005-0000-0000-0000CA020000}"/>
    <cellStyle name="Note 3 6" xfId="722" xr:uid="{00000000-0005-0000-0000-0000FA020000}"/>
    <cellStyle name="Note 3 6 2" xfId="1652" xr:uid="{00000000-0005-0000-0000-00009C060000}"/>
    <cellStyle name="Note 3 7" xfId="1189" xr:uid="{00000000-0005-0000-0000-0000CD040000}"/>
    <cellStyle name="Note 4" xfId="18" xr:uid="{00000000-0005-0000-0000-000012000000}"/>
    <cellStyle name="Note 4 2" xfId="677" xr:uid="{00000000-0005-0000-0000-0000CD020000}"/>
    <cellStyle name="Note 4 2 2" xfId="1153" xr:uid="{00000000-0005-0000-0000-0000A9040000}"/>
    <cellStyle name="Note 4 2 2 2" xfId="2083" xr:uid="{00000000-0005-0000-0000-00004B080000}"/>
    <cellStyle name="Note 4 2 3" xfId="1620" xr:uid="{00000000-0005-0000-0000-00007C060000}"/>
    <cellStyle name="Note 5" xfId="202" xr:uid="{00000000-0005-0000-0000-0000CA000000}"/>
    <cellStyle name="Note 5 2" xfId="332" xr:uid="{00000000-0005-0000-0000-00004C010000}"/>
    <cellStyle name="Note 5 2 2" xfId="897" xr:uid="{00000000-0005-0000-0000-0000A9030000}"/>
    <cellStyle name="Note 5 2 2 2" xfId="1827" xr:uid="{00000000-0005-0000-0000-00004B070000}"/>
    <cellStyle name="Note 5 2 3" xfId="1364" xr:uid="{00000000-0005-0000-0000-00007C050000}"/>
    <cellStyle name="Note 5 3" xfId="678" xr:uid="{00000000-0005-0000-0000-0000CE020000}"/>
    <cellStyle name="Note 5 3 2" xfId="1154" xr:uid="{00000000-0005-0000-0000-0000AA040000}"/>
    <cellStyle name="Note 5 3 2 2" xfId="2084" xr:uid="{00000000-0005-0000-0000-00004C080000}"/>
    <cellStyle name="Note 5 3 3" xfId="1621" xr:uid="{00000000-0005-0000-0000-00007D060000}"/>
    <cellStyle name="Note 5 4" xfId="789" xr:uid="{00000000-0005-0000-0000-00003D030000}"/>
    <cellStyle name="Note 5 4 2" xfId="1719" xr:uid="{00000000-0005-0000-0000-0000DF060000}"/>
    <cellStyle name="Note 5 5" xfId="1256" xr:uid="{00000000-0005-0000-0000-000010050000}"/>
    <cellStyle name="Note 6" xfId="679" xr:uid="{00000000-0005-0000-0000-0000CF020000}"/>
    <cellStyle name="Note 6 2" xfId="1155" xr:uid="{00000000-0005-0000-0000-0000AB040000}"/>
    <cellStyle name="Note 6 2 2" xfId="2085" xr:uid="{00000000-0005-0000-0000-00004D080000}"/>
    <cellStyle name="Note 6 3" xfId="1622" xr:uid="{00000000-0005-0000-0000-00007E060000}"/>
    <cellStyle name="Note 7" xfId="680" xr:uid="{00000000-0005-0000-0000-0000D0020000}"/>
    <cellStyle name="Note 7 2" xfId="1156" xr:uid="{00000000-0005-0000-0000-0000AC040000}"/>
    <cellStyle name="Note 7 2 2" xfId="2086" xr:uid="{00000000-0005-0000-0000-00004E080000}"/>
    <cellStyle name="Note 7 3" xfId="1623" xr:uid="{00000000-0005-0000-0000-00007F060000}"/>
    <cellStyle name="Note 8" xfId="681" xr:uid="{00000000-0005-0000-0000-0000D1020000}"/>
    <cellStyle name="Note 8 2" xfId="1157" xr:uid="{00000000-0005-0000-0000-0000AD040000}"/>
    <cellStyle name="Note 8 2 2" xfId="2087" xr:uid="{00000000-0005-0000-0000-00004F080000}"/>
    <cellStyle name="Note 8 3" xfId="1624" xr:uid="{00000000-0005-0000-0000-000080060000}"/>
    <cellStyle name="Note 9" xfId="682" xr:uid="{00000000-0005-0000-0000-0000D2020000}"/>
    <cellStyle name="Note 9 2" xfId="1158" xr:uid="{00000000-0005-0000-0000-0000AE040000}"/>
    <cellStyle name="Note 9 2 2" xfId="2088" xr:uid="{00000000-0005-0000-0000-000050080000}"/>
    <cellStyle name="Note 9 3" xfId="1625" xr:uid="{00000000-0005-0000-0000-000081060000}"/>
    <cellStyle name="Output 2" xfId="59" xr:uid="{00000000-0005-0000-0000-00003B000000}"/>
    <cellStyle name="Output 2 2" xfId="683" xr:uid="{00000000-0005-0000-0000-0000D3020000}"/>
    <cellStyle name="Output 3" xfId="102" xr:uid="{00000000-0005-0000-0000-000066000000}"/>
    <cellStyle name="Output 3 2" xfId="685" xr:uid="{00000000-0005-0000-0000-0000D5020000}"/>
    <cellStyle name="Output 3 3" xfId="684" xr:uid="{00000000-0005-0000-0000-0000D4020000}"/>
    <cellStyle name="Output 4" xfId="13" xr:uid="{00000000-0005-0000-0000-00000D000000}"/>
    <cellStyle name="Percent 2" xfId="201" xr:uid="{00000000-0005-0000-0000-0000C9000000}"/>
    <cellStyle name="Percent 2 2" xfId="331" xr:uid="{00000000-0005-0000-0000-00004B010000}"/>
    <cellStyle name="Percent 2 2 2" xfId="896" xr:uid="{00000000-0005-0000-0000-0000A8030000}"/>
    <cellStyle name="Percent 2 2 2 2" xfId="1826" xr:uid="{00000000-0005-0000-0000-00004A070000}"/>
    <cellStyle name="Percent 2 2 3" xfId="1363" xr:uid="{00000000-0005-0000-0000-00007B050000}"/>
    <cellStyle name="Percent 2 3" xfId="788" xr:uid="{00000000-0005-0000-0000-00003C030000}"/>
    <cellStyle name="Percent 2 3 2" xfId="1718" xr:uid="{00000000-0005-0000-0000-0000DE060000}"/>
    <cellStyle name="Percent 2 4" xfId="1255" xr:uid="{00000000-0005-0000-0000-00000F050000}"/>
    <cellStyle name="Percent 3" xfId="701" xr:uid="{00000000-0005-0000-0000-0000E5020000}"/>
    <cellStyle name="Percent 3 2" xfId="1164" xr:uid="{00000000-0005-0000-0000-0000B4040000}"/>
    <cellStyle name="Percent 3 2 2" xfId="2094" xr:uid="{00000000-0005-0000-0000-000056080000}"/>
    <cellStyle name="Percent 3 3" xfId="1631" xr:uid="{00000000-0005-0000-0000-000087060000}"/>
    <cellStyle name="Title 2" xfId="93" xr:uid="{00000000-0005-0000-0000-00005D000000}"/>
    <cellStyle name="Title 2 2" xfId="687" xr:uid="{00000000-0005-0000-0000-0000D7020000}"/>
    <cellStyle name="Title 2 3" xfId="686" xr:uid="{00000000-0005-0000-0000-0000D6020000}"/>
    <cellStyle name="Title 3" xfId="4" xr:uid="{00000000-0005-0000-0000-000004000000}"/>
    <cellStyle name="Total 2" xfId="66" xr:uid="{00000000-0005-0000-0000-000042000000}"/>
    <cellStyle name="Total 2 2" xfId="689" xr:uid="{00000000-0005-0000-0000-0000D9020000}"/>
    <cellStyle name="Total 3" xfId="109" xr:uid="{00000000-0005-0000-0000-00006D000000}"/>
    <cellStyle name="Total 3 2" xfId="691" xr:uid="{00000000-0005-0000-0000-0000DB020000}"/>
    <cellStyle name="Total 3 3" xfId="690" xr:uid="{00000000-0005-0000-0000-0000DA020000}"/>
    <cellStyle name="Total 4" xfId="20" xr:uid="{00000000-0005-0000-0000-000014000000}"/>
    <cellStyle name="Warning Text 2" xfId="63" xr:uid="{00000000-0005-0000-0000-00003F000000}"/>
    <cellStyle name="Warning Text 2 2" xfId="693" xr:uid="{00000000-0005-0000-0000-0000DD020000}"/>
    <cellStyle name="Warning Text 3" xfId="106" xr:uid="{00000000-0005-0000-0000-00006A000000}"/>
    <cellStyle name="Warning Text 3 2" xfId="695" xr:uid="{00000000-0005-0000-0000-0000DF020000}"/>
    <cellStyle name="Warning Text 3 3" xfId="694" xr:uid="{00000000-0005-0000-0000-0000DE020000}"/>
    <cellStyle name="Warning Text 4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Lee.Barstow@aenetworks.com" TargetMode="External"/><Relationship Id="rId26" Type="http://schemas.openxmlformats.org/officeDocument/2006/relationships/hyperlink" Target="mailto:Lee.Barstow@aenetwork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Lee.Barstow@aenetwork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Lee.Barstow@aenetworks.com" TargetMode="External"/><Relationship Id="rId16" Type="http://schemas.openxmlformats.org/officeDocument/2006/relationships/hyperlink" Target="mailto:Lee.Barstow@aenetworks.com" TargetMode="External"/><Relationship Id="rId20" Type="http://schemas.openxmlformats.org/officeDocument/2006/relationships/hyperlink" Target="mailto:Lee.Barstow@aenetwork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Lee.Barstow@aenetwork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Lee.Barstow@aenetworks.com" TargetMode="External"/><Relationship Id="rId32" Type="http://schemas.openxmlformats.org/officeDocument/2006/relationships/hyperlink" Target="mailto:Lee.Barstow@aenetwork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Lee.Barstow@aenetwork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Lee.Barstow@aenetworks.com" TargetMode="External"/><Relationship Id="rId36" Type="http://schemas.openxmlformats.org/officeDocument/2006/relationships/hyperlink" Target="mailto:Lee.Barstow@aenetworks.com" TargetMode="External"/><Relationship Id="rId10" Type="http://schemas.openxmlformats.org/officeDocument/2006/relationships/hyperlink" Target="mailto:Lee.Barstow@aenetwork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Lee.Barstow@aenetwork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Lee.Barstow@aenetworks.com" TargetMode="External"/><Relationship Id="rId22" Type="http://schemas.openxmlformats.org/officeDocument/2006/relationships/hyperlink" Target="mailto:Lee.Barstow@aenetwork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Lee.Barstow@aenetwork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Lee.Barstow@aenetwork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Lee.Barstow@aenetwork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Lee.Barstow@aenetworks.com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levy@kabillion.com" TargetMode="External"/><Relationship Id="rId26" Type="http://schemas.openxmlformats.org/officeDocument/2006/relationships/hyperlink" Target="mailto:slevy@kabillion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levy@kabillion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levy@kabillion.com" TargetMode="External"/><Relationship Id="rId16" Type="http://schemas.openxmlformats.org/officeDocument/2006/relationships/hyperlink" Target="mailto:slevy@kabillion.com" TargetMode="External"/><Relationship Id="rId20" Type="http://schemas.openxmlformats.org/officeDocument/2006/relationships/hyperlink" Target="mailto:slevy@kabillion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0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levy@kabillion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levy@kabillion.com" TargetMode="External"/><Relationship Id="rId32" Type="http://schemas.openxmlformats.org/officeDocument/2006/relationships/hyperlink" Target="mailto:slevy@kabillion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levy@kabillion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levy@kabillion.com" TargetMode="External"/><Relationship Id="rId36" Type="http://schemas.openxmlformats.org/officeDocument/2006/relationships/hyperlink" Target="mailto:slevy@kabillion.com" TargetMode="External"/><Relationship Id="rId10" Type="http://schemas.openxmlformats.org/officeDocument/2006/relationships/hyperlink" Target="mailto:slevy@kabillion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levy@kabillion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levy@kabillion.com" TargetMode="External"/><Relationship Id="rId22" Type="http://schemas.openxmlformats.org/officeDocument/2006/relationships/hyperlink" Target="mailto:slevy@kabillion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levy@kabillion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levy@kabillion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levy@kabillion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levy@kabillion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mmedlock@gnusbrands.com" TargetMode="External"/><Relationship Id="rId26" Type="http://schemas.openxmlformats.org/officeDocument/2006/relationships/hyperlink" Target="mailto:mmedlock@gnusbrand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mmedlock@gnusbrand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mmedlock@gnusbrands.com" TargetMode="External"/><Relationship Id="rId16" Type="http://schemas.openxmlformats.org/officeDocument/2006/relationships/hyperlink" Target="mailto:mmedlock@gnusbrands.com" TargetMode="External"/><Relationship Id="rId20" Type="http://schemas.openxmlformats.org/officeDocument/2006/relationships/hyperlink" Target="mailto:mmedlock@gnusbrand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1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mmedlock@gnusbrand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mmedlock@gnusbrands.com" TargetMode="External"/><Relationship Id="rId32" Type="http://schemas.openxmlformats.org/officeDocument/2006/relationships/hyperlink" Target="mailto:mmedlock@gnusbrand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mmedlock@gnusbrand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mmedlock@gnusbrands.com" TargetMode="External"/><Relationship Id="rId36" Type="http://schemas.openxmlformats.org/officeDocument/2006/relationships/hyperlink" Target="mailto:mmedlock@gnusbrands.com" TargetMode="External"/><Relationship Id="rId10" Type="http://schemas.openxmlformats.org/officeDocument/2006/relationships/hyperlink" Target="mailto:mmedlock@gnusbrand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mmedlock@gnusbrand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mmedlock@gnusbrands.com" TargetMode="External"/><Relationship Id="rId22" Type="http://schemas.openxmlformats.org/officeDocument/2006/relationships/hyperlink" Target="mailto:mmedlock@gnusbrand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mmedlock@gnusbrand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mmedlock@gnusbrand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mmedlock@gnusbrand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mmedlock@gnusbrands.com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tsoper@musicchoice.com" TargetMode="External"/><Relationship Id="rId26" Type="http://schemas.openxmlformats.org/officeDocument/2006/relationships/hyperlink" Target="mailto:tsoper@musicchoice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tsoper@musicchoice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tsoper@musicchoice.com" TargetMode="External"/><Relationship Id="rId16" Type="http://schemas.openxmlformats.org/officeDocument/2006/relationships/hyperlink" Target="mailto:tsoper@musicchoice.com" TargetMode="External"/><Relationship Id="rId20" Type="http://schemas.openxmlformats.org/officeDocument/2006/relationships/hyperlink" Target="mailto:tsoper@musicchoice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2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tsoper@musicchoice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tsoper@musicchoice.com" TargetMode="External"/><Relationship Id="rId32" Type="http://schemas.openxmlformats.org/officeDocument/2006/relationships/hyperlink" Target="mailto:tsoper@musicchoice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tsoper@musicchoice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tsoper@musicchoice.com" TargetMode="External"/><Relationship Id="rId36" Type="http://schemas.openxmlformats.org/officeDocument/2006/relationships/hyperlink" Target="mailto:tsoper@musicchoice.com" TargetMode="External"/><Relationship Id="rId10" Type="http://schemas.openxmlformats.org/officeDocument/2006/relationships/hyperlink" Target="mailto:tsoper@musicchoice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tsoper@musicchoice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tsoper@musicchoice.com" TargetMode="External"/><Relationship Id="rId22" Type="http://schemas.openxmlformats.org/officeDocument/2006/relationships/hyperlink" Target="mailto:tsoper@musicchoice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tsoper@musicchoice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tsoper@musicchoice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tsoper@musicchoice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tsoper@musicchoice.com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ilvestro.Accettullo@nbcuni.com" TargetMode="External"/><Relationship Id="rId26" Type="http://schemas.openxmlformats.org/officeDocument/2006/relationships/hyperlink" Target="mailto:Silvestro.Accettullo@nbcuni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ilvestro.Accettullo@nbcuni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ilvestro.Accettullo@nbcuni.com" TargetMode="External"/><Relationship Id="rId16" Type="http://schemas.openxmlformats.org/officeDocument/2006/relationships/hyperlink" Target="mailto:Silvestro.Accettullo@nbcuni.com" TargetMode="External"/><Relationship Id="rId20" Type="http://schemas.openxmlformats.org/officeDocument/2006/relationships/hyperlink" Target="mailto:Silvestro.Accettullo@nbcuni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3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ilvestro.Accettullo@nbcuni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ilvestro.Accettullo@nbcuni.com" TargetMode="External"/><Relationship Id="rId32" Type="http://schemas.openxmlformats.org/officeDocument/2006/relationships/hyperlink" Target="mailto:Silvestro.Accettullo@nbcuni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ilvestro.Accettullo@nbcuni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ilvestro.Accettullo@nbcuni.com" TargetMode="External"/><Relationship Id="rId36" Type="http://schemas.openxmlformats.org/officeDocument/2006/relationships/hyperlink" Target="mailto:Silvestro.Accettullo@nbcuni.com" TargetMode="External"/><Relationship Id="rId10" Type="http://schemas.openxmlformats.org/officeDocument/2006/relationships/hyperlink" Target="mailto:Silvestro.Accettullo@nbcuni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ilvestro.Accettullo@nbcuni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ilvestro.Accettullo@nbcuni.com" TargetMode="External"/><Relationship Id="rId22" Type="http://schemas.openxmlformats.org/officeDocument/2006/relationships/hyperlink" Target="mailto:Silvestro.Accettullo@nbcuni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ilvestro.Accettullo@nbcuni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ilvestro.Accettullo@nbcuni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ilvestro.Accettullo@nbcuni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ilvestro.Accettullo@nbcuni.co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Cgeorgakakis@reelz.com" TargetMode="External"/><Relationship Id="rId26" Type="http://schemas.openxmlformats.org/officeDocument/2006/relationships/hyperlink" Target="mailto:AccountsPayable@reelzchannel.com" TargetMode="External"/><Relationship Id="rId39" Type="http://schemas.openxmlformats.org/officeDocument/2006/relationships/hyperlink" Target="mailto:Cgeorgakakis@reelz.com" TargetMode="External"/><Relationship Id="rId21" Type="http://schemas.openxmlformats.org/officeDocument/2006/relationships/hyperlink" Target="mailto:Cgeorgakakis@reelz.com" TargetMode="External"/><Relationship Id="rId34" Type="http://schemas.openxmlformats.org/officeDocument/2006/relationships/hyperlink" Target="mailto:invoices@canoeventures.com" TargetMode="External"/><Relationship Id="rId42" Type="http://schemas.openxmlformats.org/officeDocument/2006/relationships/hyperlink" Target="mailto:Cgeorgakakis@reelz.com" TargetMode="External"/><Relationship Id="rId47" Type="http://schemas.openxmlformats.org/officeDocument/2006/relationships/hyperlink" Target="mailto:AccountsPayable@reelzchannel.com" TargetMode="External"/><Relationship Id="rId50" Type="http://schemas.openxmlformats.org/officeDocument/2006/relationships/hyperlink" Target="mailto:AccountsPayable@reelzchannel.com" TargetMode="External"/><Relationship Id="rId55" Type="http://schemas.openxmlformats.org/officeDocument/2006/relationships/hyperlink" Target="mailto:invoices@canoeventure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AccountsPayable@reelzchannel.com" TargetMode="External"/><Relationship Id="rId16" Type="http://schemas.openxmlformats.org/officeDocument/2006/relationships/hyperlink" Target="mailto:invoices@canoeventures.com" TargetMode="External"/><Relationship Id="rId29" Type="http://schemas.openxmlformats.org/officeDocument/2006/relationships/hyperlink" Target="mailto:AccountsPayable@reelzchannel.com" TargetMode="External"/><Relationship Id="rId11" Type="http://schemas.openxmlformats.org/officeDocument/2006/relationships/hyperlink" Target="mailto:AccountsPayable@reelzchannel.com" TargetMode="External"/><Relationship Id="rId24" Type="http://schemas.openxmlformats.org/officeDocument/2006/relationships/hyperlink" Target="mailto:Cgeorgakakis@reelz.com" TargetMode="External"/><Relationship Id="rId32" Type="http://schemas.openxmlformats.org/officeDocument/2006/relationships/hyperlink" Target="mailto:AccountsPayable@reelzchannel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invoices@canoeventures.com" TargetMode="External"/><Relationship Id="rId45" Type="http://schemas.openxmlformats.org/officeDocument/2006/relationships/hyperlink" Target="mailto:Cgeorgakakis@reelz.com" TargetMode="External"/><Relationship Id="rId53" Type="http://schemas.openxmlformats.org/officeDocument/2006/relationships/hyperlink" Target="mailto:AccountsPayable@reelzchannel.com" TargetMode="External"/><Relationship Id="rId58" Type="http://schemas.openxmlformats.org/officeDocument/2006/relationships/hyperlink" Target="mailto:invoices@canoeventures.com" TargetMode="External"/><Relationship Id="rId5" Type="http://schemas.openxmlformats.org/officeDocument/2006/relationships/hyperlink" Target="mailto:AccountsPayable@reelzchannel.com" TargetMode="External"/><Relationship Id="rId61" Type="http://schemas.openxmlformats.org/officeDocument/2006/relationships/drawing" Target="../drawings/drawing14.xml"/><Relationship Id="rId19" Type="http://schemas.openxmlformats.org/officeDocument/2006/relationships/hyperlink" Target="mailto:invoices@canoeventures.com" TargetMode="External"/><Relationship Id="rId14" Type="http://schemas.openxmlformats.org/officeDocument/2006/relationships/hyperlink" Target="mailto:AccountsPayable@reelzchannel.com" TargetMode="External"/><Relationship Id="rId22" Type="http://schemas.openxmlformats.org/officeDocument/2006/relationships/hyperlink" Target="mailto:invoices@canoeventures.com" TargetMode="External"/><Relationship Id="rId27" Type="http://schemas.openxmlformats.org/officeDocument/2006/relationships/hyperlink" Target="mailto:Cgeorgakakis@reelz.com" TargetMode="External"/><Relationship Id="rId30" Type="http://schemas.openxmlformats.org/officeDocument/2006/relationships/hyperlink" Target="mailto:Cgeorgakakis@reelz.com" TargetMode="External"/><Relationship Id="rId35" Type="http://schemas.openxmlformats.org/officeDocument/2006/relationships/hyperlink" Target="mailto:AccountsPayable@reelzchannel.com" TargetMode="External"/><Relationship Id="rId43" Type="http://schemas.openxmlformats.org/officeDocument/2006/relationships/hyperlink" Target="mailto:invoices@canoeventures.com" TargetMode="External"/><Relationship Id="rId48" Type="http://schemas.openxmlformats.org/officeDocument/2006/relationships/hyperlink" Target="mailto:Cgeorgakakis@reelz.com" TargetMode="External"/><Relationship Id="rId56" Type="http://schemas.openxmlformats.org/officeDocument/2006/relationships/hyperlink" Target="mailto:AccountsPayable@reelzchannel.com" TargetMode="External"/><Relationship Id="rId8" Type="http://schemas.openxmlformats.org/officeDocument/2006/relationships/hyperlink" Target="mailto:AccountsPayable@reelzchannel.com" TargetMode="External"/><Relationship Id="rId51" Type="http://schemas.openxmlformats.org/officeDocument/2006/relationships/hyperlink" Target="mailto:Cgeorgakakis@reelz.com" TargetMode="External"/><Relationship Id="rId3" Type="http://schemas.openxmlformats.org/officeDocument/2006/relationships/hyperlink" Target="mailto:Cgeorgakakis@reelz.com" TargetMode="External"/><Relationship Id="rId12" Type="http://schemas.openxmlformats.org/officeDocument/2006/relationships/hyperlink" Target="mailto:Cgeorgakakis@reelz.com" TargetMode="External"/><Relationship Id="rId17" Type="http://schemas.openxmlformats.org/officeDocument/2006/relationships/hyperlink" Target="mailto:AccountsPayable@reelzchannel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Cgeorgakakis@reelz.com" TargetMode="External"/><Relationship Id="rId38" Type="http://schemas.openxmlformats.org/officeDocument/2006/relationships/hyperlink" Target="mailto:AccountsPayable@reelzchannel.com" TargetMode="External"/><Relationship Id="rId46" Type="http://schemas.openxmlformats.org/officeDocument/2006/relationships/hyperlink" Target="mailto:invoices@canoeventures.com" TargetMode="External"/><Relationship Id="rId59" Type="http://schemas.openxmlformats.org/officeDocument/2006/relationships/hyperlink" Target="mailto:AccountsPayable@reelzchannel.com" TargetMode="External"/><Relationship Id="rId20" Type="http://schemas.openxmlformats.org/officeDocument/2006/relationships/hyperlink" Target="mailto:AccountsPayable@reelzchannel.com" TargetMode="External"/><Relationship Id="rId41" Type="http://schemas.openxmlformats.org/officeDocument/2006/relationships/hyperlink" Target="mailto:AccountsPayable@reelzchannel.com" TargetMode="External"/><Relationship Id="rId54" Type="http://schemas.openxmlformats.org/officeDocument/2006/relationships/hyperlink" Target="mailto:Cgeorgakakis@reelz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Cgeorgakakis@reelz.com" TargetMode="External"/><Relationship Id="rId15" Type="http://schemas.openxmlformats.org/officeDocument/2006/relationships/hyperlink" Target="mailto:Cgeorgakakis@reelz.com" TargetMode="External"/><Relationship Id="rId23" Type="http://schemas.openxmlformats.org/officeDocument/2006/relationships/hyperlink" Target="mailto:AccountsPayable@reelzchannel.com" TargetMode="External"/><Relationship Id="rId28" Type="http://schemas.openxmlformats.org/officeDocument/2006/relationships/hyperlink" Target="mailto:invoices@canoeventures.com" TargetMode="External"/><Relationship Id="rId36" Type="http://schemas.openxmlformats.org/officeDocument/2006/relationships/hyperlink" Target="mailto:Cgeorgakakis@reelz.com" TargetMode="External"/><Relationship Id="rId49" Type="http://schemas.openxmlformats.org/officeDocument/2006/relationships/hyperlink" Target="mailto:invoices@canoeventures.com" TargetMode="External"/><Relationship Id="rId57" Type="http://schemas.openxmlformats.org/officeDocument/2006/relationships/hyperlink" Target="mailto:Cgeorgakakis@reelz.com" TargetMode="External"/><Relationship Id="rId10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4" Type="http://schemas.openxmlformats.org/officeDocument/2006/relationships/hyperlink" Target="mailto:AccountsPayable@reelzchannel.com" TargetMode="External"/><Relationship Id="rId52" Type="http://schemas.openxmlformats.org/officeDocument/2006/relationships/hyperlink" Target="mailto:invoices@canoeventures.com" TargetMode="External"/><Relationship Id="rId60" Type="http://schemas.openxmlformats.org/officeDocument/2006/relationships/hyperlink" Target="mailto:Cgeorgakakis@reelz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Cgeorgakakis@reelz.com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christofer_frey@spe.sony.com" TargetMode="External"/><Relationship Id="rId26" Type="http://schemas.openxmlformats.org/officeDocument/2006/relationships/hyperlink" Target="mailto:christofer_frey@spe.sony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christofer_frey@spe.sony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christofer_frey@spe.sony.com" TargetMode="External"/><Relationship Id="rId16" Type="http://schemas.openxmlformats.org/officeDocument/2006/relationships/hyperlink" Target="mailto:christofer_frey@spe.sony.com" TargetMode="External"/><Relationship Id="rId20" Type="http://schemas.openxmlformats.org/officeDocument/2006/relationships/hyperlink" Target="mailto:christofer_frey@spe.sony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5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christofer_frey@spe.sony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christofer_frey@spe.sony.com" TargetMode="External"/><Relationship Id="rId32" Type="http://schemas.openxmlformats.org/officeDocument/2006/relationships/hyperlink" Target="mailto:christofer_frey@spe.son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christofer_frey@spe.sony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christofer_frey@spe.sony.com" TargetMode="External"/><Relationship Id="rId36" Type="http://schemas.openxmlformats.org/officeDocument/2006/relationships/hyperlink" Target="mailto:christofer_frey@spe.sony.com" TargetMode="External"/><Relationship Id="rId10" Type="http://schemas.openxmlformats.org/officeDocument/2006/relationships/hyperlink" Target="mailto:christofer_frey@spe.sony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christofer_frey@spe.sony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christofer_frey@spe.sony.com" TargetMode="External"/><Relationship Id="rId22" Type="http://schemas.openxmlformats.org/officeDocument/2006/relationships/hyperlink" Target="mailto:christofer_frey@spe.sony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christofer_frey@spe.sony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christofer_frey@spe.sony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christofer_frey@spe.sony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christofer_frey@spe.sony.com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tephen.Montgomery@starz.com" TargetMode="External"/><Relationship Id="rId26" Type="http://schemas.openxmlformats.org/officeDocument/2006/relationships/hyperlink" Target="mailto:Stephen.Montgomery@starz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tephen.Montgomery@starz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tephen.Montgomery@starz.com" TargetMode="External"/><Relationship Id="rId16" Type="http://schemas.openxmlformats.org/officeDocument/2006/relationships/hyperlink" Target="mailto:Stephen.Montgomery@starz.com" TargetMode="External"/><Relationship Id="rId20" Type="http://schemas.openxmlformats.org/officeDocument/2006/relationships/hyperlink" Target="mailto:Stephen.Montgomery@starz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6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tephen.Montgomery@starz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tephen.Montgomery@starz.com" TargetMode="External"/><Relationship Id="rId32" Type="http://schemas.openxmlformats.org/officeDocument/2006/relationships/hyperlink" Target="mailto:Stephen.Montgomery@starz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tephen.Montgomery@starz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tephen.Montgomery@starz.com" TargetMode="External"/><Relationship Id="rId36" Type="http://schemas.openxmlformats.org/officeDocument/2006/relationships/hyperlink" Target="mailto:Stephen.Montgomery@starz.com" TargetMode="External"/><Relationship Id="rId10" Type="http://schemas.openxmlformats.org/officeDocument/2006/relationships/hyperlink" Target="mailto:Stephen.Montgomery@starz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tephen.Montgomery@starz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tephen.Montgomery@starz.com" TargetMode="External"/><Relationship Id="rId22" Type="http://schemas.openxmlformats.org/officeDocument/2006/relationships/hyperlink" Target="mailto:Stephen.Montgomery@starz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tephen.Montgomery@starz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tephen.Montgomery@starz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tephen.Montgomery@starz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tephen.Montgomery@starz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17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18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jfant@tvone.tv" TargetMode="External"/><Relationship Id="rId26" Type="http://schemas.openxmlformats.org/officeDocument/2006/relationships/hyperlink" Target="mailto:jfant@tvone.tv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jfant@tvone.tv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jfant@tvone.tv" TargetMode="External"/><Relationship Id="rId16" Type="http://schemas.openxmlformats.org/officeDocument/2006/relationships/hyperlink" Target="mailto:jfant@tvone.tv" TargetMode="External"/><Relationship Id="rId20" Type="http://schemas.openxmlformats.org/officeDocument/2006/relationships/hyperlink" Target="mailto:jfant@tvone.tv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9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jfant@tvone.tv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jfant@tvone.tv" TargetMode="External"/><Relationship Id="rId32" Type="http://schemas.openxmlformats.org/officeDocument/2006/relationships/hyperlink" Target="mailto:jfant@tvone.tv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jfant@tvone.tv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jfant@tvone.tv" TargetMode="External"/><Relationship Id="rId36" Type="http://schemas.openxmlformats.org/officeDocument/2006/relationships/hyperlink" Target="mailto:jfant@tvone.tv" TargetMode="External"/><Relationship Id="rId10" Type="http://schemas.openxmlformats.org/officeDocument/2006/relationships/hyperlink" Target="mailto:jfant@tvone.tv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jfant@tvone.tv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jfant@tvone.tv" TargetMode="External"/><Relationship Id="rId22" Type="http://schemas.openxmlformats.org/officeDocument/2006/relationships/hyperlink" Target="mailto:jfant@tvone.tv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jfant@tvone.tv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jfant@tvone.tv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jfant@tvone.tv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jfant@tvone.t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Karl.Reece@disney.com" TargetMode="External"/><Relationship Id="rId26" Type="http://schemas.openxmlformats.org/officeDocument/2006/relationships/hyperlink" Target="mailto:Karl.Reece@disney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Karl.Reece@disney.com" TargetMode="External"/><Relationship Id="rId42" Type="http://schemas.openxmlformats.org/officeDocument/2006/relationships/drawing" Target="../drawings/drawing2.xm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arl.Reece@disney.com" TargetMode="External"/><Relationship Id="rId16" Type="http://schemas.openxmlformats.org/officeDocument/2006/relationships/hyperlink" Target="mailto:Karl.Reece@disney.com" TargetMode="External"/><Relationship Id="rId20" Type="http://schemas.openxmlformats.org/officeDocument/2006/relationships/hyperlink" Target="mailto:Karl.Reece@disney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Karl.Reece@disney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Karl.Reece@disney.com" TargetMode="External"/><Relationship Id="rId32" Type="http://schemas.openxmlformats.org/officeDocument/2006/relationships/hyperlink" Target="mailto:Karl.Reece@disne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Karl.Reece@disney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Karl.Reece@disney.com" TargetMode="External"/><Relationship Id="rId36" Type="http://schemas.openxmlformats.org/officeDocument/2006/relationships/hyperlink" Target="mailto:Karl.Reece@disney.com" TargetMode="External"/><Relationship Id="rId10" Type="http://schemas.openxmlformats.org/officeDocument/2006/relationships/hyperlink" Target="mailto:Karl.Reece@disney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Karl.Reece@disney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arl.Reece@disney.com" TargetMode="External"/><Relationship Id="rId22" Type="http://schemas.openxmlformats.org/officeDocument/2006/relationships/hyperlink" Target="mailto:Karl.Reece@disney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Karl.Reece@disney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Karl.Reece@disney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Karl.Reece@disney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Karl.Reece@disney.com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kelly.smith@viacom.com" TargetMode="External"/><Relationship Id="rId26" Type="http://schemas.openxmlformats.org/officeDocument/2006/relationships/hyperlink" Target="mailto:kelly.smith@viacom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kelly.smith@viacom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elly.smith@viacom.com" TargetMode="External"/><Relationship Id="rId16" Type="http://schemas.openxmlformats.org/officeDocument/2006/relationships/hyperlink" Target="mailto:kelly.smith@viacom.com" TargetMode="External"/><Relationship Id="rId20" Type="http://schemas.openxmlformats.org/officeDocument/2006/relationships/hyperlink" Target="mailto:kelly.smith@viacom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20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kelly.smith@viacom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kelly.smith@viacom.com" TargetMode="External"/><Relationship Id="rId32" Type="http://schemas.openxmlformats.org/officeDocument/2006/relationships/hyperlink" Target="mailto:kelly.smith@viacom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kelly.smith@viacom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kelly.smith@viacom.com" TargetMode="External"/><Relationship Id="rId36" Type="http://schemas.openxmlformats.org/officeDocument/2006/relationships/hyperlink" Target="mailto:kelly.smith@viacom.com" TargetMode="External"/><Relationship Id="rId10" Type="http://schemas.openxmlformats.org/officeDocument/2006/relationships/hyperlink" Target="mailto:kelly.smith@viacom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kelly.smith@viacom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elly.smith@viacom.com" TargetMode="External"/><Relationship Id="rId22" Type="http://schemas.openxmlformats.org/officeDocument/2006/relationships/hyperlink" Target="mailto:kelly.smith@viacom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kelly.smith@viacom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kelly.smith@viacom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kelly.smith@viacom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kelly.smith@viacom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Joshua.Berger@amcnetworks.com" TargetMode="External"/><Relationship Id="rId26" Type="http://schemas.openxmlformats.org/officeDocument/2006/relationships/hyperlink" Target="mailto:Joshua.Berger@amcnetwork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Joshua.Berger@amcnetwork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Joshua.Berger@amcnetworks.com" TargetMode="External"/><Relationship Id="rId16" Type="http://schemas.openxmlformats.org/officeDocument/2006/relationships/hyperlink" Target="mailto:Joshua.Berger@amcnetworks.com" TargetMode="External"/><Relationship Id="rId20" Type="http://schemas.openxmlformats.org/officeDocument/2006/relationships/hyperlink" Target="mailto:Joshua.Berger@amcnetwork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3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Joshua.Berger@amcnetwork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Joshua.Berger@amcnetworks.com" TargetMode="External"/><Relationship Id="rId32" Type="http://schemas.openxmlformats.org/officeDocument/2006/relationships/hyperlink" Target="mailto:Joshua.Berger@amcnetwork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Joshua.Berger@amcnetwork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Joshua.Berger@amcnetworks.com" TargetMode="External"/><Relationship Id="rId36" Type="http://schemas.openxmlformats.org/officeDocument/2006/relationships/hyperlink" Target="mailto:Joshua.Berger@amcnetworks.com" TargetMode="External"/><Relationship Id="rId10" Type="http://schemas.openxmlformats.org/officeDocument/2006/relationships/hyperlink" Target="mailto:Joshua.Berger@amcnetwork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Joshua.Berger@amcnetwork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Joshua.Berger@amcnetworks.com" TargetMode="External"/><Relationship Id="rId22" Type="http://schemas.openxmlformats.org/officeDocument/2006/relationships/hyperlink" Target="mailto:Joshua.Berger@amcnetwork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Joshua.Berger@amcnetwork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Joshua.Berger@amcnetwork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Joshua.Berger@amcnetwork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Joshua.Berger@amcnetworks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domenico.dimeglio@cbsinteractive.com" TargetMode="External"/><Relationship Id="rId26" Type="http://schemas.openxmlformats.org/officeDocument/2006/relationships/hyperlink" Target="mailto:domenico.dimeglio@cbsinteractive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domenico.dimeglio@cbsinteractive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domenico.dimeglio@cbsinteractive.com" TargetMode="External"/><Relationship Id="rId16" Type="http://schemas.openxmlformats.org/officeDocument/2006/relationships/hyperlink" Target="mailto:domenico.dimeglio@cbsinteractive.com" TargetMode="External"/><Relationship Id="rId20" Type="http://schemas.openxmlformats.org/officeDocument/2006/relationships/hyperlink" Target="mailto:domenico.dimeglio@cbsinteractive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4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domenico.dimeglio@cbsinteractive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domenico.dimeglio@cbsinteractive.com" TargetMode="External"/><Relationship Id="rId32" Type="http://schemas.openxmlformats.org/officeDocument/2006/relationships/hyperlink" Target="mailto:domenico.dimeglio@cbsinteractive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domenico.dimeglio@cbsinteractive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domenico.dimeglio@cbsinteractive.com" TargetMode="External"/><Relationship Id="rId36" Type="http://schemas.openxmlformats.org/officeDocument/2006/relationships/hyperlink" Target="mailto:domenico.dimeglio@cbsinteractive.com" TargetMode="External"/><Relationship Id="rId10" Type="http://schemas.openxmlformats.org/officeDocument/2006/relationships/hyperlink" Target="mailto:domenico.dimeglio@cbsinteractive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domenico.dimeglio@cbsinteractive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domenico.dimeglio@cbsinteractive.com" TargetMode="External"/><Relationship Id="rId22" Type="http://schemas.openxmlformats.org/officeDocument/2006/relationships/hyperlink" Target="mailto:domenico.dimeglio@cbsinteractive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domenico.dimeglio@cbsinteractive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domenico.dimeglio@cbsinteractive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domenico.dimeglio@cbsinteractive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domenico.dimeglio@cbsinteractive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TommyWebber@crownmedia.com" TargetMode="External"/><Relationship Id="rId26" Type="http://schemas.openxmlformats.org/officeDocument/2006/relationships/hyperlink" Target="mailto:TommyWebber@crownmedia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TommyWebber@crownmedia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TommyWebber@crownmedia.com" TargetMode="External"/><Relationship Id="rId16" Type="http://schemas.openxmlformats.org/officeDocument/2006/relationships/hyperlink" Target="mailto:TommyWebber@crownmedia.com" TargetMode="External"/><Relationship Id="rId20" Type="http://schemas.openxmlformats.org/officeDocument/2006/relationships/hyperlink" Target="mailto:TommyWebber@crownmedia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5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TommyWebber@crownmedia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TommyWebber@crownmedia.com" TargetMode="External"/><Relationship Id="rId32" Type="http://schemas.openxmlformats.org/officeDocument/2006/relationships/hyperlink" Target="mailto:TommyWebber@crownmedia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TommyWebber@crownmedia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TommyWebber@crownmedia.com" TargetMode="External"/><Relationship Id="rId36" Type="http://schemas.openxmlformats.org/officeDocument/2006/relationships/hyperlink" Target="mailto:TommyWebber@crownmedia.com" TargetMode="External"/><Relationship Id="rId10" Type="http://schemas.openxmlformats.org/officeDocument/2006/relationships/hyperlink" Target="mailto:TommyWebber@crownmedia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TommyWebber@crownmedia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TommyWebber@crownmedia.com" TargetMode="External"/><Relationship Id="rId22" Type="http://schemas.openxmlformats.org/officeDocument/2006/relationships/hyperlink" Target="mailto:TommyWebber@crownmedia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TommyWebber@crownmedia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TommyWebber@crownmedia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TommyWebber@crownmedia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TommyWebber@crownmedia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Howard.Schneider@cwtv.com" TargetMode="External"/><Relationship Id="rId26" Type="http://schemas.openxmlformats.org/officeDocument/2006/relationships/hyperlink" Target="mailto:Howard.Schneider@cwtv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Howard.Schneider@cwtv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Howard.Schneider@cwtv.com" TargetMode="External"/><Relationship Id="rId16" Type="http://schemas.openxmlformats.org/officeDocument/2006/relationships/hyperlink" Target="mailto:Howard.Schneider@cwtv.com" TargetMode="External"/><Relationship Id="rId20" Type="http://schemas.openxmlformats.org/officeDocument/2006/relationships/hyperlink" Target="mailto:Howard.Schneider@cwtv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Howard.Schneider@cwtv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Howard.Schneider@cwtv.com" TargetMode="External"/><Relationship Id="rId32" Type="http://schemas.openxmlformats.org/officeDocument/2006/relationships/hyperlink" Target="mailto:Howard.Schneider@cwtv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Howard.Schneider@cwtv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Howard.Schneider@cwtv.com" TargetMode="External"/><Relationship Id="rId36" Type="http://schemas.openxmlformats.org/officeDocument/2006/relationships/hyperlink" Target="mailto:Howard.Schneider@cwtv.com" TargetMode="External"/><Relationship Id="rId10" Type="http://schemas.openxmlformats.org/officeDocument/2006/relationships/hyperlink" Target="mailto:Howard.Schneider@cwtv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Howard.Schneider@cwtv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Howard.Schneider@cwtv.com" TargetMode="External"/><Relationship Id="rId22" Type="http://schemas.openxmlformats.org/officeDocument/2006/relationships/hyperlink" Target="mailto:Howard.Schneider@cwtv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Howard.Schneider@cwtv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Howard.Schneider@cwtv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Howard.Schneider@cwtv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Howard.Schneider@cwtv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Discovery_Invoices@discovery.com" TargetMode="External"/><Relationship Id="rId26" Type="http://schemas.openxmlformats.org/officeDocument/2006/relationships/hyperlink" Target="mailto:Kevin_Kroll@discovery.com" TargetMode="External"/><Relationship Id="rId39" Type="http://schemas.openxmlformats.org/officeDocument/2006/relationships/hyperlink" Target="mailto:Discovery_Invoices@discovery.com" TargetMode="External"/><Relationship Id="rId21" Type="http://schemas.openxmlformats.org/officeDocument/2006/relationships/hyperlink" Target="mailto:Discovery_Invoices@discovery.com" TargetMode="External"/><Relationship Id="rId34" Type="http://schemas.openxmlformats.org/officeDocument/2006/relationships/hyperlink" Target="mailto:invoices@canoeventures.com" TargetMode="External"/><Relationship Id="rId42" Type="http://schemas.openxmlformats.org/officeDocument/2006/relationships/hyperlink" Target="mailto:Discovery_Invoices@discovery.com" TargetMode="External"/><Relationship Id="rId47" Type="http://schemas.openxmlformats.org/officeDocument/2006/relationships/hyperlink" Target="mailto:Kevin_Kroll@discovery.com" TargetMode="External"/><Relationship Id="rId50" Type="http://schemas.openxmlformats.org/officeDocument/2006/relationships/hyperlink" Target="mailto:Kevin_Kroll@discovery.com" TargetMode="External"/><Relationship Id="rId55" Type="http://schemas.openxmlformats.org/officeDocument/2006/relationships/hyperlink" Target="mailto:invoices@canoeventure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evin_Kroll@discovery.com" TargetMode="External"/><Relationship Id="rId16" Type="http://schemas.openxmlformats.org/officeDocument/2006/relationships/hyperlink" Target="mailto:invoices@canoeventures.com" TargetMode="External"/><Relationship Id="rId29" Type="http://schemas.openxmlformats.org/officeDocument/2006/relationships/hyperlink" Target="mailto:Kevin_Kroll@discovery.com" TargetMode="External"/><Relationship Id="rId11" Type="http://schemas.openxmlformats.org/officeDocument/2006/relationships/hyperlink" Target="mailto:Kevin_Kroll@discovery.com" TargetMode="External"/><Relationship Id="rId24" Type="http://schemas.openxmlformats.org/officeDocument/2006/relationships/hyperlink" Target="mailto:Discovery_Invoices@discovery.com" TargetMode="External"/><Relationship Id="rId32" Type="http://schemas.openxmlformats.org/officeDocument/2006/relationships/hyperlink" Target="mailto:Kevin_Kroll@discover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invoices@canoeventures.com" TargetMode="External"/><Relationship Id="rId45" Type="http://schemas.openxmlformats.org/officeDocument/2006/relationships/hyperlink" Target="mailto:Discovery_Invoices@discovery.com" TargetMode="External"/><Relationship Id="rId53" Type="http://schemas.openxmlformats.org/officeDocument/2006/relationships/hyperlink" Target="mailto:Kevin_Kroll@discovery.com" TargetMode="External"/><Relationship Id="rId58" Type="http://schemas.openxmlformats.org/officeDocument/2006/relationships/hyperlink" Target="mailto:invoices@canoeventures.com" TargetMode="External"/><Relationship Id="rId5" Type="http://schemas.openxmlformats.org/officeDocument/2006/relationships/hyperlink" Target="mailto:Kevin_Kroll@discovery.com" TargetMode="External"/><Relationship Id="rId61" Type="http://schemas.openxmlformats.org/officeDocument/2006/relationships/drawing" Target="../drawings/drawing7.xml"/><Relationship Id="rId1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evin_Kroll@discovery.com" TargetMode="External"/><Relationship Id="rId22" Type="http://schemas.openxmlformats.org/officeDocument/2006/relationships/hyperlink" Target="mailto:invoices@canoeventures.com" TargetMode="External"/><Relationship Id="rId27" Type="http://schemas.openxmlformats.org/officeDocument/2006/relationships/hyperlink" Target="mailto:Discovery_Invoices@discovery.com" TargetMode="External"/><Relationship Id="rId30" Type="http://schemas.openxmlformats.org/officeDocument/2006/relationships/hyperlink" Target="mailto:Discovery_Invoices@discovery.com" TargetMode="External"/><Relationship Id="rId35" Type="http://schemas.openxmlformats.org/officeDocument/2006/relationships/hyperlink" Target="mailto:Kevin_Kroll@discovery.com" TargetMode="External"/><Relationship Id="rId43" Type="http://schemas.openxmlformats.org/officeDocument/2006/relationships/hyperlink" Target="mailto:invoices@canoeventures.com" TargetMode="External"/><Relationship Id="rId48" Type="http://schemas.openxmlformats.org/officeDocument/2006/relationships/hyperlink" Target="mailto:Discovery_Invoices@discovery.com" TargetMode="External"/><Relationship Id="rId56" Type="http://schemas.openxmlformats.org/officeDocument/2006/relationships/hyperlink" Target="mailto:Kevin_Kroll@discovery.com" TargetMode="External"/><Relationship Id="rId8" Type="http://schemas.openxmlformats.org/officeDocument/2006/relationships/hyperlink" Target="mailto:Kevin_Kroll@discovery.com" TargetMode="External"/><Relationship Id="rId51" Type="http://schemas.openxmlformats.org/officeDocument/2006/relationships/hyperlink" Target="mailto:Discovery_Invoices@discovery.com" TargetMode="External"/><Relationship Id="rId3" Type="http://schemas.openxmlformats.org/officeDocument/2006/relationships/hyperlink" Target="mailto:Discovery_Invoices@discovery.com" TargetMode="External"/><Relationship Id="rId12" Type="http://schemas.openxmlformats.org/officeDocument/2006/relationships/hyperlink" Target="mailto:Discovery_Invoices@discovery.com" TargetMode="External"/><Relationship Id="rId17" Type="http://schemas.openxmlformats.org/officeDocument/2006/relationships/hyperlink" Target="mailto:Kevin_Kroll@discovery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Discovery_Invoices@discovery.com" TargetMode="External"/><Relationship Id="rId38" Type="http://schemas.openxmlformats.org/officeDocument/2006/relationships/hyperlink" Target="mailto:Kevin_Kroll@discovery.com" TargetMode="External"/><Relationship Id="rId46" Type="http://schemas.openxmlformats.org/officeDocument/2006/relationships/hyperlink" Target="mailto:invoices@canoeventures.com" TargetMode="External"/><Relationship Id="rId59" Type="http://schemas.openxmlformats.org/officeDocument/2006/relationships/hyperlink" Target="mailto:Kevin_Kroll@discovery.com" TargetMode="External"/><Relationship Id="rId20" Type="http://schemas.openxmlformats.org/officeDocument/2006/relationships/hyperlink" Target="mailto:Kevin_Kroll@discovery.com" TargetMode="External"/><Relationship Id="rId41" Type="http://schemas.openxmlformats.org/officeDocument/2006/relationships/hyperlink" Target="mailto:Kevin_Kroll@discovery.com" TargetMode="External"/><Relationship Id="rId54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Discovery_Invoices@discovery.com" TargetMode="External"/><Relationship Id="rId15" Type="http://schemas.openxmlformats.org/officeDocument/2006/relationships/hyperlink" Target="mailto:Discovery_Invoices@discovery.com" TargetMode="External"/><Relationship Id="rId23" Type="http://schemas.openxmlformats.org/officeDocument/2006/relationships/hyperlink" Target="mailto:Kevin_Kroll@discovery.com" TargetMode="External"/><Relationship Id="rId28" Type="http://schemas.openxmlformats.org/officeDocument/2006/relationships/hyperlink" Target="mailto:invoices@canoeventures.com" TargetMode="External"/><Relationship Id="rId36" Type="http://schemas.openxmlformats.org/officeDocument/2006/relationships/hyperlink" Target="mailto:Discovery_Invoices@discovery.com" TargetMode="External"/><Relationship Id="rId49" Type="http://schemas.openxmlformats.org/officeDocument/2006/relationships/hyperlink" Target="mailto:invoices@canoeventures.com" TargetMode="External"/><Relationship Id="rId57" Type="http://schemas.openxmlformats.org/officeDocument/2006/relationships/hyperlink" Target="mailto:Discovery_Invoices@discovery.com" TargetMode="External"/><Relationship Id="rId10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4" Type="http://schemas.openxmlformats.org/officeDocument/2006/relationships/hyperlink" Target="mailto:Kevin_Kroll@discovery.com" TargetMode="External"/><Relationship Id="rId52" Type="http://schemas.openxmlformats.org/officeDocument/2006/relationships/hyperlink" Target="mailto:invoices@canoeventures.com" TargetMode="External"/><Relationship Id="rId60" Type="http://schemas.openxmlformats.org/officeDocument/2006/relationships/hyperlink" Target="mailto:Discovery_Invoices@discovery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Discovery_Invoices@discovery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Gvarhely@epix.com" TargetMode="External"/><Relationship Id="rId26" Type="http://schemas.openxmlformats.org/officeDocument/2006/relationships/hyperlink" Target="mailto:Gvarhely@epix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Gvarhely@epix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Gvarhely@epix.com" TargetMode="External"/><Relationship Id="rId16" Type="http://schemas.openxmlformats.org/officeDocument/2006/relationships/hyperlink" Target="mailto:Gvarhely@epix.com" TargetMode="External"/><Relationship Id="rId20" Type="http://schemas.openxmlformats.org/officeDocument/2006/relationships/hyperlink" Target="mailto:Gvarhely@epix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8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Gvarhely@epix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Gvarhely@epix.com" TargetMode="External"/><Relationship Id="rId32" Type="http://schemas.openxmlformats.org/officeDocument/2006/relationships/hyperlink" Target="mailto:Gvarhely@epix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Gvarhely@epix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Gvarhely@epix.com" TargetMode="External"/><Relationship Id="rId36" Type="http://schemas.openxmlformats.org/officeDocument/2006/relationships/hyperlink" Target="mailto:Gvarhely@epix.com" TargetMode="External"/><Relationship Id="rId10" Type="http://schemas.openxmlformats.org/officeDocument/2006/relationships/hyperlink" Target="mailto:Gvarhely@epix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Gvarhely@epix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Gvarhely@epix.com" TargetMode="External"/><Relationship Id="rId22" Type="http://schemas.openxmlformats.org/officeDocument/2006/relationships/hyperlink" Target="mailto:Gvarhely@epix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Gvarhely@epix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Gvarhely@epix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Gvarhely@epix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Gvarhely@epix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9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360"/>
  <sheetViews>
    <sheetView showGridLines="0" topLeftCell="C1" zoomScale="70" zoomScaleNormal="70" zoomScalePageLayoutView="80" workbookViewId="0">
      <selection activeCell="J277" sqref="J277"/>
    </sheetView>
  </sheetViews>
  <sheetFormatPr defaultColWidth="8.7109375" defaultRowHeight="15.75" x14ac:dyDescent="0.25"/>
  <cols>
    <col min="1" max="1" width="1.7109375" style="2" customWidth="1"/>
    <col min="2" max="2" width="10.140625" style="2" customWidth="1"/>
    <col min="3" max="3" width="16.28515625" style="2" customWidth="1"/>
    <col min="4" max="4" width="80.7109375" style="2" bestFit="1" customWidth="1"/>
    <col min="5" max="5" width="31" style="2" bestFit="1" customWidth="1"/>
    <col min="6" max="7" width="16.42578125" style="2" customWidth="1"/>
    <col min="8" max="8" width="19.28515625" style="2" customWidth="1"/>
    <col min="9" max="9" width="16.42578125" style="2" customWidth="1"/>
    <col min="10" max="10" width="15" style="2" bestFit="1" customWidth="1"/>
    <col min="11" max="11" width="15.140625" style="2" bestFit="1" customWidth="1"/>
    <col min="12" max="12" width="1.7109375" style="2" customWidth="1"/>
    <col min="13" max="13" width="12.28515625" style="2" customWidth="1"/>
    <col min="14" max="14" width="16" style="2" customWidth="1"/>
    <col min="15" max="15" width="20.7109375" style="2" bestFit="1" customWidth="1"/>
    <col min="16" max="16" width="10.140625" style="2" bestFit="1" customWidth="1"/>
    <col min="17" max="17" width="13.140625" style="2" bestFit="1" customWidth="1"/>
    <col min="18" max="18" width="18.140625" style="2" bestFit="1" customWidth="1"/>
    <col min="19" max="19" width="12.42578125" style="2" bestFit="1" customWidth="1"/>
    <col min="20" max="20" width="8.7109375" style="2" customWidth="1"/>
    <col min="21" max="16384" width="8.7109375" style="2"/>
  </cols>
  <sheetData>
    <row r="1" spans="1:17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7" x14ac:dyDescent="0.25">
      <c r="B2" s="62"/>
      <c r="C2" s="62"/>
      <c r="D2" s="62"/>
      <c r="E2" s="62"/>
      <c r="F2" s="62"/>
      <c r="G2" s="62"/>
      <c r="H2" s="62"/>
      <c r="J2" s="23" t="s">
        <v>2</v>
      </c>
      <c r="K2" s="143">
        <v>8471</v>
      </c>
    </row>
    <row r="3" spans="1:17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7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7" x14ac:dyDescent="0.25">
      <c r="B5" s="65" t="s">
        <v>4</v>
      </c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7" x14ac:dyDescent="0.25">
      <c r="B6" s="64" t="s">
        <v>6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7" x14ac:dyDescent="0.25">
      <c r="B7" s="64" t="s">
        <v>7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7" x14ac:dyDescent="0.25">
      <c r="B8" s="1" t="s">
        <v>9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</row>
    <row r="9" spans="1:17" x14ac:dyDescent="0.25">
      <c r="B9" s="63" t="s">
        <v>10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</row>
    <row r="10" spans="1:17" x14ac:dyDescent="0.25">
      <c r="C10" s="182"/>
      <c r="D10" s="62"/>
      <c r="E10" s="62"/>
      <c r="F10" s="62"/>
    </row>
    <row r="11" spans="1:17" x14ac:dyDescent="0.25">
      <c r="C11" s="61"/>
      <c r="D11" s="59"/>
      <c r="E11" s="59"/>
      <c r="F11" s="59"/>
      <c r="G11" s="244" t="s">
        <v>11</v>
      </c>
      <c r="H11" s="245"/>
      <c r="I11" s="245"/>
      <c r="J11" s="245"/>
      <c r="K11" s="245"/>
    </row>
    <row r="12" spans="1:17" x14ac:dyDescent="0.25">
      <c r="B12" s="54" t="s">
        <v>12</v>
      </c>
      <c r="D12" s="48" t="s">
        <v>13</v>
      </c>
      <c r="E12" s="59"/>
      <c r="F12" s="59"/>
      <c r="G12" s="247" t="s">
        <v>14</v>
      </c>
      <c r="H12" s="245"/>
      <c r="I12" s="245"/>
      <c r="J12" s="245"/>
      <c r="K12" s="245"/>
    </row>
    <row r="13" spans="1:17" x14ac:dyDescent="0.25">
      <c r="C13" s="59"/>
      <c r="D13" s="2" t="s">
        <v>15</v>
      </c>
      <c r="E13" s="59"/>
      <c r="F13" s="59"/>
      <c r="G13" s="248" t="s">
        <v>16</v>
      </c>
      <c r="H13" s="245"/>
      <c r="I13" s="245"/>
      <c r="J13" s="245"/>
      <c r="K13" s="245"/>
    </row>
    <row r="14" spans="1:17" x14ac:dyDescent="0.25">
      <c r="C14" s="59"/>
      <c r="D14" s="2" t="s">
        <v>17</v>
      </c>
      <c r="E14" s="185"/>
      <c r="F14" s="185"/>
      <c r="G14" s="182"/>
      <c r="H14" s="182"/>
      <c r="I14" s="182"/>
      <c r="J14" s="182"/>
      <c r="K14" s="182"/>
      <c r="O14" s="180"/>
    </row>
    <row r="15" spans="1:17" x14ac:dyDescent="0.25">
      <c r="A15" s="2" t="s">
        <v>18</v>
      </c>
      <c r="C15" s="59"/>
      <c r="D15" s="2" t="s">
        <v>19</v>
      </c>
      <c r="E15" s="185"/>
      <c r="F15" s="185"/>
      <c r="G15" s="249" t="s">
        <v>20</v>
      </c>
      <c r="H15" s="245"/>
      <c r="I15" s="245"/>
      <c r="J15" s="245"/>
      <c r="K15" s="245"/>
      <c r="O15" s="188"/>
      <c r="Q15" s="189"/>
    </row>
    <row r="16" spans="1:17" x14ac:dyDescent="0.25">
      <c r="C16" s="185"/>
      <c r="D16" s="33" t="s">
        <v>21</v>
      </c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  <c r="N16" s="180"/>
      <c r="O16" s="188"/>
      <c r="P16" s="180"/>
      <c r="Q16" s="190"/>
    </row>
    <row r="17" spans="2:17" x14ac:dyDescent="0.25">
      <c r="C17" s="185"/>
      <c r="E17" s="185"/>
      <c r="F17" s="185"/>
      <c r="G17" s="172"/>
      <c r="H17" s="49" t="s">
        <v>25</v>
      </c>
      <c r="I17" s="191">
        <v>1.28</v>
      </c>
      <c r="J17" s="51"/>
      <c r="K17" s="48"/>
      <c r="N17" s="180"/>
      <c r="Q17" s="190"/>
    </row>
    <row r="18" spans="2:17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1.1299999999999999</v>
      </c>
      <c r="J18" s="81"/>
      <c r="K18" s="81"/>
      <c r="M18" s="151"/>
      <c r="N18" s="180"/>
      <c r="O18" s="189"/>
    </row>
    <row r="19" spans="2:17" x14ac:dyDescent="0.25">
      <c r="B19" s="56" t="s">
        <v>28</v>
      </c>
      <c r="D19" s="55">
        <v>43616</v>
      </c>
      <c r="E19" s="185"/>
      <c r="F19" s="185"/>
      <c r="G19" s="192"/>
      <c r="H19" s="193" t="s">
        <v>29</v>
      </c>
      <c r="I19" s="194">
        <v>0.99</v>
      </c>
      <c r="J19" s="195">
        <f>SUM(I28:I245) + D22</f>
        <v>453071753</v>
      </c>
      <c r="K19" s="196"/>
      <c r="M19" s="152"/>
      <c r="N19" s="180"/>
    </row>
    <row r="20" spans="2:17" x14ac:dyDescent="0.25">
      <c r="B20" s="54" t="s">
        <v>30</v>
      </c>
      <c r="D20" s="181" t="s">
        <v>31</v>
      </c>
      <c r="E20" s="185"/>
      <c r="F20" s="185"/>
      <c r="G20" s="172"/>
      <c r="H20" s="49" t="s">
        <v>32</v>
      </c>
      <c r="I20" s="191">
        <v>0.85</v>
      </c>
      <c r="J20" s="51"/>
      <c r="K20" s="48"/>
      <c r="M20" s="151"/>
      <c r="N20" s="180"/>
      <c r="P20" s="180"/>
      <c r="Q20" s="190"/>
    </row>
    <row r="21" spans="2:17" x14ac:dyDescent="0.25">
      <c r="B21" s="54" t="s">
        <v>33</v>
      </c>
      <c r="D21" s="181" t="s">
        <v>34</v>
      </c>
      <c r="E21" s="185"/>
      <c r="F21" s="185"/>
      <c r="G21" s="172"/>
      <c r="H21" s="49" t="s">
        <v>35</v>
      </c>
      <c r="I21" s="191">
        <v>0.71</v>
      </c>
      <c r="J21" s="51"/>
      <c r="K21" s="48"/>
      <c r="N21" s="180"/>
      <c r="O21" s="189"/>
    </row>
    <row r="22" spans="2:17" x14ac:dyDescent="0.25">
      <c r="B22" s="10" t="s">
        <v>36</v>
      </c>
      <c r="D22" s="19">
        <v>353923524</v>
      </c>
      <c r="E22" s="185"/>
      <c r="F22" s="185"/>
      <c r="G22" s="172"/>
      <c r="H22" s="49" t="s">
        <v>37</v>
      </c>
      <c r="I22" s="191">
        <v>0.61</v>
      </c>
      <c r="J22" s="197"/>
      <c r="K22" s="48"/>
      <c r="M22" s="180"/>
      <c r="N22" s="180"/>
      <c r="O22" s="180"/>
    </row>
    <row r="23" spans="2:17" x14ac:dyDescent="0.25">
      <c r="B23" s="10"/>
      <c r="D23" s="19"/>
      <c r="E23" s="185"/>
      <c r="F23" s="185"/>
      <c r="G23" s="172"/>
      <c r="H23" s="49" t="s">
        <v>38</v>
      </c>
      <c r="I23" s="191">
        <v>0.57999999999999996</v>
      </c>
      <c r="J23" s="197"/>
      <c r="K23" s="48"/>
      <c r="M23" s="180"/>
      <c r="N23" s="180"/>
      <c r="O23" s="190"/>
    </row>
    <row r="24" spans="2:17" x14ac:dyDescent="0.25">
      <c r="B24" s="10"/>
      <c r="D24" s="19"/>
      <c r="E24" s="185"/>
      <c r="F24" s="185"/>
      <c r="G24" s="172"/>
      <c r="H24" s="49" t="s">
        <v>39</v>
      </c>
      <c r="I24" s="191">
        <v>0.55000000000000004</v>
      </c>
      <c r="J24" s="197"/>
      <c r="K24" s="48"/>
      <c r="M24" s="180"/>
      <c r="N24" s="180"/>
    </row>
    <row r="25" spans="2:17" x14ac:dyDescent="0.25">
      <c r="B25" s="10"/>
      <c r="D25" s="19"/>
      <c r="E25" s="185"/>
      <c r="F25" s="185"/>
      <c r="G25" s="172"/>
      <c r="H25" s="49" t="s">
        <v>40</v>
      </c>
      <c r="I25" s="191">
        <v>0.5</v>
      </c>
      <c r="J25" s="197"/>
      <c r="K25" s="48"/>
      <c r="M25" s="180"/>
      <c r="N25" s="180"/>
    </row>
    <row r="26" spans="2:17" x14ac:dyDescent="0.25">
      <c r="B26" s="185"/>
      <c r="C26" s="185"/>
      <c r="D26" s="185"/>
      <c r="E26" s="185"/>
      <c r="F26" s="185"/>
      <c r="G26" s="185"/>
      <c r="H26" s="185"/>
      <c r="I26" s="185"/>
      <c r="J26" s="185"/>
      <c r="L26" s="182"/>
      <c r="M26" s="182"/>
      <c r="N26" s="34"/>
    </row>
    <row r="27" spans="2:17" ht="31.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</row>
    <row r="28" spans="2:17" x14ac:dyDescent="0.25">
      <c r="B28" s="198">
        <v>1</v>
      </c>
      <c r="C28" s="199">
        <v>30193505</v>
      </c>
      <c r="D28" s="199" t="s">
        <v>50</v>
      </c>
      <c r="E28" s="199" t="s">
        <v>51</v>
      </c>
      <c r="F28" s="200">
        <v>43556</v>
      </c>
      <c r="G28" s="200">
        <v>43830</v>
      </c>
      <c r="H28" s="199">
        <v>911562</v>
      </c>
      <c r="I28" s="199">
        <v>911562</v>
      </c>
      <c r="J28" s="199">
        <v>1.1299999999999999</v>
      </c>
      <c r="K28" s="199">
        <f t="shared" ref="K28:K91" si="0">ROUND(I28*(J28/1000),2)</f>
        <v>1030.07</v>
      </c>
    </row>
    <row r="29" spans="2:17" ht="16.5" customHeight="1" thickBot="1" x14ac:dyDescent="0.3">
      <c r="B29" s="198">
        <v>2</v>
      </c>
      <c r="C29" s="199">
        <v>30244885</v>
      </c>
      <c r="D29" s="199" t="s">
        <v>52</v>
      </c>
      <c r="E29" s="199" t="s">
        <v>53</v>
      </c>
      <c r="F29" s="200">
        <v>43462</v>
      </c>
      <c r="G29" s="200">
        <v>43738</v>
      </c>
      <c r="H29" s="199">
        <v>403769</v>
      </c>
      <c r="I29" s="199">
        <v>403769</v>
      </c>
      <c r="J29" s="199">
        <v>1.1299999999999999</v>
      </c>
      <c r="K29" s="199">
        <f t="shared" si="0"/>
        <v>456.26</v>
      </c>
    </row>
    <row r="30" spans="2:17" ht="16.5" customHeight="1" thickTop="1" x14ac:dyDescent="0.25">
      <c r="B30" s="198">
        <v>3</v>
      </c>
      <c r="C30" s="199">
        <v>30244885</v>
      </c>
      <c r="D30" s="199" t="s">
        <v>52</v>
      </c>
      <c r="E30" s="199" t="s">
        <v>54</v>
      </c>
      <c r="F30" s="200">
        <v>43462</v>
      </c>
      <c r="G30" s="200">
        <v>43738</v>
      </c>
      <c r="H30" s="199">
        <v>4371</v>
      </c>
      <c r="I30" s="199">
        <v>4371</v>
      </c>
      <c r="J30" s="199">
        <v>1.1299999999999999</v>
      </c>
      <c r="K30" s="199">
        <f t="shared" si="0"/>
        <v>4.9400000000000004</v>
      </c>
    </row>
    <row r="31" spans="2:17" x14ac:dyDescent="0.25">
      <c r="B31" s="198">
        <v>4</v>
      </c>
      <c r="C31" s="199">
        <v>30244885</v>
      </c>
      <c r="D31" s="199" t="s">
        <v>52</v>
      </c>
      <c r="E31" s="199" t="s">
        <v>55</v>
      </c>
      <c r="F31" s="200">
        <v>43462</v>
      </c>
      <c r="G31" s="200">
        <v>43738</v>
      </c>
      <c r="H31" s="199">
        <v>317146</v>
      </c>
      <c r="I31" s="199">
        <v>317146</v>
      </c>
      <c r="J31" s="199">
        <v>1.1299999999999999</v>
      </c>
      <c r="K31" s="199">
        <f t="shared" si="0"/>
        <v>358.37</v>
      </c>
    </row>
    <row r="32" spans="2:17" x14ac:dyDescent="0.25">
      <c r="B32" s="198">
        <v>5</v>
      </c>
      <c r="C32" s="199">
        <v>30244885</v>
      </c>
      <c r="D32" s="199" t="s">
        <v>52</v>
      </c>
      <c r="E32" s="199" t="s">
        <v>56</v>
      </c>
      <c r="F32" s="200">
        <v>43462</v>
      </c>
      <c r="G32" s="200">
        <v>43738</v>
      </c>
      <c r="H32" s="199">
        <v>162</v>
      </c>
      <c r="I32" s="199">
        <v>162</v>
      </c>
      <c r="J32" s="199">
        <v>1.1299999999999999</v>
      </c>
      <c r="K32" s="199">
        <f t="shared" si="0"/>
        <v>0.18</v>
      </c>
    </row>
    <row r="33" spans="2:11" x14ac:dyDescent="0.25">
      <c r="B33" s="198">
        <v>6</v>
      </c>
      <c r="C33" s="199">
        <v>30244885</v>
      </c>
      <c r="D33" s="199" t="s">
        <v>52</v>
      </c>
      <c r="E33" s="199" t="s">
        <v>57</v>
      </c>
      <c r="F33" s="200">
        <v>43462</v>
      </c>
      <c r="G33" s="200">
        <v>43738</v>
      </c>
      <c r="H33" s="199">
        <v>186259</v>
      </c>
      <c r="I33" s="199">
        <v>186259</v>
      </c>
      <c r="J33" s="199">
        <v>1.1299999999999999</v>
      </c>
      <c r="K33" s="199">
        <f t="shared" si="0"/>
        <v>210.47</v>
      </c>
    </row>
    <row r="34" spans="2:11" x14ac:dyDescent="0.25">
      <c r="B34" s="198">
        <v>7</v>
      </c>
      <c r="C34" s="199">
        <v>30244885</v>
      </c>
      <c r="D34" s="199" t="s">
        <v>52</v>
      </c>
      <c r="E34" s="199" t="s">
        <v>58</v>
      </c>
      <c r="F34" s="200">
        <v>43462</v>
      </c>
      <c r="G34" s="200">
        <v>43738</v>
      </c>
      <c r="H34" s="199">
        <v>54611</v>
      </c>
      <c r="I34" s="199">
        <v>54611</v>
      </c>
      <c r="J34" s="199">
        <v>1.1299999999999999</v>
      </c>
      <c r="K34" s="199">
        <f t="shared" si="0"/>
        <v>61.71</v>
      </c>
    </row>
    <row r="35" spans="2:11" x14ac:dyDescent="0.25">
      <c r="B35" s="198">
        <v>8</v>
      </c>
      <c r="C35" s="199">
        <v>30557861</v>
      </c>
      <c r="D35" s="199" t="s">
        <v>59</v>
      </c>
      <c r="E35" s="199" t="s">
        <v>53</v>
      </c>
      <c r="F35" s="200">
        <v>43461</v>
      </c>
      <c r="G35" s="200">
        <v>43555</v>
      </c>
      <c r="H35" s="199">
        <v>6810</v>
      </c>
      <c r="I35" s="199">
        <v>6810</v>
      </c>
      <c r="J35" s="199">
        <v>1.1299999999999999</v>
      </c>
      <c r="K35" s="199">
        <f t="shared" si="0"/>
        <v>7.7</v>
      </c>
    </row>
    <row r="36" spans="2:11" x14ac:dyDescent="0.25">
      <c r="B36" s="198">
        <v>9</v>
      </c>
      <c r="C36" s="199">
        <v>30557861</v>
      </c>
      <c r="D36" s="199" t="s">
        <v>59</v>
      </c>
      <c r="E36" s="199" t="s">
        <v>54</v>
      </c>
      <c r="F36" s="200">
        <v>43461</v>
      </c>
      <c r="G36" s="200">
        <v>43555</v>
      </c>
      <c r="H36" s="199">
        <v>92</v>
      </c>
      <c r="I36" s="199">
        <v>92</v>
      </c>
      <c r="J36" s="199">
        <v>1.1299999999999999</v>
      </c>
      <c r="K36" s="199">
        <f t="shared" si="0"/>
        <v>0.1</v>
      </c>
    </row>
    <row r="37" spans="2:11" ht="16.5" customHeight="1" thickBot="1" x14ac:dyDescent="0.3">
      <c r="B37" s="198">
        <v>10</v>
      </c>
      <c r="C37" s="199">
        <v>30557861</v>
      </c>
      <c r="D37" s="199" t="s">
        <v>59</v>
      </c>
      <c r="E37" s="199" t="s">
        <v>55</v>
      </c>
      <c r="F37" s="200">
        <v>43461</v>
      </c>
      <c r="G37" s="200">
        <v>43555</v>
      </c>
      <c r="H37" s="199">
        <v>4598</v>
      </c>
      <c r="I37" s="199">
        <v>4598</v>
      </c>
      <c r="J37" s="199">
        <v>1.1299999999999999</v>
      </c>
      <c r="K37" s="199">
        <f t="shared" si="0"/>
        <v>5.2</v>
      </c>
    </row>
    <row r="38" spans="2:11" ht="16.5" customHeight="1" thickTop="1" x14ac:dyDescent="0.25">
      <c r="B38" s="198">
        <v>11</v>
      </c>
      <c r="C38" s="199">
        <v>30557861</v>
      </c>
      <c r="D38" s="199" t="s">
        <v>59</v>
      </c>
      <c r="E38" s="199" t="s">
        <v>56</v>
      </c>
      <c r="F38" s="200">
        <v>43461</v>
      </c>
      <c r="G38" s="200">
        <v>43555</v>
      </c>
      <c r="H38" s="199">
        <v>2</v>
      </c>
      <c r="I38" s="199">
        <v>2</v>
      </c>
      <c r="J38" s="199">
        <v>1.1299999999999999</v>
      </c>
      <c r="K38" s="199">
        <f t="shared" si="0"/>
        <v>0</v>
      </c>
    </row>
    <row r="39" spans="2:11" x14ac:dyDescent="0.25">
      <c r="B39" s="198">
        <v>12</v>
      </c>
      <c r="C39" s="199">
        <v>30557861</v>
      </c>
      <c r="D39" s="199" t="s">
        <v>59</v>
      </c>
      <c r="E39" s="199" t="s">
        <v>57</v>
      </c>
      <c r="F39" s="200">
        <v>43461</v>
      </c>
      <c r="G39" s="200">
        <v>43555</v>
      </c>
      <c r="H39" s="199">
        <v>4466</v>
      </c>
      <c r="I39" s="199">
        <v>4466</v>
      </c>
      <c r="J39" s="199">
        <v>1.1299999999999999</v>
      </c>
      <c r="K39" s="199">
        <f t="shared" si="0"/>
        <v>5.05</v>
      </c>
    </row>
    <row r="40" spans="2:11" x14ac:dyDescent="0.25">
      <c r="B40" s="198">
        <v>13</v>
      </c>
      <c r="C40" s="199">
        <v>30557861</v>
      </c>
      <c r="D40" s="199" t="s">
        <v>59</v>
      </c>
      <c r="E40" s="199" t="s">
        <v>58</v>
      </c>
      <c r="F40" s="200">
        <v>43461</v>
      </c>
      <c r="G40" s="200">
        <v>43555</v>
      </c>
      <c r="H40" s="199">
        <v>917</v>
      </c>
      <c r="I40" s="199">
        <v>917</v>
      </c>
      <c r="J40" s="199">
        <v>1.1299999999999999</v>
      </c>
      <c r="K40" s="199">
        <f t="shared" si="0"/>
        <v>1.04</v>
      </c>
    </row>
    <row r="41" spans="2:11" x14ac:dyDescent="0.25">
      <c r="B41" s="198">
        <v>14</v>
      </c>
      <c r="C41" s="199">
        <v>30582253</v>
      </c>
      <c r="D41" s="199" t="s">
        <v>60</v>
      </c>
      <c r="E41" s="199" t="s">
        <v>53</v>
      </c>
      <c r="F41" s="200">
        <v>43466</v>
      </c>
      <c r="G41" s="200">
        <v>43738</v>
      </c>
      <c r="H41" s="199">
        <v>262744</v>
      </c>
      <c r="I41" s="199">
        <v>262744</v>
      </c>
      <c r="J41" s="199">
        <v>1.1299999999999999</v>
      </c>
      <c r="K41" s="199">
        <f t="shared" si="0"/>
        <v>296.89999999999998</v>
      </c>
    </row>
    <row r="42" spans="2:11" x14ac:dyDescent="0.25">
      <c r="B42" s="198">
        <v>15</v>
      </c>
      <c r="C42" s="199">
        <v>30582253</v>
      </c>
      <c r="D42" s="199" t="s">
        <v>60</v>
      </c>
      <c r="E42" s="199" t="s">
        <v>54</v>
      </c>
      <c r="F42" s="200">
        <v>43466</v>
      </c>
      <c r="G42" s="200">
        <v>43738</v>
      </c>
      <c r="H42" s="199">
        <v>2972</v>
      </c>
      <c r="I42" s="199">
        <v>2972</v>
      </c>
      <c r="J42" s="199">
        <v>1.1299999999999999</v>
      </c>
      <c r="K42" s="199">
        <f t="shared" si="0"/>
        <v>3.36</v>
      </c>
    </row>
    <row r="43" spans="2:11" ht="16.5" customHeight="1" thickBot="1" x14ac:dyDescent="0.3">
      <c r="B43" s="198">
        <v>16</v>
      </c>
      <c r="C43" s="199">
        <v>30582253</v>
      </c>
      <c r="D43" s="199" t="s">
        <v>60</v>
      </c>
      <c r="E43" s="199" t="s">
        <v>55</v>
      </c>
      <c r="F43" s="200">
        <v>43466</v>
      </c>
      <c r="G43" s="200">
        <v>43738</v>
      </c>
      <c r="H43" s="199">
        <v>246248</v>
      </c>
      <c r="I43" s="199">
        <v>246248</v>
      </c>
      <c r="J43" s="199">
        <v>1.1299999999999999</v>
      </c>
      <c r="K43" s="199">
        <f t="shared" si="0"/>
        <v>278.26</v>
      </c>
    </row>
    <row r="44" spans="2:11" x14ac:dyDescent="0.25">
      <c r="B44" s="198">
        <v>17</v>
      </c>
      <c r="C44" s="199">
        <v>30582253</v>
      </c>
      <c r="D44" s="199" t="s">
        <v>60</v>
      </c>
      <c r="E44" s="199" t="s">
        <v>56</v>
      </c>
      <c r="F44" s="200">
        <v>43466</v>
      </c>
      <c r="G44" s="200">
        <v>43738</v>
      </c>
      <c r="H44" s="199">
        <v>239</v>
      </c>
      <c r="I44" s="199">
        <v>239</v>
      </c>
      <c r="J44" s="199">
        <v>1.1299999999999999</v>
      </c>
      <c r="K44" s="199">
        <f t="shared" si="0"/>
        <v>0.27</v>
      </c>
    </row>
    <row r="45" spans="2:11" x14ac:dyDescent="0.25">
      <c r="B45" s="198">
        <v>18</v>
      </c>
      <c r="C45" s="199">
        <v>30582253</v>
      </c>
      <c r="D45" s="199" t="s">
        <v>60</v>
      </c>
      <c r="E45" s="199" t="s">
        <v>57</v>
      </c>
      <c r="F45" s="200">
        <v>43466</v>
      </c>
      <c r="G45" s="200">
        <v>43738</v>
      </c>
      <c r="H45" s="199">
        <v>141660</v>
      </c>
      <c r="I45" s="199">
        <v>141660</v>
      </c>
      <c r="J45" s="199">
        <v>1.1299999999999999</v>
      </c>
      <c r="K45" s="199">
        <f t="shared" si="0"/>
        <v>160.08000000000001</v>
      </c>
    </row>
    <row r="46" spans="2:11" x14ac:dyDescent="0.25">
      <c r="B46" s="198">
        <v>19</v>
      </c>
      <c r="C46" s="199">
        <v>30582253</v>
      </c>
      <c r="D46" s="199" t="s">
        <v>60</v>
      </c>
      <c r="E46" s="199" t="s">
        <v>58</v>
      </c>
      <c r="F46" s="200">
        <v>43466</v>
      </c>
      <c r="G46" s="200">
        <v>43738</v>
      </c>
      <c r="H46" s="199">
        <v>36481</v>
      </c>
      <c r="I46" s="199">
        <v>36481</v>
      </c>
      <c r="J46" s="199">
        <v>1.1299999999999999</v>
      </c>
      <c r="K46" s="199">
        <f t="shared" si="0"/>
        <v>41.22</v>
      </c>
    </row>
    <row r="47" spans="2:11" x14ac:dyDescent="0.25">
      <c r="B47" s="198">
        <v>20</v>
      </c>
      <c r="C47" s="199">
        <v>30905130</v>
      </c>
      <c r="D47" s="199" t="s">
        <v>61</v>
      </c>
      <c r="E47" s="199" t="s">
        <v>53</v>
      </c>
      <c r="F47" s="200">
        <v>43468</v>
      </c>
      <c r="G47" s="200">
        <v>43738</v>
      </c>
      <c r="H47" s="199">
        <v>41639</v>
      </c>
      <c r="I47" s="199">
        <v>41639</v>
      </c>
      <c r="J47" s="199">
        <v>1.1299999999999999</v>
      </c>
      <c r="K47" s="199">
        <f t="shared" si="0"/>
        <v>47.05</v>
      </c>
    </row>
    <row r="48" spans="2:11" x14ac:dyDescent="0.25">
      <c r="B48" s="198">
        <v>21</v>
      </c>
      <c r="C48" s="199">
        <v>30905130</v>
      </c>
      <c r="D48" s="199" t="s">
        <v>61</v>
      </c>
      <c r="E48" s="199" t="s">
        <v>54</v>
      </c>
      <c r="F48" s="200">
        <v>43468</v>
      </c>
      <c r="G48" s="200">
        <v>43738</v>
      </c>
      <c r="H48" s="199">
        <v>534</v>
      </c>
      <c r="I48" s="199">
        <v>534</v>
      </c>
      <c r="J48" s="199">
        <v>1.1299999999999999</v>
      </c>
      <c r="K48" s="199">
        <f t="shared" si="0"/>
        <v>0.6</v>
      </c>
    </row>
    <row r="49" spans="2:11" x14ac:dyDescent="0.25">
      <c r="B49" s="198">
        <v>22</v>
      </c>
      <c r="C49" s="199">
        <v>30905130</v>
      </c>
      <c r="D49" s="199" t="s">
        <v>61</v>
      </c>
      <c r="E49" s="199" t="s">
        <v>55</v>
      </c>
      <c r="F49" s="200">
        <v>43468</v>
      </c>
      <c r="G49" s="200">
        <v>43738</v>
      </c>
      <c r="H49" s="199">
        <v>38510</v>
      </c>
      <c r="I49" s="199">
        <v>38510</v>
      </c>
      <c r="J49" s="199">
        <v>1.1299999999999999</v>
      </c>
      <c r="K49" s="199">
        <f t="shared" si="0"/>
        <v>43.52</v>
      </c>
    </row>
    <row r="50" spans="2:11" x14ac:dyDescent="0.25">
      <c r="B50" s="198">
        <v>23</v>
      </c>
      <c r="C50" s="199">
        <v>30905130</v>
      </c>
      <c r="D50" s="199" t="s">
        <v>61</v>
      </c>
      <c r="E50" s="199" t="s">
        <v>56</v>
      </c>
      <c r="F50" s="200">
        <v>43468</v>
      </c>
      <c r="G50" s="200">
        <v>43738</v>
      </c>
      <c r="H50" s="199">
        <v>27</v>
      </c>
      <c r="I50" s="199">
        <v>27</v>
      </c>
      <c r="J50" s="199">
        <v>1.1299999999999999</v>
      </c>
      <c r="K50" s="199">
        <f t="shared" si="0"/>
        <v>0.03</v>
      </c>
    </row>
    <row r="51" spans="2:11" ht="16.5" customHeight="1" thickBot="1" x14ac:dyDescent="0.3">
      <c r="B51" s="198">
        <v>24</v>
      </c>
      <c r="C51" s="199">
        <v>30905130</v>
      </c>
      <c r="D51" s="199" t="s">
        <v>61</v>
      </c>
      <c r="E51" s="199" t="s">
        <v>57</v>
      </c>
      <c r="F51" s="200">
        <v>43468</v>
      </c>
      <c r="G51" s="200">
        <v>43738</v>
      </c>
      <c r="H51" s="199">
        <v>22341</v>
      </c>
      <c r="I51" s="199">
        <v>22341</v>
      </c>
      <c r="J51" s="199">
        <v>1.1299999999999999</v>
      </c>
      <c r="K51" s="199">
        <f t="shared" si="0"/>
        <v>25.25</v>
      </c>
    </row>
    <row r="52" spans="2:11" ht="16.5" customHeight="1" thickTop="1" x14ac:dyDescent="0.25">
      <c r="B52" s="198">
        <v>25</v>
      </c>
      <c r="C52" s="199">
        <v>30905130</v>
      </c>
      <c r="D52" s="199" t="s">
        <v>61</v>
      </c>
      <c r="E52" s="199" t="s">
        <v>58</v>
      </c>
      <c r="F52" s="200">
        <v>43468</v>
      </c>
      <c r="G52" s="200">
        <v>43738</v>
      </c>
      <c r="H52" s="199">
        <v>5533</v>
      </c>
      <c r="I52" s="199">
        <v>5533</v>
      </c>
      <c r="J52" s="199">
        <v>1.1299999999999999</v>
      </c>
      <c r="K52" s="199">
        <f t="shared" si="0"/>
        <v>6.25</v>
      </c>
    </row>
    <row r="53" spans="2:11" x14ac:dyDescent="0.25">
      <c r="B53" s="198">
        <v>26</v>
      </c>
      <c r="C53" s="199">
        <v>30964531</v>
      </c>
      <c r="D53" s="199" t="s">
        <v>62</v>
      </c>
      <c r="E53" s="199" t="s">
        <v>53</v>
      </c>
      <c r="F53" s="200">
        <v>43469</v>
      </c>
      <c r="G53" s="200">
        <v>43738</v>
      </c>
      <c r="H53" s="199">
        <v>29872</v>
      </c>
      <c r="I53" s="199">
        <v>29872</v>
      </c>
      <c r="J53" s="199">
        <v>1.1299999999999999</v>
      </c>
      <c r="K53" s="199">
        <f t="shared" si="0"/>
        <v>33.76</v>
      </c>
    </row>
    <row r="54" spans="2:11" x14ac:dyDescent="0.25">
      <c r="B54" s="198">
        <v>27</v>
      </c>
      <c r="C54" s="199">
        <v>30964531</v>
      </c>
      <c r="D54" s="199" t="s">
        <v>62</v>
      </c>
      <c r="E54" s="199" t="s">
        <v>54</v>
      </c>
      <c r="F54" s="200">
        <v>43469</v>
      </c>
      <c r="G54" s="200">
        <v>43738</v>
      </c>
      <c r="H54" s="199">
        <v>409</v>
      </c>
      <c r="I54" s="199">
        <v>409</v>
      </c>
      <c r="J54" s="199">
        <v>1.1299999999999999</v>
      </c>
      <c r="K54" s="199">
        <f t="shared" si="0"/>
        <v>0.46</v>
      </c>
    </row>
    <row r="55" spans="2:11" x14ac:dyDescent="0.25">
      <c r="B55" s="198">
        <v>28</v>
      </c>
      <c r="C55" s="199">
        <v>30964531</v>
      </c>
      <c r="D55" s="199" t="s">
        <v>62</v>
      </c>
      <c r="E55" s="199" t="s">
        <v>55</v>
      </c>
      <c r="F55" s="200">
        <v>43469</v>
      </c>
      <c r="G55" s="200">
        <v>43738</v>
      </c>
      <c r="H55" s="199">
        <v>27685</v>
      </c>
      <c r="I55" s="199">
        <v>27685</v>
      </c>
      <c r="J55" s="199">
        <v>1.1299999999999999</v>
      </c>
      <c r="K55" s="199">
        <f t="shared" si="0"/>
        <v>31.28</v>
      </c>
    </row>
    <row r="56" spans="2:11" x14ac:dyDescent="0.25">
      <c r="B56" s="198">
        <v>29</v>
      </c>
      <c r="C56" s="199">
        <v>30964531</v>
      </c>
      <c r="D56" s="199" t="s">
        <v>62</v>
      </c>
      <c r="E56" s="199" t="s">
        <v>56</v>
      </c>
      <c r="F56" s="200">
        <v>43469</v>
      </c>
      <c r="G56" s="200">
        <v>43738</v>
      </c>
      <c r="H56" s="199">
        <v>6</v>
      </c>
      <c r="I56" s="199">
        <v>6</v>
      </c>
      <c r="J56" s="199">
        <v>1.1299999999999999</v>
      </c>
      <c r="K56" s="199">
        <f t="shared" si="0"/>
        <v>0.01</v>
      </c>
    </row>
    <row r="57" spans="2:11" x14ac:dyDescent="0.25">
      <c r="B57" s="198">
        <v>30</v>
      </c>
      <c r="C57" s="199">
        <v>30964531</v>
      </c>
      <c r="D57" s="199" t="s">
        <v>62</v>
      </c>
      <c r="E57" s="199" t="s">
        <v>57</v>
      </c>
      <c r="F57" s="200">
        <v>43469</v>
      </c>
      <c r="G57" s="200">
        <v>43738</v>
      </c>
      <c r="H57" s="199">
        <v>15751</v>
      </c>
      <c r="I57" s="199">
        <v>15751</v>
      </c>
      <c r="J57" s="199">
        <v>1.1299999999999999</v>
      </c>
      <c r="K57" s="199">
        <f t="shared" si="0"/>
        <v>17.8</v>
      </c>
    </row>
    <row r="58" spans="2:11" x14ac:dyDescent="0.25">
      <c r="B58" s="198">
        <v>31</v>
      </c>
      <c r="C58" s="199">
        <v>30964531</v>
      </c>
      <c r="D58" s="199" t="s">
        <v>62</v>
      </c>
      <c r="E58" s="199" t="s">
        <v>58</v>
      </c>
      <c r="F58" s="200">
        <v>43469</v>
      </c>
      <c r="G58" s="200">
        <v>43738</v>
      </c>
      <c r="H58" s="199">
        <v>3669</v>
      </c>
      <c r="I58" s="199">
        <v>3669</v>
      </c>
      <c r="J58" s="199">
        <v>1.1299999999999999</v>
      </c>
      <c r="K58" s="199">
        <f t="shared" si="0"/>
        <v>4.1500000000000004</v>
      </c>
    </row>
    <row r="59" spans="2:11" x14ac:dyDescent="0.25">
      <c r="B59" s="198">
        <v>32</v>
      </c>
      <c r="C59" s="199">
        <v>30994391</v>
      </c>
      <c r="D59" s="199" t="s">
        <v>63</v>
      </c>
      <c r="E59" s="199" t="s">
        <v>53</v>
      </c>
      <c r="F59" s="200">
        <v>43472</v>
      </c>
      <c r="G59" s="200">
        <v>43830</v>
      </c>
      <c r="H59" s="199">
        <v>379689</v>
      </c>
      <c r="I59" s="199">
        <v>379689</v>
      </c>
      <c r="J59" s="199">
        <v>1.1299999999999999</v>
      </c>
      <c r="K59" s="199">
        <f t="shared" si="0"/>
        <v>429.05</v>
      </c>
    </row>
    <row r="60" spans="2:11" x14ac:dyDescent="0.25">
      <c r="B60" s="198">
        <v>33</v>
      </c>
      <c r="C60" s="199">
        <v>30994391</v>
      </c>
      <c r="D60" s="199" t="s">
        <v>63</v>
      </c>
      <c r="E60" s="199" t="s">
        <v>54</v>
      </c>
      <c r="F60" s="200">
        <v>43472</v>
      </c>
      <c r="G60" s="200">
        <v>43830</v>
      </c>
      <c r="H60" s="199">
        <v>5134</v>
      </c>
      <c r="I60" s="199">
        <v>5134</v>
      </c>
      <c r="J60" s="199">
        <v>1.1299999999999999</v>
      </c>
      <c r="K60" s="199">
        <f t="shared" si="0"/>
        <v>5.8</v>
      </c>
    </row>
    <row r="61" spans="2:11" x14ac:dyDescent="0.25">
      <c r="B61" s="198">
        <v>34</v>
      </c>
      <c r="C61" s="199">
        <v>30994391</v>
      </c>
      <c r="D61" s="199" t="s">
        <v>63</v>
      </c>
      <c r="E61" s="199" t="s">
        <v>55</v>
      </c>
      <c r="F61" s="200">
        <v>43472</v>
      </c>
      <c r="G61" s="200">
        <v>43830</v>
      </c>
      <c r="H61" s="199">
        <v>344800</v>
      </c>
      <c r="I61" s="199">
        <v>344800</v>
      </c>
      <c r="J61" s="199">
        <v>1.1299999999999999</v>
      </c>
      <c r="K61" s="199">
        <f t="shared" si="0"/>
        <v>389.62</v>
      </c>
    </row>
    <row r="62" spans="2:11" x14ac:dyDescent="0.25">
      <c r="B62" s="198">
        <v>35</v>
      </c>
      <c r="C62" s="199">
        <v>30994391</v>
      </c>
      <c r="D62" s="199" t="s">
        <v>63</v>
      </c>
      <c r="E62" s="199" t="s">
        <v>56</v>
      </c>
      <c r="F62" s="200">
        <v>43472</v>
      </c>
      <c r="G62" s="200">
        <v>43830</v>
      </c>
      <c r="H62" s="199">
        <v>271</v>
      </c>
      <c r="I62" s="199">
        <v>271</v>
      </c>
      <c r="J62" s="199">
        <v>1.1299999999999999</v>
      </c>
      <c r="K62" s="199">
        <f t="shared" si="0"/>
        <v>0.31</v>
      </c>
    </row>
    <row r="63" spans="2:11" x14ac:dyDescent="0.25">
      <c r="B63" s="198">
        <v>36</v>
      </c>
      <c r="C63" s="199">
        <v>30994391</v>
      </c>
      <c r="D63" s="199" t="s">
        <v>63</v>
      </c>
      <c r="E63" s="199" t="s">
        <v>57</v>
      </c>
      <c r="F63" s="200">
        <v>43472</v>
      </c>
      <c r="G63" s="200">
        <v>43830</v>
      </c>
      <c r="H63" s="199">
        <v>196901</v>
      </c>
      <c r="I63" s="199">
        <v>196901</v>
      </c>
      <c r="J63" s="199">
        <v>1.1299999999999999</v>
      </c>
      <c r="K63" s="199">
        <f t="shared" si="0"/>
        <v>222.5</v>
      </c>
    </row>
    <row r="64" spans="2:11" x14ac:dyDescent="0.25">
      <c r="B64" s="198">
        <v>37</v>
      </c>
      <c r="C64" s="199">
        <v>30994391</v>
      </c>
      <c r="D64" s="199" t="s">
        <v>63</v>
      </c>
      <c r="E64" s="199" t="s">
        <v>58</v>
      </c>
      <c r="F64" s="200">
        <v>43472</v>
      </c>
      <c r="G64" s="200">
        <v>43830</v>
      </c>
      <c r="H64" s="199">
        <v>48834</v>
      </c>
      <c r="I64" s="199">
        <v>48834</v>
      </c>
      <c r="J64" s="199">
        <v>1.1299999999999999</v>
      </c>
      <c r="K64" s="199">
        <f t="shared" si="0"/>
        <v>55.18</v>
      </c>
    </row>
    <row r="65" spans="2:11" x14ac:dyDescent="0.25">
      <c r="B65" s="198">
        <v>38</v>
      </c>
      <c r="C65" s="199">
        <v>31068403</v>
      </c>
      <c r="D65" s="199" t="s">
        <v>64</v>
      </c>
      <c r="E65" s="199" t="s">
        <v>53</v>
      </c>
      <c r="F65" s="200">
        <v>43473</v>
      </c>
      <c r="G65" s="200">
        <v>43829</v>
      </c>
      <c r="H65" s="199">
        <v>163257</v>
      </c>
      <c r="I65" s="199">
        <v>163257</v>
      </c>
      <c r="J65" s="199">
        <v>1.1299999999999999</v>
      </c>
      <c r="K65" s="199">
        <f t="shared" si="0"/>
        <v>184.48</v>
      </c>
    </row>
    <row r="66" spans="2:11" x14ac:dyDescent="0.25">
      <c r="B66" s="198">
        <v>39</v>
      </c>
      <c r="C66" s="199">
        <v>31070224</v>
      </c>
      <c r="D66" s="199" t="s">
        <v>65</v>
      </c>
      <c r="E66" s="199" t="s">
        <v>53</v>
      </c>
      <c r="F66" s="200">
        <v>43556</v>
      </c>
      <c r="G66" s="200">
        <v>43830</v>
      </c>
      <c r="H66" s="199">
        <v>709962</v>
      </c>
      <c r="I66" s="199">
        <v>709962</v>
      </c>
      <c r="J66" s="199">
        <v>1.1299999999999999</v>
      </c>
      <c r="K66" s="199">
        <f t="shared" si="0"/>
        <v>802.26</v>
      </c>
    </row>
    <row r="67" spans="2:11" x14ac:dyDescent="0.25">
      <c r="B67" s="198">
        <v>40</v>
      </c>
      <c r="C67" s="199">
        <v>31070224</v>
      </c>
      <c r="D67" s="199" t="s">
        <v>65</v>
      </c>
      <c r="E67" s="199" t="s">
        <v>54</v>
      </c>
      <c r="F67" s="200">
        <v>43556</v>
      </c>
      <c r="G67" s="200">
        <v>43830</v>
      </c>
      <c r="H67" s="199">
        <v>9672</v>
      </c>
      <c r="I67" s="199">
        <v>9672</v>
      </c>
      <c r="J67" s="199">
        <v>1.1299999999999999</v>
      </c>
      <c r="K67" s="199">
        <f t="shared" si="0"/>
        <v>10.93</v>
      </c>
    </row>
    <row r="68" spans="2:11" x14ac:dyDescent="0.25">
      <c r="B68" s="198">
        <v>41</v>
      </c>
      <c r="C68" s="199">
        <v>31070224</v>
      </c>
      <c r="D68" s="199" t="s">
        <v>65</v>
      </c>
      <c r="E68" s="199" t="s">
        <v>55</v>
      </c>
      <c r="F68" s="200">
        <v>43556</v>
      </c>
      <c r="G68" s="200">
        <v>43830</v>
      </c>
      <c r="H68" s="199">
        <v>674775</v>
      </c>
      <c r="I68" s="199">
        <v>674775</v>
      </c>
      <c r="J68" s="199">
        <v>1.1299999999999999</v>
      </c>
      <c r="K68" s="199">
        <f t="shared" si="0"/>
        <v>762.5</v>
      </c>
    </row>
    <row r="69" spans="2:11" x14ac:dyDescent="0.25">
      <c r="B69" s="198">
        <v>42</v>
      </c>
      <c r="C69" s="199">
        <v>31070224</v>
      </c>
      <c r="D69" s="199" t="s">
        <v>65</v>
      </c>
      <c r="E69" s="199" t="s">
        <v>56</v>
      </c>
      <c r="F69" s="200">
        <v>43556</v>
      </c>
      <c r="G69" s="200">
        <v>43830</v>
      </c>
      <c r="H69" s="199">
        <v>500</v>
      </c>
      <c r="I69" s="199">
        <v>500</v>
      </c>
      <c r="J69" s="199">
        <v>1.1299999999999999</v>
      </c>
      <c r="K69" s="199">
        <f t="shared" si="0"/>
        <v>0.56999999999999995</v>
      </c>
    </row>
    <row r="70" spans="2:11" x14ac:dyDescent="0.25">
      <c r="B70" s="198">
        <v>43</v>
      </c>
      <c r="C70" s="199">
        <v>31070224</v>
      </c>
      <c r="D70" s="199" t="s">
        <v>65</v>
      </c>
      <c r="E70" s="199" t="s">
        <v>57</v>
      </c>
      <c r="F70" s="200">
        <v>43556</v>
      </c>
      <c r="G70" s="200">
        <v>43830</v>
      </c>
      <c r="H70" s="199">
        <v>363921</v>
      </c>
      <c r="I70" s="199">
        <v>363921</v>
      </c>
      <c r="J70" s="199">
        <v>1.1299999999999999</v>
      </c>
      <c r="K70" s="199">
        <f t="shared" si="0"/>
        <v>411.23</v>
      </c>
    </row>
    <row r="71" spans="2:11" x14ac:dyDescent="0.25">
      <c r="B71" s="198">
        <v>44</v>
      </c>
      <c r="C71" s="199">
        <v>31070224</v>
      </c>
      <c r="D71" s="199" t="s">
        <v>65</v>
      </c>
      <c r="E71" s="199" t="s">
        <v>58</v>
      </c>
      <c r="F71" s="200">
        <v>43556</v>
      </c>
      <c r="G71" s="200">
        <v>43830</v>
      </c>
      <c r="H71" s="199">
        <v>97163</v>
      </c>
      <c r="I71" s="199">
        <v>97163</v>
      </c>
      <c r="J71" s="199">
        <v>1.1299999999999999</v>
      </c>
      <c r="K71" s="199">
        <f t="shared" si="0"/>
        <v>109.79</v>
      </c>
    </row>
    <row r="72" spans="2:11" x14ac:dyDescent="0.25">
      <c r="B72" s="198">
        <v>45</v>
      </c>
      <c r="C72" s="199">
        <v>31124456</v>
      </c>
      <c r="D72" s="199" t="s">
        <v>66</v>
      </c>
      <c r="E72" s="199" t="s">
        <v>53</v>
      </c>
      <c r="F72" s="200">
        <v>43474</v>
      </c>
      <c r="G72" s="200">
        <v>43555</v>
      </c>
      <c r="H72" s="199">
        <v>8974</v>
      </c>
      <c r="I72" s="199">
        <v>8974</v>
      </c>
      <c r="J72" s="199">
        <v>1.1299999999999999</v>
      </c>
      <c r="K72" s="199">
        <f t="shared" si="0"/>
        <v>10.14</v>
      </c>
    </row>
    <row r="73" spans="2:11" x14ac:dyDescent="0.25">
      <c r="B73" s="198">
        <v>46</v>
      </c>
      <c r="C73" s="199">
        <v>31124456</v>
      </c>
      <c r="D73" s="199" t="s">
        <v>66</v>
      </c>
      <c r="E73" s="199" t="s">
        <v>54</v>
      </c>
      <c r="F73" s="200">
        <v>43474</v>
      </c>
      <c r="G73" s="200">
        <v>43555</v>
      </c>
      <c r="H73" s="199">
        <v>89</v>
      </c>
      <c r="I73" s="199">
        <v>89</v>
      </c>
      <c r="J73" s="199">
        <v>1.1299999999999999</v>
      </c>
      <c r="K73" s="199">
        <f t="shared" si="0"/>
        <v>0.1</v>
      </c>
    </row>
    <row r="74" spans="2:11" x14ac:dyDescent="0.25">
      <c r="B74" s="198">
        <v>47</v>
      </c>
      <c r="C74" s="199">
        <v>31124456</v>
      </c>
      <c r="D74" s="199" t="s">
        <v>66</v>
      </c>
      <c r="E74" s="199" t="s">
        <v>55</v>
      </c>
      <c r="F74" s="200">
        <v>43474</v>
      </c>
      <c r="G74" s="200">
        <v>43555</v>
      </c>
      <c r="H74" s="199">
        <v>6390</v>
      </c>
      <c r="I74" s="199">
        <v>6390</v>
      </c>
      <c r="J74" s="199">
        <v>1.1299999999999999</v>
      </c>
      <c r="K74" s="199">
        <f t="shared" si="0"/>
        <v>7.22</v>
      </c>
    </row>
    <row r="75" spans="2:11" x14ac:dyDescent="0.25">
      <c r="B75" s="198">
        <v>48</v>
      </c>
      <c r="C75" s="199">
        <v>31124456</v>
      </c>
      <c r="D75" s="199" t="s">
        <v>66</v>
      </c>
      <c r="E75" s="199" t="s">
        <v>56</v>
      </c>
      <c r="F75" s="200">
        <v>43474</v>
      </c>
      <c r="G75" s="200">
        <v>43555</v>
      </c>
      <c r="H75" s="199">
        <v>12</v>
      </c>
      <c r="I75" s="199">
        <v>12</v>
      </c>
      <c r="J75" s="199">
        <v>1.1299999999999999</v>
      </c>
      <c r="K75" s="199">
        <f t="shared" si="0"/>
        <v>0.01</v>
      </c>
    </row>
    <row r="76" spans="2:11" x14ac:dyDescent="0.25">
      <c r="B76" s="198">
        <v>49</v>
      </c>
      <c r="C76" s="199">
        <v>31124456</v>
      </c>
      <c r="D76" s="199" t="s">
        <v>66</v>
      </c>
      <c r="E76" s="199" t="s">
        <v>57</v>
      </c>
      <c r="F76" s="200">
        <v>43474</v>
      </c>
      <c r="G76" s="200">
        <v>43555</v>
      </c>
      <c r="H76" s="199">
        <v>4206</v>
      </c>
      <c r="I76" s="199">
        <v>4206</v>
      </c>
      <c r="J76" s="199">
        <v>1.1299999999999999</v>
      </c>
      <c r="K76" s="199">
        <f t="shared" si="0"/>
        <v>4.75</v>
      </c>
    </row>
    <row r="77" spans="2:11" x14ac:dyDescent="0.25">
      <c r="B77" s="198">
        <v>50</v>
      </c>
      <c r="C77" s="199">
        <v>31124456</v>
      </c>
      <c r="D77" s="199" t="s">
        <v>66</v>
      </c>
      <c r="E77" s="199" t="s">
        <v>58</v>
      </c>
      <c r="F77" s="200">
        <v>43474</v>
      </c>
      <c r="G77" s="200">
        <v>43555</v>
      </c>
      <c r="H77" s="199">
        <v>958</v>
      </c>
      <c r="I77" s="199">
        <v>958</v>
      </c>
      <c r="J77" s="199">
        <v>1.1299999999999999</v>
      </c>
      <c r="K77" s="199">
        <f t="shared" si="0"/>
        <v>1.08</v>
      </c>
    </row>
    <row r="78" spans="2:11" x14ac:dyDescent="0.25">
      <c r="B78" s="198">
        <v>51</v>
      </c>
      <c r="C78" s="199">
        <v>31275208</v>
      </c>
      <c r="D78" s="199" t="s">
        <v>67</v>
      </c>
      <c r="E78" s="199" t="s">
        <v>53</v>
      </c>
      <c r="F78" s="200">
        <v>43479</v>
      </c>
      <c r="G78" s="200">
        <v>43646</v>
      </c>
      <c r="H78" s="199">
        <v>157188</v>
      </c>
      <c r="I78" s="199">
        <v>157188</v>
      </c>
      <c r="J78" s="199">
        <v>1.1299999999999999</v>
      </c>
      <c r="K78" s="199">
        <f t="shared" si="0"/>
        <v>177.62</v>
      </c>
    </row>
    <row r="79" spans="2:11" x14ac:dyDescent="0.25">
      <c r="B79" s="198">
        <v>52</v>
      </c>
      <c r="C79" s="199">
        <v>31275208</v>
      </c>
      <c r="D79" s="199" t="s">
        <v>67</v>
      </c>
      <c r="E79" s="199" t="s">
        <v>54</v>
      </c>
      <c r="F79" s="200">
        <v>43479</v>
      </c>
      <c r="G79" s="200">
        <v>43646</v>
      </c>
      <c r="H79" s="199">
        <v>1826</v>
      </c>
      <c r="I79" s="199">
        <v>1826</v>
      </c>
      <c r="J79" s="199">
        <v>1.1299999999999999</v>
      </c>
      <c r="K79" s="199">
        <f t="shared" si="0"/>
        <v>2.06</v>
      </c>
    </row>
    <row r="80" spans="2:11" x14ac:dyDescent="0.25">
      <c r="B80" s="198">
        <v>53</v>
      </c>
      <c r="C80" s="199">
        <v>31275208</v>
      </c>
      <c r="D80" s="199" t="s">
        <v>67</v>
      </c>
      <c r="E80" s="199" t="s">
        <v>55</v>
      </c>
      <c r="F80" s="200">
        <v>43479</v>
      </c>
      <c r="G80" s="200">
        <v>43646</v>
      </c>
      <c r="H80" s="199">
        <v>126412</v>
      </c>
      <c r="I80" s="199">
        <v>126412</v>
      </c>
      <c r="J80" s="199">
        <v>1.1299999999999999</v>
      </c>
      <c r="K80" s="199">
        <f t="shared" si="0"/>
        <v>142.85</v>
      </c>
    </row>
    <row r="81" spans="2:11" x14ac:dyDescent="0.25">
      <c r="B81" s="198">
        <v>54</v>
      </c>
      <c r="C81" s="199">
        <v>31275208</v>
      </c>
      <c r="D81" s="199" t="s">
        <v>67</v>
      </c>
      <c r="E81" s="199" t="s">
        <v>56</v>
      </c>
      <c r="F81" s="200">
        <v>43479</v>
      </c>
      <c r="G81" s="200">
        <v>43646</v>
      </c>
      <c r="H81" s="199">
        <v>32</v>
      </c>
      <c r="I81" s="199">
        <v>32</v>
      </c>
      <c r="J81" s="199">
        <v>1.1299999999999999</v>
      </c>
      <c r="K81" s="199">
        <f t="shared" si="0"/>
        <v>0.04</v>
      </c>
    </row>
    <row r="82" spans="2:11" x14ac:dyDescent="0.25">
      <c r="B82" s="198">
        <v>55</v>
      </c>
      <c r="C82" s="199">
        <v>31275208</v>
      </c>
      <c r="D82" s="199" t="s">
        <v>67</v>
      </c>
      <c r="E82" s="199" t="s">
        <v>57</v>
      </c>
      <c r="F82" s="200">
        <v>43479</v>
      </c>
      <c r="G82" s="200">
        <v>43646</v>
      </c>
      <c r="H82" s="199">
        <v>83619</v>
      </c>
      <c r="I82" s="199">
        <v>83619</v>
      </c>
      <c r="J82" s="199">
        <v>1.1299999999999999</v>
      </c>
      <c r="K82" s="199">
        <f t="shared" si="0"/>
        <v>94.49</v>
      </c>
    </row>
    <row r="83" spans="2:11" x14ac:dyDescent="0.25">
      <c r="B83" s="198">
        <v>56</v>
      </c>
      <c r="C83" s="199">
        <v>31275208</v>
      </c>
      <c r="D83" s="199" t="s">
        <v>67</v>
      </c>
      <c r="E83" s="199" t="s">
        <v>58</v>
      </c>
      <c r="F83" s="200">
        <v>43479</v>
      </c>
      <c r="G83" s="200">
        <v>43646</v>
      </c>
      <c r="H83" s="199">
        <v>24684</v>
      </c>
      <c r="I83" s="199">
        <v>24684</v>
      </c>
      <c r="J83" s="199">
        <v>1.1299999999999999</v>
      </c>
      <c r="K83" s="199">
        <f t="shared" si="0"/>
        <v>27.89</v>
      </c>
    </row>
    <row r="84" spans="2:11" x14ac:dyDescent="0.25">
      <c r="B84" s="198">
        <v>57</v>
      </c>
      <c r="C84" s="199">
        <v>31803791</v>
      </c>
      <c r="D84" s="199" t="s">
        <v>68</v>
      </c>
      <c r="E84" s="199" t="s">
        <v>53</v>
      </c>
      <c r="F84" s="200">
        <v>43501</v>
      </c>
      <c r="G84" s="200">
        <v>43646</v>
      </c>
      <c r="H84" s="199">
        <v>241178</v>
      </c>
      <c r="I84" s="199">
        <v>241178</v>
      </c>
      <c r="J84" s="199">
        <v>1.1299999999999999</v>
      </c>
      <c r="K84" s="199">
        <f t="shared" si="0"/>
        <v>272.52999999999997</v>
      </c>
    </row>
    <row r="85" spans="2:11" x14ac:dyDescent="0.25">
      <c r="B85" s="198">
        <v>58</v>
      </c>
      <c r="C85" s="199">
        <v>31803791</v>
      </c>
      <c r="D85" s="199" t="s">
        <v>68</v>
      </c>
      <c r="E85" s="199" t="s">
        <v>54</v>
      </c>
      <c r="F85" s="200">
        <v>43501</v>
      </c>
      <c r="G85" s="200">
        <v>43646</v>
      </c>
      <c r="H85" s="199">
        <v>2400</v>
      </c>
      <c r="I85" s="199">
        <v>2400</v>
      </c>
      <c r="J85" s="199">
        <v>1.1299999999999999</v>
      </c>
      <c r="K85" s="199">
        <f t="shared" si="0"/>
        <v>2.71</v>
      </c>
    </row>
    <row r="86" spans="2:11" x14ac:dyDescent="0.25">
      <c r="B86" s="198">
        <v>59</v>
      </c>
      <c r="C86" s="199">
        <v>31803791</v>
      </c>
      <c r="D86" s="199" t="s">
        <v>68</v>
      </c>
      <c r="E86" s="199" t="s">
        <v>55</v>
      </c>
      <c r="F86" s="200">
        <v>43501</v>
      </c>
      <c r="G86" s="200">
        <v>43646</v>
      </c>
      <c r="H86" s="199">
        <v>184405</v>
      </c>
      <c r="I86" s="199">
        <v>184405</v>
      </c>
      <c r="J86" s="199">
        <v>1.1299999999999999</v>
      </c>
      <c r="K86" s="199">
        <f t="shared" si="0"/>
        <v>208.38</v>
      </c>
    </row>
    <row r="87" spans="2:11" x14ac:dyDescent="0.25">
      <c r="B87" s="198">
        <v>60</v>
      </c>
      <c r="C87" s="199">
        <v>31803791</v>
      </c>
      <c r="D87" s="199" t="s">
        <v>68</v>
      </c>
      <c r="E87" s="199" t="s">
        <v>56</v>
      </c>
      <c r="F87" s="200">
        <v>43501</v>
      </c>
      <c r="G87" s="200">
        <v>43646</v>
      </c>
      <c r="H87" s="199">
        <v>71</v>
      </c>
      <c r="I87" s="199">
        <v>71</v>
      </c>
      <c r="J87" s="199">
        <v>1.1299999999999999</v>
      </c>
      <c r="K87" s="199">
        <f t="shared" si="0"/>
        <v>0.08</v>
      </c>
    </row>
    <row r="88" spans="2:11" x14ac:dyDescent="0.25">
      <c r="B88" s="198">
        <v>61</v>
      </c>
      <c r="C88" s="199">
        <v>31803791</v>
      </c>
      <c r="D88" s="199" t="s">
        <v>68</v>
      </c>
      <c r="E88" s="199" t="s">
        <v>57</v>
      </c>
      <c r="F88" s="200">
        <v>43501</v>
      </c>
      <c r="G88" s="200">
        <v>43646</v>
      </c>
      <c r="H88" s="199">
        <v>116919</v>
      </c>
      <c r="I88" s="199">
        <v>116919</v>
      </c>
      <c r="J88" s="199">
        <v>1.1299999999999999</v>
      </c>
      <c r="K88" s="199">
        <f t="shared" si="0"/>
        <v>132.12</v>
      </c>
    </row>
    <row r="89" spans="2:11" x14ac:dyDescent="0.25">
      <c r="B89" s="198">
        <v>62</v>
      </c>
      <c r="C89" s="199">
        <v>31803791</v>
      </c>
      <c r="D89" s="199" t="s">
        <v>68</v>
      </c>
      <c r="E89" s="199" t="s">
        <v>58</v>
      </c>
      <c r="F89" s="200">
        <v>43501</v>
      </c>
      <c r="G89" s="200">
        <v>43646</v>
      </c>
      <c r="H89" s="199">
        <v>37334</v>
      </c>
      <c r="I89" s="199">
        <v>37334</v>
      </c>
      <c r="J89" s="199">
        <v>1.1299999999999999</v>
      </c>
      <c r="K89" s="199">
        <f t="shared" si="0"/>
        <v>42.19</v>
      </c>
    </row>
    <row r="90" spans="2:11" x14ac:dyDescent="0.25">
      <c r="B90" s="198">
        <v>63</v>
      </c>
      <c r="C90" s="199">
        <v>32363297</v>
      </c>
      <c r="D90" s="199" t="s">
        <v>69</v>
      </c>
      <c r="E90" s="199" t="s">
        <v>55</v>
      </c>
      <c r="F90" s="200">
        <v>43531</v>
      </c>
      <c r="G90" s="200">
        <v>43646</v>
      </c>
      <c r="H90" s="199">
        <v>265137</v>
      </c>
      <c r="I90" s="199">
        <v>265137</v>
      </c>
      <c r="J90" s="199">
        <v>1.1299999999999999</v>
      </c>
      <c r="K90" s="199">
        <f t="shared" si="0"/>
        <v>299.60000000000002</v>
      </c>
    </row>
    <row r="91" spans="2:11" x14ac:dyDescent="0.25">
      <c r="B91" s="198">
        <v>64</v>
      </c>
      <c r="C91" s="199">
        <v>32363297</v>
      </c>
      <c r="D91" s="199" t="s">
        <v>69</v>
      </c>
      <c r="E91" s="199" t="s">
        <v>56</v>
      </c>
      <c r="F91" s="200">
        <v>43531</v>
      </c>
      <c r="G91" s="200">
        <v>43646</v>
      </c>
      <c r="H91" s="199">
        <v>202</v>
      </c>
      <c r="I91" s="199">
        <v>202</v>
      </c>
      <c r="J91" s="199">
        <v>1.1299999999999999</v>
      </c>
      <c r="K91" s="199">
        <f t="shared" si="0"/>
        <v>0.23</v>
      </c>
    </row>
    <row r="92" spans="2:11" x14ac:dyDescent="0.25">
      <c r="B92" s="198">
        <v>65</v>
      </c>
      <c r="C92" s="199">
        <v>32370375</v>
      </c>
      <c r="D92" s="199" t="s">
        <v>70</v>
      </c>
      <c r="E92" s="199" t="s">
        <v>55</v>
      </c>
      <c r="F92" s="200">
        <v>43530</v>
      </c>
      <c r="G92" s="200">
        <v>43646</v>
      </c>
      <c r="H92" s="199">
        <v>175459</v>
      </c>
      <c r="I92" s="199">
        <v>175459</v>
      </c>
      <c r="J92" s="199">
        <v>1.1299999999999999</v>
      </c>
      <c r="K92" s="199">
        <f t="shared" ref="K92:K155" si="1">ROUND(I92*(J92/1000),2)</f>
        <v>198.27</v>
      </c>
    </row>
    <row r="93" spans="2:11" x14ac:dyDescent="0.25">
      <c r="B93" s="198">
        <v>66</v>
      </c>
      <c r="C93" s="199">
        <v>32370375</v>
      </c>
      <c r="D93" s="199" t="s">
        <v>70</v>
      </c>
      <c r="E93" s="199" t="s">
        <v>56</v>
      </c>
      <c r="F93" s="200">
        <v>43530</v>
      </c>
      <c r="G93" s="200">
        <v>43646</v>
      </c>
      <c r="H93" s="199">
        <v>92</v>
      </c>
      <c r="I93" s="199">
        <v>92</v>
      </c>
      <c r="J93" s="199">
        <v>1.1299999999999999</v>
      </c>
      <c r="K93" s="199">
        <f t="shared" si="1"/>
        <v>0.1</v>
      </c>
    </row>
    <row r="94" spans="2:11" x14ac:dyDescent="0.25">
      <c r="B94" s="198">
        <v>67</v>
      </c>
      <c r="C94" s="199">
        <v>32413100</v>
      </c>
      <c r="D94" s="199" t="s">
        <v>71</v>
      </c>
      <c r="E94" s="199" t="s">
        <v>53</v>
      </c>
      <c r="F94" s="200">
        <v>43535</v>
      </c>
      <c r="G94" s="200">
        <v>43702</v>
      </c>
      <c r="H94" s="199">
        <v>356360</v>
      </c>
      <c r="I94" s="199">
        <v>356360</v>
      </c>
      <c r="J94" s="199">
        <v>1.1299999999999999</v>
      </c>
      <c r="K94" s="199">
        <f t="shared" si="1"/>
        <v>402.69</v>
      </c>
    </row>
    <row r="95" spans="2:11" x14ac:dyDescent="0.25">
      <c r="B95" s="198">
        <v>68</v>
      </c>
      <c r="C95" s="199">
        <v>32758074</v>
      </c>
      <c r="D95" s="199" t="s">
        <v>72</v>
      </c>
      <c r="E95" s="199" t="s">
        <v>53</v>
      </c>
      <c r="F95" s="200">
        <v>43546</v>
      </c>
      <c r="G95" s="200">
        <v>43590</v>
      </c>
      <c r="H95" s="199">
        <v>17016</v>
      </c>
      <c r="I95" s="199">
        <v>17016</v>
      </c>
      <c r="J95" s="199">
        <v>1.1299999999999999</v>
      </c>
      <c r="K95" s="199">
        <f t="shared" si="1"/>
        <v>19.23</v>
      </c>
    </row>
    <row r="96" spans="2:11" x14ac:dyDescent="0.25">
      <c r="B96" s="198">
        <v>69</v>
      </c>
      <c r="C96" s="199">
        <v>32758074</v>
      </c>
      <c r="D96" s="199" t="s">
        <v>72</v>
      </c>
      <c r="E96" s="199" t="s">
        <v>54</v>
      </c>
      <c r="F96" s="200">
        <v>43546</v>
      </c>
      <c r="G96" s="200">
        <v>43590</v>
      </c>
      <c r="H96" s="199">
        <v>287</v>
      </c>
      <c r="I96" s="199">
        <v>287</v>
      </c>
      <c r="J96" s="199">
        <v>1.1299999999999999</v>
      </c>
      <c r="K96" s="199">
        <f t="shared" si="1"/>
        <v>0.32</v>
      </c>
    </row>
    <row r="97" spans="2:11" x14ac:dyDescent="0.25">
      <c r="B97" s="198">
        <v>70</v>
      </c>
      <c r="C97" s="199">
        <v>32758074</v>
      </c>
      <c r="D97" s="199" t="s">
        <v>72</v>
      </c>
      <c r="E97" s="199" t="s">
        <v>55</v>
      </c>
      <c r="F97" s="200">
        <v>43546</v>
      </c>
      <c r="G97" s="200">
        <v>43590</v>
      </c>
      <c r="H97" s="199">
        <v>17073</v>
      </c>
      <c r="I97" s="199">
        <v>17073</v>
      </c>
      <c r="J97" s="199">
        <v>1.1299999999999999</v>
      </c>
      <c r="K97" s="199">
        <f t="shared" si="1"/>
        <v>19.29</v>
      </c>
    </row>
    <row r="98" spans="2:11" x14ac:dyDescent="0.25">
      <c r="B98" s="198">
        <v>71</v>
      </c>
      <c r="C98" s="199">
        <v>32758074</v>
      </c>
      <c r="D98" s="199" t="s">
        <v>72</v>
      </c>
      <c r="E98" s="199" t="s">
        <v>56</v>
      </c>
      <c r="F98" s="200">
        <v>43546</v>
      </c>
      <c r="G98" s="200">
        <v>43590</v>
      </c>
      <c r="H98" s="199">
        <v>16</v>
      </c>
      <c r="I98" s="199">
        <v>16</v>
      </c>
      <c r="J98" s="199">
        <v>1.1299999999999999</v>
      </c>
      <c r="K98" s="199">
        <f t="shared" si="1"/>
        <v>0.02</v>
      </c>
    </row>
    <row r="99" spans="2:11" x14ac:dyDescent="0.25">
      <c r="B99" s="198">
        <v>72</v>
      </c>
      <c r="C99" s="199">
        <v>32758074</v>
      </c>
      <c r="D99" s="199" t="s">
        <v>72</v>
      </c>
      <c r="E99" s="199" t="s">
        <v>57</v>
      </c>
      <c r="F99" s="200">
        <v>43546</v>
      </c>
      <c r="G99" s="200">
        <v>43590</v>
      </c>
      <c r="H99" s="199">
        <v>10017</v>
      </c>
      <c r="I99" s="199">
        <v>10017</v>
      </c>
      <c r="J99" s="199">
        <v>1.1299999999999999</v>
      </c>
      <c r="K99" s="199">
        <f t="shared" si="1"/>
        <v>11.32</v>
      </c>
    </row>
    <row r="100" spans="2:11" x14ac:dyDescent="0.25">
      <c r="B100" s="198">
        <v>73</v>
      </c>
      <c r="C100" s="199">
        <v>32758074</v>
      </c>
      <c r="D100" s="199" t="s">
        <v>72</v>
      </c>
      <c r="E100" s="199" t="s">
        <v>58</v>
      </c>
      <c r="F100" s="200">
        <v>43546</v>
      </c>
      <c r="G100" s="200">
        <v>43590</v>
      </c>
      <c r="H100" s="199">
        <v>2956</v>
      </c>
      <c r="I100" s="199">
        <v>2956</v>
      </c>
      <c r="J100" s="199">
        <v>1.1299999999999999</v>
      </c>
      <c r="K100" s="199">
        <f t="shared" si="1"/>
        <v>3.34</v>
      </c>
    </row>
    <row r="101" spans="2:11" x14ac:dyDescent="0.25">
      <c r="B101" s="198">
        <v>74</v>
      </c>
      <c r="C101" s="199">
        <v>32793893</v>
      </c>
      <c r="D101" s="199" t="s">
        <v>73</v>
      </c>
      <c r="E101" s="199" t="s">
        <v>53</v>
      </c>
      <c r="F101" s="200">
        <v>43568</v>
      </c>
      <c r="G101" s="200">
        <v>43646</v>
      </c>
      <c r="H101" s="199">
        <v>199038</v>
      </c>
      <c r="I101" s="199">
        <v>199038</v>
      </c>
      <c r="J101" s="199">
        <v>1.1299999999999999</v>
      </c>
      <c r="K101" s="199">
        <f t="shared" si="1"/>
        <v>224.91</v>
      </c>
    </row>
    <row r="102" spans="2:11" x14ac:dyDescent="0.25">
      <c r="B102" s="198">
        <v>75</v>
      </c>
      <c r="C102" s="199">
        <v>32793893</v>
      </c>
      <c r="D102" s="199" t="s">
        <v>73</v>
      </c>
      <c r="E102" s="199" t="s">
        <v>54</v>
      </c>
      <c r="F102" s="200">
        <v>43568</v>
      </c>
      <c r="G102" s="200">
        <v>43646</v>
      </c>
      <c r="H102" s="199">
        <v>2615</v>
      </c>
      <c r="I102" s="199">
        <v>2615</v>
      </c>
      <c r="J102" s="199">
        <v>1.1299999999999999</v>
      </c>
      <c r="K102" s="199">
        <f t="shared" si="1"/>
        <v>2.95</v>
      </c>
    </row>
    <row r="103" spans="2:11" x14ac:dyDescent="0.25">
      <c r="B103" s="198">
        <v>76</v>
      </c>
      <c r="C103" s="199">
        <v>32793893</v>
      </c>
      <c r="D103" s="199" t="s">
        <v>73</v>
      </c>
      <c r="E103" s="199" t="s">
        <v>55</v>
      </c>
      <c r="F103" s="200">
        <v>43568</v>
      </c>
      <c r="G103" s="200">
        <v>43646</v>
      </c>
      <c r="H103" s="199">
        <v>178550</v>
      </c>
      <c r="I103" s="199">
        <v>178550</v>
      </c>
      <c r="J103" s="199">
        <v>1.1299999999999999</v>
      </c>
      <c r="K103" s="199">
        <f t="shared" si="1"/>
        <v>201.76</v>
      </c>
    </row>
    <row r="104" spans="2:11" x14ac:dyDescent="0.25">
      <c r="B104" s="198">
        <v>77</v>
      </c>
      <c r="C104" s="199">
        <v>32793893</v>
      </c>
      <c r="D104" s="199" t="s">
        <v>73</v>
      </c>
      <c r="E104" s="199" t="s">
        <v>56</v>
      </c>
      <c r="F104" s="200">
        <v>43568</v>
      </c>
      <c r="G104" s="200">
        <v>43646</v>
      </c>
      <c r="H104" s="199">
        <v>134</v>
      </c>
      <c r="I104" s="199">
        <v>134</v>
      </c>
      <c r="J104" s="199">
        <v>1.1299999999999999</v>
      </c>
      <c r="K104" s="199">
        <f t="shared" si="1"/>
        <v>0.15</v>
      </c>
    </row>
    <row r="105" spans="2:11" x14ac:dyDescent="0.25">
      <c r="B105" s="198">
        <v>78</v>
      </c>
      <c r="C105" s="199">
        <v>32793893</v>
      </c>
      <c r="D105" s="199" t="s">
        <v>73</v>
      </c>
      <c r="E105" s="199" t="s">
        <v>57</v>
      </c>
      <c r="F105" s="200">
        <v>43568</v>
      </c>
      <c r="G105" s="200">
        <v>43646</v>
      </c>
      <c r="H105" s="199">
        <v>96925</v>
      </c>
      <c r="I105" s="199">
        <v>96925</v>
      </c>
      <c r="J105" s="199">
        <v>1.1299999999999999</v>
      </c>
      <c r="K105" s="199">
        <f t="shared" si="1"/>
        <v>109.53</v>
      </c>
    </row>
    <row r="106" spans="2:11" x14ac:dyDescent="0.25">
      <c r="B106" s="198">
        <v>79</v>
      </c>
      <c r="C106" s="199">
        <v>32793893</v>
      </c>
      <c r="D106" s="199" t="s">
        <v>73</v>
      </c>
      <c r="E106" s="199" t="s">
        <v>58</v>
      </c>
      <c r="F106" s="200">
        <v>43568</v>
      </c>
      <c r="G106" s="200">
        <v>43646</v>
      </c>
      <c r="H106" s="199">
        <v>21407</v>
      </c>
      <c r="I106" s="199">
        <v>21407</v>
      </c>
      <c r="J106" s="199">
        <v>1.1299999999999999</v>
      </c>
      <c r="K106" s="199">
        <f t="shared" si="1"/>
        <v>24.19</v>
      </c>
    </row>
    <row r="107" spans="2:11" x14ac:dyDescent="0.25">
      <c r="B107" s="198">
        <v>80</v>
      </c>
      <c r="C107" s="199">
        <v>32797350</v>
      </c>
      <c r="D107" s="199" t="s">
        <v>74</v>
      </c>
      <c r="E107" s="199" t="s">
        <v>51</v>
      </c>
      <c r="F107" s="200">
        <v>43568</v>
      </c>
      <c r="G107" s="200">
        <v>43646</v>
      </c>
      <c r="H107" s="199">
        <v>275220</v>
      </c>
      <c r="I107" s="199">
        <v>275220</v>
      </c>
      <c r="J107" s="199">
        <v>1.1299999999999999</v>
      </c>
      <c r="K107" s="199">
        <f t="shared" si="1"/>
        <v>311</v>
      </c>
    </row>
    <row r="108" spans="2:11" x14ac:dyDescent="0.25">
      <c r="B108" s="198">
        <v>81</v>
      </c>
      <c r="C108" s="199">
        <v>32810792</v>
      </c>
      <c r="D108" s="199" t="s">
        <v>75</v>
      </c>
      <c r="E108" s="199" t="s">
        <v>57</v>
      </c>
      <c r="F108" s="200">
        <v>43586</v>
      </c>
      <c r="G108" s="200">
        <v>43646</v>
      </c>
      <c r="H108" s="199">
        <v>2173456</v>
      </c>
      <c r="I108" s="199">
        <v>2173456</v>
      </c>
      <c r="J108" s="199">
        <v>1.1299999999999999</v>
      </c>
      <c r="K108" s="199">
        <f t="shared" si="1"/>
        <v>2456.0100000000002</v>
      </c>
    </row>
    <row r="109" spans="2:11" x14ac:dyDescent="0.25">
      <c r="B109" s="198">
        <v>82</v>
      </c>
      <c r="C109" s="199">
        <v>32810792</v>
      </c>
      <c r="D109" s="199" t="s">
        <v>75</v>
      </c>
      <c r="E109" s="199" t="s">
        <v>58</v>
      </c>
      <c r="F109" s="200">
        <v>43586</v>
      </c>
      <c r="G109" s="200">
        <v>43646</v>
      </c>
      <c r="H109" s="199">
        <v>602901</v>
      </c>
      <c r="I109" s="199">
        <v>602901</v>
      </c>
      <c r="J109" s="199">
        <v>1.1299999999999999</v>
      </c>
      <c r="K109" s="199">
        <f t="shared" si="1"/>
        <v>681.28</v>
      </c>
    </row>
    <row r="110" spans="2:11" x14ac:dyDescent="0.25">
      <c r="B110" s="198">
        <v>83</v>
      </c>
      <c r="C110" s="199">
        <v>32823449</v>
      </c>
      <c r="D110" s="199" t="s">
        <v>76</v>
      </c>
      <c r="E110" s="199" t="s">
        <v>58</v>
      </c>
      <c r="F110" s="200">
        <v>43586</v>
      </c>
      <c r="G110" s="200">
        <v>43646</v>
      </c>
      <c r="H110" s="199">
        <v>610379</v>
      </c>
      <c r="I110" s="199">
        <v>610379</v>
      </c>
      <c r="J110" s="199">
        <v>1.1299999999999999</v>
      </c>
      <c r="K110" s="199">
        <f t="shared" si="1"/>
        <v>689.73</v>
      </c>
    </row>
    <row r="111" spans="2:11" x14ac:dyDescent="0.25">
      <c r="B111" s="198">
        <v>84</v>
      </c>
      <c r="C111" s="199">
        <v>32825864</v>
      </c>
      <c r="D111" s="199" t="s">
        <v>77</v>
      </c>
      <c r="E111" s="199" t="s">
        <v>53</v>
      </c>
      <c r="F111" s="200">
        <v>43586</v>
      </c>
      <c r="G111" s="200">
        <v>43646</v>
      </c>
      <c r="H111" s="199">
        <v>4047396</v>
      </c>
      <c r="I111" s="199">
        <v>4047396</v>
      </c>
      <c r="J111" s="199">
        <v>1.1299999999999999</v>
      </c>
      <c r="K111" s="199">
        <f t="shared" si="1"/>
        <v>4573.5600000000004</v>
      </c>
    </row>
    <row r="112" spans="2:11" x14ac:dyDescent="0.25">
      <c r="B112" s="198">
        <v>85</v>
      </c>
      <c r="C112" s="199">
        <v>32837427</v>
      </c>
      <c r="D112" s="199" t="s">
        <v>78</v>
      </c>
      <c r="E112" s="199" t="s">
        <v>53</v>
      </c>
      <c r="F112" s="200">
        <v>43591</v>
      </c>
      <c r="G112" s="200">
        <v>43639</v>
      </c>
      <c r="H112" s="199">
        <v>16447</v>
      </c>
      <c r="I112" s="199">
        <v>16447</v>
      </c>
      <c r="J112" s="199">
        <v>1.1299999999999999</v>
      </c>
      <c r="K112" s="199">
        <f t="shared" si="1"/>
        <v>18.59</v>
      </c>
    </row>
    <row r="113" spans="2:11" x14ac:dyDescent="0.25">
      <c r="B113" s="198">
        <v>86</v>
      </c>
      <c r="C113" s="199">
        <v>32837480</v>
      </c>
      <c r="D113" s="199" t="s">
        <v>79</v>
      </c>
      <c r="E113" s="199" t="s">
        <v>57</v>
      </c>
      <c r="F113" s="200">
        <v>43591</v>
      </c>
      <c r="G113" s="200">
        <v>43639</v>
      </c>
      <c r="H113" s="199">
        <v>21340</v>
      </c>
      <c r="I113" s="199">
        <v>21340</v>
      </c>
      <c r="J113" s="199">
        <v>1.1299999999999999</v>
      </c>
      <c r="K113" s="199">
        <f t="shared" si="1"/>
        <v>24.11</v>
      </c>
    </row>
    <row r="114" spans="2:11" x14ac:dyDescent="0.25">
      <c r="B114" s="198">
        <v>87</v>
      </c>
      <c r="C114" s="199">
        <v>32837480</v>
      </c>
      <c r="D114" s="199" t="s">
        <v>79</v>
      </c>
      <c r="E114" s="199" t="s">
        <v>58</v>
      </c>
      <c r="F114" s="200">
        <v>43591</v>
      </c>
      <c r="G114" s="200">
        <v>43639</v>
      </c>
      <c r="H114" s="199">
        <v>87</v>
      </c>
      <c r="I114" s="199">
        <v>87</v>
      </c>
      <c r="J114" s="199">
        <v>1.1299999999999999</v>
      </c>
      <c r="K114" s="199">
        <f t="shared" si="1"/>
        <v>0.1</v>
      </c>
    </row>
    <row r="115" spans="2:11" x14ac:dyDescent="0.25">
      <c r="B115" s="198">
        <v>88</v>
      </c>
      <c r="C115" s="199">
        <v>32845475</v>
      </c>
      <c r="D115" s="199" t="s">
        <v>80</v>
      </c>
      <c r="E115" s="199" t="s">
        <v>53</v>
      </c>
      <c r="F115" s="200">
        <v>43551</v>
      </c>
      <c r="G115" s="200">
        <v>43646</v>
      </c>
      <c r="H115" s="199">
        <v>208319</v>
      </c>
      <c r="I115" s="199">
        <v>208319</v>
      </c>
      <c r="J115" s="199">
        <v>1.1299999999999999</v>
      </c>
      <c r="K115" s="199">
        <f t="shared" si="1"/>
        <v>235.4</v>
      </c>
    </row>
    <row r="116" spans="2:11" x14ac:dyDescent="0.25">
      <c r="B116" s="198">
        <v>89</v>
      </c>
      <c r="C116" s="199">
        <v>32845475</v>
      </c>
      <c r="D116" s="199" t="s">
        <v>80</v>
      </c>
      <c r="E116" s="199" t="s">
        <v>55</v>
      </c>
      <c r="F116" s="200">
        <v>43551</v>
      </c>
      <c r="G116" s="200">
        <v>43646</v>
      </c>
      <c r="H116" s="199">
        <v>195458</v>
      </c>
      <c r="I116" s="199">
        <v>195458</v>
      </c>
      <c r="J116" s="199">
        <v>1.1299999999999999</v>
      </c>
      <c r="K116" s="199">
        <f t="shared" si="1"/>
        <v>220.87</v>
      </c>
    </row>
    <row r="117" spans="2:11" x14ac:dyDescent="0.25">
      <c r="B117" s="198">
        <v>90</v>
      </c>
      <c r="C117" s="199">
        <v>32845475</v>
      </c>
      <c r="D117" s="199" t="s">
        <v>80</v>
      </c>
      <c r="E117" s="199" t="s">
        <v>56</v>
      </c>
      <c r="F117" s="200">
        <v>43551</v>
      </c>
      <c r="G117" s="200">
        <v>43646</v>
      </c>
      <c r="H117" s="199">
        <v>138</v>
      </c>
      <c r="I117" s="199">
        <v>138</v>
      </c>
      <c r="J117" s="199">
        <v>1.1299999999999999</v>
      </c>
      <c r="K117" s="199">
        <f t="shared" si="1"/>
        <v>0.16</v>
      </c>
    </row>
    <row r="118" spans="2:11" x14ac:dyDescent="0.25">
      <c r="B118" s="198">
        <v>91</v>
      </c>
      <c r="C118" s="199">
        <v>32848567</v>
      </c>
      <c r="D118" s="199" t="s">
        <v>81</v>
      </c>
      <c r="E118" s="199" t="s">
        <v>53</v>
      </c>
      <c r="F118" s="200">
        <v>43584</v>
      </c>
      <c r="G118" s="200">
        <v>43646</v>
      </c>
      <c r="H118" s="199">
        <v>110677</v>
      </c>
      <c r="I118" s="199">
        <v>110677</v>
      </c>
      <c r="J118" s="199">
        <v>1.1299999999999999</v>
      </c>
      <c r="K118" s="199">
        <f t="shared" si="1"/>
        <v>125.07</v>
      </c>
    </row>
    <row r="119" spans="2:11" x14ac:dyDescent="0.25">
      <c r="B119" s="198">
        <v>92</v>
      </c>
      <c r="C119" s="199">
        <v>32848794</v>
      </c>
      <c r="D119" s="199" t="s">
        <v>82</v>
      </c>
      <c r="E119" s="199" t="s">
        <v>57</v>
      </c>
      <c r="F119" s="200">
        <v>43584</v>
      </c>
      <c r="G119" s="200">
        <v>43646</v>
      </c>
      <c r="H119" s="199">
        <v>127608</v>
      </c>
      <c r="I119" s="199">
        <v>127608</v>
      </c>
      <c r="J119" s="199">
        <v>1.1299999999999999</v>
      </c>
      <c r="K119" s="199">
        <f t="shared" si="1"/>
        <v>144.19999999999999</v>
      </c>
    </row>
    <row r="120" spans="2:11" x14ac:dyDescent="0.25">
      <c r="B120" s="198">
        <v>93</v>
      </c>
      <c r="C120" s="199">
        <v>32848794</v>
      </c>
      <c r="D120" s="199" t="s">
        <v>82</v>
      </c>
      <c r="E120" s="199" t="s">
        <v>58</v>
      </c>
      <c r="F120" s="200">
        <v>43584</v>
      </c>
      <c r="G120" s="200">
        <v>43646</v>
      </c>
      <c r="H120" s="199">
        <v>128</v>
      </c>
      <c r="I120" s="199">
        <v>128</v>
      </c>
      <c r="J120" s="199">
        <v>1.1299999999999999</v>
      </c>
      <c r="K120" s="199">
        <f t="shared" si="1"/>
        <v>0.14000000000000001</v>
      </c>
    </row>
    <row r="121" spans="2:11" x14ac:dyDescent="0.25">
      <c r="B121" s="198">
        <v>94</v>
      </c>
      <c r="C121" s="199">
        <v>32854478</v>
      </c>
      <c r="D121" s="199" t="s">
        <v>83</v>
      </c>
      <c r="E121" s="199" t="s">
        <v>53</v>
      </c>
      <c r="F121" s="200">
        <v>43556</v>
      </c>
      <c r="G121" s="200">
        <v>43646</v>
      </c>
      <c r="H121" s="199">
        <v>107788</v>
      </c>
      <c r="I121" s="199">
        <v>107788</v>
      </c>
      <c r="J121" s="199">
        <v>1.1299999999999999</v>
      </c>
      <c r="K121" s="199">
        <f t="shared" si="1"/>
        <v>121.8</v>
      </c>
    </row>
    <row r="122" spans="2:11" x14ac:dyDescent="0.25">
      <c r="B122" s="198">
        <v>95</v>
      </c>
      <c r="C122" s="199">
        <v>32854572</v>
      </c>
      <c r="D122" s="199" t="s">
        <v>84</v>
      </c>
      <c r="E122" s="199" t="s">
        <v>57</v>
      </c>
      <c r="F122" s="200">
        <v>43556</v>
      </c>
      <c r="G122" s="200">
        <v>43646</v>
      </c>
      <c r="H122" s="199">
        <v>126910</v>
      </c>
      <c r="I122" s="199">
        <v>126910</v>
      </c>
      <c r="J122" s="199">
        <v>1.1299999999999999</v>
      </c>
      <c r="K122" s="199">
        <f t="shared" si="1"/>
        <v>143.41</v>
      </c>
    </row>
    <row r="123" spans="2:11" x14ac:dyDescent="0.25">
      <c r="B123" s="198">
        <v>96</v>
      </c>
      <c r="C123" s="199">
        <v>32854572</v>
      </c>
      <c r="D123" s="199" t="s">
        <v>84</v>
      </c>
      <c r="E123" s="199" t="s">
        <v>58</v>
      </c>
      <c r="F123" s="200">
        <v>43556</v>
      </c>
      <c r="G123" s="200">
        <v>43646</v>
      </c>
      <c r="H123" s="199">
        <v>20</v>
      </c>
      <c r="I123" s="199">
        <v>20</v>
      </c>
      <c r="J123" s="199">
        <v>1.1299999999999999</v>
      </c>
      <c r="K123" s="199">
        <f t="shared" si="1"/>
        <v>0.02</v>
      </c>
    </row>
    <row r="124" spans="2:11" x14ac:dyDescent="0.25">
      <c r="B124" s="198">
        <v>97</v>
      </c>
      <c r="C124" s="199">
        <v>32866704</v>
      </c>
      <c r="D124" s="199" t="s">
        <v>85</v>
      </c>
      <c r="E124" s="199" t="s">
        <v>57</v>
      </c>
      <c r="F124" s="200">
        <v>43556</v>
      </c>
      <c r="G124" s="200">
        <v>43646</v>
      </c>
      <c r="H124" s="199">
        <v>113466</v>
      </c>
      <c r="I124" s="199">
        <v>113466</v>
      </c>
      <c r="J124" s="199">
        <v>1.1299999999999999</v>
      </c>
      <c r="K124" s="199">
        <f t="shared" si="1"/>
        <v>128.22</v>
      </c>
    </row>
    <row r="125" spans="2:11" x14ac:dyDescent="0.25">
      <c r="B125" s="198">
        <v>98</v>
      </c>
      <c r="C125" s="199">
        <v>32866704</v>
      </c>
      <c r="D125" s="199" t="s">
        <v>85</v>
      </c>
      <c r="E125" s="199" t="s">
        <v>58</v>
      </c>
      <c r="F125" s="200">
        <v>43556</v>
      </c>
      <c r="G125" s="200">
        <v>43646</v>
      </c>
      <c r="H125" s="199">
        <v>12</v>
      </c>
      <c r="I125" s="199">
        <v>12</v>
      </c>
      <c r="J125" s="199">
        <v>1.1299999999999999</v>
      </c>
      <c r="K125" s="199">
        <f t="shared" si="1"/>
        <v>0.01</v>
      </c>
    </row>
    <row r="126" spans="2:11" x14ac:dyDescent="0.25">
      <c r="B126" s="198">
        <v>99</v>
      </c>
      <c r="C126" s="199">
        <v>32866859</v>
      </c>
      <c r="D126" s="199" t="s">
        <v>86</v>
      </c>
      <c r="E126" s="199" t="s">
        <v>53</v>
      </c>
      <c r="F126" s="200">
        <v>43556</v>
      </c>
      <c r="G126" s="200">
        <v>43646</v>
      </c>
      <c r="H126" s="199">
        <v>99232</v>
      </c>
      <c r="I126" s="199">
        <v>99232</v>
      </c>
      <c r="J126" s="199">
        <v>1.1299999999999999</v>
      </c>
      <c r="K126" s="199">
        <f t="shared" si="1"/>
        <v>112.13</v>
      </c>
    </row>
    <row r="127" spans="2:11" x14ac:dyDescent="0.25">
      <c r="B127" s="198">
        <v>100</v>
      </c>
      <c r="C127" s="199">
        <v>32876606</v>
      </c>
      <c r="D127" s="199" t="s">
        <v>87</v>
      </c>
      <c r="E127" s="199" t="s">
        <v>53</v>
      </c>
      <c r="F127" s="200">
        <v>43586</v>
      </c>
      <c r="G127" s="200">
        <v>43646</v>
      </c>
      <c r="H127" s="199">
        <v>603711</v>
      </c>
      <c r="I127" s="199">
        <v>603711</v>
      </c>
      <c r="J127" s="199">
        <v>1.1299999999999999</v>
      </c>
      <c r="K127" s="199">
        <f t="shared" si="1"/>
        <v>682.19</v>
      </c>
    </row>
    <row r="128" spans="2:11" x14ac:dyDescent="0.25">
      <c r="B128" s="198">
        <v>101</v>
      </c>
      <c r="C128" s="199">
        <v>32876606</v>
      </c>
      <c r="D128" s="199" t="s">
        <v>87</v>
      </c>
      <c r="E128" s="199" t="s">
        <v>54</v>
      </c>
      <c r="F128" s="200">
        <v>43586</v>
      </c>
      <c r="G128" s="200">
        <v>43646</v>
      </c>
      <c r="H128" s="199">
        <v>8058</v>
      </c>
      <c r="I128" s="199">
        <v>8058</v>
      </c>
      <c r="J128" s="199">
        <v>1.1299999999999999</v>
      </c>
      <c r="K128" s="199">
        <f t="shared" si="1"/>
        <v>9.11</v>
      </c>
    </row>
    <row r="129" spans="2:11" x14ac:dyDescent="0.25">
      <c r="B129" s="198">
        <v>102</v>
      </c>
      <c r="C129" s="199">
        <v>32876606</v>
      </c>
      <c r="D129" s="199" t="s">
        <v>87</v>
      </c>
      <c r="E129" s="199" t="s">
        <v>55</v>
      </c>
      <c r="F129" s="200">
        <v>43586</v>
      </c>
      <c r="G129" s="200">
        <v>43646</v>
      </c>
      <c r="H129" s="199">
        <v>531133</v>
      </c>
      <c r="I129" s="199">
        <v>531133</v>
      </c>
      <c r="J129" s="199">
        <v>1.1299999999999999</v>
      </c>
      <c r="K129" s="199">
        <f t="shared" si="1"/>
        <v>600.17999999999995</v>
      </c>
    </row>
    <row r="130" spans="2:11" x14ac:dyDescent="0.25">
      <c r="B130" s="198">
        <v>103</v>
      </c>
      <c r="C130" s="199">
        <v>32876606</v>
      </c>
      <c r="D130" s="199" t="s">
        <v>87</v>
      </c>
      <c r="E130" s="199" t="s">
        <v>56</v>
      </c>
      <c r="F130" s="200">
        <v>43586</v>
      </c>
      <c r="G130" s="200">
        <v>43646</v>
      </c>
      <c r="H130" s="199">
        <v>379</v>
      </c>
      <c r="I130" s="199">
        <v>379</v>
      </c>
      <c r="J130" s="199">
        <v>1.1299999999999999</v>
      </c>
      <c r="K130" s="199">
        <f t="shared" si="1"/>
        <v>0.43</v>
      </c>
    </row>
    <row r="131" spans="2:11" x14ac:dyDescent="0.25">
      <c r="B131" s="198">
        <v>104</v>
      </c>
      <c r="C131" s="199">
        <v>32876606</v>
      </c>
      <c r="D131" s="199" t="s">
        <v>87</v>
      </c>
      <c r="E131" s="199" t="s">
        <v>57</v>
      </c>
      <c r="F131" s="200">
        <v>43586</v>
      </c>
      <c r="G131" s="200">
        <v>43646</v>
      </c>
      <c r="H131" s="199">
        <v>304189</v>
      </c>
      <c r="I131" s="199">
        <v>304189</v>
      </c>
      <c r="J131" s="199">
        <v>1.1299999999999999</v>
      </c>
      <c r="K131" s="199">
        <f t="shared" si="1"/>
        <v>343.73</v>
      </c>
    </row>
    <row r="132" spans="2:11" x14ac:dyDescent="0.25">
      <c r="B132" s="198">
        <v>105</v>
      </c>
      <c r="C132" s="199">
        <v>32876606</v>
      </c>
      <c r="D132" s="199" t="s">
        <v>87</v>
      </c>
      <c r="E132" s="199" t="s">
        <v>58</v>
      </c>
      <c r="F132" s="200">
        <v>43586</v>
      </c>
      <c r="G132" s="200">
        <v>43646</v>
      </c>
      <c r="H132" s="199">
        <v>80628</v>
      </c>
      <c r="I132" s="199">
        <v>80628</v>
      </c>
      <c r="J132" s="199">
        <v>1.1299999999999999</v>
      </c>
      <c r="K132" s="199">
        <f t="shared" si="1"/>
        <v>91.11</v>
      </c>
    </row>
    <row r="133" spans="2:11" x14ac:dyDescent="0.25">
      <c r="B133" s="198">
        <v>106</v>
      </c>
      <c r="C133" s="199">
        <v>32877275</v>
      </c>
      <c r="D133" s="199" t="s">
        <v>88</v>
      </c>
      <c r="E133" s="199" t="s">
        <v>55</v>
      </c>
      <c r="F133" s="200">
        <v>43586</v>
      </c>
      <c r="G133" s="200">
        <v>43646</v>
      </c>
      <c r="H133" s="199">
        <v>3712512</v>
      </c>
      <c r="I133" s="199">
        <v>3712512</v>
      </c>
      <c r="J133" s="199">
        <v>1.1299999999999999</v>
      </c>
      <c r="K133" s="199">
        <f t="shared" si="1"/>
        <v>4195.1400000000003</v>
      </c>
    </row>
    <row r="134" spans="2:11" x14ac:dyDescent="0.25">
      <c r="B134" s="198">
        <v>107</v>
      </c>
      <c r="C134" s="199">
        <v>32877275</v>
      </c>
      <c r="D134" s="199" t="s">
        <v>88</v>
      </c>
      <c r="E134" s="199" t="s">
        <v>56</v>
      </c>
      <c r="F134" s="200">
        <v>43586</v>
      </c>
      <c r="G134" s="200">
        <v>43646</v>
      </c>
      <c r="H134" s="199">
        <v>2897</v>
      </c>
      <c r="I134" s="199">
        <v>2897</v>
      </c>
      <c r="J134" s="199">
        <v>1.1299999999999999</v>
      </c>
      <c r="K134" s="199">
        <f t="shared" si="1"/>
        <v>3.27</v>
      </c>
    </row>
    <row r="135" spans="2:11" x14ac:dyDescent="0.25">
      <c r="B135" s="198">
        <v>108</v>
      </c>
      <c r="C135" s="199">
        <v>32880598</v>
      </c>
      <c r="D135" s="199" t="s">
        <v>89</v>
      </c>
      <c r="E135" s="199" t="s">
        <v>53</v>
      </c>
      <c r="F135" s="200">
        <v>43570</v>
      </c>
      <c r="G135" s="200">
        <v>43646</v>
      </c>
      <c r="H135" s="199">
        <v>31693</v>
      </c>
      <c r="I135" s="199">
        <v>31693</v>
      </c>
      <c r="J135" s="199">
        <v>1.1299999999999999</v>
      </c>
      <c r="K135" s="199">
        <f t="shared" si="1"/>
        <v>35.81</v>
      </c>
    </row>
    <row r="136" spans="2:11" ht="15.75" customHeight="1" x14ac:dyDescent="0.25">
      <c r="B136" s="198">
        <v>109</v>
      </c>
      <c r="C136" s="199">
        <v>32880605</v>
      </c>
      <c r="D136" s="199" t="s">
        <v>90</v>
      </c>
      <c r="E136" s="199" t="s">
        <v>57</v>
      </c>
      <c r="F136" s="200">
        <v>43570</v>
      </c>
      <c r="G136" s="200">
        <v>43646</v>
      </c>
      <c r="H136" s="199">
        <v>33907</v>
      </c>
      <c r="I136" s="199">
        <v>33907</v>
      </c>
      <c r="J136" s="199">
        <v>1.1299999999999999</v>
      </c>
      <c r="K136" s="199">
        <f t="shared" si="1"/>
        <v>38.31</v>
      </c>
    </row>
    <row r="137" spans="2:11" x14ac:dyDescent="0.25">
      <c r="B137" s="198">
        <v>110</v>
      </c>
      <c r="C137" s="199">
        <v>32880605</v>
      </c>
      <c r="D137" s="199" t="s">
        <v>90</v>
      </c>
      <c r="E137" s="199" t="s">
        <v>58</v>
      </c>
      <c r="F137" s="200">
        <v>43570</v>
      </c>
      <c r="G137" s="200">
        <v>43646</v>
      </c>
      <c r="H137" s="199">
        <v>88</v>
      </c>
      <c r="I137" s="199">
        <v>88</v>
      </c>
      <c r="J137" s="199">
        <v>1.1299999999999999</v>
      </c>
      <c r="K137" s="199">
        <f t="shared" si="1"/>
        <v>0.1</v>
      </c>
    </row>
    <row r="138" spans="2:11" x14ac:dyDescent="0.25">
      <c r="B138" s="198">
        <v>111</v>
      </c>
      <c r="C138" s="199">
        <v>32905451</v>
      </c>
      <c r="D138" s="199" t="s">
        <v>91</v>
      </c>
      <c r="E138" s="199" t="s">
        <v>53</v>
      </c>
      <c r="F138" s="200">
        <v>43553</v>
      </c>
      <c r="G138" s="200">
        <v>43737</v>
      </c>
      <c r="H138" s="199">
        <v>265137</v>
      </c>
      <c r="I138" s="199">
        <v>265137</v>
      </c>
      <c r="J138" s="199">
        <v>1.1299999999999999</v>
      </c>
      <c r="K138" s="199">
        <f t="shared" si="1"/>
        <v>299.60000000000002</v>
      </c>
    </row>
    <row r="139" spans="2:11" x14ac:dyDescent="0.25">
      <c r="B139" s="198">
        <v>112</v>
      </c>
      <c r="C139" s="199">
        <v>32905451</v>
      </c>
      <c r="D139" s="199" t="s">
        <v>91</v>
      </c>
      <c r="E139" s="199" t="s">
        <v>57</v>
      </c>
      <c r="F139" s="200">
        <v>43553</v>
      </c>
      <c r="G139" s="200">
        <v>43737</v>
      </c>
      <c r="H139" s="199">
        <v>145530</v>
      </c>
      <c r="I139" s="199">
        <v>145530</v>
      </c>
      <c r="J139" s="199">
        <v>1.1299999999999999</v>
      </c>
      <c r="K139" s="199">
        <f t="shared" si="1"/>
        <v>164.45</v>
      </c>
    </row>
    <row r="140" spans="2:11" x14ac:dyDescent="0.25">
      <c r="B140" s="198">
        <v>113</v>
      </c>
      <c r="C140" s="199">
        <v>32905451</v>
      </c>
      <c r="D140" s="199" t="s">
        <v>91</v>
      </c>
      <c r="E140" s="199" t="s">
        <v>58</v>
      </c>
      <c r="F140" s="200">
        <v>43553</v>
      </c>
      <c r="G140" s="200">
        <v>43737</v>
      </c>
      <c r="H140" s="199">
        <v>21383</v>
      </c>
      <c r="I140" s="199">
        <v>21383</v>
      </c>
      <c r="J140" s="199">
        <v>1.1299999999999999</v>
      </c>
      <c r="K140" s="199">
        <f t="shared" si="1"/>
        <v>24.16</v>
      </c>
    </row>
    <row r="141" spans="2:11" x14ac:dyDescent="0.25">
      <c r="B141" s="198">
        <v>114</v>
      </c>
      <c r="C141" s="199">
        <v>32907409</v>
      </c>
      <c r="D141" s="199" t="s">
        <v>92</v>
      </c>
      <c r="E141" s="199" t="s">
        <v>53</v>
      </c>
      <c r="F141" s="200">
        <v>43553</v>
      </c>
      <c r="G141" s="200">
        <v>43646</v>
      </c>
      <c r="H141" s="199">
        <v>335941</v>
      </c>
      <c r="I141" s="199">
        <v>335941</v>
      </c>
      <c r="J141" s="199">
        <v>1.1299999999999999</v>
      </c>
      <c r="K141" s="199">
        <f t="shared" si="1"/>
        <v>379.61</v>
      </c>
    </row>
    <row r="142" spans="2:11" ht="15.75" customHeight="1" x14ac:dyDescent="0.25">
      <c r="B142" s="198">
        <v>115</v>
      </c>
      <c r="C142" s="199">
        <v>32907409</v>
      </c>
      <c r="D142" s="199" t="s">
        <v>92</v>
      </c>
      <c r="E142" s="199" t="s">
        <v>54</v>
      </c>
      <c r="F142" s="200">
        <v>43553</v>
      </c>
      <c r="G142" s="200">
        <v>43646</v>
      </c>
      <c r="H142" s="199">
        <v>5909</v>
      </c>
      <c r="I142" s="199">
        <v>5909</v>
      </c>
      <c r="J142" s="199">
        <v>1.1299999999999999</v>
      </c>
      <c r="K142" s="199">
        <f t="shared" si="1"/>
        <v>6.68</v>
      </c>
    </row>
    <row r="143" spans="2:11" x14ac:dyDescent="0.25">
      <c r="B143" s="198">
        <v>116</v>
      </c>
      <c r="C143" s="199">
        <v>32907409</v>
      </c>
      <c r="D143" s="199" t="s">
        <v>92</v>
      </c>
      <c r="E143" s="199" t="s">
        <v>55</v>
      </c>
      <c r="F143" s="200">
        <v>43553</v>
      </c>
      <c r="G143" s="200">
        <v>43646</v>
      </c>
      <c r="H143" s="199">
        <v>370828</v>
      </c>
      <c r="I143" s="199">
        <v>370828</v>
      </c>
      <c r="J143" s="199">
        <v>1.1299999999999999</v>
      </c>
      <c r="K143" s="199">
        <f t="shared" si="1"/>
        <v>419.04</v>
      </c>
    </row>
    <row r="144" spans="2:11" x14ac:dyDescent="0.25">
      <c r="B144" s="198">
        <v>117</v>
      </c>
      <c r="C144" s="199">
        <v>32907409</v>
      </c>
      <c r="D144" s="199" t="s">
        <v>92</v>
      </c>
      <c r="E144" s="199" t="s">
        <v>56</v>
      </c>
      <c r="F144" s="200">
        <v>43553</v>
      </c>
      <c r="G144" s="200">
        <v>43646</v>
      </c>
      <c r="H144" s="199">
        <v>228</v>
      </c>
      <c r="I144" s="199">
        <v>228</v>
      </c>
      <c r="J144" s="199">
        <v>1.1299999999999999</v>
      </c>
      <c r="K144" s="199">
        <f t="shared" si="1"/>
        <v>0.26</v>
      </c>
    </row>
    <row r="145" spans="2:11" x14ac:dyDescent="0.25">
      <c r="B145" s="198">
        <v>118</v>
      </c>
      <c r="C145" s="199">
        <v>32907409</v>
      </c>
      <c r="D145" s="199" t="s">
        <v>92</v>
      </c>
      <c r="E145" s="199" t="s">
        <v>57</v>
      </c>
      <c r="F145" s="200">
        <v>43553</v>
      </c>
      <c r="G145" s="200">
        <v>43646</v>
      </c>
      <c r="H145" s="199">
        <v>218505</v>
      </c>
      <c r="I145" s="199">
        <v>218505</v>
      </c>
      <c r="J145" s="199">
        <v>1.1299999999999999</v>
      </c>
      <c r="K145" s="199">
        <f t="shared" si="1"/>
        <v>246.91</v>
      </c>
    </row>
    <row r="146" spans="2:11" x14ac:dyDescent="0.25">
      <c r="B146" s="198">
        <v>119</v>
      </c>
      <c r="C146" s="199">
        <v>32907409</v>
      </c>
      <c r="D146" s="199" t="s">
        <v>92</v>
      </c>
      <c r="E146" s="199" t="s">
        <v>58</v>
      </c>
      <c r="F146" s="200">
        <v>43553</v>
      </c>
      <c r="G146" s="200">
        <v>43646</v>
      </c>
      <c r="H146" s="199">
        <v>53629</v>
      </c>
      <c r="I146" s="199">
        <v>53629</v>
      </c>
      <c r="J146" s="199">
        <v>1.1299999999999999</v>
      </c>
      <c r="K146" s="199">
        <f t="shared" si="1"/>
        <v>60.6</v>
      </c>
    </row>
    <row r="147" spans="2:11" x14ac:dyDescent="0.25">
      <c r="B147" s="198">
        <v>120</v>
      </c>
      <c r="C147" s="199">
        <v>32925802</v>
      </c>
      <c r="D147" s="199" t="s">
        <v>93</v>
      </c>
      <c r="E147" s="199" t="s">
        <v>55</v>
      </c>
      <c r="F147" s="200">
        <v>43553</v>
      </c>
      <c r="G147" s="200">
        <v>43632</v>
      </c>
      <c r="H147" s="199">
        <v>319019</v>
      </c>
      <c r="I147" s="199">
        <v>319019</v>
      </c>
      <c r="J147" s="199">
        <v>1.1299999999999999</v>
      </c>
      <c r="K147" s="199">
        <f t="shared" si="1"/>
        <v>360.49</v>
      </c>
    </row>
    <row r="148" spans="2:11" x14ac:dyDescent="0.25">
      <c r="B148" s="198">
        <v>121</v>
      </c>
      <c r="C148" s="199">
        <v>32925802</v>
      </c>
      <c r="D148" s="199" t="s">
        <v>93</v>
      </c>
      <c r="E148" s="199" t="s">
        <v>56</v>
      </c>
      <c r="F148" s="200">
        <v>43553</v>
      </c>
      <c r="G148" s="200">
        <v>43632</v>
      </c>
      <c r="H148" s="199">
        <v>315</v>
      </c>
      <c r="I148" s="199">
        <v>315</v>
      </c>
      <c r="J148" s="199">
        <v>1.1299999999999999</v>
      </c>
      <c r="K148" s="199">
        <f t="shared" si="1"/>
        <v>0.36</v>
      </c>
    </row>
    <row r="149" spans="2:11" x14ac:dyDescent="0.25">
      <c r="B149" s="198">
        <v>122</v>
      </c>
      <c r="C149" s="199">
        <v>32927881</v>
      </c>
      <c r="D149" s="199" t="s">
        <v>94</v>
      </c>
      <c r="E149" s="199" t="s">
        <v>53</v>
      </c>
      <c r="F149" s="200">
        <v>43556</v>
      </c>
      <c r="G149" s="200">
        <v>43597</v>
      </c>
      <c r="H149" s="199">
        <v>247572</v>
      </c>
      <c r="I149" s="199">
        <v>247572</v>
      </c>
      <c r="J149" s="199">
        <v>1.1299999999999999</v>
      </c>
      <c r="K149" s="199">
        <f t="shared" si="1"/>
        <v>279.76</v>
      </c>
    </row>
    <row r="150" spans="2:11" x14ac:dyDescent="0.25">
      <c r="B150" s="198">
        <v>123</v>
      </c>
      <c r="C150" s="199">
        <v>32927881</v>
      </c>
      <c r="D150" s="199" t="s">
        <v>94</v>
      </c>
      <c r="E150" s="199" t="s">
        <v>57</v>
      </c>
      <c r="F150" s="200">
        <v>43556</v>
      </c>
      <c r="G150" s="200">
        <v>43597</v>
      </c>
      <c r="H150" s="199">
        <v>152766</v>
      </c>
      <c r="I150" s="199">
        <v>152766</v>
      </c>
      <c r="J150" s="199">
        <v>1.1299999999999999</v>
      </c>
      <c r="K150" s="199">
        <f t="shared" si="1"/>
        <v>172.63</v>
      </c>
    </row>
    <row r="151" spans="2:11" x14ac:dyDescent="0.25">
      <c r="B151" s="198">
        <v>124</v>
      </c>
      <c r="C151" s="199">
        <v>32927881</v>
      </c>
      <c r="D151" s="199" t="s">
        <v>94</v>
      </c>
      <c r="E151" s="199" t="s">
        <v>58</v>
      </c>
      <c r="F151" s="200">
        <v>43556</v>
      </c>
      <c r="G151" s="200">
        <v>43597</v>
      </c>
      <c r="H151" s="199">
        <v>35080</v>
      </c>
      <c r="I151" s="199">
        <v>35080</v>
      </c>
      <c r="J151" s="199">
        <v>1.1299999999999999</v>
      </c>
      <c r="K151" s="199">
        <f t="shared" si="1"/>
        <v>39.64</v>
      </c>
    </row>
    <row r="152" spans="2:11" x14ac:dyDescent="0.25">
      <c r="B152" s="198">
        <v>125</v>
      </c>
      <c r="C152" s="199">
        <v>32944528</v>
      </c>
      <c r="D152" s="199" t="s">
        <v>95</v>
      </c>
      <c r="E152" s="199" t="s">
        <v>53</v>
      </c>
      <c r="F152" s="200">
        <v>43556</v>
      </c>
      <c r="G152" s="200">
        <v>43646</v>
      </c>
      <c r="H152" s="199">
        <v>430805</v>
      </c>
      <c r="I152" s="199">
        <v>430805</v>
      </c>
      <c r="J152" s="199">
        <v>1.1299999999999999</v>
      </c>
      <c r="K152" s="199">
        <f t="shared" si="1"/>
        <v>486.81</v>
      </c>
    </row>
    <row r="153" spans="2:11" x14ac:dyDescent="0.25">
      <c r="B153" s="198">
        <v>126</v>
      </c>
      <c r="C153" s="199">
        <v>32944528</v>
      </c>
      <c r="D153" s="199" t="s">
        <v>95</v>
      </c>
      <c r="E153" s="199" t="s">
        <v>55</v>
      </c>
      <c r="F153" s="200">
        <v>43556</v>
      </c>
      <c r="G153" s="200">
        <v>43646</v>
      </c>
      <c r="H153" s="199">
        <v>364066</v>
      </c>
      <c r="I153" s="199">
        <v>364066</v>
      </c>
      <c r="J153" s="199">
        <v>1.1299999999999999</v>
      </c>
      <c r="K153" s="199">
        <f t="shared" si="1"/>
        <v>411.39</v>
      </c>
    </row>
    <row r="154" spans="2:11" x14ac:dyDescent="0.25">
      <c r="B154" s="198">
        <v>127</v>
      </c>
      <c r="C154" s="199">
        <v>32944528</v>
      </c>
      <c r="D154" s="199" t="s">
        <v>95</v>
      </c>
      <c r="E154" s="199" t="s">
        <v>56</v>
      </c>
      <c r="F154" s="200">
        <v>43556</v>
      </c>
      <c r="G154" s="200">
        <v>43646</v>
      </c>
      <c r="H154" s="199">
        <v>248</v>
      </c>
      <c r="I154" s="199">
        <v>248</v>
      </c>
      <c r="J154" s="199">
        <v>1.1299999999999999</v>
      </c>
      <c r="K154" s="199">
        <f t="shared" si="1"/>
        <v>0.28000000000000003</v>
      </c>
    </row>
    <row r="155" spans="2:11" x14ac:dyDescent="0.25">
      <c r="B155" s="198">
        <v>128</v>
      </c>
      <c r="C155" s="199">
        <v>32969802</v>
      </c>
      <c r="D155" s="199" t="s">
        <v>96</v>
      </c>
      <c r="E155" s="199" t="s">
        <v>53</v>
      </c>
      <c r="F155" s="200">
        <v>43556</v>
      </c>
      <c r="G155" s="200">
        <v>43646</v>
      </c>
      <c r="H155" s="199">
        <v>407200</v>
      </c>
      <c r="I155" s="199">
        <v>407200</v>
      </c>
      <c r="J155" s="199">
        <v>1.1299999999999999</v>
      </c>
      <c r="K155" s="199">
        <f t="shared" si="1"/>
        <v>460.14</v>
      </c>
    </row>
    <row r="156" spans="2:11" x14ac:dyDescent="0.25">
      <c r="B156" s="198">
        <v>129</v>
      </c>
      <c r="C156" s="199">
        <v>32969802</v>
      </c>
      <c r="D156" s="199" t="s">
        <v>96</v>
      </c>
      <c r="E156" s="199" t="s">
        <v>54</v>
      </c>
      <c r="F156" s="200">
        <v>43556</v>
      </c>
      <c r="G156" s="200">
        <v>43646</v>
      </c>
      <c r="H156" s="199">
        <v>5671</v>
      </c>
      <c r="I156" s="199">
        <v>5671</v>
      </c>
      <c r="J156" s="199">
        <v>1.1299999999999999</v>
      </c>
      <c r="K156" s="199">
        <f t="shared" ref="K156:K219" si="2">ROUND(I156*(J156/1000),2)</f>
        <v>6.41</v>
      </c>
    </row>
    <row r="157" spans="2:11" x14ac:dyDescent="0.25">
      <c r="B157" s="198">
        <v>130</v>
      </c>
      <c r="C157" s="199">
        <v>32969802</v>
      </c>
      <c r="D157" s="199" t="s">
        <v>96</v>
      </c>
      <c r="E157" s="199" t="s">
        <v>57</v>
      </c>
      <c r="F157" s="200">
        <v>43556</v>
      </c>
      <c r="G157" s="200">
        <v>43646</v>
      </c>
      <c r="H157" s="199">
        <v>210672</v>
      </c>
      <c r="I157" s="199">
        <v>210672</v>
      </c>
      <c r="J157" s="199">
        <v>1.1299999999999999</v>
      </c>
      <c r="K157" s="199">
        <f t="shared" si="2"/>
        <v>238.06</v>
      </c>
    </row>
    <row r="158" spans="2:11" x14ac:dyDescent="0.25">
      <c r="B158" s="198">
        <v>131</v>
      </c>
      <c r="C158" s="199">
        <v>32969802</v>
      </c>
      <c r="D158" s="199" t="s">
        <v>96</v>
      </c>
      <c r="E158" s="199" t="s">
        <v>58</v>
      </c>
      <c r="F158" s="200">
        <v>43556</v>
      </c>
      <c r="G158" s="200">
        <v>43646</v>
      </c>
      <c r="H158" s="199">
        <v>53213</v>
      </c>
      <c r="I158" s="199">
        <v>53213</v>
      </c>
      <c r="J158" s="199">
        <v>1.1299999999999999</v>
      </c>
      <c r="K158" s="199">
        <f t="shared" si="2"/>
        <v>60.13</v>
      </c>
    </row>
    <row r="159" spans="2:11" x14ac:dyDescent="0.25">
      <c r="B159" s="198">
        <v>132</v>
      </c>
      <c r="C159" s="199">
        <v>32971901</v>
      </c>
      <c r="D159" s="199" t="s">
        <v>97</v>
      </c>
      <c r="E159" s="199" t="s">
        <v>55</v>
      </c>
      <c r="F159" s="200">
        <v>43556</v>
      </c>
      <c r="G159" s="200">
        <v>43646</v>
      </c>
      <c r="H159" s="199">
        <v>617197</v>
      </c>
      <c r="I159" s="199">
        <v>617197</v>
      </c>
      <c r="J159" s="199">
        <v>1.1299999999999999</v>
      </c>
      <c r="K159" s="199">
        <f t="shared" si="2"/>
        <v>697.43</v>
      </c>
    </row>
    <row r="160" spans="2:11" ht="14.25" customHeight="1" x14ac:dyDescent="0.25">
      <c r="B160" s="198">
        <v>133</v>
      </c>
      <c r="C160" s="199">
        <v>32971901</v>
      </c>
      <c r="D160" s="199" t="s">
        <v>97</v>
      </c>
      <c r="E160" s="199" t="s">
        <v>56</v>
      </c>
      <c r="F160" s="200">
        <v>43556</v>
      </c>
      <c r="G160" s="200">
        <v>43646</v>
      </c>
      <c r="H160" s="199">
        <v>466</v>
      </c>
      <c r="I160" s="199">
        <v>466</v>
      </c>
      <c r="J160" s="199">
        <v>1.1299999999999999</v>
      </c>
      <c r="K160" s="199">
        <f t="shared" si="2"/>
        <v>0.53</v>
      </c>
    </row>
    <row r="161" spans="2:11" x14ac:dyDescent="0.25">
      <c r="B161" s="198">
        <v>134</v>
      </c>
      <c r="C161" s="199">
        <v>32983956</v>
      </c>
      <c r="D161" s="199" t="s">
        <v>98</v>
      </c>
      <c r="E161" s="199" t="s">
        <v>53</v>
      </c>
      <c r="F161" s="200">
        <v>43586</v>
      </c>
      <c r="G161" s="200">
        <v>43646</v>
      </c>
      <c r="H161" s="199">
        <v>787545</v>
      </c>
      <c r="I161" s="199">
        <v>787545</v>
      </c>
      <c r="J161" s="199">
        <v>1.1299999999999999</v>
      </c>
      <c r="K161" s="199">
        <f t="shared" si="2"/>
        <v>889.93</v>
      </c>
    </row>
    <row r="162" spans="2:11" x14ac:dyDescent="0.25">
      <c r="B162" s="198">
        <v>135</v>
      </c>
      <c r="C162" s="199">
        <v>32983956</v>
      </c>
      <c r="D162" s="199" t="s">
        <v>98</v>
      </c>
      <c r="E162" s="199" t="s">
        <v>54</v>
      </c>
      <c r="F162" s="200">
        <v>43586</v>
      </c>
      <c r="G162" s="200">
        <v>43646</v>
      </c>
      <c r="H162" s="199">
        <v>10453</v>
      </c>
      <c r="I162" s="199">
        <v>10453</v>
      </c>
      <c r="J162" s="199">
        <v>1.1299999999999999</v>
      </c>
      <c r="K162" s="199">
        <f t="shared" si="2"/>
        <v>11.81</v>
      </c>
    </row>
    <row r="163" spans="2:11" x14ac:dyDescent="0.25">
      <c r="B163" s="198">
        <v>136</v>
      </c>
      <c r="C163" s="199">
        <v>32983956</v>
      </c>
      <c r="D163" s="199" t="s">
        <v>98</v>
      </c>
      <c r="E163" s="199" t="s">
        <v>55</v>
      </c>
      <c r="F163" s="200">
        <v>43586</v>
      </c>
      <c r="G163" s="200">
        <v>43646</v>
      </c>
      <c r="H163" s="199">
        <v>713451</v>
      </c>
      <c r="I163" s="199">
        <v>713451</v>
      </c>
      <c r="J163" s="199">
        <v>1.1299999999999999</v>
      </c>
      <c r="K163" s="199">
        <f t="shared" si="2"/>
        <v>806.2</v>
      </c>
    </row>
    <row r="164" spans="2:11" x14ac:dyDescent="0.25">
      <c r="B164" s="198">
        <v>137</v>
      </c>
      <c r="C164" s="199">
        <v>32983956</v>
      </c>
      <c r="D164" s="199" t="s">
        <v>98</v>
      </c>
      <c r="E164" s="199" t="s">
        <v>56</v>
      </c>
      <c r="F164" s="200">
        <v>43586</v>
      </c>
      <c r="G164" s="200">
        <v>43646</v>
      </c>
      <c r="H164" s="199">
        <v>597</v>
      </c>
      <c r="I164" s="199">
        <v>597</v>
      </c>
      <c r="J164" s="199">
        <v>1.1299999999999999</v>
      </c>
      <c r="K164" s="199">
        <f t="shared" si="2"/>
        <v>0.67</v>
      </c>
    </row>
    <row r="165" spans="2:11" x14ac:dyDescent="0.25">
      <c r="B165" s="198">
        <v>138</v>
      </c>
      <c r="C165" s="199">
        <v>32983956</v>
      </c>
      <c r="D165" s="199" t="s">
        <v>98</v>
      </c>
      <c r="E165" s="199" t="s">
        <v>57</v>
      </c>
      <c r="F165" s="200">
        <v>43586</v>
      </c>
      <c r="G165" s="200">
        <v>43646</v>
      </c>
      <c r="H165" s="199">
        <v>389557</v>
      </c>
      <c r="I165" s="199">
        <v>389557</v>
      </c>
      <c r="J165" s="199">
        <v>1.1299999999999999</v>
      </c>
      <c r="K165" s="199">
        <f t="shared" si="2"/>
        <v>440.2</v>
      </c>
    </row>
    <row r="166" spans="2:11" x14ac:dyDescent="0.25">
      <c r="B166" s="198">
        <v>139</v>
      </c>
      <c r="C166" s="199">
        <v>32983956</v>
      </c>
      <c r="D166" s="199" t="s">
        <v>98</v>
      </c>
      <c r="E166" s="199" t="s">
        <v>58</v>
      </c>
      <c r="F166" s="200">
        <v>43586</v>
      </c>
      <c r="G166" s="200">
        <v>43646</v>
      </c>
      <c r="H166" s="199">
        <v>100977</v>
      </c>
      <c r="I166" s="199">
        <v>100977</v>
      </c>
      <c r="J166" s="199">
        <v>1.1299999999999999</v>
      </c>
      <c r="K166" s="199">
        <f t="shared" si="2"/>
        <v>114.1</v>
      </c>
    </row>
    <row r="167" spans="2:11" x14ac:dyDescent="0.25">
      <c r="B167" s="198">
        <v>140</v>
      </c>
      <c r="C167" s="199">
        <v>33008900</v>
      </c>
      <c r="D167" s="199" t="s">
        <v>99</v>
      </c>
      <c r="E167" s="199" t="s">
        <v>57</v>
      </c>
      <c r="F167" s="200">
        <v>43556</v>
      </c>
      <c r="G167" s="200">
        <v>43646</v>
      </c>
      <c r="H167" s="199">
        <v>63611</v>
      </c>
      <c r="I167" s="199">
        <v>63611</v>
      </c>
      <c r="J167" s="199">
        <v>1.1299999999999999</v>
      </c>
      <c r="K167" s="199">
        <f t="shared" si="2"/>
        <v>71.88</v>
      </c>
    </row>
    <row r="168" spans="2:11" x14ac:dyDescent="0.25">
      <c r="B168" s="198">
        <v>141</v>
      </c>
      <c r="C168" s="199">
        <v>33008978</v>
      </c>
      <c r="D168" s="199" t="s">
        <v>100</v>
      </c>
      <c r="E168" s="199" t="s">
        <v>53</v>
      </c>
      <c r="F168" s="200">
        <v>43556</v>
      </c>
      <c r="G168" s="200">
        <v>43646</v>
      </c>
      <c r="H168" s="199">
        <v>82038</v>
      </c>
      <c r="I168" s="199">
        <v>82038</v>
      </c>
      <c r="J168" s="199">
        <v>1.1299999999999999</v>
      </c>
      <c r="K168" s="199">
        <f t="shared" si="2"/>
        <v>92.7</v>
      </c>
    </row>
    <row r="169" spans="2:11" x14ac:dyDescent="0.25">
      <c r="B169" s="198">
        <v>142</v>
      </c>
      <c r="C169" s="199">
        <v>33008978</v>
      </c>
      <c r="D169" s="199" t="s">
        <v>100</v>
      </c>
      <c r="E169" s="199" t="s">
        <v>54</v>
      </c>
      <c r="F169" s="200">
        <v>43556</v>
      </c>
      <c r="G169" s="200">
        <v>43646</v>
      </c>
      <c r="H169" s="199">
        <v>1260</v>
      </c>
      <c r="I169" s="199">
        <v>1260</v>
      </c>
      <c r="J169" s="199">
        <v>1.1299999999999999</v>
      </c>
      <c r="K169" s="199">
        <f t="shared" si="2"/>
        <v>1.42</v>
      </c>
    </row>
    <row r="170" spans="2:11" x14ac:dyDescent="0.25">
      <c r="B170" s="198">
        <v>143</v>
      </c>
      <c r="C170" s="199">
        <v>33008978</v>
      </c>
      <c r="D170" s="199" t="s">
        <v>100</v>
      </c>
      <c r="E170" s="199" t="s">
        <v>55</v>
      </c>
      <c r="F170" s="200">
        <v>43556</v>
      </c>
      <c r="G170" s="200">
        <v>43646</v>
      </c>
      <c r="H170" s="199">
        <v>99179</v>
      </c>
      <c r="I170" s="199">
        <v>99179</v>
      </c>
      <c r="J170" s="199">
        <v>1.1299999999999999</v>
      </c>
      <c r="K170" s="199">
        <f t="shared" si="2"/>
        <v>112.07</v>
      </c>
    </row>
    <row r="171" spans="2:11" x14ac:dyDescent="0.25">
      <c r="B171" s="198">
        <v>144</v>
      </c>
      <c r="C171" s="199">
        <v>33008978</v>
      </c>
      <c r="D171" s="199" t="s">
        <v>100</v>
      </c>
      <c r="E171" s="199" t="s">
        <v>56</v>
      </c>
      <c r="F171" s="200">
        <v>43556</v>
      </c>
      <c r="G171" s="200">
        <v>43646</v>
      </c>
      <c r="H171" s="199">
        <v>34</v>
      </c>
      <c r="I171" s="199">
        <v>34</v>
      </c>
      <c r="J171" s="199">
        <v>1.1299999999999999</v>
      </c>
      <c r="K171" s="199">
        <f t="shared" si="2"/>
        <v>0.04</v>
      </c>
    </row>
    <row r="172" spans="2:11" x14ac:dyDescent="0.25">
      <c r="B172" s="198">
        <v>145</v>
      </c>
      <c r="C172" s="199">
        <v>33022132</v>
      </c>
      <c r="D172" s="199" t="s">
        <v>101</v>
      </c>
      <c r="E172" s="199" t="s">
        <v>51</v>
      </c>
      <c r="F172" s="200">
        <v>43558</v>
      </c>
      <c r="G172" s="200">
        <v>43611</v>
      </c>
      <c r="H172" s="199">
        <v>11224</v>
      </c>
      <c r="I172" s="199">
        <v>11224</v>
      </c>
      <c r="J172" s="199">
        <v>1.1299999999999999</v>
      </c>
      <c r="K172" s="199">
        <f t="shared" si="2"/>
        <v>12.68</v>
      </c>
    </row>
    <row r="173" spans="2:11" x14ac:dyDescent="0.25">
      <c r="B173" s="198">
        <v>146</v>
      </c>
      <c r="C173" s="199">
        <v>33043119</v>
      </c>
      <c r="D173" s="199" t="s">
        <v>102</v>
      </c>
      <c r="E173" s="199" t="s">
        <v>53</v>
      </c>
      <c r="F173" s="200">
        <v>43556</v>
      </c>
      <c r="G173" s="200">
        <v>43632</v>
      </c>
      <c r="H173" s="199">
        <v>23824</v>
      </c>
      <c r="I173" s="199">
        <v>23824</v>
      </c>
      <c r="J173" s="199">
        <v>1.1299999999999999</v>
      </c>
      <c r="K173" s="199">
        <f t="shared" si="2"/>
        <v>26.92</v>
      </c>
    </row>
    <row r="174" spans="2:11" x14ac:dyDescent="0.25">
      <c r="B174" s="198">
        <v>147</v>
      </c>
      <c r="C174" s="199">
        <v>33043119</v>
      </c>
      <c r="D174" s="199" t="s">
        <v>102</v>
      </c>
      <c r="E174" s="199" t="s">
        <v>54</v>
      </c>
      <c r="F174" s="200">
        <v>43556</v>
      </c>
      <c r="G174" s="200">
        <v>43632</v>
      </c>
      <c r="H174" s="199">
        <v>378</v>
      </c>
      <c r="I174" s="199">
        <v>378</v>
      </c>
      <c r="J174" s="199">
        <v>1.1299999999999999</v>
      </c>
      <c r="K174" s="199">
        <f t="shared" si="2"/>
        <v>0.43</v>
      </c>
    </row>
    <row r="175" spans="2:11" x14ac:dyDescent="0.25">
      <c r="B175" s="198">
        <v>148</v>
      </c>
      <c r="C175" s="199">
        <v>33043119</v>
      </c>
      <c r="D175" s="199" t="s">
        <v>102</v>
      </c>
      <c r="E175" s="199" t="s">
        <v>55</v>
      </c>
      <c r="F175" s="200">
        <v>43556</v>
      </c>
      <c r="G175" s="200">
        <v>43632</v>
      </c>
      <c r="H175" s="199">
        <v>28953</v>
      </c>
      <c r="I175" s="199">
        <v>28953</v>
      </c>
      <c r="J175" s="199">
        <v>1.1299999999999999</v>
      </c>
      <c r="K175" s="199">
        <f t="shared" si="2"/>
        <v>32.72</v>
      </c>
    </row>
    <row r="176" spans="2:11" x14ac:dyDescent="0.25">
      <c r="B176" s="198">
        <v>149</v>
      </c>
      <c r="C176" s="199">
        <v>33043119</v>
      </c>
      <c r="D176" s="199" t="s">
        <v>102</v>
      </c>
      <c r="E176" s="199" t="s">
        <v>56</v>
      </c>
      <c r="F176" s="200">
        <v>43556</v>
      </c>
      <c r="G176" s="200">
        <v>43632</v>
      </c>
      <c r="H176" s="199">
        <v>16</v>
      </c>
      <c r="I176" s="199">
        <v>16</v>
      </c>
      <c r="J176" s="199">
        <v>1.1299999999999999</v>
      </c>
      <c r="K176" s="199">
        <f t="shared" si="2"/>
        <v>0.02</v>
      </c>
    </row>
    <row r="177" spans="2:11" x14ac:dyDescent="0.25">
      <c r="B177" s="198">
        <v>150</v>
      </c>
      <c r="C177" s="199">
        <v>33045415</v>
      </c>
      <c r="D177" s="199" t="s">
        <v>103</v>
      </c>
      <c r="E177" s="199" t="s">
        <v>57</v>
      </c>
      <c r="F177" s="200">
        <v>43559</v>
      </c>
      <c r="G177" s="200">
        <v>43632</v>
      </c>
      <c r="H177" s="199">
        <v>28884</v>
      </c>
      <c r="I177" s="199">
        <v>28884</v>
      </c>
      <c r="J177" s="199">
        <v>1.1299999999999999</v>
      </c>
      <c r="K177" s="199">
        <f t="shared" si="2"/>
        <v>32.64</v>
      </c>
    </row>
    <row r="178" spans="2:11" x14ac:dyDescent="0.25">
      <c r="B178" s="198">
        <v>151</v>
      </c>
      <c r="C178" s="199">
        <v>33053905</v>
      </c>
      <c r="D178" s="199" t="s">
        <v>104</v>
      </c>
      <c r="E178" s="199" t="s">
        <v>53</v>
      </c>
      <c r="F178" s="200">
        <v>43563</v>
      </c>
      <c r="G178" s="200">
        <v>43626</v>
      </c>
      <c r="H178" s="199">
        <v>500320</v>
      </c>
      <c r="I178" s="199">
        <v>500320</v>
      </c>
      <c r="J178" s="199">
        <v>1.1299999999999999</v>
      </c>
      <c r="K178" s="199">
        <f t="shared" si="2"/>
        <v>565.36</v>
      </c>
    </row>
    <row r="179" spans="2:11" x14ac:dyDescent="0.25">
      <c r="B179" s="198">
        <v>152</v>
      </c>
      <c r="C179" s="199">
        <v>33068277</v>
      </c>
      <c r="D179" s="199" t="s">
        <v>105</v>
      </c>
      <c r="E179" s="199" t="s">
        <v>53</v>
      </c>
      <c r="F179" s="200">
        <v>43563</v>
      </c>
      <c r="G179" s="200">
        <v>43646</v>
      </c>
      <c r="H179" s="199">
        <v>9847</v>
      </c>
      <c r="I179" s="199">
        <v>9847</v>
      </c>
      <c r="J179" s="199">
        <v>1.1299999999999999</v>
      </c>
      <c r="K179" s="199">
        <f t="shared" si="2"/>
        <v>11.13</v>
      </c>
    </row>
    <row r="180" spans="2:11" x14ac:dyDescent="0.25">
      <c r="B180" s="198">
        <v>153</v>
      </c>
      <c r="C180" s="199">
        <v>33068277</v>
      </c>
      <c r="D180" s="199" t="s">
        <v>105</v>
      </c>
      <c r="E180" s="199" t="s">
        <v>54</v>
      </c>
      <c r="F180" s="200">
        <v>43563</v>
      </c>
      <c r="G180" s="200">
        <v>43646</v>
      </c>
      <c r="H180" s="199">
        <v>133</v>
      </c>
      <c r="I180" s="199">
        <v>133</v>
      </c>
      <c r="J180" s="199">
        <v>1.1299999999999999</v>
      </c>
      <c r="K180" s="199">
        <f t="shared" si="2"/>
        <v>0.15</v>
      </c>
    </row>
    <row r="181" spans="2:11" x14ac:dyDescent="0.25">
      <c r="B181" s="198">
        <v>154</v>
      </c>
      <c r="C181" s="199">
        <v>33068277</v>
      </c>
      <c r="D181" s="199" t="s">
        <v>105</v>
      </c>
      <c r="E181" s="199" t="s">
        <v>55</v>
      </c>
      <c r="F181" s="200">
        <v>43563</v>
      </c>
      <c r="G181" s="200">
        <v>43646</v>
      </c>
      <c r="H181" s="199">
        <v>11298</v>
      </c>
      <c r="I181" s="199">
        <v>11298</v>
      </c>
      <c r="J181" s="199">
        <v>1.1299999999999999</v>
      </c>
      <c r="K181" s="199">
        <f t="shared" si="2"/>
        <v>12.77</v>
      </c>
    </row>
    <row r="182" spans="2:11" x14ac:dyDescent="0.25">
      <c r="B182" s="198">
        <v>155</v>
      </c>
      <c r="C182" s="199">
        <v>33068277</v>
      </c>
      <c r="D182" s="199" t="s">
        <v>105</v>
      </c>
      <c r="E182" s="199" t="s">
        <v>56</v>
      </c>
      <c r="F182" s="200">
        <v>43563</v>
      </c>
      <c r="G182" s="200">
        <v>43646</v>
      </c>
      <c r="H182" s="199">
        <v>11</v>
      </c>
      <c r="I182" s="199">
        <v>11</v>
      </c>
      <c r="J182" s="199">
        <v>1.1299999999999999</v>
      </c>
      <c r="K182" s="199">
        <f t="shared" si="2"/>
        <v>0.01</v>
      </c>
    </row>
    <row r="183" spans="2:11" x14ac:dyDescent="0.25">
      <c r="B183" s="198">
        <v>156</v>
      </c>
      <c r="C183" s="199">
        <v>33102902</v>
      </c>
      <c r="D183" s="199" t="s">
        <v>106</v>
      </c>
      <c r="E183" s="199" t="s">
        <v>57</v>
      </c>
      <c r="F183" s="200">
        <v>43564</v>
      </c>
      <c r="G183" s="200">
        <v>43639</v>
      </c>
      <c r="H183" s="199">
        <v>87137</v>
      </c>
      <c r="I183" s="199">
        <v>87137</v>
      </c>
      <c r="J183" s="199">
        <v>1.1299999999999999</v>
      </c>
      <c r="K183" s="199">
        <f t="shared" si="2"/>
        <v>98.46</v>
      </c>
    </row>
    <row r="184" spans="2:11" x14ac:dyDescent="0.25">
      <c r="B184" s="198">
        <v>157</v>
      </c>
      <c r="C184" s="199">
        <v>33102902</v>
      </c>
      <c r="D184" s="199" t="s">
        <v>106</v>
      </c>
      <c r="E184" s="199" t="s">
        <v>58</v>
      </c>
      <c r="F184" s="200">
        <v>43564</v>
      </c>
      <c r="G184" s="200">
        <v>43639</v>
      </c>
      <c r="H184" s="199">
        <v>1301</v>
      </c>
      <c r="I184" s="199">
        <v>1301</v>
      </c>
      <c r="J184" s="199">
        <v>1.1299999999999999</v>
      </c>
      <c r="K184" s="199">
        <f t="shared" si="2"/>
        <v>1.47</v>
      </c>
    </row>
    <row r="185" spans="2:11" x14ac:dyDescent="0.25">
      <c r="B185" s="198">
        <v>158</v>
      </c>
      <c r="C185" s="199">
        <v>33103523</v>
      </c>
      <c r="D185" s="199" t="s">
        <v>107</v>
      </c>
      <c r="E185" s="199" t="s">
        <v>57</v>
      </c>
      <c r="F185" s="200">
        <v>43563</v>
      </c>
      <c r="G185" s="200">
        <v>43646</v>
      </c>
      <c r="H185" s="199">
        <v>4242129</v>
      </c>
      <c r="I185" s="199">
        <v>4242129</v>
      </c>
      <c r="J185" s="199">
        <v>1.1299999999999999</v>
      </c>
      <c r="K185" s="199">
        <f t="shared" si="2"/>
        <v>4793.6099999999997</v>
      </c>
    </row>
    <row r="186" spans="2:11" x14ac:dyDescent="0.25">
      <c r="B186" s="198">
        <v>159</v>
      </c>
      <c r="C186" s="199">
        <v>33103523</v>
      </c>
      <c r="D186" s="199" t="s">
        <v>107</v>
      </c>
      <c r="E186" s="199" t="s">
        <v>58</v>
      </c>
      <c r="F186" s="200">
        <v>43563</v>
      </c>
      <c r="G186" s="200">
        <v>43646</v>
      </c>
      <c r="H186" s="199">
        <v>19752</v>
      </c>
      <c r="I186" s="199">
        <v>19752</v>
      </c>
      <c r="J186" s="199">
        <v>1.1299999999999999</v>
      </c>
      <c r="K186" s="199">
        <f t="shared" si="2"/>
        <v>22.32</v>
      </c>
    </row>
    <row r="187" spans="2:11" x14ac:dyDescent="0.25">
      <c r="B187" s="198">
        <v>160</v>
      </c>
      <c r="C187" s="199">
        <v>33127859</v>
      </c>
      <c r="D187" s="199" t="s">
        <v>108</v>
      </c>
      <c r="E187" s="199" t="s">
        <v>53</v>
      </c>
      <c r="F187" s="200">
        <v>43564</v>
      </c>
      <c r="G187" s="200">
        <v>43646</v>
      </c>
      <c r="H187" s="199">
        <v>667417</v>
      </c>
      <c r="I187" s="199">
        <v>667417</v>
      </c>
      <c r="J187" s="199">
        <v>1.1299999999999999</v>
      </c>
      <c r="K187" s="199">
        <f t="shared" si="2"/>
        <v>754.18</v>
      </c>
    </row>
    <row r="188" spans="2:11" x14ac:dyDescent="0.25">
      <c r="B188" s="198">
        <v>161</v>
      </c>
      <c r="C188" s="199">
        <v>33127859</v>
      </c>
      <c r="D188" s="199" t="s">
        <v>108</v>
      </c>
      <c r="E188" s="199" t="s">
        <v>55</v>
      </c>
      <c r="F188" s="200">
        <v>43564</v>
      </c>
      <c r="G188" s="200">
        <v>43646</v>
      </c>
      <c r="H188" s="199">
        <v>602665</v>
      </c>
      <c r="I188" s="199">
        <v>602665</v>
      </c>
      <c r="J188" s="199">
        <v>1.1299999999999999</v>
      </c>
      <c r="K188" s="199">
        <f t="shared" si="2"/>
        <v>681.01</v>
      </c>
    </row>
    <row r="189" spans="2:11" x14ac:dyDescent="0.25">
      <c r="B189" s="198">
        <v>162</v>
      </c>
      <c r="C189" s="199">
        <v>33127859</v>
      </c>
      <c r="D189" s="199" t="s">
        <v>108</v>
      </c>
      <c r="E189" s="199" t="s">
        <v>56</v>
      </c>
      <c r="F189" s="200">
        <v>43564</v>
      </c>
      <c r="G189" s="200">
        <v>43646</v>
      </c>
      <c r="H189" s="199">
        <v>559</v>
      </c>
      <c r="I189" s="199">
        <v>559</v>
      </c>
      <c r="J189" s="199">
        <v>1.1299999999999999</v>
      </c>
      <c r="K189" s="199">
        <f t="shared" si="2"/>
        <v>0.63</v>
      </c>
    </row>
    <row r="190" spans="2:11" x14ac:dyDescent="0.25">
      <c r="B190" s="198">
        <v>163</v>
      </c>
      <c r="C190" s="199">
        <v>33127859</v>
      </c>
      <c r="D190" s="199" t="s">
        <v>108</v>
      </c>
      <c r="E190" s="199" t="s">
        <v>57</v>
      </c>
      <c r="F190" s="200">
        <v>43564</v>
      </c>
      <c r="G190" s="200">
        <v>43646</v>
      </c>
      <c r="H190" s="199">
        <v>339771</v>
      </c>
      <c r="I190" s="199">
        <v>339771</v>
      </c>
      <c r="J190" s="199">
        <v>1.1299999999999999</v>
      </c>
      <c r="K190" s="199">
        <f t="shared" si="2"/>
        <v>383.94</v>
      </c>
    </row>
    <row r="191" spans="2:11" x14ac:dyDescent="0.25">
      <c r="B191" s="198">
        <v>164</v>
      </c>
      <c r="C191" s="199">
        <v>33127859</v>
      </c>
      <c r="D191" s="199" t="s">
        <v>108</v>
      </c>
      <c r="E191" s="199" t="s">
        <v>58</v>
      </c>
      <c r="F191" s="200">
        <v>43564</v>
      </c>
      <c r="G191" s="200">
        <v>43646</v>
      </c>
      <c r="H191" s="199">
        <v>93036</v>
      </c>
      <c r="I191" s="199">
        <v>93036</v>
      </c>
      <c r="J191" s="199">
        <v>1.1299999999999999</v>
      </c>
      <c r="K191" s="199">
        <f t="shared" si="2"/>
        <v>105.13</v>
      </c>
    </row>
    <row r="192" spans="2:11" x14ac:dyDescent="0.25">
      <c r="B192" s="198">
        <v>165</v>
      </c>
      <c r="C192" s="199">
        <v>33146439</v>
      </c>
      <c r="D192" s="199" t="s">
        <v>109</v>
      </c>
      <c r="E192" s="199" t="s">
        <v>53</v>
      </c>
      <c r="F192" s="200">
        <v>43565</v>
      </c>
      <c r="G192" s="200">
        <v>43639</v>
      </c>
      <c r="H192" s="199">
        <v>215921</v>
      </c>
      <c r="I192" s="199">
        <v>215921</v>
      </c>
      <c r="J192" s="199">
        <v>1.1299999999999999</v>
      </c>
      <c r="K192" s="199">
        <f t="shared" si="2"/>
        <v>243.99</v>
      </c>
    </row>
    <row r="193" spans="2:11" x14ac:dyDescent="0.25">
      <c r="B193" s="198">
        <v>166</v>
      </c>
      <c r="C193" s="199">
        <v>33202813</v>
      </c>
      <c r="D193" s="199" t="s">
        <v>110</v>
      </c>
      <c r="E193" s="199" t="s">
        <v>53</v>
      </c>
      <c r="F193" s="200">
        <v>43570</v>
      </c>
      <c r="G193" s="200">
        <v>43765</v>
      </c>
      <c r="H193" s="199">
        <v>307339</v>
      </c>
      <c r="I193" s="199">
        <v>307339</v>
      </c>
      <c r="J193" s="199">
        <v>1.1299999999999999</v>
      </c>
      <c r="K193" s="199">
        <f t="shared" si="2"/>
        <v>347.29</v>
      </c>
    </row>
    <row r="194" spans="2:11" x14ac:dyDescent="0.25">
      <c r="B194" s="198">
        <v>167</v>
      </c>
      <c r="C194" s="199">
        <v>33202813</v>
      </c>
      <c r="D194" s="199" t="s">
        <v>110</v>
      </c>
      <c r="E194" s="199" t="s">
        <v>55</v>
      </c>
      <c r="F194" s="200">
        <v>43570</v>
      </c>
      <c r="G194" s="200">
        <v>43765</v>
      </c>
      <c r="H194" s="199">
        <v>277146</v>
      </c>
      <c r="I194" s="199">
        <v>277146</v>
      </c>
      <c r="J194" s="199">
        <v>1.1299999999999999</v>
      </c>
      <c r="K194" s="199">
        <f t="shared" si="2"/>
        <v>313.17</v>
      </c>
    </row>
    <row r="195" spans="2:11" x14ac:dyDescent="0.25">
      <c r="B195" s="198">
        <v>168</v>
      </c>
      <c r="C195" s="199">
        <v>33202813</v>
      </c>
      <c r="D195" s="199" t="s">
        <v>110</v>
      </c>
      <c r="E195" s="199" t="s">
        <v>56</v>
      </c>
      <c r="F195" s="200">
        <v>43570</v>
      </c>
      <c r="G195" s="200">
        <v>43765</v>
      </c>
      <c r="H195" s="199">
        <v>177</v>
      </c>
      <c r="I195" s="199">
        <v>177</v>
      </c>
      <c r="J195" s="199">
        <v>1.1299999999999999</v>
      </c>
      <c r="K195" s="199">
        <f t="shared" si="2"/>
        <v>0.2</v>
      </c>
    </row>
    <row r="196" spans="2:11" x14ac:dyDescent="0.25">
      <c r="B196" s="198">
        <v>169</v>
      </c>
      <c r="C196" s="199">
        <v>33232342</v>
      </c>
      <c r="D196" s="199" t="s">
        <v>111</v>
      </c>
      <c r="E196" s="199" t="s">
        <v>53</v>
      </c>
      <c r="F196" s="200">
        <v>43570</v>
      </c>
      <c r="G196" s="200">
        <v>43646</v>
      </c>
      <c r="H196" s="199">
        <v>400320</v>
      </c>
      <c r="I196" s="199">
        <v>400320</v>
      </c>
      <c r="J196" s="199">
        <v>1.1299999999999999</v>
      </c>
      <c r="K196" s="199">
        <f t="shared" si="2"/>
        <v>452.36</v>
      </c>
    </row>
    <row r="197" spans="2:11" x14ac:dyDescent="0.25">
      <c r="B197" s="198">
        <v>170</v>
      </c>
      <c r="C197" s="199">
        <v>33232342</v>
      </c>
      <c r="D197" s="199" t="s">
        <v>111</v>
      </c>
      <c r="E197" s="199" t="s">
        <v>54</v>
      </c>
      <c r="F197" s="200">
        <v>43570</v>
      </c>
      <c r="G197" s="200">
        <v>43646</v>
      </c>
      <c r="H197" s="199">
        <v>5916</v>
      </c>
      <c r="I197" s="199">
        <v>5916</v>
      </c>
      <c r="J197" s="199">
        <v>1.1299999999999999</v>
      </c>
      <c r="K197" s="199">
        <f t="shared" si="2"/>
        <v>6.69</v>
      </c>
    </row>
    <row r="198" spans="2:11" x14ac:dyDescent="0.25">
      <c r="B198" s="198">
        <v>171</v>
      </c>
      <c r="C198" s="199">
        <v>33232342</v>
      </c>
      <c r="D198" s="199" t="s">
        <v>111</v>
      </c>
      <c r="E198" s="199" t="s">
        <v>55</v>
      </c>
      <c r="F198" s="200">
        <v>43570</v>
      </c>
      <c r="G198" s="200">
        <v>43646</v>
      </c>
      <c r="H198" s="199">
        <v>371154</v>
      </c>
      <c r="I198" s="199">
        <v>371154</v>
      </c>
      <c r="J198" s="199">
        <v>1.1299999999999999</v>
      </c>
      <c r="K198" s="199">
        <f t="shared" si="2"/>
        <v>419.4</v>
      </c>
    </row>
    <row r="199" spans="2:11" x14ac:dyDescent="0.25">
      <c r="B199" s="198">
        <v>172</v>
      </c>
      <c r="C199" s="199">
        <v>33232342</v>
      </c>
      <c r="D199" s="199" t="s">
        <v>111</v>
      </c>
      <c r="E199" s="199" t="s">
        <v>56</v>
      </c>
      <c r="F199" s="200">
        <v>43570</v>
      </c>
      <c r="G199" s="200">
        <v>43646</v>
      </c>
      <c r="H199" s="199">
        <v>638</v>
      </c>
      <c r="I199" s="199">
        <v>638</v>
      </c>
      <c r="J199" s="199">
        <v>1.1299999999999999</v>
      </c>
      <c r="K199" s="199">
        <f t="shared" si="2"/>
        <v>0.72</v>
      </c>
    </row>
    <row r="200" spans="2:11" x14ac:dyDescent="0.25">
      <c r="B200" s="198">
        <v>173</v>
      </c>
      <c r="C200" s="199">
        <v>33232342</v>
      </c>
      <c r="D200" s="199" t="s">
        <v>111</v>
      </c>
      <c r="E200" s="199" t="s">
        <v>57</v>
      </c>
      <c r="F200" s="200">
        <v>43570</v>
      </c>
      <c r="G200" s="200">
        <v>43646</v>
      </c>
      <c r="H200" s="199">
        <v>251800</v>
      </c>
      <c r="I200" s="199">
        <v>251800</v>
      </c>
      <c r="J200" s="199">
        <v>1.1299999999999999</v>
      </c>
      <c r="K200" s="199">
        <f t="shared" si="2"/>
        <v>284.52999999999997</v>
      </c>
    </row>
    <row r="201" spans="2:11" x14ac:dyDescent="0.25">
      <c r="B201" s="198">
        <v>174</v>
      </c>
      <c r="C201" s="199">
        <v>33232342</v>
      </c>
      <c r="D201" s="199" t="s">
        <v>111</v>
      </c>
      <c r="E201" s="199" t="s">
        <v>58</v>
      </c>
      <c r="F201" s="200">
        <v>43570</v>
      </c>
      <c r="G201" s="200">
        <v>43646</v>
      </c>
      <c r="H201" s="199">
        <v>71173</v>
      </c>
      <c r="I201" s="199">
        <v>71173</v>
      </c>
      <c r="J201" s="199">
        <v>1.1299999999999999</v>
      </c>
      <c r="K201" s="199">
        <f t="shared" si="2"/>
        <v>80.430000000000007</v>
      </c>
    </row>
    <row r="202" spans="2:11" x14ac:dyDescent="0.25">
      <c r="B202" s="198">
        <v>175</v>
      </c>
      <c r="C202" s="199">
        <v>33233722</v>
      </c>
      <c r="D202" s="199" t="s">
        <v>112</v>
      </c>
      <c r="E202" s="199" t="s">
        <v>53</v>
      </c>
      <c r="F202" s="200">
        <v>43570</v>
      </c>
      <c r="G202" s="200">
        <v>43646</v>
      </c>
      <c r="H202" s="199">
        <v>344563</v>
      </c>
      <c r="I202" s="199">
        <v>344563</v>
      </c>
      <c r="J202" s="199">
        <v>1.1299999999999999</v>
      </c>
      <c r="K202" s="199">
        <f t="shared" si="2"/>
        <v>389.36</v>
      </c>
    </row>
    <row r="203" spans="2:11" x14ac:dyDescent="0.25">
      <c r="B203" s="198">
        <v>176</v>
      </c>
      <c r="C203" s="199">
        <v>33233722</v>
      </c>
      <c r="D203" s="199" t="s">
        <v>112</v>
      </c>
      <c r="E203" s="199" t="s">
        <v>54</v>
      </c>
      <c r="F203" s="200">
        <v>43570</v>
      </c>
      <c r="G203" s="200">
        <v>43646</v>
      </c>
      <c r="H203" s="199">
        <v>4751</v>
      </c>
      <c r="I203" s="199">
        <v>4751</v>
      </c>
      <c r="J203" s="199">
        <v>1.1299999999999999</v>
      </c>
      <c r="K203" s="199">
        <f t="shared" si="2"/>
        <v>5.37</v>
      </c>
    </row>
    <row r="204" spans="2:11" x14ac:dyDescent="0.25">
      <c r="B204" s="198">
        <v>177</v>
      </c>
      <c r="C204" s="199">
        <v>33233722</v>
      </c>
      <c r="D204" s="199" t="s">
        <v>112</v>
      </c>
      <c r="E204" s="199" t="s">
        <v>55</v>
      </c>
      <c r="F204" s="200">
        <v>43570</v>
      </c>
      <c r="G204" s="200">
        <v>43646</v>
      </c>
      <c r="H204" s="199">
        <v>317538</v>
      </c>
      <c r="I204" s="199">
        <v>317538</v>
      </c>
      <c r="J204" s="199">
        <v>1.1299999999999999</v>
      </c>
      <c r="K204" s="199">
        <f t="shared" si="2"/>
        <v>358.82</v>
      </c>
    </row>
    <row r="205" spans="2:11" x14ac:dyDescent="0.25">
      <c r="B205" s="198">
        <v>178</v>
      </c>
      <c r="C205" s="199">
        <v>33233722</v>
      </c>
      <c r="D205" s="199" t="s">
        <v>112</v>
      </c>
      <c r="E205" s="199" t="s">
        <v>56</v>
      </c>
      <c r="F205" s="200">
        <v>43570</v>
      </c>
      <c r="G205" s="200">
        <v>43646</v>
      </c>
      <c r="H205" s="199">
        <v>259</v>
      </c>
      <c r="I205" s="199">
        <v>259</v>
      </c>
      <c r="J205" s="199">
        <v>1.1299999999999999</v>
      </c>
      <c r="K205" s="199">
        <f t="shared" si="2"/>
        <v>0.28999999999999998</v>
      </c>
    </row>
    <row r="206" spans="2:11" x14ac:dyDescent="0.25">
      <c r="B206" s="198">
        <v>179</v>
      </c>
      <c r="C206" s="199">
        <v>33233722</v>
      </c>
      <c r="D206" s="199" t="s">
        <v>112</v>
      </c>
      <c r="E206" s="199" t="s">
        <v>57</v>
      </c>
      <c r="F206" s="200">
        <v>43570</v>
      </c>
      <c r="G206" s="200">
        <v>43646</v>
      </c>
      <c r="H206" s="199">
        <v>161284</v>
      </c>
      <c r="I206" s="199">
        <v>161284</v>
      </c>
      <c r="J206" s="199">
        <v>1.1299999999999999</v>
      </c>
      <c r="K206" s="199">
        <f t="shared" si="2"/>
        <v>182.25</v>
      </c>
    </row>
    <row r="207" spans="2:11" x14ac:dyDescent="0.25">
      <c r="B207" s="198">
        <v>180</v>
      </c>
      <c r="C207" s="199">
        <v>33233722</v>
      </c>
      <c r="D207" s="199" t="s">
        <v>112</v>
      </c>
      <c r="E207" s="199" t="s">
        <v>58</v>
      </c>
      <c r="F207" s="200">
        <v>43570</v>
      </c>
      <c r="G207" s="200">
        <v>43646</v>
      </c>
      <c r="H207" s="199">
        <v>41832</v>
      </c>
      <c r="I207" s="199">
        <v>41832</v>
      </c>
      <c r="J207" s="199">
        <v>1.1299999999999999</v>
      </c>
      <c r="K207" s="199">
        <f t="shared" si="2"/>
        <v>47.27</v>
      </c>
    </row>
    <row r="208" spans="2:11" x14ac:dyDescent="0.25">
      <c r="B208" s="198">
        <v>181</v>
      </c>
      <c r="C208" s="199">
        <v>33253056</v>
      </c>
      <c r="D208" s="199" t="s">
        <v>113</v>
      </c>
      <c r="E208" s="199" t="s">
        <v>53</v>
      </c>
      <c r="F208" s="200">
        <v>43598</v>
      </c>
      <c r="G208" s="200">
        <v>43646</v>
      </c>
      <c r="H208" s="199">
        <v>685634</v>
      </c>
      <c r="I208" s="199">
        <v>685634</v>
      </c>
      <c r="J208" s="199">
        <v>1.1299999999999999</v>
      </c>
      <c r="K208" s="199">
        <f t="shared" si="2"/>
        <v>774.77</v>
      </c>
    </row>
    <row r="209" spans="2:11" x14ac:dyDescent="0.25">
      <c r="B209" s="198">
        <v>182</v>
      </c>
      <c r="C209" s="199">
        <v>33253056</v>
      </c>
      <c r="D209" s="199" t="s">
        <v>113</v>
      </c>
      <c r="E209" s="199" t="s">
        <v>54</v>
      </c>
      <c r="F209" s="200">
        <v>43598</v>
      </c>
      <c r="G209" s="200">
        <v>43646</v>
      </c>
      <c r="H209" s="199">
        <v>7670</v>
      </c>
      <c r="I209" s="199">
        <v>7670</v>
      </c>
      <c r="J209" s="199">
        <v>1.1299999999999999</v>
      </c>
      <c r="K209" s="199">
        <f t="shared" si="2"/>
        <v>8.67</v>
      </c>
    </row>
    <row r="210" spans="2:11" x14ac:dyDescent="0.25">
      <c r="B210" s="198">
        <v>183</v>
      </c>
      <c r="C210" s="199">
        <v>33253056</v>
      </c>
      <c r="D210" s="199" t="s">
        <v>113</v>
      </c>
      <c r="E210" s="199" t="s">
        <v>55</v>
      </c>
      <c r="F210" s="200">
        <v>43598</v>
      </c>
      <c r="G210" s="200">
        <v>43646</v>
      </c>
      <c r="H210" s="199">
        <v>530612</v>
      </c>
      <c r="I210" s="199">
        <v>530612</v>
      </c>
      <c r="J210" s="199">
        <v>1.1299999999999999</v>
      </c>
      <c r="K210" s="199">
        <f t="shared" si="2"/>
        <v>599.59</v>
      </c>
    </row>
    <row r="211" spans="2:11" x14ac:dyDescent="0.25">
      <c r="B211" s="198">
        <v>184</v>
      </c>
      <c r="C211" s="199">
        <v>33253056</v>
      </c>
      <c r="D211" s="199" t="s">
        <v>113</v>
      </c>
      <c r="E211" s="199" t="s">
        <v>56</v>
      </c>
      <c r="F211" s="200">
        <v>43598</v>
      </c>
      <c r="G211" s="200">
        <v>43646</v>
      </c>
      <c r="H211" s="199">
        <v>472</v>
      </c>
      <c r="I211" s="199">
        <v>472</v>
      </c>
      <c r="J211" s="199">
        <v>1.1299999999999999</v>
      </c>
      <c r="K211" s="199">
        <f t="shared" si="2"/>
        <v>0.53</v>
      </c>
    </row>
    <row r="212" spans="2:11" x14ac:dyDescent="0.25">
      <c r="B212" s="198">
        <v>185</v>
      </c>
      <c r="C212" s="199">
        <v>33253056</v>
      </c>
      <c r="D212" s="199" t="s">
        <v>113</v>
      </c>
      <c r="E212" s="199" t="s">
        <v>57</v>
      </c>
      <c r="F212" s="200">
        <v>43598</v>
      </c>
      <c r="G212" s="200">
        <v>43646</v>
      </c>
      <c r="H212" s="199">
        <v>295491</v>
      </c>
      <c r="I212" s="199">
        <v>295491</v>
      </c>
      <c r="J212" s="199">
        <v>1.1299999999999999</v>
      </c>
      <c r="K212" s="199">
        <f t="shared" si="2"/>
        <v>333.9</v>
      </c>
    </row>
    <row r="213" spans="2:11" x14ac:dyDescent="0.25">
      <c r="B213" s="198">
        <v>186</v>
      </c>
      <c r="C213" s="199">
        <v>33253056</v>
      </c>
      <c r="D213" s="199" t="s">
        <v>113</v>
      </c>
      <c r="E213" s="199" t="s">
        <v>58</v>
      </c>
      <c r="F213" s="200">
        <v>43598</v>
      </c>
      <c r="G213" s="200">
        <v>43646</v>
      </c>
      <c r="H213" s="199">
        <v>84469</v>
      </c>
      <c r="I213" s="199">
        <v>84469</v>
      </c>
      <c r="J213" s="199">
        <v>1.1299999999999999</v>
      </c>
      <c r="K213" s="199">
        <f t="shared" si="2"/>
        <v>95.45</v>
      </c>
    </row>
    <row r="214" spans="2:11" x14ac:dyDescent="0.25">
      <c r="B214" s="198">
        <v>187</v>
      </c>
      <c r="C214" s="199">
        <v>33263066</v>
      </c>
      <c r="D214" s="199" t="s">
        <v>114</v>
      </c>
      <c r="E214" s="199" t="s">
        <v>51</v>
      </c>
      <c r="F214" s="200">
        <v>43591</v>
      </c>
      <c r="G214" s="200">
        <v>43639</v>
      </c>
      <c r="H214" s="199">
        <v>418729</v>
      </c>
      <c r="I214" s="199">
        <v>418729</v>
      </c>
      <c r="J214" s="199">
        <v>1.1299999999999999</v>
      </c>
      <c r="K214" s="199">
        <f t="shared" si="2"/>
        <v>473.16</v>
      </c>
    </row>
    <row r="215" spans="2:11" x14ac:dyDescent="0.25">
      <c r="B215" s="198">
        <v>188</v>
      </c>
      <c r="C215" s="199">
        <v>33310906</v>
      </c>
      <c r="D215" s="199" t="s">
        <v>115</v>
      </c>
      <c r="E215" s="199" t="s">
        <v>53</v>
      </c>
      <c r="F215" s="200">
        <v>43577</v>
      </c>
      <c r="G215" s="200">
        <v>43646</v>
      </c>
      <c r="H215" s="199">
        <v>1161722</v>
      </c>
      <c r="I215" s="199">
        <v>1161722</v>
      </c>
      <c r="J215" s="199">
        <v>1.1299999999999999</v>
      </c>
      <c r="K215" s="199">
        <f t="shared" si="2"/>
        <v>1312.75</v>
      </c>
    </row>
    <row r="216" spans="2:11" x14ac:dyDescent="0.25">
      <c r="B216" s="198">
        <v>189</v>
      </c>
      <c r="C216" s="199">
        <v>33310906</v>
      </c>
      <c r="D216" s="199" t="s">
        <v>115</v>
      </c>
      <c r="E216" s="199" t="s">
        <v>54</v>
      </c>
      <c r="F216" s="200">
        <v>43577</v>
      </c>
      <c r="G216" s="200">
        <v>43646</v>
      </c>
      <c r="H216" s="199">
        <v>15171</v>
      </c>
      <c r="I216" s="199">
        <v>15171</v>
      </c>
      <c r="J216" s="199">
        <v>1.1299999999999999</v>
      </c>
      <c r="K216" s="199">
        <f t="shared" si="2"/>
        <v>17.14</v>
      </c>
    </row>
    <row r="217" spans="2:11" x14ac:dyDescent="0.25">
      <c r="B217" s="198">
        <v>190</v>
      </c>
      <c r="C217" s="199">
        <v>33310906</v>
      </c>
      <c r="D217" s="199" t="s">
        <v>115</v>
      </c>
      <c r="E217" s="199" t="s">
        <v>55</v>
      </c>
      <c r="F217" s="200">
        <v>43577</v>
      </c>
      <c r="G217" s="200">
        <v>43646</v>
      </c>
      <c r="H217" s="199">
        <v>1056067</v>
      </c>
      <c r="I217" s="199">
        <v>1056067</v>
      </c>
      <c r="J217" s="199">
        <v>1.1299999999999999</v>
      </c>
      <c r="K217" s="199">
        <f t="shared" si="2"/>
        <v>1193.3599999999999</v>
      </c>
    </row>
    <row r="218" spans="2:11" x14ac:dyDescent="0.25">
      <c r="B218" s="198">
        <v>191</v>
      </c>
      <c r="C218" s="199">
        <v>33310906</v>
      </c>
      <c r="D218" s="199" t="s">
        <v>115</v>
      </c>
      <c r="E218" s="199" t="s">
        <v>56</v>
      </c>
      <c r="F218" s="200">
        <v>43577</v>
      </c>
      <c r="G218" s="200">
        <v>43646</v>
      </c>
      <c r="H218" s="199">
        <v>886</v>
      </c>
      <c r="I218" s="199">
        <v>886</v>
      </c>
      <c r="J218" s="199">
        <v>1.1299999999999999</v>
      </c>
      <c r="K218" s="199">
        <f t="shared" si="2"/>
        <v>1</v>
      </c>
    </row>
    <row r="219" spans="2:11" x14ac:dyDescent="0.25">
      <c r="B219" s="198">
        <v>192</v>
      </c>
      <c r="C219" s="199">
        <v>33310906</v>
      </c>
      <c r="D219" s="199" t="s">
        <v>115</v>
      </c>
      <c r="E219" s="199" t="s">
        <v>57</v>
      </c>
      <c r="F219" s="200">
        <v>43577</v>
      </c>
      <c r="G219" s="200">
        <v>43646</v>
      </c>
      <c r="H219" s="199">
        <v>33949</v>
      </c>
      <c r="I219" s="199">
        <v>33949</v>
      </c>
      <c r="J219" s="199">
        <v>1.1299999999999999</v>
      </c>
      <c r="K219" s="199">
        <f t="shared" si="2"/>
        <v>38.36</v>
      </c>
    </row>
    <row r="220" spans="2:11" x14ac:dyDescent="0.25">
      <c r="B220" s="198">
        <v>193</v>
      </c>
      <c r="C220" s="199">
        <v>33310906</v>
      </c>
      <c r="D220" s="199" t="s">
        <v>115</v>
      </c>
      <c r="E220" s="199" t="s">
        <v>58</v>
      </c>
      <c r="F220" s="200">
        <v>43577</v>
      </c>
      <c r="G220" s="200">
        <v>43646</v>
      </c>
      <c r="H220" s="199">
        <v>155301</v>
      </c>
      <c r="I220" s="199">
        <v>155301</v>
      </c>
      <c r="J220" s="199">
        <v>1.1299999999999999</v>
      </c>
      <c r="K220" s="199">
        <f t="shared" ref="K220:K283" si="3">ROUND(I220*(J220/1000),2)</f>
        <v>175.49</v>
      </c>
    </row>
    <row r="221" spans="2:11" x14ac:dyDescent="0.25">
      <c r="B221" s="198">
        <v>194</v>
      </c>
      <c r="C221" s="199">
        <v>33579965</v>
      </c>
      <c r="D221" s="199" t="s">
        <v>116</v>
      </c>
      <c r="E221" s="199" t="s">
        <v>53</v>
      </c>
      <c r="F221" s="200">
        <v>43605</v>
      </c>
      <c r="G221" s="200">
        <v>43639</v>
      </c>
      <c r="H221" s="199">
        <v>262566</v>
      </c>
      <c r="I221" s="199">
        <v>262566</v>
      </c>
      <c r="J221" s="199">
        <v>1.1299999999999999</v>
      </c>
      <c r="K221" s="199">
        <f t="shared" si="3"/>
        <v>296.7</v>
      </c>
    </row>
    <row r="222" spans="2:11" x14ac:dyDescent="0.25">
      <c r="B222" s="198">
        <v>195</v>
      </c>
      <c r="C222" s="199">
        <v>33583461</v>
      </c>
      <c r="D222" s="199" t="s">
        <v>117</v>
      </c>
      <c r="E222" s="199" t="s">
        <v>57</v>
      </c>
      <c r="F222" s="200">
        <v>43592</v>
      </c>
      <c r="G222" s="200">
        <v>43595</v>
      </c>
      <c r="H222" s="199">
        <v>184105</v>
      </c>
      <c r="I222" s="199">
        <v>184105</v>
      </c>
      <c r="J222" s="199">
        <v>1.1299999999999999</v>
      </c>
      <c r="K222" s="199">
        <f t="shared" si="3"/>
        <v>208.04</v>
      </c>
    </row>
    <row r="223" spans="2:11" x14ac:dyDescent="0.25">
      <c r="B223" s="198">
        <v>196</v>
      </c>
      <c r="C223" s="199">
        <v>33583461</v>
      </c>
      <c r="D223" s="199" t="s">
        <v>117</v>
      </c>
      <c r="E223" s="199" t="s">
        <v>58</v>
      </c>
      <c r="F223" s="200">
        <v>43592</v>
      </c>
      <c r="G223" s="200">
        <v>43595</v>
      </c>
      <c r="H223" s="199">
        <v>1260</v>
      </c>
      <c r="I223" s="199">
        <v>1260</v>
      </c>
      <c r="J223" s="199">
        <v>1.1299999999999999</v>
      </c>
      <c r="K223" s="199">
        <f t="shared" si="3"/>
        <v>1.42</v>
      </c>
    </row>
    <row r="224" spans="2:11" x14ac:dyDescent="0.25">
      <c r="B224" s="198">
        <v>197</v>
      </c>
      <c r="C224" s="199">
        <v>33640567</v>
      </c>
      <c r="D224" s="199" t="s">
        <v>118</v>
      </c>
      <c r="E224" s="199" t="s">
        <v>53</v>
      </c>
      <c r="F224" s="200">
        <v>43599</v>
      </c>
      <c r="G224" s="200">
        <v>43601</v>
      </c>
      <c r="H224" s="199">
        <v>163897</v>
      </c>
      <c r="I224" s="199">
        <v>163897</v>
      </c>
      <c r="J224" s="199">
        <v>1.1299999999999999</v>
      </c>
      <c r="K224" s="199">
        <f t="shared" si="3"/>
        <v>185.2</v>
      </c>
    </row>
    <row r="225" spans="2:11" x14ac:dyDescent="0.25">
      <c r="B225" s="198">
        <v>198</v>
      </c>
      <c r="C225" s="199">
        <v>33640567</v>
      </c>
      <c r="D225" s="199" t="s">
        <v>118</v>
      </c>
      <c r="E225" s="199" t="s">
        <v>57</v>
      </c>
      <c r="F225" s="200">
        <v>43599</v>
      </c>
      <c r="G225" s="200">
        <v>43601</v>
      </c>
      <c r="H225" s="199">
        <v>58241</v>
      </c>
      <c r="I225" s="199">
        <v>58241</v>
      </c>
      <c r="J225" s="199">
        <v>1.1299999999999999</v>
      </c>
      <c r="K225" s="199">
        <f t="shared" si="3"/>
        <v>65.81</v>
      </c>
    </row>
    <row r="226" spans="2:11" x14ac:dyDescent="0.25">
      <c r="B226" s="198">
        <v>199</v>
      </c>
      <c r="C226" s="199">
        <v>33640567</v>
      </c>
      <c r="D226" s="199" t="s">
        <v>118</v>
      </c>
      <c r="E226" s="199" t="s">
        <v>58</v>
      </c>
      <c r="F226" s="200">
        <v>43599</v>
      </c>
      <c r="G226" s="200">
        <v>43601</v>
      </c>
      <c r="H226" s="199">
        <v>10200</v>
      </c>
      <c r="I226" s="199">
        <v>10200</v>
      </c>
      <c r="J226" s="199">
        <v>1.1299999999999999</v>
      </c>
      <c r="K226" s="199">
        <f t="shared" si="3"/>
        <v>11.53</v>
      </c>
    </row>
    <row r="227" spans="2:11" x14ac:dyDescent="0.25">
      <c r="B227" s="198">
        <v>200</v>
      </c>
      <c r="C227" s="199">
        <v>33796936</v>
      </c>
      <c r="D227" s="199" t="s">
        <v>119</v>
      </c>
      <c r="E227" s="199" t="s">
        <v>57</v>
      </c>
      <c r="F227" s="200">
        <v>43605</v>
      </c>
      <c r="G227" s="200">
        <v>43646</v>
      </c>
      <c r="H227" s="199">
        <v>136925</v>
      </c>
      <c r="I227" s="199">
        <v>136925</v>
      </c>
      <c r="J227" s="199">
        <v>1.1299999999999999</v>
      </c>
      <c r="K227" s="199">
        <f t="shared" si="3"/>
        <v>154.72999999999999</v>
      </c>
    </row>
    <row r="228" spans="2:11" x14ac:dyDescent="0.25">
      <c r="B228" s="198">
        <v>201</v>
      </c>
      <c r="C228" s="199">
        <v>33796936</v>
      </c>
      <c r="D228" s="199" t="s">
        <v>119</v>
      </c>
      <c r="E228" s="199" t="s">
        <v>58</v>
      </c>
      <c r="F228" s="200">
        <v>43605</v>
      </c>
      <c r="G228" s="200">
        <v>43646</v>
      </c>
      <c r="H228" s="199">
        <v>6770</v>
      </c>
      <c r="I228" s="199">
        <v>6770</v>
      </c>
      <c r="J228" s="199">
        <v>1.1299999999999999</v>
      </c>
      <c r="K228" s="199">
        <f t="shared" si="3"/>
        <v>7.65</v>
      </c>
    </row>
    <row r="229" spans="2:11" x14ac:dyDescent="0.25">
      <c r="B229" s="198">
        <v>202</v>
      </c>
      <c r="C229" s="199">
        <v>33894070</v>
      </c>
      <c r="D229" s="199" t="s">
        <v>120</v>
      </c>
      <c r="E229" s="199" t="s">
        <v>55</v>
      </c>
      <c r="F229" s="200">
        <v>43608</v>
      </c>
      <c r="G229" s="200">
        <v>43646</v>
      </c>
      <c r="H229" s="199">
        <v>171757</v>
      </c>
      <c r="I229" s="199">
        <v>171757</v>
      </c>
      <c r="J229" s="199">
        <v>1.1299999999999999</v>
      </c>
      <c r="K229" s="199">
        <f t="shared" si="3"/>
        <v>194.09</v>
      </c>
    </row>
    <row r="230" spans="2:11" x14ac:dyDescent="0.25">
      <c r="B230" s="198">
        <v>203</v>
      </c>
      <c r="C230" s="199">
        <v>33894070</v>
      </c>
      <c r="D230" s="199" t="s">
        <v>120</v>
      </c>
      <c r="E230" s="199" t="s">
        <v>56</v>
      </c>
      <c r="F230" s="200">
        <v>43608</v>
      </c>
      <c r="G230" s="200">
        <v>43646</v>
      </c>
      <c r="H230" s="199">
        <v>173</v>
      </c>
      <c r="I230" s="199">
        <v>173</v>
      </c>
      <c r="J230" s="199">
        <v>1.1299999999999999</v>
      </c>
      <c r="K230" s="199">
        <f t="shared" si="3"/>
        <v>0.2</v>
      </c>
    </row>
    <row r="231" spans="2:11" x14ac:dyDescent="0.25">
      <c r="B231" s="198">
        <v>204</v>
      </c>
      <c r="C231" s="199">
        <v>33916763</v>
      </c>
      <c r="D231" s="199" t="s">
        <v>121</v>
      </c>
      <c r="E231" s="199" t="s">
        <v>53</v>
      </c>
      <c r="F231" s="200">
        <v>43609</v>
      </c>
      <c r="G231" s="200">
        <v>43625</v>
      </c>
      <c r="H231" s="199">
        <v>487844</v>
      </c>
      <c r="I231" s="199">
        <v>487844</v>
      </c>
      <c r="J231" s="199">
        <v>1.1299999999999999</v>
      </c>
      <c r="K231" s="199">
        <f t="shared" si="3"/>
        <v>551.26</v>
      </c>
    </row>
    <row r="232" spans="2:11" x14ac:dyDescent="0.25">
      <c r="B232" s="198">
        <v>205</v>
      </c>
      <c r="C232" s="199">
        <v>33916763</v>
      </c>
      <c r="D232" s="199" t="s">
        <v>121</v>
      </c>
      <c r="E232" s="199" t="s">
        <v>54</v>
      </c>
      <c r="F232" s="200">
        <v>43609</v>
      </c>
      <c r="G232" s="200">
        <v>43625</v>
      </c>
      <c r="H232" s="199">
        <v>4981</v>
      </c>
      <c r="I232" s="199">
        <v>4981</v>
      </c>
      <c r="J232" s="199">
        <v>1.1299999999999999</v>
      </c>
      <c r="K232" s="199">
        <f t="shared" si="3"/>
        <v>5.63</v>
      </c>
    </row>
    <row r="233" spans="2:11" x14ac:dyDescent="0.25">
      <c r="B233" s="198">
        <v>206</v>
      </c>
      <c r="C233" s="199">
        <v>33916763</v>
      </c>
      <c r="D233" s="199" t="s">
        <v>121</v>
      </c>
      <c r="E233" s="199" t="s">
        <v>55</v>
      </c>
      <c r="F233" s="200">
        <v>43609</v>
      </c>
      <c r="G233" s="200">
        <v>43625</v>
      </c>
      <c r="H233" s="199">
        <v>375894</v>
      </c>
      <c r="I233" s="199">
        <v>375894</v>
      </c>
      <c r="J233" s="199">
        <v>1.1299999999999999</v>
      </c>
      <c r="K233" s="199">
        <f t="shared" si="3"/>
        <v>424.76</v>
      </c>
    </row>
    <row r="234" spans="2:11" x14ac:dyDescent="0.25">
      <c r="B234" s="198">
        <v>207</v>
      </c>
      <c r="C234" s="199">
        <v>33916763</v>
      </c>
      <c r="D234" s="199" t="s">
        <v>121</v>
      </c>
      <c r="E234" s="199" t="s">
        <v>56</v>
      </c>
      <c r="F234" s="200">
        <v>43609</v>
      </c>
      <c r="G234" s="200">
        <v>43625</v>
      </c>
      <c r="H234" s="199">
        <v>304</v>
      </c>
      <c r="I234" s="199">
        <v>304</v>
      </c>
      <c r="J234" s="199">
        <v>1.1299999999999999</v>
      </c>
      <c r="K234" s="199">
        <f t="shared" si="3"/>
        <v>0.34</v>
      </c>
    </row>
    <row r="235" spans="2:11" x14ac:dyDescent="0.25">
      <c r="B235" s="198">
        <v>208</v>
      </c>
      <c r="C235" s="199">
        <v>33916763</v>
      </c>
      <c r="D235" s="199" t="s">
        <v>121</v>
      </c>
      <c r="E235" s="199" t="s">
        <v>57</v>
      </c>
      <c r="F235" s="200">
        <v>43609</v>
      </c>
      <c r="G235" s="200">
        <v>43625</v>
      </c>
      <c r="H235" s="199">
        <v>194043</v>
      </c>
      <c r="I235" s="199">
        <v>194043</v>
      </c>
      <c r="J235" s="199">
        <v>1.1299999999999999</v>
      </c>
      <c r="K235" s="199">
        <f t="shared" si="3"/>
        <v>219.27</v>
      </c>
    </row>
    <row r="236" spans="2:11" x14ac:dyDescent="0.25">
      <c r="B236" s="198">
        <v>209</v>
      </c>
      <c r="C236" s="199">
        <v>33916763</v>
      </c>
      <c r="D236" s="199" t="s">
        <v>121</v>
      </c>
      <c r="E236" s="199" t="s">
        <v>58</v>
      </c>
      <c r="F236" s="200">
        <v>43609</v>
      </c>
      <c r="G236" s="200">
        <v>43625</v>
      </c>
      <c r="H236" s="199">
        <v>64086</v>
      </c>
      <c r="I236" s="199">
        <v>64086</v>
      </c>
      <c r="J236" s="199">
        <v>1.1299999999999999</v>
      </c>
      <c r="K236" s="199">
        <f t="shared" si="3"/>
        <v>72.42</v>
      </c>
    </row>
    <row r="237" spans="2:11" x14ac:dyDescent="0.25">
      <c r="B237" s="198">
        <v>210</v>
      </c>
      <c r="C237" s="199">
        <v>33919559</v>
      </c>
      <c r="D237" s="199" t="s">
        <v>122</v>
      </c>
      <c r="E237" s="199" t="s">
        <v>53</v>
      </c>
      <c r="F237" s="200">
        <v>43612</v>
      </c>
      <c r="G237" s="200">
        <v>43640</v>
      </c>
      <c r="H237" s="199">
        <v>291031</v>
      </c>
      <c r="I237" s="199">
        <v>291031</v>
      </c>
      <c r="J237" s="199">
        <v>1.1299999999999999</v>
      </c>
      <c r="K237" s="199">
        <f t="shared" si="3"/>
        <v>328.87</v>
      </c>
    </row>
    <row r="238" spans="2:11" x14ac:dyDescent="0.25">
      <c r="B238" s="198">
        <v>211</v>
      </c>
      <c r="C238" s="271" t="s">
        <v>482</v>
      </c>
      <c r="D238" s="199" t="s">
        <v>124</v>
      </c>
      <c r="E238" s="199" t="s">
        <v>53</v>
      </c>
      <c r="F238" s="200">
        <v>43586</v>
      </c>
      <c r="G238" s="200">
        <v>43616</v>
      </c>
      <c r="H238" s="199">
        <v>23512748</v>
      </c>
      <c r="I238" s="199">
        <v>1013555</v>
      </c>
      <c r="J238" s="199">
        <v>1.1299999999999999</v>
      </c>
      <c r="K238" s="199">
        <f t="shared" si="3"/>
        <v>1145.32</v>
      </c>
    </row>
    <row r="239" spans="2:11" x14ac:dyDescent="0.25">
      <c r="B239" s="199"/>
      <c r="C239" s="271"/>
      <c r="D239" s="199"/>
      <c r="E239" s="199" t="s">
        <v>53</v>
      </c>
      <c r="F239" s="199"/>
      <c r="G239" s="199"/>
      <c r="H239" s="199"/>
      <c r="I239" s="199">
        <v>22499193</v>
      </c>
      <c r="J239" s="199">
        <v>0.99</v>
      </c>
      <c r="K239" s="199">
        <f t="shared" si="3"/>
        <v>22274.2</v>
      </c>
    </row>
    <row r="240" spans="2:11" x14ac:dyDescent="0.25">
      <c r="B240" s="198">
        <v>212</v>
      </c>
      <c r="C240" s="271" t="s">
        <v>482</v>
      </c>
      <c r="D240" s="199" t="s">
        <v>125</v>
      </c>
      <c r="E240" s="199" t="s">
        <v>54</v>
      </c>
      <c r="F240" s="200">
        <v>43586</v>
      </c>
      <c r="G240" s="200">
        <v>43616</v>
      </c>
      <c r="H240" s="199">
        <v>333716</v>
      </c>
      <c r="I240" s="199">
        <v>333716</v>
      </c>
      <c r="J240" s="199">
        <v>0.99</v>
      </c>
      <c r="K240" s="199">
        <f t="shared" si="3"/>
        <v>330.38</v>
      </c>
    </row>
    <row r="241" spans="2:14" x14ac:dyDescent="0.25">
      <c r="B241" s="198">
        <v>213</v>
      </c>
      <c r="C241" s="271" t="s">
        <v>482</v>
      </c>
      <c r="D241" s="199" t="s">
        <v>126</v>
      </c>
      <c r="E241" s="199" t="s">
        <v>55</v>
      </c>
      <c r="F241" s="200">
        <v>43586</v>
      </c>
      <c r="G241" s="200">
        <v>43616</v>
      </c>
      <c r="H241" s="199">
        <v>19658444</v>
      </c>
      <c r="I241" s="199">
        <v>19658444</v>
      </c>
      <c r="J241" s="199">
        <v>0.99</v>
      </c>
      <c r="K241" s="199">
        <f t="shared" si="3"/>
        <v>19461.86</v>
      </c>
    </row>
    <row r="242" spans="2:14" x14ac:dyDescent="0.25">
      <c r="B242" s="198">
        <v>214</v>
      </c>
      <c r="C242" s="271" t="s">
        <v>482</v>
      </c>
      <c r="D242" s="199" t="s">
        <v>127</v>
      </c>
      <c r="E242" s="199" t="s">
        <v>56</v>
      </c>
      <c r="F242" s="200">
        <v>43586</v>
      </c>
      <c r="G242" s="200">
        <v>43616</v>
      </c>
      <c r="H242" s="199">
        <v>2205</v>
      </c>
      <c r="I242" s="199">
        <v>2205</v>
      </c>
      <c r="J242" s="199">
        <v>0.99</v>
      </c>
      <c r="K242" s="199">
        <f t="shared" si="3"/>
        <v>2.1800000000000002</v>
      </c>
    </row>
    <row r="243" spans="2:14" x14ac:dyDescent="0.25">
      <c r="B243" s="198">
        <v>215</v>
      </c>
      <c r="C243" s="271" t="s">
        <v>482</v>
      </c>
      <c r="D243" s="199" t="s">
        <v>128</v>
      </c>
      <c r="E243" s="199" t="s">
        <v>57</v>
      </c>
      <c r="F243" s="200">
        <v>43586</v>
      </c>
      <c r="G243" s="200">
        <v>43616</v>
      </c>
      <c r="H243" s="199">
        <v>8573838</v>
      </c>
      <c r="I243" s="199">
        <v>8573838</v>
      </c>
      <c r="J243" s="199">
        <v>0.99</v>
      </c>
      <c r="K243" s="199">
        <f t="shared" si="3"/>
        <v>8488.1</v>
      </c>
    </row>
    <row r="244" spans="2:14" x14ac:dyDescent="0.25">
      <c r="B244" s="198">
        <v>216</v>
      </c>
      <c r="C244" s="271" t="s">
        <v>482</v>
      </c>
      <c r="D244" s="199" t="s">
        <v>129</v>
      </c>
      <c r="E244" s="199" t="s">
        <v>58</v>
      </c>
      <c r="F244" s="200">
        <v>43586</v>
      </c>
      <c r="G244" s="200">
        <v>43616</v>
      </c>
      <c r="H244" s="199">
        <v>2004358</v>
      </c>
      <c r="I244" s="199">
        <v>2004358</v>
      </c>
      <c r="J244" s="199">
        <v>0.99</v>
      </c>
      <c r="K244" s="199">
        <f t="shared" si="3"/>
        <v>1984.31</v>
      </c>
    </row>
    <row r="245" spans="2:14" x14ac:dyDescent="0.25">
      <c r="B245" s="46"/>
      <c r="C245" s="45"/>
      <c r="F245" s="201"/>
      <c r="G245" s="152"/>
      <c r="H245" s="180"/>
      <c r="I245" s="202"/>
      <c r="J245" s="203"/>
      <c r="K245" s="203"/>
      <c r="L245" s="180"/>
      <c r="N245" s="180"/>
    </row>
    <row r="246" spans="2:14" x14ac:dyDescent="0.25">
      <c r="B246" s="46"/>
      <c r="C246" s="45"/>
      <c r="F246" s="20"/>
      <c r="G246" s="20"/>
      <c r="H246" s="20"/>
      <c r="I246" s="204"/>
      <c r="J246" s="205"/>
      <c r="K246" s="205"/>
      <c r="L246" s="180"/>
      <c r="N246" s="180"/>
    </row>
    <row r="247" spans="2:14" ht="16.5" thickTop="1" x14ac:dyDescent="0.25">
      <c r="B247" s="46"/>
      <c r="C247" s="45"/>
      <c r="D247" s="180"/>
      <c r="F247" s="201"/>
      <c r="G247" s="152"/>
      <c r="H247" s="180"/>
      <c r="J247" s="180"/>
      <c r="K247" s="202"/>
      <c r="L247" s="180"/>
      <c r="N247" s="180"/>
    </row>
    <row r="248" spans="2:14" x14ac:dyDescent="0.25">
      <c r="B248" s="46"/>
      <c r="C248" s="45"/>
      <c r="F248" s="201"/>
      <c r="G248" s="23" t="s">
        <v>130</v>
      </c>
      <c r="H248" s="272" t="s">
        <v>53</v>
      </c>
      <c r="I248" s="180">
        <f>SUMIF(E28:E245,H248,I28:I245)</f>
        <v>39793990</v>
      </c>
      <c r="J248" s="202"/>
      <c r="K248" s="206">
        <f>SUMIF(E28:E245,H248,K28:K245)</f>
        <v>41817.339999999997</v>
      </c>
      <c r="L248" s="180"/>
      <c r="N248" s="180"/>
    </row>
    <row r="249" spans="2:14" x14ac:dyDescent="0.25">
      <c r="B249" s="46"/>
      <c r="C249" s="45"/>
      <c r="D249" s="180"/>
      <c r="F249" s="201"/>
      <c r="G249" s="180"/>
      <c r="H249" s="22" t="s">
        <v>57</v>
      </c>
      <c r="I249" s="180">
        <f>SUMIF(E28:E245,H249,I28:I245)</f>
        <v>19912099</v>
      </c>
      <c r="J249" s="202"/>
      <c r="K249" s="206">
        <f>SUMIF(E28:E245,H249,K28:K245)</f>
        <v>21300.350000000006</v>
      </c>
      <c r="L249" s="180"/>
      <c r="N249" s="180"/>
    </row>
    <row r="250" spans="2:14" x14ac:dyDescent="0.25">
      <c r="B250" s="46"/>
      <c r="C250" s="45"/>
      <c r="F250" s="201"/>
      <c r="G250" s="180"/>
      <c r="H250" s="272" t="s">
        <v>55</v>
      </c>
      <c r="I250" s="180">
        <f>SUMIF(E28:E245,H250,I28:I245)</f>
        <v>32931559</v>
      </c>
      <c r="J250" s="202"/>
      <c r="K250" s="206">
        <f>SUMIF(E28:E245,H250,K28:K245)</f>
        <v>34460.480000000003</v>
      </c>
      <c r="L250" s="180"/>
      <c r="N250" s="180"/>
    </row>
    <row r="251" spans="2:14" x14ac:dyDescent="0.25">
      <c r="B251" s="46"/>
      <c r="C251" s="45"/>
      <c r="F251" s="201"/>
      <c r="G251" s="180"/>
      <c r="H251" s="272" t="s">
        <v>58</v>
      </c>
      <c r="I251" s="180">
        <f>SUMIF(E28:E245,H251,I28:I245)</f>
        <v>4446610</v>
      </c>
      <c r="J251" s="202"/>
      <c r="K251" s="206">
        <f>SUMIF(E28:E245,H251,K28:K245)</f>
        <v>4744.0400000000009</v>
      </c>
      <c r="L251" s="180"/>
      <c r="N251" s="180"/>
    </row>
    <row r="252" spans="2:14" x14ac:dyDescent="0.25">
      <c r="B252" s="46"/>
      <c r="C252" s="45"/>
      <c r="F252" s="201"/>
      <c r="G252" s="180"/>
      <c r="H252" s="22" t="s">
        <v>54</v>
      </c>
      <c r="I252" s="180">
        <f>SUMIF(E28:E245,H252,I28:I245)</f>
        <v>434468</v>
      </c>
      <c r="J252" s="202"/>
      <c r="K252" s="206">
        <f>SUMIF(E28:E245,H252,K28:K245)</f>
        <v>444.22</v>
      </c>
      <c r="L252" s="180"/>
      <c r="N252" s="180"/>
    </row>
    <row r="253" spans="2:14" x14ac:dyDescent="0.25">
      <c r="B253" s="46"/>
      <c r="C253" s="45"/>
      <c r="F253" s="201"/>
      <c r="G253" s="180"/>
      <c r="H253" s="22" t="s">
        <v>51</v>
      </c>
      <c r="I253" s="180">
        <f>SUMIF(E28:E245,H253,I28:I245)</f>
        <v>1616735</v>
      </c>
      <c r="J253" s="202"/>
      <c r="K253" s="206">
        <f>SUMIF(E28:E245,H253,K28:K245)</f>
        <v>1826.91</v>
      </c>
      <c r="L253" s="180"/>
      <c r="N253" s="180"/>
    </row>
    <row r="254" spans="2:14" x14ac:dyDescent="0.25">
      <c r="B254" s="46"/>
      <c r="C254" s="45"/>
      <c r="F254" s="20"/>
      <c r="G254" s="20"/>
      <c r="H254" s="21"/>
      <c r="I254" s="20"/>
      <c r="J254" s="204"/>
      <c r="K254" s="205"/>
      <c r="L254" s="180"/>
      <c r="N254" s="180"/>
    </row>
    <row r="255" spans="2:14" x14ac:dyDescent="0.25">
      <c r="B255" s="46"/>
      <c r="C255" s="45"/>
      <c r="F255" s="201"/>
      <c r="G255" s="180"/>
      <c r="I255" s="180"/>
      <c r="J255" s="202"/>
      <c r="K255" s="203"/>
      <c r="L255" s="180"/>
      <c r="N255" s="180"/>
    </row>
    <row r="256" spans="2:14" x14ac:dyDescent="0.25">
      <c r="B256" s="46"/>
      <c r="C256" s="45"/>
      <c r="F256" s="201"/>
      <c r="G256" s="23" t="s">
        <v>131</v>
      </c>
      <c r="H256" s="180"/>
      <c r="I256" s="180">
        <f>SUM(I28:I245)</f>
        <v>99148229</v>
      </c>
      <c r="K256" s="207">
        <f>SUM(K28:K245)</f>
        <v>104607.45999999998</v>
      </c>
      <c r="L256" s="180"/>
      <c r="N256" s="180"/>
    </row>
    <row r="257" spans="2:14" x14ac:dyDescent="0.25">
      <c r="L257" s="180"/>
      <c r="N257" s="180"/>
    </row>
    <row r="258" spans="2:14" x14ac:dyDescent="0.25">
      <c r="B258" s="32" t="s">
        <v>132</v>
      </c>
      <c r="C258" s="24"/>
      <c r="D258" s="35"/>
      <c r="E258" s="24"/>
      <c r="F258" s="24"/>
      <c r="G258" s="24"/>
      <c r="H258" s="24"/>
      <c r="I258" s="24"/>
      <c r="J258" s="24"/>
      <c r="K258" s="25"/>
      <c r="L258" s="180"/>
      <c r="N258" s="180"/>
    </row>
    <row r="259" spans="2:14" x14ac:dyDescent="0.25">
      <c r="B259" s="26"/>
      <c r="C259" s="27"/>
      <c r="D259" s="27"/>
      <c r="E259" s="27"/>
      <c r="F259" s="27"/>
      <c r="G259" s="27"/>
      <c r="H259" s="27"/>
      <c r="I259" s="27"/>
      <c r="J259" s="27"/>
      <c r="K259" s="28"/>
      <c r="L259" s="180"/>
      <c r="N259" s="180"/>
    </row>
    <row r="260" spans="2:14" x14ac:dyDescent="0.25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0"/>
      <c r="N260" s="180"/>
    </row>
    <row r="261" spans="2:14" x14ac:dyDescent="0.25">
      <c r="L261" s="180"/>
      <c r="N261" s="180"/>
    </row>
    <row r="262" spans="2:14" x14ac:dyDescent="0.25">
      <c r="J262" s="22" t="s">
        <v>53</v>
      </c>
      <c r="K262" s="207">
        <f>SUMIF(E28:E245,J262,K28:K245)</f>
        <v>41817.339999999997</v>
      </c>
      <c r="L262" s="180"/>
      <c r="N262" s="180"/>
    </row>
    <row r="263" spans="2:14" x14ac:dyDescent="0.25">
      <c r="J263" s="22" t="s">
        <v>57</v>
      </c>
      <c r="K263" s="207">
        <f>SUMIF(E28:E245,J263,K28:K245)</f>
        <v>21300.350000000006</v>
      </c>
      <c r="L263" s="180"/>
      <c r="M263" s="207"/>
      <c r="N263" s="180"/>
    </row>
    <row r="264" spans="2:14" x14ac:dyDescent="0.25">
      <c r="B264" s="10" t="s">
        <v>133</v>
      </c>
      <c r="J264" s="22" t="s">
        <v>55</v>
      </c>
      <c r="K264" s="207">
        <f>SUMIF(E28:E245,J264,K28:K245)</f>
        <v>34460.480000000003</v>
      </c>
      <c r="L264" s="180"/>
      <c r="N264" s="180"/>
    </row>
    <row r="265" spans="2:14" x14ac:dyDescent="0.25">
      <c r="B265" s="10"/>
      <c r="J265" s="22" t="s">
        <v>58</v>
      </c>
      <c r="K265" s="207">
        <f>SUMIF(E28:E245,J265,K28:K245)</f>
        <v>4744.0400000000009</v>
      </c>
      <c r="L265" s="180"/>
      <c r="N265" s="180"/>
    </row>
    <row r="266" spans="2:14" x14ac:dyDescent="0.25">
      <c r="B266" s="10"/>
      <c r="J266" s="22" t="s">
        <v>54</v>
      </c>
      <c r="K266" s="207">
        <f>SUMIF(E28:E245,J266,K28:K245)</f>
        <v>444.22</v>
      </c>
      <c r="L266" s="180"/>
      <c r="N266" s="180"/>
    </row>
    <row r="267" spans="2:14" x14ac:dyDescent="0.25">
      <c r="J267" s="22" t="s">
        <v>51</v>
      </c>
      <c r="K267" s="207">
        <f>SUMIF(E28:E245,J267,K28:K245)</f>
        <v>1826.91</v>
      </c>
      <c r="L267" s="180"/>
      <c r="N267" s="180"/>
    </row>
    <row r="268" spans="2:14" x14ac:dyDescent="0.25">
      <c r="J268" s="22"/>
      <c r="K268" s="208"/>
      <c r="L268" s="180"/>
      <c r="N268" s="180"/>
    </row>
    <row r="269" spans="2:14" x14ac:dyDescent="0.25">
      <c r="C269" s="15" t="s">
        <v>4</v>
      </c>
      <c r="D269" s="29"/>
      <c r="E269" s="14" t="s">
        <v>0</v>
      </c>
      <c r="F269" s="12" t="str">
        <f>K1</f>
        <v>06/04/2019</v>
      </c>
      <c r="J269" s="22"/>
      <c r="L269" s="180"/>
      <c r="N269" s="180"/>
    </row>
    <row r="270" spans="2:14" x14ac:dyDescent="0.25">
      <c r="C270" s="9" t="s">
        <v>8</v>
      </c>
      <c r="D270" s="30"/>
      <c r="E270" s="22" t="s">
        <v>2</v>
      </c>
      <c r="F270" s="13">
        <f>K2</f>
        <v>8471</v>
      </c>
      <c r="J270" s="22"/>
      <c r="L270" s="180"/>
      <c r="N270" s="180"/>
    </row>
    <row r="271" spans="2:14" x14ac:dyDescent="0.25">
      <c r="C271" s="16" t="s">
        <v>6</v>
      </c>
      <c r="D271" s="30"/>
      <c r="E271" s="22" t="s">
        <v>134</v>
      </c>
      <c r="F271" s="13" t="str">
        <f>D12</f>
        <v>A&amp;E Networks</v>
      </c>
      <c r="J271" s="22"/>
      <c r="L271" s="180"/>
      <c r="N271" s="180"/>
    </row>
    <row r="272" spans="2:14" x14ac:dyDescent="0.25">
      <c r="C272" s="17" t="s">
        <v>7</v>
      </c>
      <c r="D272" s="31"/>
      <c r="E272" s="22"/>
      <c r="F272" s="13"/>
      <c r="J272" s="11" t="s">
        <v>135</v>
      </c>
      <c r="K272" s="209">
        <f>SUM(K28:K245)</f>
        <v>104607.45999999998</v>
      </c>
      <c r="L272" s="180"/>
      <c r="N272" s="180"/>
    </row>
    <row r="273" spans="3:15" x14ac:dyDescent="0.25">
      <c r="C273" s="4"/>
      <c r="D273" s="4"/>
      <c r="E273" s="3"/>
      <c r="F273" s="3"/>
      <c r="G273" s="3"/>
      <c r="L273" s="180"/>
      <c r="N273" s="180"/>
    </row>
    <row r="274" spans="3:15" x14ac:dyDescent="0.25">
      <c r="C274" s="4"/>
      <c r="D274" s="4"/>
      <c r="E274" s="3"/>
      <c r="F274" s="3"/>
      <c r="G274" s="3"/>
      <c r="L274" s="180"/>
      <c r="N274" s="180"/>
    </row>
    <row r="275" spans="3:15" x14ac:dyDescent="0.25">
      <c r="C275" s="4"/>
      <c r="D275" s="4"/>
      <c r="E275" s="3"/>
      <c r="F275" s="3"/>
      <c r="G275" s="3"/>
      <c r="L275" s="180"/>
      <c r="N275" s="180"/>
    </row>
    <row r="276" spans="3:15" x14ac:dyDescent="0.25">
      <c r="C276" s="4"/>
      <c r="D276" s="4"/>
      <c r="E276" s="3"/>
      <c r="F276" s="3"/>
      <c r="G276" s="3"/>
      <c r="L276" s="180"/>
      <c r="N276" s="180"/>
    </row>
    <row r="277" spans="3:15" x14ac:dyDescent="0.25">
      <c r="C277" s="4"/>
      <c r="D277" s="4"/>
      <c r="E277" s="3"/>
      <c r="F277" s="3"/>
      <c r="G277" s="3"/>
      <c r="L277" s="180"/>
      <c r="N277" s="180"/>
    </row>
    <row r="278" spans="3:15" x14ac:dyDescent="0.25">
      <c r="C278" s="4"/>
      <c r="D278" s="4"/>
      <c r="E278" s="3"/>
      <c r="F278" s="3"/>
      <c r="G278" s="3"/>
      <c r="L278" s="180"/>
      <c r="N278" s="180"/>
    </row>
    <row r="279" spans="3:15" x14ac:dyDescent="0.25">
      <c r="C279" s="4"/>
      <c r="D279" s="4"/>
      <c r="E279" s="3"/>
      <c r="F279" s="3"/>
      <c r="G279" s="3"/>
      <c r="L279" s="180"/>
      <c r="N279" s="180"/>
    </row>
    <row r="280" spans="3:15" x14ac:dyDescent="0.25">
      <c r="C280" s="4"/>
      <c r="D280" s="4"/>
      <c r="E280" s="3"/>
      <c r="F280" s="3"/>
      <c r="G280" s="3"/>
      <c r="L280" s="180"/>
      <c r="N280" s="180"/>
    </row>
    <row r="281" spans="3:15" x14ac:dyDescent="0.25">
      <c r="C281" s="4"/>
      <c r="D281" s="4"/>
      <c r="E281" s="3"/>
      <c r="F281" s="3"/>
      <c r="G281" s="3"/>
      <c r="M281" s="180"/>
      <c r="O281" s="180"/>
    </row>
    <row r="282" spans="3:15" x14ac:dyDescent="0.25">
      <c r="C282" s="4"/>
      <c r="D282" s="4"/>
      <c r="E282" s="3"/>
      <c r="F282" s="3"/>
      <c r="G282" s="3"/>
      <c r="M282" s="180"/>
      <c r="O282" s="180"/>
    </row>
    <row r="283" spans="3:15" x14ac:dyDescent="0.25">
      <c r="C283" s="4"/>
      <c r="D283" s="4"/>
      <c r="E283" s="3"/>
      <c r="F283" s="3"/>
      <c r="G283" s="3"/>
      <c r="M283" s="180"/>
      <c r="O283" s="180"/>
    </row>
    <row r="284" spans="3:15" x14ac:dyDescent="0.25">
      <c r="C284" s="4"/>
      <c r="D284" s="4"/>
      <c r="E284" s="3"/>
      <c r="F284" s="3"/>
      <c r="G284" s="3"/>
      <c r="M284" s="180"/>
      <c r="O284" s="180"/>
    </row>
    <row r="285" spans="3:15" x14ac:dyDescent="0.25">
      <c r="C285" s="4"/>
      <c r="D285" s="4"/>
      <c r="E285" s="3"/>
      <c r="F285" s="3"/>
      <c r="G285" s="3"/>
      <c r="M285" s="180"/>
      <c r="O285" s="180"/>
    </row>
    <row r="286" spans="3:15" x14ac:dyDescent="0.25">
      <c r="C286" s="4"/>
      <c r="D286" s="4"/>
      <c r="E286" s="3"/>
      <c r="F286" s="3"/>
      <c r="G286" s="3"/>
      <c r="M286" s="180"/>
      <c r="O286" s="180"/>
    </row>
    <row r="287" spans="3:15" x14ac:dyDescent="0.25">
      <c r="M287" s="180"/>
      <c r="O287" s="180"/>
    </row>
    <row r="288" spans="3:15" x14ac:dyDescent="0.25">
      <c r="M288" s="180"/>
      <c r="O288" s="180"/>
    </row>
    <row r="289" spans="13:15" x14ac:dyDescent="0.25">
      <c r="M289" s="180"/>
      <c r="O289" s="180"/>
    </row>
    <row r="290" spans="13:15" x14ac:dyDescent="0.25">
      <c r="M290" s="180"/>
      <c r="O290" s="180"/>
    </row>
    <row r="291" spans="13:15" x14ac:dyDescent="0.25">
      <c r="M291" s="180"/>
      <c r="O291" s="180"/>
    </row>
    <row r="292" spans="13:15" x14ac:dyDescent="0.25">
      <c r="M292" s="180"/>
      <c r="O292" s="180"/>
    </row>
    <row r="293" spans="13:15" x14ac:dyDescent="0.25">
      <c r="M293" s="180"/>
      <c r="O293" s="180"/>
    </row>
    <row r="294" spans="13:15" x14ac:dyDescent="0.25">
      <c r="M294" s="180"/>
      <c r="O294" s="180"/>
    </row>
    <row r="295" spans="13:15" x14ac:dyDescent="0.25">
      <c r="M295" s="180"/>
      <c r="O295" s="180"/>
    </row>
    <row r="296" spans="13:15" x14ac:dyDescent="0.25">
      <c r="M296" s="180"/>
      <c r="O296" s="180"/>
    </row>
    <row r="297" spans="13:15" x14ac:dyDescent="0.25">
      <c r="M297" s="180"/>
      <c r="O297" s="180"/>
    </row>
    <row r="298" spans="13:15" x14ac:dyDescent="0.25">
      <c r="M298" s="180"/>
      <c r="O298" s="180"/>
    </row>
    <row r="299" spans="13:15" x14ac:dyDescent="0.25">
      <c r="M299" s="180"/>
      <c r="O299" s="180"/>
    </row>
    <row r="300" spans="13:15" x14ac:dyDescent="0.25">
      <c r="M300" s="180"/>
      <c r="O300" s="180"/>
    </row>
    <row r="301" spans="13:15" x14ac:dyDescent="0.25">
      <c r="M301" s="180"/>
      <c r="O301" s="180"/>
    </row>
    <row r="302" spans="13:15" x14ac:dyDescent="0.25">
      <c r="M302" s="180"/>
      <c r="O302" s="180"/>
    </row>
    <row r="303" spans="13:15" x14ac:dyDescent="0.25">
      <c r="M303" s="180"/>
      <c r="O303" s="180"/>
    </row>
    <row r="304" spans="13:15" x14ac:dyDescent="0.25">
      <c r="M304" s="180"/>
      <c r="O304" s="180"/>
    </row>
    <row r="305" spans="13:15" x14ac:dyDescent="0.25">
      <c r="M305" s="180"/>
      <c r="O305" s="180"/>
    </row>
    <row r="306" spans="13:15" x14ac:dyDescent="0.25">
      <c r="M306" s="180"/>
      <c r="O306" s="180"/>
    </row>
    <row r="307" spans="13:15" x14ac:dyDescent="0.25">
      <c r="M307" s="180"/>
      <c r="O307" s="180"/>
    </row>
    <row r="308" spans="13:15" x14ac:dyDescent="0.25">
      <c r="M308" s="180"/>
      <c r="O308" s="180"/>
    </row>
    <row r="309" spans="13:15" x14ac:dyDescent="0.25">
      <c r="M309" s="180"/>
      <c r="O309" s="180"/>
    </row>
    <row r="310" spans="13:15" x14ac:dyDescent="0.25">
      <c r="M310" s="180"/>
      <c r="O310" s="180"/>
    </row>
    <row r="311" spans="13:15" x14ac:dyDescent="0.25">
      <c r="M311" s="180"/>
      <c r="O311" s="180"/>
    </row>
    <row r="312" spans="13:15" x14ac:dyDescent="0.25">
      <c r="M312" s="180"/>
      <c r="O312" s="180"/>
    </row>
    <row r="313" spans="13:15" x14ac:dyDescent="0.25">
      <c r="M313" s="180"/>
      <c r="O313" s="180"/>
    </row>
    <row r="314" spans="13:15" x14ac:dyDescent="0.25">
      <c r="M314" s="180"/>
      <c r="O314" s="180"/>
    </row>
    <row r="315" spans="13:15" x14ac:dyDescent="0.25">
      <c r="M315" s="180"/>
      <c r="O315" s="180"/>
    </row>
    <row r="316" spans="13:15" x14ac:dyDescent="0.25">
      <c r="M316" s="180"/>
      <c r="O316" s="180"/>
    </row>
    <row r="317" spans="13:15" x14ac:dyDescent="0.25">
      <c r="M317" s="180"/>
      <c r="O317" s="180"/>
    </row>
    <row r="318" spans="13:15" x14ac:dyDescent="0.25">
      <c r="M318" s="180"/>
      <c r="O318" s="180"/>
    </row>
    <row r="319" spans="13:15" x14ac:dyDescent="0.25">
      <c r="M319" s="180"/>
      <c r="O319" s="180"/>
    </row>
    <row r="320" spans="13:15" x14ac:dyDescent="0.25">
      <c r="M320" s="180"/>
      <c r="O320" s="180"/>
    </row>
    <row r="321" spans="13:15" x14ac:dyDescent="0.25">
      <c r="M321" s="180"/>
      <c r="O321" s="180"/>
    </row>
    <row r="322" spans="13:15" x14ac:dyDescent="0.25">
      <c r="M322" s="180"/>
      <c r="O322" s="180"/>
    </row>
    <row r="323" spans="13:15" x14ac:dyDescent="0.25">
      <c r="M323" s="180"/>
      <c r="O323" s="180"/>
    </row>
    <row r="324" spans="13:15" x14ac:dyDescent="0.25">
      <c r="M324" s="180"/>
      <c r="O324" s="180"/>
    </row>
    <row r="325" spans="13:15" x14ac:dyDescent="0.25">
      <c r="M325" s="180"/>
      <c r="O325" s="180"/>
    </row>
    <row r="326" spans="13:15" x14ac:dyDescent="0.25">
      <c r="M326" s="180"/>
      <c r="O326" s="180"/>
    </row>
    <row r="327" spans="13:15" x14ac:dyDescent="0.25">
      <c r="M327" s="180"/>
      <c r="O327" s="180"/>
    </row>
    <row r="328" spans="13:15" x14ac:dyDescent="0.25">
      <c r="M328" s="180"/>
      <c r="O328" s="180"/>
    </row>
    <row r="329" spans="13:15" x14ac:dyDescent="0.25">
      <c r="M329" s="180"/>
      <c r="O329" s="180"/>
    </row>
    <row r="330" spans="13:15" x14ac:dyDescent="0.25">
      <c r="M330" s="180"/>
      <c r="O330" s="180"/>
    </row>
    <row r="331" spans="13:15" x14ac:dyDescent="0.25">
      <c r="M331" s="180"/>
      <c r="O331" s="180"/>
    </row>
    <row r="332" spans="13:15" x14ac:dyDescent="0.25">
      <c r="M332" s="180"/>
      <c r="O332" s="180"/>
    </row>
    <row r="333" spans="13:15" x14ac:dyDescent="0.25">
      <c r="M333" s="180"/>
      <c r="O333" s="180"/>
    </row>
    <row r="334" spans="13:15" x14ac:dyDescent="0.25">
      <c r="M334" s="180"/>
      <c r="O334" s="180"/>
    </row>
    <row r="335" spans="13:15" x14ac:dyDescent="0.25">
      <c r="M335" s="180"/>
      <c r="O335" s="180"/>
    </row>
    <row r="336" spans="13:15" x14ac:dyDescent="0.25">
      <c r="M336" s="180"/>
      <c r="O336" s="180"/>
    </row>
    <row r="337" spans="12:15" x14ac:dyDescent="0.25">
      <c r="M337" s="180"/>
      <c r="O337" s="180"/>
    </row>
    <row r="338" spans="12:15" x14ac:dyDescent="0.25">
      <c r="M338" s="180"/>
      <c r="O338" s="180"/>
    </row>
    <row r="339" spans="12:15" x14ac:dyDescent="0.25">
      <c r="L339" s="180"/>
      <c r="N339" s="180"/>
    </row>
    <row r="340" spans="12:15" x14ac:dyDescent="0.25">
      <c r="M340" s="180"/>
      <c r="O340" s="180"/>
    </row>
    <row r="341" spans="12:15" x14ac:dyDescent="0.25">
      <c r="M341" s="22"/>
      <c r="N341" s="180"/>
      <c r="O341" s="180"/>
    </row>
    <row r="342" spans="12:15" x14ac:dyDescent="0.25">
      <c r="M342" s="22"/>
      <c r="N342" s="180"/>
      <c r="O342" s="180"/>
    </row>
    <row r="343" spans="12:15" x14ac:dyDescent="0.25">
      <c r="M343" s="22"/>
      <c r="N343" s="180"/>
      <c r="O343" s="180"/>
    </row>
    <row r="344" spans="12:15" x14ac:dyDescent="0.25">
      <c r="M344" s="22"/>
      <c r="N344" s="180"/>
      <c r="O344" s="180"/>
    </row>
    <row r="345" spans="12:15" x14ac:dyDescent="0.25">
      <c r="M345" s="22"/>
      <c r="N345" s="180"/>
      <c r="O345" s="180"/>
    </row>
    <row r="346" spans="12:15" x14ac:dyDescent="0.25">
      <c r="M346" s="22"/>
      <c r="N346" s="180"/>
      <c r="O346" s="180"/>
    </row>
    <row r="347" spans="12:15" x14ac:dyDescent="0.25">
      <c r="L347" s="203"/>
    </row>
    <row r="348" spans="12:15" x14ac:dyDescent="0.25">
      <c r="O348" s="180"/>
    </row>
    <row r="360" spans="18:18" x14ac:dyDescent="0.25">
      <c r="R360" s="180"/>
    </row>
  </sheetData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hyperlinks>
    <hyperlink ref="B9" r:id="rId1" xr:uid="{00000000-0004-0000-0000-000000000000}"/>
    <hyperlink ref="D16" r:id="rId2" xr:uid="{00000000-0004-0000-0000-000001000000}"/>
    <hyperlink ref="B9" r:id="rId3" xr:uid="{00000000-0004-0000-0000-000002000000}"/>
    <hyperlink ref="D16" r:id="rId4" xr:uid="{00000000-0004-0000-0000-000003000000}"/>
    <hyperlink ref="B9" r:id="rId5" xr:uid="{00000000-0004-0000-0000-000004000000}"/>
    <hyperlink ref="D16" r:id="rId6" xr:uid="{00000000-0004-0000-0000-000005000000}"/>
    <hyperlink ref="B9" r:id="rId7" xr:uid="{00000000-0004-0000-0000-000006000000}"/>
    <hyperlink ref="D16" r:id="rId8" xr:uid="{00000000-0004-0000-0000-000007000000}"/>
    <hyperlink ref="B9" r:id="rId9" xr:uid="{00000000-0004-0000-0000-000008000000}"/>
    <hyperlink ref="D16" r:id="rId10" xr:uid="{00000000-0004-0000-0000-000009000000}"/>
    <hyperlink ref="B9" r:id="rId11" xr:uid="{00000000-0004-0000-0000-00000A000000}"/>
    <hyperlink ref="D16" r:id="rId12" xr:uid="{00000000-0004-0000-0000-00000B000000}"/>
    <hyperlink ref="B9" r:id="rId13" xr:uid="{00000000-0004-0000-0000-00000C000000}"/>
    <hyperlink ref="D16" r:id="rId14" xr:uid="{00000000-0004-0000-0000-00000D000000}"/>
    <hyperlink ref="B9" r:id="rId15" xr:uid="{00000000-0004-0000-0000-00000E000000}"/>
    <hyperlink ref="D16" r:id="rId16" xr:uid="{00000000-0004-0000-0000-00000F000000}"/>
    <hyperlink ref="B9" r:id="rId17" xr:uid="{00000000-0004-0000-0000-000010000000}"/>
    <hyperlink ref="D16" r:id="rId18" xr:uid="{00000000-0004-0000-0000-000011000000}"/>
    <hyperlink ref="B9" r:id="rId19" xr:uid="{00000000-0004-0000-0000-000012000000}"/>
    <hyperlink ref="D16" r:id="rId20" xr:uid="{00000000-0004-0000-0000-000013000000}"/>
    <hyperlink ref="B9" r:id="rId21" xr:uid="{00000000-0004-0000-0000-000014000000}"/>
    <hyperlink ref="D16" r:id="rId22" xr:uid="{00000000-0004-0000-0000-000015000000}"/>
    <hyperlink ref="B9" r:id="rId23" xr:uid="{00000000-0004-0000-0000-000016000000}"/>
    <hyperlink ref="D16" r:id="rId24" xr:uid="{00000000-0004-0000-0000-000017000000}"/>
    <hyperlink ref="B9" r:id="rId25" xr:uid="{00000000-0004-0000-0000-000018000000}"/>
    <hyperlink ref="D16" r:id="rId26" xr:uid="{00000000-0004-0000-0000-000019000000}"/>
    <hyperlink ref="B9" r:id="rId27" xr:uid="{00000000-0004-0000-0000-00001A000000}"/>
    <hyperlink ref="D16" r:id="rId28" xr:uid="{00000000-0004-0000-0000-00001B000000}"/>
    <hyperlink ref="B9" r:id="rId29" xr:uid="{00000000-0004-0000-0000-00001C000000}"/>
    <hyperlink ref="D16" r:id="rId30" xr:uid="{00000000-0004-0000-0000-00001D000000}"/>
    <hyperlink ref="B9" r:id="rId31" xr:uid="{00000000-0004-0000-0000-00001E000000}"/>
    <hyperlink ref="D16" r:id="rId32" xr:uid="{00000000-0004-0000-0000-00001F000000}"/>
    <hyperlink ref="B9" r:id="rId33" xr:uid="{00000000-0004-0000-0000-000020000000}"/>
    <hyperlink ref="D16" r:id="rId34" xr:uid="{00000000-0004-0000-0000-000021000000}"/>
    <hyperlink ref="B9" r:id="rId35" xr:uid="{00000000-0004-0000-0000-000022000000}"/>
    <hyperlink ref="D16" r:id="rId36" xr:uid="{00000000-0004-0000-0000-000023000000}"/>
    <hyperlink ref="B9" r:id="rId37" xr:uid="{00000000-0004-0000-0000-000024000000}"/>
    <hyperlink ref="D16" r:id="rId38" xr:uid="{00000000-0004-0000-0000-000025000000}"/>
    <hyperlink ref="B9" r:id="rId39" xr:uid="{00000000-0004-0000-0000-000026000000}"/>
    <hyperlink ref="D16" r:id="rId40" xr:uid="{00000000-0004-0000-0000-000027000000}"/>
  </hyperlinks>
  <printOptions horizontalCentered="1"/>
  <pageMargins left="0.5" right="0.5" top="0.5" bottom="0.6" header="0.2" footer="0.2"/>
  <pageSetup scale="5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N50"/>
  <sheetViews>
    <sheetView showGridLines="0" topLeftCell="A4" zoomScale="115" zoomScaleNormal="115" zoomScalePageLayoutView="90" workbookViewId="0">
      <selection activeCell="M7" sqref="M7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7" width="16.85546875" style="2" customWidth="1"/>
    <col min="8" max="8" width="25.7109375" style="2" customWidth="1"/>
    <col min="9" max="9" width="13" style="2" customWidth="1"/>
    <col min="10" max="11" width="13.7109375" style="2" customWidth="1"/>
    <col min="12" max="12" width="1.7109375" style="2" customWidth="1"/>
    <col min="13" max="13" width="12.28515625" style="2" customWidth="1"/>
    <col min="14" max="14" width="16" style="2" customWidth="1"/>
    <col min="15" max="15" width="4.7109375" style="2" customWidth="1"/>
    <col min="16" max="16" width="8.7109375" style="2" customWidth="1"/>
    <col min="17" max="16384" width="8.7109375" style="2"/>
  </cols>
  <sheetData>
    <row r="1" spans="1:11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1" x14ac:dyDescent="0.25">
      <c r="B2" s="62"/>
      <c r="C2" s="62"/>
      <c r="D2" s="62"/>
      <c r="E2" s="62"/>
      <c r="F2" s="62"/>
      <c r="G2" s="62"/>
      <c r="H2" s="62"/>
      <c r="J2" s="23" t="s">
        <v>2</v>
      </c>
      <c r="K2" s="82">
        <v>8481</v>
      </c>
    </row>
    <row r="3" spans="1:11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1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1" x14ac:dyDescent="0.25">
      <c r="B6" s="65" t="s">
        <v>4</v>
      </c>
      <c r="C6" s="62"/>
      <c r="D6" s="62"/>
      <c r="E6" s="62"/>
      <c r="F6" s="62"/>
      <c r="G6" s="264" t="s">
        <v>4</v>
      </c>
      <c r="H6" s="243"/>
      <c r="I6" s="243"/>
      <c r="J6" s="243"/>
      <c r="K6" s="243"/>
    </row>
    <row r="7" spans="1:11" x14ac:dyDescent="0.25">
      <c r="B7" s="64" t="s">
        <v>6</v>
      </c>
      <c r="C7" s="62"/>
      <c r="D7" s="62"/>
      <c r="E7" s="62"/>
      <c r="F7" s="62"/>
      <c r="G7" s="263" t="s">
        <v>8</v>
      </c>
      <c r="H7" s="245"/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182"/>
      <c r="G8" s="257" t="s">
        <v>6</v>
      </c>
      <c r="H8" s="245"/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62"/>
      <c r="G9" s="257" t="s">
        <v>7</v>
      </c>
      <c r="H9" s="245"/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62"/>
    </row>
    <row r="11" spans="1:11" x14ac:dyDescent="0.25">
      <c r="C11" s="61"/>
      <c r="D11" s="59"/>
      <c r="E11" s="59"/>
      <c r="F11" s="59"/>
      <c r="G11" s="258" t="s">
        <v>11</v>
      </c>
      <c r="H11" s="245"/>
      <c r="I11" s="245"/>
      <c r="J11" s="245"/>
      <c r="K11" s="245"/>
    </row>
    <row r="12" spans="1:11" x14ac:dyDescent="0.25">
      <c r="B12" s="54" t="s">
        <v>12</v>
      </c>
      <c r="C12" s="59"/>
      <c r="D12" s="100" t="s">
        <v>1298</v>
      </c>
      <c r="E12" s="59"/>
      <c r="F12" s="59"/>
      <c r="G12" s="259" t="s">
        <v>14</v>
      </c>
      <c r="H12" s="245"/>
      <c r="I12" s="245"/>
      <c r="J12" s="245"/>
      <c r="K12" s="245"/>
    </row>
    <row r="13" spans="1:11" x14ac:dyDescent="0.25">
      <c r="C13" s="59"/>
      <c r="D13" s="58" t="s">
        <v>1299</v>
      </c>
      <c r="E13" s="59"/>
      <c r="F13" s="59"/>
      <c r="G13" s="261" t="s">
        <v>16</v>
      </c>
      <c r="H13" s="245"/>
      <c r="I13" s="245"/>
      <c r="J13" s="245"/>
      <c r="K13" s="245"/>
    </row>
    <row r="14" spans="1:11" x14ac:dyDescent="0.25">
      <c r="C14" s="59"/>
      <c r="D14" s="100"/>
      <c r="E14" s="185"/>
      <c r="F14" s="185"/>
      <c r="G14" s="182"/>
      <c r="H14" s="182"/>
      <c r="I14" s="182"/>
      <c r="J14" s="182"/>
      <c r="K14" s="182"/>
    </row>
    <row r="15" spans="1:11" x14ac:dyDescent="0.25">
      <c r="A15" s="2" t="s">
        <v>18</v>
      </c>
      <c r="C15" s="185"/>
      <c r="D15" s="57" t="s">
        <v>1300</v>
      </c>
      <c r="E15" s="185"/>
      <c r="F15" s="185"/>
      <c r="G15" s="249" t="s">
        <v>20</v>
      </c>
      <c r="H15" s="245"/>
      <c r="I15" s="245"/>
      <c r="J15" s="245"/>
      <c r="K15" s="245"/>
    </row>
    <row r="16" spans="1:11" x14ac:dyDescent="0.25">
      <c r="D16" s="100"/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</row>
    <row r="17" spans="2:14" x14ac:dyDescent="0.25">
      <c r="C17" s="185"/>
      <c r="D17" s="33"/>
      <c r="E17" s="185"/>
      <c r="F17" s="185"/>
      <c r="G17" s="192"/>
      <c r="H17" s="193" t="s">
        <v>25</v>
      </c>
      <c r="I17" s="194">
        <v>1.05</v>
      </c>
      <c r="J17" s="195">
        <f>SUM(I27:I33) + D22</f>
        <v>2102074</v>
      </c>
      <c r="K17" s="196"/>
    </row>
    <row r="18" spans="2:14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</v>
      </c>
      <c r="J18" s="51"/>
      <c r="K18" s="48"/>
    </row>
    <row r="19" spans="2:14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0.95</v>
      </c>
      <c r="J19" s="51"/>
      <c r="K19" s="48"/>
    </row>
    <row r="20" spans="2:14" x14ac:dyDescent="0.25">
      <c r="B20" s="54" t="s">
        <v>30</v>
      </c>
      <c r="D20" s="181" t="s">
        <v>1298</v>
      </c>
      <c r="E20" s="185"/>
      <c r="F20" s="185"/>
      <c r="G20" s="172"/>
      <c r="H20" s="49" t="s">
        <v>32</v>
      </c>
      <c r="I20" s="191">
        <v>0.89</v>
      </c>
      <c r="J20" s="51"/>
      <c r="K20" s="48"/>
    </row>
    <row r="21" spans="2:14" x14ac:dyDescent="0.25">
      <c r="B21" s="54" t="s">
        <v>33</v>
      </c>
      <c r="D21" s="256" t="s">
        <v>1301</v>
      </c>
      <c r="E21" s="245"/>
      <c r="F21" s="185"/>
      <c r="G21" s="172"/>
      <c r="H21" s="49" t="s">
        <v>142</v>
      </c>
      <c r="I21" s="191">
        <v>0.84</v>
      </c>
      <c r="J21" s="51"/>
      <c r="K21" s="48"/>
    </row>
    <row r="22" spans="2:14" x14ac:dyDescent="0.25">
      <c r="B22" s="10" t="s">
        <v>36</v>
      </c>
      <c r="D22" s="19">
        <v>1550459</v>
      </c>
      <c r="E22" s="185"/>
      <c r="F22" s="185"/>
      <c r="G22" s="172"/>
      <c r="H22" s="49" t="s">
        <v>37</v>
      </c>
      <c r="I22" s="191">
        <v>0.79</v>
      </c>
      <c r="J22" s="197"/>
      <c r="K22" s="48"/>
    </row>
    <row r="23" spans="2:14" x14ac:dyDescent="0.25">
      <c r="B23" s="10"/>
      <c r="D23" s="19"/>
      <c r="E23" s="185"/>
      <c r="F23" s="185"/>
      <c r="G23" s="172"/>
      <c r="H23" s="49" t="s">
        <v>38</v>
      </c>
      <c r="I23" s="191">
        <v>0.75</v>
      </c>
      <c r="J23" s="197"/>
      <c r="K23" s="48"/>
    </row>
    <row r="24" spans="2:14" x14ac:dyDescent="0.25">
      <c r="B24" s="10"/>
      <c r="D24" s="19"/>
      <c r="E24" s="185"/>
      <c r="F24" s="185"/>
      <c r="G24" s="172"/>
      <c r="H24" s="49" t="s">
        <v>1082</v>
      </c>
      <c r="I24" s="191">
        <v>0.73</v>
      </c>
      <c r="J24" s="197"/>
      <c r="K24" s="48"/>
    </row>
    <row r="25" spans="2:14" x14ac:dyDescent="0.25">
      <c r="B25" s="185"/>
      <c r="C25" s="185"/>
      <c r="D25" s="185"/>
      <c r="E25" s="185"/>
      <c r="F25" s="185"/>
      <c r="G25" s="185"/>
      <c r="H25" s="185"/>
      <c r="I25" s="185"/>
      <c r="K25" s="182"/>
      <c r="L25" s="182"/>
      <c r="M25" s="182"/>
      <c r="N25" s="182"/>
    </row>
    <row r="26" spans="2:14" ht="47.25" customHeight="1" x14ac:dyDescent="0.25">
      <c r="B26" s="5" t="s">
        <v>41</v>
      </c>
      <c r="C26" s="5" t="s">
        <v>42</v>
      </c>
      <c r="D26" s="5" t="s">
        <v>43</v>
      </c>
      <c r="E26" s="5" t="s">
        <v>44</v>
      </c>
      <c r="F26" s="186" t="s">
        <v>45</v>
      </c>
      <c r="G26" s="186" t="s">
        <v>46</v>
      </c>
      <c r="H26" s="186" t="s">
        <v>47</v>
      </c>
      <c r="I26" s="186" t="s">
        <v>48</v>
      </c>
      <c r="J26" s="186" t="s">
        <v>23</v>
      </c>
      <c r="K26" s="186" t="s">
        <v>49</v>
      </c>
    </row>
    <row r="27" spans="2:14" x14ac:dyDescent="0.25">
      <c r="B27" s="198">
        <v>1</v>
      </c>
      <c r="C27" s="199">
        <v>10241974</v>
      </c>
      <c r="D27" s="199" t="s">
        <v>1302</v>
      </c>
      <c r="E27" s="199" t="s">
        <v>1298</v>
      </c>
      <c r="F27" s="200">
        <v>43586</v>
      </c>
      <c r="G27" s="200">
        <v>43616</v>
      </c>
      <c r="H27" s="199">
        <v>122147</v>
      </c>
      <c r="I27" s="199">
        <v>122147</v>
      </c>
      <c r="J27" s="199">
        <v>1.05</v>
      </c>
      <c r="K27" s="199">
        <f>ROUND(I27*(J27/1000),2)</f>
        <v>128.25</v>
      </c>
    </row>
    <row r="28" spans="2:14" ht="16.5" customHeight="1" thickBot="1" x14ac:dyDescent="0.3">
      <c r="B28" s="198">
        <v>2</v>
      </c>
      <c r="C28" s="199">
        <v>10241977</v>
      </c>
      <c r="D28" s="199" t="s">
        <v>1303</v>
      </c>
      <c r="E28" s="199" t="s">
        <v>1298</v>
      </c>
      <c r="F28" s="200">
        <v>43584</v>
      </c>
      <c r="G28" s="200">
        <v>43674</v>
      </c>
      <c r="H28" s="199">
        <v>187635</v>
      </c>
      <c r="I28" s="199">
        <v>187635</v>
      </c>
      <c r="J28" s="199">
        <v>1.05</v>
      </c>
      <c r="K28" s="199">
        <f>ROUND(I28*(J28/1000),2)</f>
        <v>197.02</v>
      </c>
    </row>
    <row r="29" spans="2:14" ht="16.5" customHeight="1" thickTop="1" x14ac:dyDescent="0.25">
      <c r="B29" s="198">
        <v>3</v>
      </c>
      <c r="C29" s="199">
        <v>10261974</v>
      </c>
      <c r="D29" s="199" t="s">
        <v>1304</v>
      </c>
      <c r="E29" s="199" t="s">
        <v>1298</v>
      </c>
      <c r="F29" s="200">
        <v>43586</v>
      </c>
      <c r="G29" s="200">
        <v>43616</v>
      </c>
      <c r="H29" s="199">
        <v>49550</v>
      </c>
      <c r="I29" s="199">
        <v>49550</v>
      </c>
      <c r="J29" s="199">
        <v>1.05</v>
      </c>
      <c r="K29" s="199">
        <f>ROUND(I29*(J29/1000),2)</f>
        <v>52.03</v>
      </c>
    </row>
    <row r="30" spans="2:14" x14ac:dyDescent="0.25">
      <c r="B30" s="198">
        <v>4</v>
      </c>
      <c r="C30" s="199">
        <v>10261975</v>
      </c>
      <c r="D30" s="199" t="s">
        <v>1305</v>
      </c>
      <c r="E30" s="199" t="s">
        <v>1298</v>
      </c>
      <c r="F30" s="200">
        <v>43586</v>
      </c>
      <c r="G30" s="200">
        <v>43616</v>
      </c>
      <c r="H30" s="199">
        <v>187584</v>
      </c>
      <c r="I30" s="199">
        <v>187584</v>
      </c>
      <c r="J30" s="199">
        <v>1.05</v>
      </c>
      <c r="K30" s="199">
        <f>ROUND(I30*(J30/1000),2)</f>
        <v>196.96</v>
      </c>
    </row>
    <row r="31" spans="2:14" x14ac:dyDescent="0.25">
      <c r="B31" s="198">
        <v>5</v>
      </c>
      <c r="C31" s="199">
        <v>10321982</v>
      </c>
      <c r="D31" s="199" t="s">
        <v>1306</v>
      </c>
      <c r="E31" s="199" t="s">
        <v>1298</v>
      </c>
      <c r="F31" s="200">
        <v>43610</v>
      </c>
      <c r="G31" s="200">
        <v>43612</v>
      </c>
      <c r="H31" s="199">
        <v>4699</v>
      </c>
      <c r="I31" s="199">
        <v>4699</v>
      </c>
      <c r="J31" s="199">
        <v>1.05</v>
      </c>
      <c r="K31" s="199">
        <f>ROUND(I31*(J31/1000),2)</f>
        <v>4.93</v>
      </c>
    </row>
    <row r="32" spans="2:14" ht="16.5" customHeight="1" thickBot="1" x14ac:dyDescent="0.3">
      <c r="B32" s="46"/>
      <c r="C32" s="46"/>
      <c r="F32" s="117"/>
      <c r="G32" s="117"/>
      <c r="H32" s="189"/>
      <c r="I32" s="180"/>
      <c r="J32" s="180"/>
      <c r="K32" s="217"/>
    </row>
    <row r="33" spans="2:11" ht="16.5" customHeight="1" thickTop="1" x14ac:dyDescent="0.25">
      <c r="B33" s="46"/>
      <c r="C33" s="45"/>
      <c r="F33" s="20"/>
      <c r="G33" s="20"/>
      <c r="H33" s="20"/>
      <c r="I33" s="212"/>
      <c r="J33" s="213"/>
      <c r="K33" s="213"/>
    </row>
    <row r="34" spans="2:11" x14ac:dyDescent="0.25">
      <c r="B34" s="46"/>
      <c r="C34" s="45"/>
      <c r="F34" s="201"/>
      <c r="G34" s="180"/>
      <c r="I34" s="180"/>
      <c r="J34" s="217"/>
      <c r="K34" s="218"/>
    </row>
    <row r="35" spans="2:11" x14ac:dyDescent="0.25">
      <c r="B35" s="46"/>
      <c r="C35" s="45"/>
      <c r="F35" s="201"/>
      <c r="G35" s="47" t="s">
        <v>130</v>
      </c>
      <c r="H35" s="152" t="s">
        <v>1298</v>
      </c>
      <c r="I35" s="151">
        <f>SUMIF(E27:E33,H35,I27:I33)</f>
        <v>551615</v>
      </c>
      <c r="J35" s="214"/>
      <c r="K35" s="216">
        <f>SUMIF(E27:E33,H35,K27:K33)</f>
        <v>579.18999999999994</v>
      </c>
    </row>
    <row r="36" spans="2:11" x14ac:dyDescent="0.25">
      <c r="B36" s="46"/>
      <c r="C36" s="45"/>
      <c r="F36" s="201"/>
      <c r="G36" s="47"/>
      <c r="H36" s="152" t="s">
        <v>1307</v>
      </c>
      <c r="I36" s="151">
        <f>SUMIF(E27:E33,H36,I27:I33)</f>
        <v>0</v>
      </c>
      <c r="J36" s="214"/>
      <c r="K36" s="216">
        <f>SUMIF(E27:E33,H36,K27:K33)</f>
        <v>0</v>
      </c>
    </row>
    <row r="37" spans="2:11" x14ac:dyDescent="0.25">
      <c r="B37" s="46"/>
      <c r="C37" s="45"/>
      <c r="F37" s="20"/>
      <c r="G37" s="20"/>
      <c r="H37" s="21"/>
      <c r="I37" s="20"/>
      <c r="J37" s="212"/>
      <c r="K37" s="213"/>
    </row>
    <row r="38" spans="2:11" ht="15" customHeight="1" thickBot="1" x14ac:dyDescent="0.3">
      <c r="B38" s="46"/>
      <c r="C38" s="45"/>
      <c r="F38" s="201"/>
      <c r="G38" s="180"/>
      <c r="I38" s="180"/>
      <c r="J38" s="217"/>
      <c r="K38" s="218"/>
    </row>
    <row r="39" spans="2:11" ht="15" customHeight="1" x14ac:dyDescent="0.25">
      <c r="B39" s="46"/>
      <c r="C39" s="45"/>
      <c r="F39" s="201"/>
      <c r="G39" s="47" t="s">
        <v>131</v>
      </c>
      <c r="I39" s="180">
        <f>SUM(I27:I33)</f>
        <v>551615</v>
      </c>
      <c r="J39" s="217"/>
      <c r="K39" s="224">
        <f>SUM(K27:K33)</f>
        <v>579.18999999999994</v>
      </c>
    </row>
    <row r="40" spans="2:11" x14ac:dyDescent="0.25">
      <c r="B40" s="46"/>
      <c r="C40" s="45"/>
      <c r="F40" s="201"/>
      <c r="G40" s="180"/>
      <c r="I40" s="180"/>
      <c r="J40" s="217"/>
      <c r="K40" s="218"/>
    </row>
    <row r="41" spans="2:11" x14ac:dyDescent="0.25">
      <c r="B41" s="32" t="s">
        <v>132</v>
      </c>
      <c r="C41" s="24"/>
      <c r="D41" s="35"/>
      <c r="E41" s="24"/>
      <c r="F41" s="24"/>
      <c r="G41" s="24"/>
      <c r="H41" s="24"/>
      <c r="I41" s="24"/>
      <c r="J41" s="24"/>
      <c r="K41" s="25"/>
    </row>
    <row r="42" spans="2:11" x14ac:dyDescent="0.25">
      <c r="B42" s="116"/>
      <c r="C42" s="114"/>
      <c r="D42" s="115"/>
      <c r="E42" s="114"/>
      <c r="F42" s="114"/>
      <c r="G42" s="114"/>
      <c r="H42" s="114"/>
      <c r="I42" s="114"/>
      <c r="J42" s="114"/>
      <c r="K42" s="113"/>
    </row>
    <row r="43" spans="2:11" x14ac:dyDescent="0.25">
      <c r="B43" s="112"/>
      <c r="C43" s="112"/>
      <c r="D43" s="112"/>
      <c r="E43" s="112"/>
      <c r="F43" s="112"/>
      <c r="G43" s="112"/>
      <c r="H43" s="112"/>
      <c r="I43" s="112"/>
      <c r="J43" s="112"/>
      <c r="K43" s="112"/>
    </row>
    <row r="44" spans="2:11" x14ac:dyDescent="0.25">
      <c r="B44" s="10" t="s">
        <v>133</v>
      </c>
      <c r="J44" s="152"/>
      <c r="K44" s="216"/>
    </row>
    <row r="45" spans="2:11" x14ac:dyDescent="0.25">
      <c r="K45" s="218"/>
    </row>
    <row r="46" spans="2:11" x14ac:dyDescent="0.25">
      <c r="C46" s="15" t="s">
        <v>4</v>
      </c>
      <c r="D46" s="71"/>
      <c r="E46" s="14" t="s">
        <v>0</v>
      </c>
      <c r="F46" s="12" t="str">
        <f>K1</f>
        <v>06/04/2019</v>
      </c>
    </row>
    <row r="47" spans="2:11" x14ac:dyDescent="0.25">
      <c r="C47" s="9" t="s">
        <v>8</v>
      </c>
      <c r="D47" s="30"/>
      <c r="E47" s="22" t="s">
        <v>2</v>
      </c>
      <c r="F47" s="13">
        <f>K2</f>
        <v>8481</v>
      </c>
    </row>
    <row r="48" spans="2:11" x14ac:dyDescent="0.25">
      <c r="C48" s="16" t="s">
        <v>6</v>
      </c>
      <c r="D48" s="70"/>
      <c r="E48" s="22" t="s">
        <v>134</v>
      </c>
      <c r="F48" s="13" t="s">
        <v>1298</v>
      </c>
    </row>
    <row r="49" spans="3:11" x14ac:dyDescent="0.25">
      <c r="C49" s="17" t="s">
        <v>7</v>
      </c>
      <c r="D49" s="69"/>
      <c r="E49" s="91"/>
      <c r="F49" s="167"/>
      <c r="G49" s="90"/>
      <c r="H49" s="101"/>
      <c r="J49" s="11" t="s">
        <v>135</v>
      </c>
      <c r="K49" s="223">
        <f>SUM(K27:K33)</f>
        <v>579.18999999999994</v>
      </c>
    </row>
    <row r="50" spans="3:11" x14ac:dyDescent="0.25">
      <c r="C50" s="4"/>
      <c r="D50" s="4"/>
      <c r="E50" s="3"/>
      <c r="F50" s="90"/>
      <c r="G50" s="90"/>
      <c r="H50" s="90"/>
      <c r="I50" s="90"/>
    </row>
  </sheetData>
  <autoFilter ref="B26:K27" xr:uid="{00000000-0009-0000-0000-000009000000}"/>
  <mergeCells count="11">
    <mergeCell ref="G9:K9"/>
    <mergeCell ref="G11:K11"/>
    <mergeCell ref="G12:K12"/>
    <mergeCell ref="D21:E21"/>
    <mergeCell ref="G13:K13"/>
    <mergeCell ref="G15:K15"/>
    <mergeCell ref="G4:K4"/>
    <mergeCell ref="G5:K5"/>
    <mergeCell ref="G6:K6"/>
    <mergeCell ref="G7:K7"/>
    <mergeCell ref="G8:K8"/>
  </mergeCells>
  <hyperlinks>
    <hyperlink ref="B10" r:id="rId1" xr:uid="{00000000-0004-0000-0900-000000000000}"/>
    <hyperlink ref="D15" r:id="rId2" display="mailto:slevy@kabillion.com" xr:uid="{00000000-0004-0000-0900-000001000000}"/>
    <hyperlink ref="B10" r:id="rId3" xr:uid="{00000000-0004-0000-0900-000002000000}"/>
    <hyperlink ref="D15" r:id="rId4" display="mailto:slevy@kabillion.com" xr:uid="{00000000-0004-0000-0900-000003000000}"/>
    <hyperlink ref="B10" r:id="rId5" xr:uid="{00000000-0004-0000-0900-000004000000}"/>
    <hyperlink ref="D15" r:id="rId6" display="mailto:slevy@kabillion.com" xr:uid="{00000000-0004-0000-0900-000005000000}"/>
    <hyperlink ref="B10" r:id="rId7" xr:uid="{00000000-0004-0000-0900-000006000000}"/>
    <hyperlink ref="D15" r:id="rId8" display="mailto:slevy@kabillion.com" xr:uid="{00000000-0004-0000-0900-000007000000}"/>
    <hyperlink ref="B10" r:id="rId9" xr:uid="{00000000-0004-0000-0900-000008000000}"/>
    <hyperlink ref="D15" r:id="rId10" display="mailto:slevy@kabillion.com" xr:uid="{00000000-0004-0000-0900-000009000000}"/>
    <hyperlink ref="B10" r:id="rId11" xr:uid="{00000000-0004-0000-0900-00000A000000}"/>
    <hyperlink ref="D15" r:id="rId12" display="mailto:slevy@kabillion.com" xr:uid="{00000000-0004-0000-0900-00000B000000}"/>
    <hyperlink ref="B10" r:id="rId13" xr:uid="{00000000-0004-0000-0900-00000C000000}"/>
    <hyperlink ref="D15" r:id="rId14" display="mailto:slevy@kabillion.com" xr:uid="{00000000-0004-0000-0900-00000D000000}"/>
    <hyperlink ref="B10" r:id="rId15" xr:uid="{00000000-0004-0000-0900-00000E000000}"/>
    <hyperlink ref="D15" r:id="rId16" display="mailto:slevy@kabillion.com" xr:uid="{00000000-0004-0000-0900-00000F000000}"/>
    <hyperlink ref="B10" r:id="rId17" xr:uid="{00000000-0004-0000-0900-000010000000}"/>
    <hyperlink ref="D15" r:id="rId18" display="mailto:slevy@kabillion.com" xr:uid="{00000000-0004-0000-0900-000011000000}"/>
    <hyperlink ref="B10" r:id="rId19" xr:uid="{00000000-0004-0000-0900-000012000000}"/>
    <hyperlink ref="D15" r:id="rId20" display="mailto:slevy@kabillion.com" xr:uid="{00000000-0004-0000-0900-000013000000}"/>
    <hyperlink ref="B10" r:id="rId21" xr:uid="{00000000-0004-0000-0900-000014000000}"/>
    <hyperlink ref="D15" r:id="rId22" display="mailto:slevy@kabillion.com" xr:uid="{00000000-0004-0000-0900-000015000000}"/>
    <hyperlink ref="B10" r:id="rId23" xr:uid="{00000000-0004-0000-0900-000016000000}"/>
    <hyperlink ref="D15" r:id="rId24" display="mailto:slevy@kabillion.com" xr:uid="{00000000-0004-0000-0900-000017000000}"/>
    <hyperlink ref="B10" r:id="rId25" xr:uid="{00000000-0004-0000-0900-000018000000}"/>
    <hyperlink ref="D15" r:id="rId26" display="mailto:slevy@kabillion.com" xr:uid="{00000000-0004-0000-0900-000019000000}"/>
    <hyperlink ref="B10" r:id="rId27" xr:uid="{00000000-0004-0000-0900-00001A000000}"/>
    <hyperlink ref="D15" r:id="rId28" display="mailto:slevy@kabillion.com" xr:uid="{00000000-0004-0000-0900-00001B000000}"/>
    <hyperlink ref="B10" r:id="rId29" xr:uid="{00000000-0004-0000-0900-00001C000000}"/>
    <hyperlink ref="D15" r:id="rId30" display="mailto:slevy@kabillion.com" xr:uid="{00000000-0004-0000-0900-00001D000000}"/>
    <hyperlink ref="B10" r:id="rId31" xr:uid="{00000000-0004-0000-0900-00001E000000}"/>
    <hyperlink ref="D15" r:id="rId32" display="mailto:slevy@kabillion.com" xr:uid="{00000000-0004-0000-0900-00001F000000}"/>
    <hyperlink ref="B10" r:id="rId33" xr:uid="{00000000-0004-0000-0900-000020000000}"/>
    <hyperlink ref="D15" r:id="rId34" display="mailto:slevy@kabillion.com" xr:uid="{00000000-0004-0000-0900-000021000000}"/>
    <hyperlink ref="B10" r:id="rId35" xr:uid="{00000000-0004-0000-0900-000022000000}"/>
    <hyperlink ref="D15" r:id="rId36" display="mailto:slevy@kabillion.com" xr:uid="{00000000-0004-0000-0900-000023000000}"/>
    <hyperlink ref="B10" r:id="rId37" xr:uid="{00000000-0004-0000-0900-000024000000}"/>
    <hyperlink ref="D15" r:id="rId38" display="mailto:slevy@kabillion.com" xr:uid="{00000000-0004-0000-0900-000025000000}"/>
    <hyperlink ref="B10" r:id="rId39" xr:uid="{00000000-0004-0000-0900-000026000000}"/>
    <hyperlink ref="D15" r:id="rId40" display="mailto:slevy@kabillion.com" xr:uid="{00000000-0004-0000-0900-000027000000}"/>
  </hyperlinks>
  <printOptions horizontalCentered="1"/>
  <pageMargins left="0.5" right="0.5" top="0.5" bottom="0.6" header="0.2" footer="0.2"/>
  <pageSetup scale="5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N51"/>
  <sheetViews>
    <sheetView showGridLines="0" zoomScale="130" zoomScaleNormal="130" zoomScalePageLayoutView="90" workbookViewId="0">
      <selection activeCell="D14" sqref="D14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6" width="12.85546875" style="2" customWidth="1"/>
    <col min="7" max="7" width="12.42578125" style="2" customWidth="1"/>
    <col min="8" max="8" width="16" style="2" customWidth="1"/>
    <col min="9" max="9" width="13" style="2" customWidth="1"/>
    <col min="10" max="10" width="13.7109375" style="2" customWidth="1"/>
    <col min="11" max="11" width="12.7109375" style="2" customWidth="1"/>
    <col min="12" max="12" width="1.7109375" style="2" customWidth="1"/>
    <col min="13" max="13" width="12.28515625" style="2" customWidth="1"/>
    <col min="14" max="14" width="16" style="2" customWidth="1"/>
    <col min="15" max="15" width="4.7109375" style="2" customWidth="1"/>
    <col min="16" max="16" width="8.7109375" style="2" customWidth="1"/>
    <col min="17" max="16384" width="8.7109375" style="2"/>
  </cols>
  <sheetData>
    <row r="1" spans="1:11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1" x14ac:dyDescent="0.25">
      <c r="B2" s="62"/>
      <c r="C2" s="62"/>
      <c r="D2" s="62"/>
      <c r="E2" s="62"/>
      <c r="F2" s="62"/>
      <c r="G2" s="62"/>
      <c r="H2" s="62"/>
      <c r="J2" s="23" t="s">
        <v>2</v>
      </c>
      <c r="K2" s="82">
        <v>8480</v>
      </c>
    </row>
    <row r="3" spans="1:11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1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1" x14ac:dyDescent="0.25">
      <c r="B6" s="65" t="s">
        <v>4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1" x14ac:dyDescent="0.25">
      <c r="B7" s="64" t="s">
        <v>6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62"/>
    </row>
    <row r="11" spans="1:11" x14ac:dyDescent="0.25">
      <c r="C11" s="61"/>
      <c r="D11" s="59"/>
      <c r="E11" s="59"/>
      <c r="F11" s="59"/>
      <c r="G11" s="244" t="s">
        <v>11</v>
      </c>
      <c r="H11" s="245"/>
      <c r="I11" s="245"/>
      <c r="J11" s="245"/>
      <c r="K11" s="245"/>
    </row>
    <row r="12" spans="1:11" x14ac:dyDescent="0.25">
      <c r="B12" s="54" t="s">
        <v>12</v>
      </c>
      <c r="C12" s="59"/>
      <c r="D12" s="100" t="s">
        <v>1308</v>
      </c>
      <c r="E12" s="59"/>
      <c r="F12" s="59"/>
      <c r="G12" s="247" t="s">
        <v>14</v>
      </c>
      <c r="H12" s="245"/>
      <c r="I12" s="245"/>
      <c r="J12" s="245"/>
      <c r="K12" s="245"/>
    </row>
    <row r="13" spans="1:11" x14ac:dyDescent="0.25">
      <c r="C13" s="59"/>
      <c r="D13" s="58" t="s">
        <v>1309</v>
      </c>
      <c r="E13" s="59"/>
      <c r="F13" s="59"/>
      <c r="G13" s="248" t="s">
        <v>16</v>
      </c>
      <c r="H13" s="245"/>
      <c r="I13" s="245"/>
      <c r="J13" s="245"/>
      <c r="K13" s="245"/>
    </row>
    <row r="14" spans="1:11" x14ac:dyDescent="0.25">
      <c r="C14" s="59"/>
      <c r="D14" s="100"/>
      <c r="E14" s="185"/>
      <c r="F14" s="185"/>
      <c r="G14" s="182"/>
      <c r="H14" s="182"/>
      <c r="I14" s="182"/>
      <c r="J14" s="182"/>
      <c r="K14" s="182"/>
    </row>
    <row r="15" spans="1:11" x14ac:dyDescent="0.25">
      <c r="A15" s="2" t="s">
        <v>18</v>
      </c>
      <c r="C15" s="185"/>
      <c r="D15" s="57" t="s">
        <v>1310</v>
      </c>
      <c r="E15" s="185"/>
      <c r="F15" s="185"/>
      <c r="G15" s="249" t="s">
        <v>20</v>
      </c>
      <c r="H15" s="245"/>
      <c r="I15" s="245"/>
      <c r="J15" s="245"/>
      <c r="K15" s="245"/>
    </row>
    <row r="16" spans="1:11" x14ac:dyDescent="0.25">
      <c r="D16" s="100"/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</row>
    <row r="17" spans="2:14" x14ac:dyDescent="0.25">
      <c r="C17" s="185"/>
      <c r="D17" s="33"/>
      <c r="E17" s="185"/>
      <c r="F17" s="185"/>
      <c r="G17" s="192"/>
      <c r="H17" s="193" t="s">
        <v>25</v>
      </c>
      <c r="I17" s="194">
        <v>1.05</v>
      </c>
      <c r="J17" s="240">
        <f>SUM(I27:I32) + D22</f>
        <v>148943</v>
      </c>
      <c r="K17" s="196"/>
    </row>
    <row r="18" spans="2:14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</v>
      </c>
      <c r="J18" s="51"/>
      <c r="K18" s="48"/>
    </row>
    <row r="19" spans="2:14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0.95</v>
      </c>
      <c r="J19" s="51"/>
      <c r="K19" s="48"/>
    </row>
    <row r="20" spans="2:14" x14ac:dyDescent="0.25">
      <c r="B20" s="54" t="s">
        <v>30</v>
      </c>
      <c r="D20" s="181" t="s">
        <v>1308</v>
      </c>
      <c r="E20" s="185"/>
      <c r="F20" s="185"/>
      <c r="G20" s="172"/>
      <c r="H20" s="49" t="s">
        <v>32</v>
      </c>
      <c r="I20" s="191">
        <v>0.89</v>
      </c>
      <c r="J20" s="51"/>
      <c r="K20" s="48"/>
    </row>
    <row r="21" spans="2:14" x14ac:dyDescent="0.25">
      <c r="B21" s="54" t="s">
        <v>33</v>
      </c>
      <c r="D21" s="256" t="s">
        <v>1311</v>
      </c>
      <c r="E21" s="245"/>
      <c r="F21" s="185"/>
      <c r="G21" s="172"/>
      <c r="H21" s="49" t="s">
        <v>142</v>
      </c>
      <c r="I21" s="191">
        <v>0.84</v>
      </c>
      <c r="J21" s="51"/>
      <c r="K21" s="48"/>
    </row>
    <row r="22" spans="2:14" x14ac:dyDescent="0.25">
      <c r="B22" s="10" t="s">
        <v>36</v>
      </c>
      <c r="D22" s="19">
        <v>50940</v>
      </c>
      <c r="E22" s="185"/>
      <c r="F22" s="185"/>
      <c r="G22" s="172"/>
      <c r="H22" s="49" t="s">
        <v>1312</v>
      </c>
      <c r="I22" s="191">
        <v>0.79</v>
      </c>
      <c r="J22" s="197"/>
      <c r="K22" s="48"/>
    </row>
    <row r="23" spans="2:14" x14ac:dyDescent="0.25">
      <c r="B23" s="10"/>
      <c r="D23" s="19"/>
      <c r="E23" s="185"/>
      <c r="F23" s="185"/>
      <c r="G23" s="172"/>
      <c r="H23" s="49" t="s">
        <v>38</v>
      </c>
      <c r="I23" s="191">
        <v>0.75</v>
      </c>
      <c r="J23" s="197"/>
      <c r="K23" s="48"/>
    </row>
    <row r="24" spans="2:14" x14ac:dyDescent="0.25">
      <c r="B24" s="10"/>
      <c r="D24" s="19"/>
      <c r="E24" s="185"/>
      <c r="F24" s="185"/>
      <c r="G24" s="172"/>
      <c r="H24" s="49" t="s">
        <v>1082</v>
      </c>
      <c r="I24" s="191">
        <v>0.73</v>
      </c>
      <c r="J24" s="197"/>
      <c r="K24" s="48"/>
    </row>
    <row r="25" spans="2:14" x14ac:dyDescent="0.25">
      <c r="B25" s="185"/>
      <c r="C25" s="185"/>
      <c r="D25" s="185"/>
      <c r="E25" s="185"/>
      <c r="F25" s="185"/>
      <c r="G25" s="185"/>
      <c r="H25" s="185"/>
      <c r="I25" s="185"/>
      <c r="J25" s="185"/>
      <c r="L25" s="182"/>
      <c r="M25" s="182"/>
      <c r="N25" s="182"/>
    </row>
    <row r="26" spans="2:14" ht="47.25" customHeight="1" x14ac:dyDescent="0.25">
      <c r="B26" s="5" t="s">
        <v>41</v>
      </c>
      <c r="C26" s="5" t="s">
        <v>42</v>
      </c>
      <c r="D26" s="5" t="s">
        <v>43</v>
      </c>
      <c r="E26" s="5" t="s">
        <v>44</v>
      </c>
      <c r="F26" s="186" t="s">
        <v>45</v>
      </c>
      <c r="G26" s="186" t="s">
        <v>46</v>
      </c>
      <c r="H26" s="186" t="s">
        <v>47</v>
      </c>
      <c r="I26" s="186" t="s">
        <v>48</v>
      </c>
      <c r="J26" s="186" t="s">
        <v>23</v>
      </c>
      <c r="K26" s="186" t="s">
        <v>49</v>
      </c>
    </row>
    <row r="27" spans="2:14" x14ac:dyDescent="0.25">
      <c r="B27" s="198">
        <v>1</v>
      </c>
      <c r="C27" s="199">
        <v>10231972</v>
      </c>
      <c r="D27" s="199" t="s">
        <v>1313</v>
      </c>
      <c r="E27" s="199" t="s">
        <v>1314</v>
      </c>
      <c r="F27" s="200">
        <v>43570</v>
      </c>
      <c r="G27" s="200">
        <v>43830</v>
      </c>
      <c r="H27" s="199">
        <v>60361</v>
      </c>
      <c r="I27" s="199">
        <v>60361</v>
      </c>
      <c r="J27" s="199">
        <v>1.05</v>
      </c>
      <c r="K27" s="199">
        <f>ROUND(I27*(J27/1000),2)</f>
        <v>63.38</v>
      </c>
    </row>
    <row r="28" spans="2:14" ht="16.5" customHeight="1" thickBot="1" x14ac:dyDescent="0.3">
      <c r="B28" s="198">
        <v>2</v>
      </c>
      <c r="C28" s="199">
        <v>10231972</v>
      </c>
      <c r="D28" s="199" t="s">
        <v>1313</v>
      </c>
      <c r="E28" s="199" t="s">
        <v>1311</v>
      </c>
      <c r="F28" s="200">
        <v>43570</v>
      </c>
      <c r="G28" s="200">
        <v>43830</v>
      </c>
      <c r="H28" s="199">
        <v>11691</v>
      </c>
      <c r="I28" s="199">
        <v>11691</v>
      </c>
      <c r="J28" s="199">
        <v>1.05</v>
      </c>
      <c r="K28" s="199">
        <f>ROUND(I28*(J28/1000),2)</f>
        <v>12.28</v>
      </c>
    </row>
    <row r="29" spans="2:14" ht="16.5" customHeight="1" thickTop="1" x14ac:dyDescent="0.25">
      <c r="B29" s="198">
        <v>3</v>
      </c>
      <c r="C29" s="199">
        <v>10291973</v>
      </c>
      <c r="D29" s="199" t="s">
        <v>1315</v>
      </c>
      <c r="E29" s="199" t="s">
        <v>1314</v>
      </c>
      <c r="F29" s="200">
        <v>43586</v>
      </c>
      <c r="G29" s="200">
        <v>43616</v>
      </c>
      <c r="H29" s="199">
        <v>21447</v>
      </c>
      <c r="I29" s="199">
        <v>21447</v>
      </c>
      <c r="J29" s="199">
        <v>1.05</v>
      </c>
      <c r="K29" s="199">
        <f>ROUND(I29*(J29/1000),2)</f>
        <v>22.52</v>
      </c>
    </row>
    <row r="30" spans="2:14" x14ac:dyDescent="0.25">
      <c r="B30" s="198">
        <v>4</v>
      </c>
      <c r="C30" s="199">
        <v>10291973</v>
      </c>
      <c r="D30" s="199" t="s">
        <v>1315</v>
      </c>
      <c r="E30" s="199" t="s">
        <v>1311</v>
      </c>
      <c r="F30" s="200">
        <v>43586</v>
      </c>
      <c r="G30" s="200">
        <v>43616</v>
      </c>
      <c r="H30" s="199">
        <v>4504</v>
      </c>
      <c r="I30" s="199">
        <v>4504</v>
      </c>
      <c r="J30" s="199">
        <v>1.05</v>
      </c>
      <c r="K30" s="199">
        <f>ROUND(I30*(J30/1000),2)</f>
        <v>4.7300000000000004</v>
      </c>
    </row>
    <row r="31" spans="2:14" x14ac:dyDescent="0.25">
      <c r="B31" s="46"/>
      <c r="F31" s="117"/>
      <c r="G31" s="117"/>
      <c r="H31" s="180"/>
      <c r="I31" s="180"/>
      <c r="J31" s="151"/>
      <c r="K31" s="217"/>
    </row>
    <row r="32" spans="2:14" x14ac:dyDescent="0.25">
      <c r="B32" s="46"/>
      <c r="C32" s="45"/>
      <c r="F32" s="20"/>
      <c r="G32" s="20"/>
      <c r="H32" s="20"/>
      <c r="I32" s="212"/>
      <c r="J32" s="213"/>
      <c r="K32" s="213"/>
    </row>
    <row r="33" spans="2:11" x14ac:dyDescent="0.25">
      <c r="B33" s="46"/>
      <c r="C33" s="45"/>
      <c r="F33" s="201"/>
      <c r="G33" s="180"/>
      <c r="I33" s="180"/>
      <c r="J33" s="217"/>
      <c r="K33" s="218"/>
    </row>
    <row r="34" spans="2:11" ht="16.5" customHeight="1" thickBot="1" x14ac:dyDescent="0.3">
      <c r="B34" s="46"/>
      <c r="C34" s="45"/>
      <c r="F34" s="201"/>
      <c r="G34" s="47" t="s">
        <v>130</v>
      </c>
      <c r="H34" s="152" t="s">
        <v>1311</v>
      </c>
      <c r="I34" s="151">
        <f>SUMIF(E27:E32,H34,I27:I32)</f>
        <v>16195</v>
      </c>
      <c r="J34" s="214"/>
      <c r="K34" s="216">
        <f>SUMIF(E27:E32,H34,K27:K32)</f>
        <v>17.009999999999998</v>
      </c>
    </row>
    <row r="35" spans="2:11" ht="16.5" customHeight="1" thickTop="1" x14ac:dyDescent="0.25">
      <c r="B35" s="46"/>
      <c r="C35" s="45"/>
      <c r="F35" s="201"/>
      <c r="G35" s="47"/>
      <c r="H35" s="152" t="s">
        <v>1314</v>
      </c>
      <c r="I35" s="151">
        <f>SUMIF(E27:E32,H35,I27:I32)</f>
        <v>81808</v>
      </c>
      <c r="J35" s="214"/>
      <c r="K35" s="216">
        <f>SUMIF(E27:E32,H35,K27:K32)</f>
        <v>85.9</v>
      </c>
    </row>
    <row r="36" spans="2:11" x14ac:dyDescent="0.25">
      <c r="B36" s="46"/>
      <c r="C36" s="45"/>
      <c r="F36" s="201"/>
      <c r="G36" s="47"/>
      <c r="H36" s="152" t="s">
        <v>565</v>
      </c>
      <c r="I36" s="151">
        <f>SUMIF($E$27:$E$28,$H32,$J$27:$J$28)</f>
        <v>0</v>
      </c>
      <c r="J36" s="214"/>
      <c r="K36" s="222" t="s">
        <v>1316</v>
      </c>
    </row>
    <row r="37" spans="2:11" x14ac:dyDescent="0.25">
      <c r="B37" s="46"/>
      <c r="C37" s="45"/>
      <c r="F37" s="201"/>
      <c r="G37" s="47"/>
      <c r="H37" s="152"/>
      <c r="I37" s="151"/>
      <c r="J37" s="214"/>
      <c r="K37" s="216"/>
    </row>
    <row r="38" spans="2:11" ht="15.75" customHeight="1" x14ac:dyDescent="0.25">
      <c r="B38" s="46"/>
      <c r="C38" s="45"/>
      <c r="F38" s="20"/>
      <c r="G38" s="20"/>
      <c r="H38" s="21"/>
      <c r="I38" s="20"/>
      <c r="J38" s="212"/>
      <c r="K38" s="213"/>
    </row>
    <row r="39" spans="2:11" ht="15.75" customHeight="1" x14ac:dyDescent="0.25">
      <c r="B39" s="46"/>
      <c r="C39" s="45"/>
      <c r="F39" s="201"/>
      <c r="G39" s="180"/>
      <c r="I39" s="180"/>
      <c r="J39" s="217"/>
      <c r="K39" s="218"/>
    </row>
    <row r="40" spans="2:11" ht="16.5" customHeight="1" thickBot="1" x14ac:dyDescent="0.3">
      <c r="B40" s="46"/>
      <c r="C40" s="45"/>
      <c r="F40" s="201"/>
      <c r="G40" s="47" t="s">
        <v>131</v>
      </c>
      <c r="I40" s="180">
        <f>SUM(I27:I32)</f>
        <v>98003</v>
      </c>
      <c r="J40" s="217"/>
      <c r="K40" s="224">
        <f>SUM(K27:K32)</f>
        <v>102.91</v>
      </c>
    </row>
    <row r="41" spans="2:11" x14ac:dyDescent="0.25">
      <c r="B41" s="46"/>
      <c r="C41" s="45"/>
      <c r="F41" s="201"/>
      <c r="G41" s="180"/>
      <c r="I41" s="180"/>
      <c r="J41" s="217"/>
      <c r="K41" s="218"/>
    </row>
    <row r="42" spans="2:11" x14ac:dyDescent="0.25">
      <c r="B42" s="32" t="s">
        <v>132</v>
      </c>
      <c r="C42" s="24"/>
      <c r="D42" s="35"/>
      <c r="E42" s="24"/>
      <c r="F42" s="24"/>
      <c r="G42" s="24"/>
      <c r="H42" s="24"/>
      <c r="I42" s="24"/>
      <c r="J42" s="24"/>
      <c r="K42" s="25"/>
    </row>
    <row r="43" spans="2:11" x14ac:dyDescent="0.25">
      <c r="B43" s="116"/>
      <c r="C43" s="114"/>
      <c r="D43" s="115"/>
      <c r="E43" s="114"/>
      <c r="F43" s="114"/>
      <c r="G43" s="114"/>
      <c r="H43" s="114"/>
      <c r="I43" s="114"/>
      <c r="J43" s="114"/>
      <c r="K43" s="113"/>
    </row>
    <row r="44" spans="2:11" x14ac:dyDescent="0.25">
      <c r="B44" s="112"/>
      <c r="C44" s="112"/>
      <c r="D44" s="112"/>
      <c r="E44" s="112"/>
      <c r="F44" s="112"/>
      <c r="G44" s="112"/>
      <c r="H44" s="112"/>
      <c r="I44" s="112"/>
      <c r="J44" s="112"/>
      <c r="K44" s="112"/>
    </row>
    <row r="45" spans="2:11" x14ac:dyDescent="0.25">
      <c r="B45" s="10" t="s">
        <v>133</v>
      </c>
      <c r="J45" s="152"/>
      <c r="K45" s="216"/>
    </row>
    <row r="46" spans="2:11" ht="15.75" customHeight="1" x14ac:dyDescent="0.25">
      <c r="K46" s="218"/>
    </row>
    <row r="47" spans="2:11" x14ac:dyDescent="0.25">
      <c r="C47" s="15" t="s">
        <v>4</v>
      </c>
      <c r="D47" s="71"/>
      <c r="E47" s="14" t="s">
        <v>0</v>
      </c>
      <c r="F47" s="12" t="str">
        <f>K1</f>
        <v>06/04/2019</v>
      </c>
    </row>
    <row r="48" spans="2:11" x14ac:dyDescent="0.25">
      <c r="C48" s="9" t="s">
        <v>8</v>
      </c>
      <c r="D48" s="30"/>
      <c r="E48" s="22" t="s">
        <v>2</v>
      </c>
      <c r="F48" s="13">
        <f>K2</f>
        <v>8480</v>
      </c>
    </row>
    <row r="49" spans="3:11" x14ac:dyDescent="0.25">
      <c r="C49" s="16" t="s">
        <v>6</v>
      </c>
      <c r="D49" s="70"/>
      <c r="E49" s="22" t="s">
        <v>134</v>
      </c>
      <c r="F49" s="13" t="s">
        <v>1308</v>
      </c>
    </row>
    <row r="50" spans="3:11" x14ac:dyDescent="0.25">
      <c r="C50" s="17" t="s">
        <v>7</v>
      </c>
      <c r="D50" s="69"/>
      <c r="E50" s="91" t="s">
        <v>33</v>
      </c>
      <c r="F50" s="167" t="s">
        <v>1311</v>
      </c>
      <c r="G50" s="90"/>
      <c r="H50" s="101"/>
      <c r="J50" s="11" t="s">
        <v>135</v>
      </c>
      <c r="K50" s="223">
        <f>SUM(K27:K32)</f>
        <v>102.91</v>
      </c>
    </row>
    <row r="51" spans="3:11" x14ac:dyDescent="0.25">
      <c r="C51" s="4"/>
      <c r="D51" s="4"/>
      <c r="E51" s="3"/>
      <c r="F51" s="90"/>
      <c r="G51" s="90"/>
      <c r="H51" s="90"/>
      <c r="I51" s="90"/>
    </row>
  </sheetData>
  <autoFilter ref="B26:K27" xr:uid="{00000000-0009-0000-0000-00000A000000}"/>
  <mergeCells count="11">
    <mergeCell ref="G9:K9"/>
    <mergeCell ref="G11:K11"/>
    <mergeCell ref="G12:K12"/>
    <mergeCell ref="D21:E21"/>
    <mergeCell ref="G13:K13"/>
    <mergeCell ref="G15:K15"/>
    <mergeCell ref="G4:K4"/>
    <mergeCell ref="G5:K5"/>
    <mergeCell ref="G6:K6"/>
    <mergeCell ref="G7:K7"/>
    <mergeCell ref="G8:K8"/>
  </mergeCells>
  <hyperlinks>
    <hyperlink ref="B10" r:id="rId1" xr:uid="{00000000-0004-0000-0A00-000000000000}"/>
    <hyperlink ref="D15" r:id="rId2" xr:uid="{00000000-0004-0000-0A00-000001000000}"/>
    <hyperlink ref="B10" r:id="rId3" xr:uid="{00000000-0004-0000-0A00-000002000000}"/>
    <hyperlink ref="D15" r:id="rId4" xr:uid="{00000000-0004-0000-0A00-000003000000}"/>
    <hyperlink ref="B10" r:id="rId5" xr:uid="{00000000-0004-0000-0A00-000004000000}"/>
    <hyperlink ref="D15" r:id="rId6" xr:uid="{00000000-0004-0000-0A00-000005000000}"/>
    <hyperlink ref="B10" r:id="rId7" xr:uid="{00000000-0004-0000-0A00-000006000000}"/>
    <hyperlink ref="D15" r:id="rId8" xr:uid="{00000000-0004-0000-0A00-000007000000}"/>
    <hyperlink ref="B10" r:id="rId9" xr:uid="{00000000-0004-0000-0A00-000008000000}"/>
    <hyperlink ref="D15" r:id="rId10" xr:uid="{00000000-0004-0000-0A00-000009000000}"/>
    <hyperlink ref="B10" r:id="rId11" xr:uid="{00000000-0004-0000-0A00-00000A000000}"/>
    <hyperlink ref="D15" r:id="rId12" xr:uid="{00000000-0004-0000-0A00-00000B000000}"/>
    <hyperlink ref="B10" r:id="rId13" xr:uid="{00000000-0004-0000-0A00-00000C000000}"/>
    <hyperlink ref="D15" r:id="rId14" xr:uid="{00000000-0004-0000-0A00-00000D000000}"/>
    <hyperlink ref="B10" r:id="rId15" xr:uid="{00000000-0004-0000-0A00-00000E000000}"/>
    <hyperlink ref="D15" r:id="rId16" xr:uid="{00000000-0004-0000-0A00-00000F000000}"/>
    <hyperlink ref="B10" r:id="rId17" xr:uid="{00000000-0004-0000-0A00-000010000000}"/>
    <hyperlink ref="D15" r:id="rId18" xr:uid="{00000000-0004-0000-0A00-000011000000}"/>
    <hyperlink ref="B10" r:id="rId19" xr:uid="{00000000-0004-0000-0A00-000012000000}"/>
    <hyperlink ref="D15" r:id="rId20" xr:uid="{00000000-0004-0000-0A00-000013000000}"/>
    <hyperlink ref="B10" r:id="rId21" xr:uid="{00000000-0004-0000-0A00-000014000000}"/>
    <hyperlink ref="D15" r:id="rId22" xr:uid="{00000000-0004-0000-0A00-000015000000}"/>
    <hyperlink ref="B10" r:id="rId23" xr:uid="{00000000-0004-0000-0A00-000016000000}"/>
    <hyperlink ref="D15" r:id="rId24" xr:uid="{00000000-0004-0000-0A00-000017000000}"/>
    <hyperlink ref="B10" r:id="rId25" xr:uid="{00000000-0004-0000-0A00-000018000000}"/>
    <hyperlink ref="D15" r:id="rId26" xr:uid="{00000000-0004-0000-0A00-000019000000}"/>
    <hyperlink ref="B10" r:id="rId27" xr:uid="{00000000-0004-0000-0A00-00001A000000}"/>
    <hyperlink ref="D15" r:id="rId28" xr:uid="{00000000-0004-0000-0A00-00001B000000}"/>
    <hyperlink ref="B10" r:id="rId29" xr:uid="{00000000-0004-0000-0A00-00001C000000}"/>
    <hyperlink ref="D15" r:id="rId30" xr:uid="{00000000-0004-0000-0A00-00001D000000}"/>
    <hyperlink ref="B10" r:id="rId31" xr:uid="{00000000-0004-0000-0A00-00001E000000}"/>
    <hyperlink ref="D15" r:id="rId32" xr:uid="{00000000-0004-0000-0A00-00001F000000}"/>
    <hyperlink ref="B10" r:id="rId33" xr:uid="{00000000-0004-0000-0A00-000020000000}"/>
    <hyperlink ref="D15" r:id="rId34" xr:uid="{00000000-0004-0000-0A00-000021000000}"/>
    <hyperlink ref="B10" r:id="rId35" xr:uid="{00000000-0004-0000-0A00-000022000000}"/>
    <hyperlink ref="D15" r:id="rId36" xr:uid="{00000000-0004-0000-0A00-000023000000}"/>
    <hyperlink ref="B10" r:id="rId37" xr:uid="{00000000-0004-0000-0A00-000024000000}"/>
    <hyperlink ref="D15" r:id="rId38" xr:uid="{00000000-0004-0000-0A00-000025000000}"/>
    <hyperlink ref="B10" r:id="rId39" xr:uid="{00000000-0004-0000-0A00-000026000000}"/>
    <hyperlink ref="D15" r:id="rId40" xr:uid="{00000000-0004-0000-0A00-000027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67"/>
  <sheetViews>
    <sheetView showGridLines="0" topLeftCell="A13" zoomScale="130" zoomScaleNormal="130" zoomScalePageLayoutView="90" workbookViewId="0">
      <selection activeCell="K14" sqref="K1:K1048576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7" width="11.7109375" style="2" bestFit="1" customWidth="1"/>
    <col min="8" max="8" width="19.28515625" style="2" customWidth="1"/>
    <col min="9" max="9" width="13" style="2" customWidth="1"/>
    <col min="10" max="10" width="13.7109375" style="2" customWidth="1"/>
    <col min="11" max="11" width="12.7109375" style="2" customWidth="1"/>
    <col min="12" max="12" width="12.7109375" style="2" bestFit="1" customWidth="1"/>
    <col min="13" max="13" width="12.28515625" style="2" customWidth="1"/>
    <col min="14" max="14" width="16" style="2" customWidth="1"/>
    <col min="15" max="15" width="10.140625" style="2" bestFit="1" customWidth="1"/>
    <col min="16" max="16" width="16" style="2" customWidth="1"/>
    <col min="17" max="17" width="8.7109375" style="2" customWidth="1"/>
    <col min="18" max="16384" width="8.7109375" style="2"/>
  </cols>
  <sheetData>
    <row r="1" spans="1:11" x14ac:dyDescent="0.25">
      <c r="B1" s="62"/>
      <c r="C1" s="62"/>
      <c r="D1" s="62"/>
      <c r="E1" s="62"/>
      <c r="F1" s="62"/>
      <c r="G1" s="62"/>
      <c r="H1" s="185"/>
      <c r="I1" s="185"/>
      <c r="J1" s="23" t="s">
        <v>0</v>
      </c>
      <c r="K1" s="129" t="s">
        <v>1</v>
      </c>
    </row>
    <row r="2" spans="1:11" x14ac:dyDescent="0.25">
      <c r="B2" s="62"/>
      <c r="C2" s="62"/>
      <c r="D2" s="62"/>
      <c r="E2" s="62"/>
      <c r="F2" s="62"/>
      <c r="G2" s="62"/>
      <c r="H2" s="62"/>
      <c r="I2" s="62"/>
      <c r="J2" s="23" t="s">
        <v>2</v>
      </c>
      <c r="K2" s="128">
        <v>8482</v>
      </c>
    </row>
    <row r="3" spans="1:11" x14ac:dyDescent="0.25">
      <c r="B3" s="62"/>
      <c r="C3" s="62"/>
      <c r="D3" s="62"/>
      <c r="E3" s="62"/>
      <c r="F3" s="62"/>
      <c r="G3" s="6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62"/>
      <c r="G4" s="249" t="s">
        <v>3</v>
      </c>
      <c r="H4" s="245"/>
      <c r="I4" s="245"/>
      <c r="J4" s="245"/>
      <c r="K4" s="245"/>
    </row>
    <row r="5" spans="1:11" x14ac:dyDescent="0.25">
      <c r="C5" s="66"/>
      <c r="D5" s="66"/>
      <c r="E5" s="66"/>
      <c r="F5" s="62"/>
      <c r="G5" s="262" t="s">
        <v>5</v>
      </c>
      <c r="H5" s="245"/>
      <c r="I5" s="245"/>
      <c r="J5" s="245"/>
      <c r="K5" s="245"/>
    </row>
    <row r="6" spans="1:11" x14ac:dyDescent="0.25">
      <c r="B6" s="65" t="s">
        <v>4</v>
      </c>
      <c r="C6" s="62"/>
      <c r="D6" s="62"/>
      <c r="E6" s="62"/>
      <c r="F6" s="62"/>
      <c r="G6" s="62"/>
      <c r="H6" s="246" t="s">
        <v>4</v>
      </c>
      <c r="I6" s="245"/>
      <c r="J6" s="245"/>
      <c r="K6" s="245"/>
    </row>
    <row r="7" spans="1:11" x14ac:dyDescent="0.25">
      <c r="B7" s="64" t="s">
        <v>6</v>
      </c>
      <c r="C7" s="62"/>
      <c r="D7" s="62"/>
      <c r="E7" s="62"/>
      <c r="F7" s="62"/>
      <c r="G7" s="62"/>
      <c r="H7" s="252" t="s">
        <v>8</v>
      </c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182"/>
      <c r="G8" s="182"/>
      <c r="H8" s="246" t="s">
        <v>6</v>
      </c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62"/>
      <c r="G9" s="62"/>
      <c r="H9" s="246" t="s">
        <v>7</v>
      </c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62"/>
      <c r="G10" s="62"/>
    </row>
    <row r="11" spans="1:11" x14ac:dyDescent="0.25">
      <c r="C11" s="61"/>
      <c r="D11" s="59"/>
      <c r="E11" s="59"/>
      <c r="F11" s="59"/>
      <c r="G11" s="59"/>
      <c r="H11" s="244" t="s">
        <v>11</v>
      </c>
      <c r="I11" s="245"/>
      <c r="J11" s="245"/>
      <c r="K11" s="245"/>
    </row>
    <row r="12" spans="1:11" x14ac:dyDescent="0.25">
      <c r="B12" s="54" t="s">
        <v>12</v>
      </c>
      <c r="C12" s="59"/>
      <c r="D12" s="100" t="s">
        <v>1317</v>
      </c>
      <c r="E12" s="59"/>
      <c r="F12" s="59"/>
      <c r="G12" s="59"/>
      <c r="H12" s="247" t="s">
        <v>14</v>
      </c>
      <c r="I12" s="245"/>
      <c r="J12" s="245"/>
      <c r="K12" s="245"/>
    </row>
    <row r="13" spans="1:11" x14ac:dyDescent="0.25">
      <c r="C13" s="59"/>
      <c r="D13" s="58" t="s">
        <v>1318</v>
      </c>
      <c r="E13" s="59"/>
      <c r="F13" s="59"/>
      <c r="G13" s="59"/>
      <c r="H13" s="248" t="s">
        <v>16</v>
      </c>
      <c r="I13" s="245"/>
      <c r="J13" s="245"/>
      <c r="K13" s="245"/>
    </row>
    <row r="14" spans="1:11" x14ac:dyDescent="0.25">
      <c r="C14" s="59"/>
      <c r="D14" s="100"/>
      <c r="E14" s="185"/>
      <c r="F14" s="185"/>
      <c r="G14" s="185"/>
      <c r="H14" s="182"/>
      <c r="I14" s="182"/>
      <c r="J14" s="182"/>
      <c r="K14" s="182"/>
    </row>
    <row r="15" spans="1:11" x14ac:dyDescent="0.25">
      <c r="A15" s="2" t="s">
        <v>18</v>
      </c>
      <c r="C15" s="185"/>
      <c r="D15" s="127" t="s">
        <v>1319</v>
      </c>
      <c r="E15" s="185"/>
      <c r="F15" s="185"/>
      <c r="G15" s="249" t="s">
        <v>20</v>
      </c>
      <c r="H15" s="245"/>
      <c r="I15" s="245"/>
      <c r="J15" s="245"/>
      <c r="K15" s="245"/>
    </row>
    <row r="16" spans="1:11" x14ac:dyDescent="0.25">
      <c r="D16" s="100"/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</row>
    <row r="17" spans="2:14" x14ac:dyDescent="0.25">
      <c r="C17" s="185"/>
      <c r="D17" s="33"/>
      <c r="E17" s="185"/>
      <c r="F17" s="185"/>
      <c r="G17" s="192"/>
      <c r="H17" s="193" t="s">
        <v>25</v>
      </c>
      <c r="I17" s="194">
        <v>1.28</v>
      </c>
      <c r="J17" s="195">
        <f>SUM(I28:I42) + D22</f>
        <v>29981943</v>
      </c>
      <c r="K17" s="196"/>
    </row>
    <row r="18" spans="2:14" x14ac:dyDescent="0.25">
      <c r="B18" s="56" t="s">
        <v>26</v>
      </c>
      <c r="D18" s="55">
        <v>43586</v>
      </c>
      <c r="E18" s="185"/>
      <c r="F18" s="185"/>
      <c r="G18" s="185"/>
      <c r="H18" s="49" t="s">
        <v>27</v>
      </c>
      <c r="I18" s="191">
        <v>1.1299999999999999</v>
      </c>
      <c r="K18" s="51"/>
    </row>
    <row r="19" spans="2:14" x14ac:dyDescent="0.25">
      <c r="B19" s="56" t="s">
        <v>28</v>
      </c>
      <c r="D19" s="55">
        <v>43616</v>
      </c>
      <c r="E19" s="185"/>
      <c r="F19" s="185"/>
      <c r="G19" s="185"/>
      <c r="H19" s="49" t="s">
        <v>29</v>
      </c>
      <c r="I19" s="191">
        <v>0.99</v>
      </c>
      <c r="K19" s="51"/>
    </row>
    <row r="20" spans="2:14" x14ac:dyDescent="0.25">
      <c r="B20" s="54" t="s">
        <v>30</v>
      </c>
      <c r="D20" s="181" t="s">
        <v>1317</v>
      </c>
      <c r="E20" s="185"/>
      <c r="F20" s="185"/>
      <c r="G20" s="185"/>
      <c r="H20" s="49" t="s">
        <v>32</v>
      </c>
      <c r="I20" s="191">
        <v>0.85</v>
      </c>
      <c r="K20" s="51"/>
    </row>
    <row r="21" spans="2:14" x14ac:dyDescent="0.25">
      <c r="B21" s="54" t="s">
        <v>33</v>
      </c>
      <c r="D21" s="256" t="s">
        <v>1317</v>
      </c>
      <c r="E21" s="245"/>
      <c r="F21" s="185"/>
      <c r="G21" s="185"/>
      <c r="H21" s="49" t="s">
        <v>142</v>
      </c>
      <c r="I21" s="191">
        <v>0.71</v>
      </c>
      <c r="K21" s="51"/>
    </row>
    <row r="22" spans="2:14" x14ac:dyDescent="0.25">
      <c r="B22" s="10" t="s">
        <v>36</v>
      </c>
      <c r="D22" s="19">
        <v>23630905</v>
      </c>
      <c r="E22" s="185"/>
      <c r="F22" s="185"/>
      <c r="G22" s="185"/>
      <c r="H22" s="49" t="s">
        <v>37</v>
      </c>
      <c r="I22" s="191">
        <v>0.61</v>
      </c>
      <c r="K22" s="197"/>
    </row>
    <row r="23" spans="2:14" x14ac:dyDescent="0.25">
      <c r="B23" s="10"/>
      <c r="D23" s="19"/>
      <c r="E23" s="185"/>
      <c r="F23" s="185"/>
      <c r="G23" s="185"/>
      <c r="H23" s="49" t="s">
        <v>38</v>
      </c>
      <c r="I23" s="191">
        <v>0.57999999999999996</v>
      </c>
      <c r="K23" s="197"/>
    </row>
    <row r="24" spans="2:14" x14ac:dyDescent="0.25">
      <c r="B24" s="10"/>
      <c r="D24" s="19"/>
      <c r="E24" s="185"/>
      <c r="F24" s="185"/>
      <c r="G24" s="185"/>
      <c r="H24" s="49" t="s">
        <v>39</v>
      </c>
      <c r="I24" s="191">
        <v>0.55000000000000004</v>
      </c>
      <c r="K24" s="197"/>
    </row>
    <row r="25" spans="2:14" x14ac:dyDescent="0.25">
      <c r="B25" s="10"/>
      <c r="D25" s="19"/>
      <c r="E25" s="185"/>
      <c r="F25" s="185"/>
      <c r="G25" s="185"/>
      <c r="H25" s="49" t="s">
        <v>875</v>
      </c>
      <c r="I25" s="191">
        <v>0.5</v>
      </c>
      <c r="K25" s="197"/>
    </row>
    <row r="26" spans="2:14" x14ac:dyDescent="0.25">
      <c r="B26" s="185"/>
      <c r="C26" s="185"/>
      <c r="D26" s="185"/>
      <c r="E26" s="185"/>
      <c r="F26" s="185"/>
      <c r="G26" s="185"/>
      <c r="H26" s="185"/>
      <c r="I26" s="185"/>
      <c r="J26" s="185"/>
      <c r="L26" s="182"/>
      <c r="M26" s="182"/>
      <c r="N26" s="182"/>
    </row>
    <row r="27" spans="2:14" ht="47.2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</row>
    <row r="28" spans="2:14" x14ac:dyDescent="0.25">
      <c r="B28" s="198">
        <v>1</v>
      </c>
      <c r="C28" s="199">
        <v>32584772</v>
      </c>
      <c r="D28" s="199" t="s">
        <v>1320</v>
      </c>
      <c r="E28" s="199" t="s">
        <v>1317</v>
      </c>
      <c r="F28" s="200">
        <v>43556</v>
      </c>
      <c r="G28" s="200">
        <v>43646</v>
      </c>
      <c r="H28" s="199">
        <v>1611892</v>
      </c>
      <c r="I28" s="199">
        <v>1611892</v>
      </c>
      <c r="J28" s="199">
        <v>1.28</v>
      </c>
      <c r="K28" s="199">
        <f t="shared" ref="K28:K40" si="0">ROUND(I28*(J28/1000),2)</f>
        <v>2063.2199999999998</v>
      </c>
    </row>
    <row r="29" spans="2:14" ht="16.5" customHeight="1" thickBot="1" x14ac:dyDescent="0.3">
      <c r="B29" s="198">
        <v>2</v>
      </c>
      <c r="C29" s="199">
        <v>32584893</v>
      </c>
      <c r="D29" s="199" t="s">
        <v>1321</v>
      </c>
      <c r="E29" s="199" t="s">
        <v>1317</v>
      </c>
      <c r="F29" s="200">
        <v>43584</v>
      </c>
      <c r="G29" s="200">
        <v>43604</v>
      </c>
      <c r="H29" s="199">
        <v>336769</v>
      </c>
      <c r="I29" s="199">
        <v>336769</v>
      </c>
      <c r="J29" s="199">
        <v>1.28</v>
      </c>
      <c r="K29" s="199">
        <f t="shared" si="0"/>
        <v>431.06</v>
      </c>
    </row>
    <row r="30" spans="2:14" ht="16.5" customHeight="1" thickTop="1" x14ac:dyDescent="0.25">
      <c r="B30" s="198">
        <v>3</v>
      </c>
      <c r="C30" s="199">
        <v>32833856</v>
      </c>
      <c r="D30" s="199" t="s">
        <v>1322</v>
      </c>
      <c r="E30" s="199" t="s">
        <v>1317</v>
      </c>
      <c r="F30" s="200">
        <v>43584</v>
      </c>
      <c r="G30" s="200">
        <v>43646</v>
      </c>
      <c r="H30" s="199">
        <v>285139</v>
      </c>
      <c r="I30" s="199">
        <v>285139</v>
      </c>
      <c r="J30" s="199">
        <v>1.28</v>
      </c>
      <c r="K30" s="199">
        <f t="shared" si="0"/>
        <v>364.98</v>
      </c>
    </row>
    <row r="31" spans="2:14" x14ac:dyDescent="0.25">
      <c r="B31" s="198">
        <v>4</v>
      </c>
      <c r="C31" s="199">
        <v>32834889</v>
      </c>
      <c r="D31" s="199" t="s">
        <v>1323</v>
      </c>
      <c r="E31" s="199" t="s">
        <v>1317</v>
      </c>
      <c r="F31" s="200">
        <v>43584</v>
      </c>
      <c r="G31" s="200">
        <v>43646</v>
      </c>
      <c r="H31" s="199">
        <v>1124</v>
      </c>
      <c r="I31" s="199">
        <v>1124</v>
      </c>
      <c r="J31" s="199">
        <v>1.28</v>
      </c>
      <c r="K31" s="199">
        <f t="shared" si="0"/>
        <v>1.44</v>
      </c>
    </row>
    <row r="32" spans="2:14" x14ac:dyDescent="0.25">
      <c r="B32" s="198">
        <v>5</v>
      </c>
      <c r="C32" s="199">
        <v>32982705</v>
      </c>
      <c r="D32" s="199" t="s">
        <v>1324</v>
      </c>
      <c r="E32" s="199" t="s">
        <v>1317</v>
      </c>
      <c r="F32" s="200">
        <v>43584</v>
      </c>
      <c r="G32" s="200">
        <v>43597</v>
      </c>
      <c r="H32" s="199">
        <v>668318</v>
      </c>
      <c r="I32" s="199">
        <v>668318</v>
      </c>
      <c r="J32" s="199">
        <v>1.28</v>
      </c>
      <c r="K32" s="199">
        <f t="shared" si="0"/>
        <v>855.45</v>
      </c>
    </row>
    <row r="33" spans="2:14" x14ac:dyDescent="0.25">
      <c r="B33" s="198">
        <v>6</v>
      </c>
      <c r="C33" s="199">
        <v>32986669</v>
      </c>
      <c r="D33" s="199" t="s">
        <v>1325</v>
      </c>
      <c r="E33" s="199" t="s">
        <v>1317</v>
      </c>
      <c r="F33" s="200">
        <v>43584</v>
      </c>
      <c r="G33" s="200">
        <v>43597</v>
      </c>
      <c r="H33" s="199">
        <v>4281</v>
      </c>
      <c r="I33" s="199">
        <v>4281</v>
      </c>
      <c r="J33" s="199">
        <v>1.28</v>
      </c>
      <c r="K33" s="199">
        <f t="shared" si="0"/>
        <v>5.48</v>
      </c>
    </row>
    <row r="34" spans="2:14" ht="16.5" customHeight="1" thickBot="1" x14ac:dyDescent="0.3">
      <c r="B34" s="198">
        <v>7</v>
      </c>
      <c r="C34" s="199">
        <v>32994673</v>
      </c>
      <c r="D34" s="199" t="s">
        <v>1326</v>
      </c>
      <c r="E34" s="199" t="s">
        <v>1317</v>
      </c>
      <c r="F34" s="200">
        <v>43584</v>
      </c>
      <c r="G34" s="200">
        <v>43646</v>
      </c>
      <c r="H34" s="199">
        <v>17374</v>
      </c>
      <c r="I34" s="199">
        <v>17374</v>
      </c>
      <c r="J34" s="199">
        <v>1.28</v>
      </c>
      <c r="K34" s="199">
        <f t="shared" si="0"/>
        <v>22.24</v>
      </c>
    </row>
    <row r="35" spans="2:14" ht="15.75" customHeight="1" x14ac:dyDescent="0.25">
      <c r="B35" s="198">
        <v>8</v>
      </c>
      <c r="C35" s="199">
        <v>32995191</v>
      </c>
      <c r="D35" s="199" t="s">
        <v>1327</v>
      </c>
      <c r="E35" s="199" t="s">
        <v>1317</v>
      </c>
      <c r="F35" s="200">
        <v>43584</v>
      </c>
      <c r="G35" s="200">
        <v>43646</v>
      </c>
      <c r="H35" s="199">
        <v>20821</v>
      </c>
      <c r="I35" s="199">
        <v>20821</v>
      </c>
      <c r="J35" s="199">
        <v>1.28</v>
      </c>
      <c r="K35" s="199">
        <f t="shared" si="0"/>
        <v>26.65</v>
      </c>
    </row>
    <row r="36" spans="2:14" x14ac:dyDescent="0.25">
      <c r="B36" s="198">
        <v>9</v>
      </c>
      <c r="C36" s="199">
        <v>33194067</v>
      </c>
      <c r="D36" s="199" t="s">
        <v>1328</v>
      </c>
      <c r="E36" s="199" t="s">
        <v>1317</v>
      </c>
      <c r="F36" s="200">
        <v>43584</v>
      </c>
      <c r="G36" s="200">
        <v>43603</v>
      </c>
      <c r="H36" s="199">
        <v>828107</v>
      </c>
      <c r="I36" s="199">
        <v>828107</v>
      </c>
      <c r="J36" s="199">
        <v>1.28</v>
      </c>
      <c r="K36" s="199">
        <f t="shared" si="0"/>
        <v>1059.98</v>
      </c>
    </row>
    <row r="37" spans="2:14" x14ac:dyDescent="0.25">
      <c r="B37" s="198">
        <v>10</v>
      </c>
      <c r="C37" s="199">
        <v>33259989</v>
      </c>
      <c r="D37" s="199" t="s">
        <v>1329</v>
      </c>
      <c r="E37" s="199" t="s">
        <v>1317</v>
      </c>
      <c r="F37" s="200">
        <v>43584</v>
      </c>
      <c r="G37" s="200">
        <v>43618</v>
      </c>
      <c r="H37" s="199">
        <v>1772030</v>
      </c>
      <c r="I37" s="199">
        <v>1772030</v>
      </c>
      <c r="J37" s="199">
        <v>1.28</v>
      </c>
      <c r="K37" s="199">
        <f t="shared" si="0"/>
        <v>2268.1999999999998</v>
      </c>
    </row>
    <row r="38" spans="2:14" x14ac:dyDescent="0.25">
      <c r="B38" s="198">
        <v>11</v>
      </c>
      <c r="C38" s="199">
        <v>33555181</v>
      </c>
      <c r="D38" s="199" t="s">
        <v>1330</v>
      </c>
      <c r="E38" s="199" t="s">
        <v>1317</v>
      </c>
      <c r="F38" s="200">
        <v>43598</v>
      </c>
      <c r="G38" s="200">
        <v>43625</v>
      </c>
      <c r="H38" s="199">
        <v>431813</v>
      </c>
      <c r="I38" s="199">
        <v>431813</v>
      </c>
      <c r="J38" s="199">
        <v>1.28</v>
      </c>
      <c r="K38" s="199">
        <f t="shared" si="0"/>
        <v>552.72</v>
      </c>
    </row>
    <row r="39" spans="2:14" x14ac:dyDescent="0.25">
      <c r="B39" s="198">
        <v>12</v>
      </c>
      <c r="C39" s="199">
        <v>33754060</v>
      </c>
      <c r="D39" s="199" t="s">
        <v>1331</v>
      </c>
      <c r="E39" s="199" t="s">
        <v>1317</v>
      </c>
      <c r="F39" s="200">
        <v>43605</v>
      </c>
      <c r="G39" s="200">
        <v>43619</v>
      </c>
      <c r="H39" s="199">
        <v>328932</v>
      </c>
      <c r="I39" s="199">
        <v>328932</v>
      </c>
      <c r="J39" s="199">
        <v>1.28</v>
      </c>
      <c r="K39" s="199">
        <f t="shared" si="0"/>
        <v>421.03</v>
      </c>
    </row>
    <row r="40" spans="2:14" x14ac:dyDescent="0.25">
      <c r="B40" s="198">
        <v>13</v>
      </c>
      <c r="C40" s="199">
        <v>33838929</v>
      </c>
      <c r="D40" s="199" t="s">
        <v>1332</v>
      </c>
      <c r="E40" s="199" t="s">
        <v>1317</v>
      </c>
      <c r="F40" s="200">
        <v>43612</v>
      </c>
      <c r="G40" s="200">
        <v>43625</v>
      </c>
      <c r="H40" s="199">
        <v>44438</v>
      </c>
      <c r="I40" s="199">
        <v>44438</v>
      </c>
      <c r="J40" s="199">
        <v>1.28</v>
      </c>
      <c r="K40" s="199">
        <f t="shared" si="0"/>
        <v>56.88</v>
      </c>
    </row>
    <row r="41" spans="2:14" x14ac:dyDescent="0.25">
      <c r="B41" s="46"/>
      <c r="C41" s="46"/>
      <c r="F41" s="201"/>
      <c r="G41" s="201"/>
      <c r="H41" s="180"/>
      <c r="I41" s="180"/>
      <c r="J41" s="217"/>
      <c r="K41" s="218"/>
      <c r="M41" s="126"/>
    </row>
    <row r="42" spans="2:14" ht="15.75" customHeight="1" x14ac:dyDescent="0.25">
      <c r="B42" s="46"/>
      <c r="C42" s="45"/>
      <c r="F42" s="201"/>
      <c r="G42" s="20"/>
      <c r="H42" s="21"/>
      <c r="I42" s="20"/>
      <c r="J42" s="212"/>
      <c r="K42" s="213"/>
      <c r="M42" s="126"/>
    </row>
    <row r="43" spans="2:14" x14ac:dyDescent="0.25">
      <c r="B43" s="46"/>
      <c r="C43" s="45"/>
      <c r="F43" s="201"/>
      <c r="G43" s="180"/>
      <c r="I43" s="180"/>
      <c r="J43" s="217"/>
      <c r="K43" s="218"/>
      <c r="M43" s="126"/>
    </row>
    <row r="44" spans="2:14" x14ac:dyDescent="0.25">
      <c r="B44" s="46"/>
      <c r="C44" s="45"/>
      <c r="F44" s="201"/>
      <c r="G44" s="47" t="s">
        <v>791</v>
      </c>
      <c r="I44" s="180">
        <f>SUM(I28:I42)</f>
        <v>6351038</v>
      </c>
      <c r="J44" s="217"/>
      <c r="K44" s="218">
        <f>SUM(K28:K42)</f>
        <v>8129.33</v>
      </c>
      <c r="N44" s="219"/>
    </row>
    <row r="45" spans="2:14" x14ac:dyDescent="0.25">
      <c r="B45" s="46"/>
      <c r="C45" s="45"/>
      <c r="F45" s="201"/>
      <c r="G45" s="152"/>
      <c r="H45" s="180"/>
      <c r="J45" s="180"/>
      <c r="K45" s="217"/>
    </row>
    <row r="46" spans="2:14" x14ac:dyDescent="0.25">
      <c r="B46" s="32" t="s">
        <v>132</v>
      </c>
      <c r="C46" s="24"/>
      <c r="D46" s="35"/>
      <c r="E46" s="24"/>
      <c r="F46" s="24"/>
      <c r="G46" s="24"/>
      <c r="H46" s="24"/>
      <c r="I46" s="24"/>
      <c r="J46" s="24"/>
      <c r="K46" s="25"/>
    </row>
    <row r="47" spans="2:14" x14ac:dyDescent="0.25">
      <c r="B47" s="93"/>
      <c r="C47" s="93"/>
      <c r="D47" s="93"/>
      <c r="E47" s="93"/>
      <c r="F47" s="93"/>
      <c r="G47" s="93"/>
      <c r="H47" s="93"/>
      <c r="I47" s="93"/>
      <c r="J47" s="93"/>
      <c r="K47" s="93"/>
    </row>
    <row r="48" spans="2:14" x14ac:dyDescent="0.25">
      <c r="B48" s="10" t="s">
        <v>133</v>
      </c>
      <c r="K48" s="152"/>
    </row>
    <row r="50" spans="3:11" x14ac:dyDescent="0.25">
      <c r="C50" s="15" t="s">
        <v>4</v>
      </c>
      <c r="D50" s="71"/>
      <c r="E50" s="14" t="s">
        <v>0</v>
      </c>
      <c r="F50" s="12" t="str">
        <f>K1</f>
        <v>06/04/2019</v>
      </c>
    </row>
    <row r="51" spans="3:11" x14ac:dyDescent="0.25">
      <c r="C51" s="9" t="s">
        <v>8</v>
      </c>
      <c r="D51" s="30"/>
      <c r="E51" s="22" t="s">
        <v>2</v>
      </c>
      <c r="F51" s="13">
        <f>K2</f>
        <v>8482</v>
      </c>
    </row>
    <row r="52" spans="3:11" x14ac:dyDescent="0.25">
      <c r="C52" s="16" t="s">
        <v>6</v>
      </c>
      <c r="D52" s="70"/>
      <c r="E52" s="22" t="s">
        <v>134</v>
      </c>
      <c r="F52" s="13" t="s">
        <v>1317</v>
      </c>
    </row>
    <row r="53" spans="3:11" x14ac:dyDescent="0.25">
      <c r="C53" s="17" t="s">
        <v>7</v>
      </c>
      <c r="D53" s="69"/>
      <c r="E53" s="91" t="s">
        <v>33</v>
      </c>
      <c r="F53" s="13" t="s">
        <v>1317</v>
      </c>
      <c r="G53" s="167"/>
      <c r="H53" s="90"/>
      <c r="I53" s="101"/>
      <c r="J53" s="11" t="s">
        <v>135</v>
      </c>
      <c r="K53" s="223">
        <f>SUM(K28:K42)</f>
        <v>8129.33</v>
      </c>
    </row>
    <row r="54" spans="3:11" x14ac:dyDescent="0.25">
      <c r="C54" s="4"/>
      <c r="D54" s="4"/>
      <c r="E54" s="3"/>
      <c r="F54" s="90"/>
      <c r="G54" s="90"/>
      <c r="H54" s="90"/>
      <c r="I54" s="90"/>
    </row>
    <row r="55" spans="3:11" x14ac:dyDescent="0.25">
      <c r="C55" s="4"/>
      <c r="D55" s="4"/>
      <c r="E55" s="3"/>
      <c r="F55" s="3"/>
      <c r="G55" s="3"/>
    </row>
    <row r="56" spans="3:11" x14ac:dyDescent="0.25">
      <c r="C56" s="4"/>
      <c r="D56" s="4"/>
      <c r="E56" s="3"/>
      <c r="F56" s="3"/>
      <c r="G56" s="3"/>
    </row>
    <row r="57" spans="3:11" x14ac:dyDescent="0.25">
      <c r="C57" s="4"/>
      <c r="D57" s="4"/>
      <c r="E57" s="3"/>
      <c r="F57" s="3"/>
      <c r="G57" s="3"/>
    </row>
    <row r="58" spans="3:11" x14ac:dyDescent="0.25">
      <c r="C58" s="4"/>
      <c r="D58" s="4"/>
      <c r="E58" s="3"/>
      <c r="F58" s="3"/>
      <c r="G58" s="3"/>
    </row>
    <row r="59" spans="3:11" x14ac:dyDescent="0.25">
      <c r="C59" s="4"/>
      <c r="D59" s="4"/>
      <c r="E59" s="3"/>
      <c r="F59" s="3"/>
      <c r="G59" s="3"/>
    </row>
    <row r="60" spans="3:11" x14ac:dyDescent="0.25">
      <c r="C60" s="4"/>
      <c r="D60" s="4"/>
      <c r="E60" s="3"/>
      <c r="F60" s="3"/>
      <c r="G60" s="3"/>
    </row>
    <row r="61" spans="3:11" x14ac:dyDescent="0.25">
      <c r="C61" s="4"/>
      <c r="D61" s="4"/>
      <c r="E61" s="3"/>
      <c r="F61" s="3"/>
      <c r="G61" s="3"/>
    </row>
    <row r="62" spans="3:11" x14ac:dyDescent="0.25">
      <c r="C62" s="4"/>
      <c r="D62" s="4"/>
      <c r="E62" s="3"/>
      <c r="F62" s="3"/>
      <c r="G62" s="3"/>
    </row>
    <row r="63" spans="3:11" x14ac:dyDescent="0.25">
      <c r="C63" s="4"/>
      <c r="D63" s="4"/>
      <c r="E63" s="3"/>
      <c r="F63" s="3"/>
      <c r="G63" s="3"/>
    </row>
    <row r="64" spans="3:11" x14ac:dyDescent="0.25">
      <c r="C64" s="4"/>
      <c r="D64" s="4"/>
      <c r="E64" s="3"/>
      <c r="F64" s="3"/>
      <c r="G64" s="3"/>
    </row>
    <row r="65" spans="3:7" x14ac:dyDescent="0.25">
      <c r="C65" s="4"/>
      <c r="D65" s="4"/>
      <c r="E65" s="3"/>
      <c r="F65" s="3"/>
      <c r="G65" s="3"/>
    </row>
    <row r="66" spans="3:7" x14ac:dyDescent="0.25">
      <c r="C66" s="4"/>
      <c r="D66" s="4"/>
      <c r="E66" s="3"/>
      <c r="F66" s="3"/>
      <c r="G66" s="3"/>
    </row>
    <row r="67" spans="3:7" x14ac:dyDescent="0.25">
      <c r="C67" s="4"/>
      <c r="D67" s="4"/>
      <c r="E67" s="3"/>
      <c r="F67" s="3"/>
      <c r="G67" s="3"/>
    </row>
  </sheetData>
  <mergeCells count="11">
    <mergeCell ref="G4:K4"/>
    <mergeCell ref="G5:K5"/>
    <mergeCell ref="D21:E21"/>
    <mergeCell ref="H6:K6"/>
    <mergeCell ref="H7:K7"/>
    <mergeCell ref="H8:K8"/>
    <mergeCell ref="H13:K13"/>
    <mergeCell ref="G15:K15"/>
    <mergeCell ref="H11:K11"/>
    <mergeCell ref="H9:K9"/>
    <mergeCell ref="H12:K12"/>
  </mergeCells>
  <hyperlinks>
    <hyperlink ref="B10" r:id="rId1" xr:uid="{00000000-0004-0000-0B00-000000000000}"/>
    <hyperlink ref="D15" r:id="rId2" xr:uid="{00000000-0004-0000-0B00-000001000000}"/>
    <hyperlink ref="B10" r:id="rId3" xr:uid="{00000000-0004-0000-0B00-000002000000}"/>
    <hyperlink ref="D15" r:id="rId4" xr:uid="{00000000-0004-0000-0B00-000003000000}"/>
    <hyperlink ref="B10" r:id="rId5" xr:uid="{00000000-0004-0000-0B00-000004000000}"/>
    <hyperlink ref="D15" r:id="rId6" xr:uid="{00000000-0004-0000-0B00-000005000000}"/>
    <hyperlink ref="B10" r:id="rId7" xr:uid="{00000000-0004-0000-0B00-000006000000}"/>
    <hyperlink ref="D15" r:id="rId8" xr:uid="{00000000-0004-0000-0B00-000007000000}"/>
    <hyperlink ref="B10" r:id="rId9" xr:uid="{00000000-0004-0000-0B00-000008000000}"/>
    <hyperlink ref="D15" r:id="rId10" xr:uid="{00000000-0004-0000-0B00-000009000000}"/>
    <hyperlink ref="B10" r:id="rId11" xr:uid="{00000000-0004-0000-0B00-00000A000000}"/>
    <hyperlink ref="D15" r:id="rId12" xr:uid="{00000000-0004-0000-0B00-00000B000000}"/>
    <hyperlink ref="B10" r:id="rId13" xr:uid="{00000000-0004-0000-0B00-00000C000000}"/>
    <hyperlink ref="D15" r:id="rId14" xr:uid="{00000000-0004-0000-0B00-00000D000000}"/>
    <hyperlink ref="B10" r:id="rId15" xr:uid="{00000000-0004-0000-0B00-00000E000000}"/>
    <hyperlink ref="D15" r:id="rId16" xr:uid="{00000000-0004-0000-0B00-00000F000000}"/>
    <hyperlink ref="B10" r:id="rId17" xr:uid="{00000000-0004-0000-0B00-000010000000}"/>
    <hyperlink ref="D15" r:id="rId18" xr:uid="{00000000-0004-0000-0B00-000011000000}"/>
    <hyperlink ref="B10" r:id="rId19" xr:uid="{00000000-0004-0000-0B00-000012000000}"/>
    <hyperlink ref="D15" r:id="rId20" xr:uid="{00000000-0004-0000-0B00-000013000000}"/>
    <hyperlink ref="B10" r:id="rId21" xr:uid="{00000000-0004-0000-0B00-000014000000}"/>
    <hyperlink ref="D15" r:id="rId22" xr:uid="{00000000-0004-0000-0B00-000015000000}"/>
    <hyperlink ref="B10" r:id="rId23" xr:uid="{00000000-0004-0000-0B00-000016000000}"/>
    <hyperlink ref="D15" r:id="rId24" xr:uid="{00000000-0004-0000-0B00-000017000000}"/>
    <hyperlink ref="B10" r:id="rId25" xr:uid="{00000000-0004-0000-0B00-000018000000}"/>
    <hyperlink ref="D15" r:id="rId26" xr:uid="{00000000-0004-0000-0B00-000019000000}"/>
    <hyperlink ref="B10" r:id="rId27" xr:uid="{00000000-0004-0000-0B00-00001A000000}"/>
    <hyperlink ref="D15" r:id="rId28" xr:uid="{00000000-0004-0000-0B00-00001B000000}"/>
    <hyperlink ref="B10" r:id="rId29" xr:uid="{00000000-0004-0000-0B00-00001C000000}"/>
    <hyperlink ref="D15" r:id="rId30" xr:uid="{00000000-0004-0000-0B00-00001D000000}"/>
    <hyperlink ref="B10" r:id="rId31" xr:uid="{00000000-0004-0000-0B00-00001E000000}"/>
    <hyperlink ref="D15" r:id="rId32" xr:uid="{00000000-0004-0000-0B00-00001F000000}"/>
    <hyperlink ref="B10" r:id="rId33" xr:uid="{00000000-0004-0000-0B00-000020000000}"/>
    <hyperlink ref="D15" r:id="rId34" xr:uid="{00000000-0004-0000-0B00-000021000000}"/>
    <hyperlink ref="B10" r:id="rId35" xr:uid="{00000000-0004-0000-0B00-000022000000}"/>
    <hyperlink ref="D15" r:id="rId36" xr:uid="{00000000-0004-0000-0B00-000023000000}"/>
    <hyperlink ref="B10" r:id="rId37" xr:uid="{00000000-0004-0000-0B00-000024000000}"/>
    <hyperlink ref="D15" r:id="rId38" xr:uid="{00000000-0004-0000-0B00-000025000000}"/>
    <hyperlink ref="B10" r:id="rId39" xr:uid="{00000000-0004-0000-0B00-000026000000}"/>
    <hyperlink ref="D15" r:id="rId40" xr:uid="{00000000-0004-0000-0B00-000027000000}"/>
  </hyperlinks>
  <printOptions horizontalCentered="1"/>
  <pageMargins left="0.5" right="0.5" top="0.5" bottom="0.6" header="0.2" footer="0.2"/>
  <pageSetup scale="67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pageSetUpPr fitToPage="1"/>
  </sheetPr>
  <dimension ref="A1:M2173"/>
  <sheetViews>
    <sheetView showGridLines="0" topLeftCell="A31" zoomScaleNormal="100" zoomScalePageLayoutView="80" workbookViewId="0">
      <selection activeCell="K19" sqref="K1:K1048576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89.7109375" style="2" bestFit="1" customWidth="1"/>
    <col min="5" max="5" width="15.7109375" style="2" bestFit="1" customWidth="1"/>
    <col min="6" max="6" width="15.42578125" style="2" customWidth="1"/>
    <col min="7" max="7" width="23.42578125" style="2" bestFit="1" customWidth="1"/>
    <col min="8" max="8" width="24.140625" style="2" bestFit="1" customWidth="1"/>
    <col min="9" max="9" width="17.7109375" style="2" customWidth="1"/>
    <col min="10" max="10" width="15" style="2" bestFit="1" customWidth="1"/>
    <col min="11" max="11" width="15.7109375" style="2" bestFit="1" customWidth="1"/>
    <col min="12" max="12" width="2.7109375" style="2" customWidth="1"/>
    <col min="13" max="13" width="12.28515625" style="2" customWidth="1"/>
    <col min="14" max="14" width="8.7109375" style="2" customWidth="1"/>
    <col min="15" max="16384" width="8.7109375" style="2"/>
  </cols>
  <sheetData>
    <row r="1" spans="1:11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1" x14ac:dyDescent="0.25">
      <c r="B2" s="62"/>
      <c r="C2" s="62"/>
      <c r="D2" s="62"/>
      <c r="E2" s="62"/>
      <c r="F2" s="62"/>
      <c r="G2" s="62"/>
      <c r="H2" s="62"/>
      <c r="J2" s="23" t="s">
        <v>2</v>
      </c>
      <c r="K2" s="143">
        <v>8483</v>
      </c>
    </row>
    <row r="3" spans="1:11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1" x14ac:dyDescent="0.25">
      <c r="B5" s="65" t="s">
        <v>4</v>
      </c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1" x14ac:dyDescent="0.25">
      <c r="B6" s="64" t="s">
        <v>6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1" x14ac:dyDescent="0.25">
      <c r="B7" s="64" t="s">
        <v>7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1" x14ac:dyDescent="0.25">
      <c r="B8" s="1" t="s">
        <v>9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</row>
    <row r="9" spans="1:11" x14ac:dyDescent="0.25">
      <c r="B9" s="63" t="s">
        <v>10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</row>
    <row r="10" spans="1:11" x14ac:dyDescent="0.25">
      <c r="C10" s="182"/>
      <c r="D10" s="62"/>
      <c r="E10" s="62"/>
      <c r="F10" s="62"/>
    </row>
    <row r="11" spans="1:11" x14ac:dyDescent="0.25">
      <c r="C11" s="61"/>
      <c r="D11" s="59"/>
      <c r="E11" s="59"/>
      <c r="F11" s="59"/>
      <c r="G11" s="244" t="s">
        <v>136</v>
      </c>
      <c r="H11" s="245"/>
      <c r="I11" s="245"/>
      <c r="J11" s="245"/>
      <c r="K11" s="245"/>
    </row>
    <row r="12" spans="1:11" x14ac:dyDescent="0.25">
      <c r="B12" s="54" t="s">
        <v>12</v>
      </c>
      <c r="D12" s="48" t="s">
        <v>1333</v>
      </c>
      <c r="E12" s="59"/>
      <c r="F12" s="59"/>
      <c r="G12" s="247" t="s">
        <v>14</v>
      </c>
      <c r="H12" s="245"/>
      <c r="I12" s="245"/>
      <c r="J12" s="245"/>
      <c r="K12" s="245"/>
    </row>
    <row r="13" spans="1:11" x14ac:dyDescent="0.25">
      <c r="C13" s="59"/>
      <c r="D13" s="48" t="s">
        <v>1334</v>
      </c>
      <c r="E13" s="59"/>
      <c r="F13" s="59"/>
      <c r="G13" s="248" t="s">
        <v>16</v>
      </c>
      <c r="H13" s="245"/>
      <c r="I13" s="245"/>
      <c r="J13" s="245"/>
      <c r="K13" s="245"/>
    </row>
    <row r="14" spans="1:11" x14ac:dyDescent="0.25">
      <c r="C14" s="59"/>
      <c r="D14" s="172" t="s">
        <v>1335</v>
      </c>
      <c r="E14" s="185"/>
      <c r="F14" s="185"/>
      <c r="G14" s="182"/>
      <c r="H14" s="182"/>
      <c r="I14" s="182"/>
      <c r="J14" s="182"/>
      <c r="K14" s="182"/>
    </row>
    <row r="15" spans="1:11" x14ac:dyDescent="0.25">
      <c r="A15" s="2" t="s">
        <v>18</v>
      </c>
      <c r="C15" s="59"/>
      <c r="D15" s="172" t="s">
        <v>1336</v>
      </c>
      <c r="E15" s="185"/>
      <c r="F15" s="185"/>
      <c r="G15" s="249" t="s">
        <v>20</v>
      </c>
      <c r="H15" s="245"/>
      <c r="I15" s="245"/>
      <c r="J15" s="245"/>
      <c r="K15" s="245"/>
    </row>
    <row r="16" spans="1:11" x14ac:dyDescent="0.25">
      <c r="C16" s="185"/>
      <c r="D16" s="33" t="s">
        <v>1337</v>
      </c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</row>
    <row r="17" spans="2:13" x14ac:dyDescent="0.25">
      <c r="C17" s="185"/>
      <c r="E17" s="185"/>
      <c r="F17" s="185"/>
      <c r="G17" s="172"/>
      <c r="H17" s="49" t="s">
        <v>25</v>
      </c>
      <c r="I17" s="191">
        <v>1.28</v>
      </c>
      <c r="J17" s="51"/>
      <c r="K17" s="48"/>
    </row>
    <row r="18" spans="2:13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1.1299999999999999</v>
      </c>
      <c r="J18" s="51"/>
      <c r="K18" s="48"/>
    </row>
    <row r="19" spans="2:13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0.9900000000000001</v>
      </c>
      <c r="J19" s="51"/>
      <c r="K19" s="48"/>
    </row>
    <row r="20" spans="2:13" x14ac:dyDescent="0.25">
      <c r="B20" s="54" t="s">
        <v>30</v>
      </c>
      <c r="D20" s="181" t="s">
        <v>1333</v>
      </c>
      <c r="E20" s="185"/>
      <c r="F20" s="185"/>
      <c r="G20" s="172"/>
      <c r="H20" s="49" t="s">
        <v>32</v>
      </c>
      <c r="I20" s="191">
        <v>0.85000000000000009</v>
      </c>
      <c r="J20" s="51"/>
      <c r="K20" s="48"/>
    </row>
    <row r="21" spans="2:13" x14ac:dyDescent="0.25">
      <c r="B21" s="142" t="s">
        <v>33</v>
      </c>
      <c r="D21" s="256" t="s">
        <v>1338</v>
      </c>
      <c r="E21" s="245"/>
      <c r="F21" s="245"/>
      <c r="G21" s="172"/>
      <c r="H21" s="49" t="s">
        <v>142</v>
      </c>
      <c r="I21" s="191">
        <v>0.71000000000000008</v>
      </c>
      <c r="J21" s="51"/>
      <c r="K21" s="48"/>
    </row>
    <row r="22" spans="2:13" x14ac:dyDescent="0.25">
      <c r="B22" s="10" t="s">
        <v>36</v>
      </c>
      <c r="D22" s="19">
        <v>1801182698</v>
      </c>
      <c r="E22" s="185"/>
      <c r="F22" s="185"/>
      <c r="G22" s="192"/>
      <c r="H22" s="193" t="s">
        <v>37</v>
      </c>
      <c r="I22" s="194">
        <v>0.6100000000000001</v>
      </c>
      <c r="J22" s="195">
        <f>SUM(I28:I2140) + D22</f>
        <v>2415073971</v>
      </c>
      <c r="K22" s="196"/>
      <c r="L22" s="172"/>
      <c r="M22" s="141"/>
    </row>
    <row r="23" spans="2:13" x14ac:dyDescent="0.25">
      <c r="B23" s="10"/>
      <c r="D23" s="19"/>
      <c r="E23" s="185"/>
      <c r="F23" s="185"/>
      <c r="G23" s="172"/>
      <c r="H23" s="49" t="s">
        <v>38</v>
      </c>
      <c r="I23" s="191">
        <v>0.58000000000000007</v>
      </c>
      <c r="J23" s="51"/>
      <c r="K23" s="48"/>
      <c r="L23" s="172"/>
      <c r="M23" s="180"/>
    </row>
    <row r="24" spans="2:13" x14ac:dyDescent="0.25">
      <c r="B24" s="10"/>
      <c r="D24" s="19"/>
      <c r="E24" s="185"/>
      <c r="F24" s="185"/>
      <c r="G24" s="172"/>
      <c r="H24" s="49" t="s">
        <v>39</v>
      </c>
      <c r="I24" s="191">
        <v>0.55000000000000004</v>
      </c>
      <c r="J24" s="51"/>
      <c r="K24" s="48"/>
      <c r="L24" s="172"/>
      <c r="M24" s="180"/>
    </row>
    <row r="25" spans="2:13" x14ac:dyDescent="0.25">
      <c r="B25" s="10"/>
      <c r="D25" s="19"/>
      <c r="E25" s="185"/>
      <c r="F25" s="185"/>
      <c r="G25" s="172"/>
      <c r="H25" s="49" t="s">
        <v>875</v>
      </c>
      <c r="I25" s="191">
        <v>0.5</v>
      </c>
      <c r="J25" s="51"/>
      <c r="K25" s="48"/>
      <c r="L25" s="172"/>
    </row>
    <row r="26" spans="2:13" x14ac:dyDescent="0.25">
      <c r="B26" s="10"/>
      <c r="D26" s="19"/>
      <c r="E26" s="185"/>
      <c r="F26" s="185"/>
      <c r="G26" s="185"/>
      <c r="H26" s="172"/>
      <c r="I26" s="49"/>
      <c r="J26" s="191"/>
      <c r="K26" s="197"/>
      <c r="L26" s="48"/>
    </row>
    <row r="27" spans="2:13" ht="31.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40" t="s">
        <v>47</v>
      </c>
      <c r="I27" s="186" t="s">
        <v>48</v>
      </c>
      <c r="J27" s="186" t="s">
        <v>23</v>
      </c>
      <c r="K27" s="186" t="s">
        <v>49</v>
      </c>
    </row>
    <row r="28" spans="2:13" x14ac:dyDescent="0.25">
      <c r="B28" s="198">
        <v>1</v>
      </c>
      <c r="C28" s="199">
        <v>2979519</v>
      </c>
      <c r="D28" s="199" t="s">
        <v>1339</v>
      </c>
      <c r="E28" s="199" t="s">
        <v>1340</v>
      </c>
      <c r="F28" s="200">
        <v>43284</v>
      </c>
      <c r="G28" s="200">
        <v>43830</v>
      </c>
      <c r="H28" s="199">
        <v>2739174</v>
      </c>
      <c r="I28" s="199">
        <v>2739174</v>
      </c>
      <c r="J28" s="199">
        <v>0.71</v>
      </c>
      <c r="K28" s="199">
        <f t="shared" ref="K28:K91" si="0">ROUND(I28*(J28/1000),2)</f>
        <v>1944.81</v>
      </c>
    </row>
    <row r="29" spans="2:13" ht="16.5" customHeight="1" thickBot="1" x14ac:dyDescent="0.3">
      <c r="B29" s="198">
        <v>2</v>
      </c>
      <c r="C29" s="199">
        <v>3251197</v>
      </c>
      <c r="D29" s="199" t="s">
        <v>1341</v>
      </c>
      <c r="E29" s="199" t="s">
        <v>1340</v>
      </c>
      <c r="F29" s="200">
        <v>41563</v>
      </c>
      <c r="G29" s="200">
        <v>44561</v>
      </c>
      <c r="H29" s="199">
        <v>167</v>
      </c>
      <c r="I29" s="199">
        <v>167</v>
      </c>
      <c r="J29" s="199">
        <v>0.71</v>
      </c>
      <c r="K29" s="199">
        <f t="shared" si="0"/>
        <v>0.12</v>
      </c>
    </row>
    <row r="30" spans="2:13" ht="16.5" customHeight="1" thickTop="1" x14ac:dyDescent="0.25">
      <c r="B30" s="198">
        <v>3</v>
      </c>
      <c r="C30" s="199">
        <v>3251197</v>
      </c>
      <c r="D30" s="199" t="s">
        <v>1341</v>
      </c>
      <c r="E30" s="199" t="s">
        <v>1342</v>
      </c>
      <c r="F30" s="200">
        <v>41563</v>
      </c>
      <c r="G30" s="200">
        <v>44561</v>
      </c>
      <c r="H30" s="199">
        <v>15</v>
      </c>
      <c r="I30" s="199">
        <v>15</v>
      </c>
      <c r="J30" s="199">
        <v>0.71</v>
      </c>
      <c r="K30" s="199">
        <f t="shared" si="0"/>
        <v>0.01</v>
      </c>
    </row>
    <row r="31" spans="2:13" x14ac:dyDescent="0.25">
      <c r="B31" s="198">
        <v>4</v>
      </c>
      <c r="C31" s="199">
        <v>3251197</v>
      </c>
      <c r="D31" s="199" t="s">
        <v>1341</v>
      </c>
      <c r="E31" s="199" t="s">
        <v>1343</v>
      </c>
      <c r="F31" s="200">
        <v>41563</v>
      </c>
      <c r="G31" s="200">
        <v>44561</v>
      </c>
      <c r="H31" s="199">
        <v>51</v>
      </c>
      <c r="I31" s="199">
        <v>51</v>
      </c>
      <c r="J31" s="199">
        <v>0.71</v>
      </c>
      <c r="K31" s="199">
        <f t="shared" si="0"/>
        <v>0.04</v>
      </c>
    </row>
    <row r="32" spans="2:13" x14ac:dyDescent="0.25">
      <c r="B32" s="198">
        <v>5</v>
      </c>
      <c r="C32" s="199">
        <v>3251197</v>
      </c>
      <c r="D32" s="199" t="s">
        <v>1341</v>
      </c>
      <c r="E32" s="199" t="s">
        <v>1344</v>
      </c>
      <c r="F32" s="200">
        <v>41563</v>
      </c>
      <c r="G32" s="200">
        <v>44561</v>
      </c>
      <c r="H32" s="199">
        <v>487</v>
      </c>
      <c r="I32" s="199">
        <v>487</v>
      </c>
      <c r="J32" s="199">
        <v>0.71</v>
      </c>
      <c r="K32" s="199">
        <f t="shared" si="0"/>
        <v>0.35</v>
      </c>
    </row>
    <row r="33" spans="2:11" x14ac:dyDescent="0.25">
      <c r="B33" s="198">
        <v>6</v>
      </c>
      <c r="C33" s="199">
        <v>3251197</v>
      </c>
      <c r="D33" s="199" t="s">
        <v>1341</v>
      </c>
      <c r="E33" s="199" t="s">
        <v>1345</v>
      </c>
      <c r="F33" s="200">
        <v>41563</v>
      </c>
      <c r="G33" s="200">
        <v>44561</v>
      </c>
      <c r="H33" s="199">
        <v>26</v>
      </c>
      <c r="I33" s="199">
        <v>26</v>
      </c>
      <c r="J33" s="199">
        <v>0.71</v>
      </c>
      <c r="K33" s="199">
        <f t="shared" si="0"/>
        <v>0.02</v>
      </c>
    </row>
    <row r="34" spans="2:11" x14ac:dyDescent="0.25">
      <c r="B34" s="198">
        <v>7</v>
      </c>
      <c r="C34" s="199">
        <v>3251197</v>
      </c>
      <c r="D34" s="199" t="s">
        <v>1341</v>
      </c>
      <c r="E34" s="199" t="s">
        <v>1346</v>
      </c>
      <c r="F34" s="200">
        <v>41563</v>
      </c>
      <c r="G34" s="200">
        <v>44561</v>
      </c>
      <c r="H34" s="199">
        <v>87</v>
      </c>
      <c r="I34" s="199">
        <v>87</v>
      </c>
      <c r="J34" s="199">
        <v>0.71</v>
      </c>
      <c r="K34" s="199">
        <f t="shared" si="0"/>
        <v>0.06</v>
      </c>
    </row>
    <row r="35" spans="2:11" x14ac:dyDescent="0.25">
      <c r="B35" s="198">
        <v>8</v>
      </c>
      <c r="C35" s="199">
        <v>3251197</v>
      </c>
      <c r="D35" s="199" t="s">
        <v>1341</v>
      </c>
      <c r="E35" s="199" t="s">
        <v>1347</v>
      </c>
      <c r="F35" s="200">
        <v>41563</v>
      </c>
      <c r="G35" s="200">
        <v>44561</v>
      </c>
      <c r="H35" s="199">
        <v>428</v>
      </c>
      <c r="I35" s="199">
        <v>428</v>
      </c>
      <c r="J35" s="199">
        <v>0.71</v>
      </c>
      <c r="K35" s="199">
        <f t="shared" si="0"/>
        <v>0.3</v>
      </c>
    </row>
    <row r="36" spans="2:11" ht="15.75" customHeight="1" x14ac:dyDescent="0.25">
      <c r="B36" s="198">
        <v>9</v>
      </c>
      <c r="C36" s="199">
        <v>3251197</v>
      </c>
      <c r="D36" s="199" t="s">
        <v>1341</v>
      </c>
      <c r="E36" s="199" t="s">
        <v>1348</v>
      </c>
      <c r="F36" s="200">
        <v>41563</v>
      </c>
      <c r="G36" s="200">
        <v>44561</v>
      </c>
      <c r="H36" s="199">
        <v>33</v>
      </c>
      <c r="I36" s="199">
        <v>33</v>
      </c>
      <c r="J36" s="199">
        <v>0.71</v>
      </c>
      <c r="K36" s="199">
        <f t="shared" si="0"/>
        <v>0.02</v>
      </c>
    </row>
    <row r="37" spans="2:11" x14ac:dyDescent="0.25">
      <c r="B37" s="198">
        <v>10</v>
      </c>
      <c r="C37" s="199">
        <v>3251197</v>
      </c>
      <c r="D37" s="199" t="s">
        <v>1341</v>
      </c>
      <c r="E37" s="199" t="s">
        <v>1349</v>
      </c>
      <c r="F37" s="200">
        <v>41563</v>
      </c>
      <c r="G37" s="200">
        <v>44561</v>
      </c>
      <c r="H37" s="199">
        <v>7</v>
      </c>
      <c r="I37" s="199">
        <v>7</v>
      </c>
      <c r="J37" s="199">
        <v>0.71</v>
      </c>
      <c r="K37" s="199">
        <f t="shared" si="0"/>
        <v>0</v>
      </c>
    </row>
    <row r="38" spans="2:11" x14ac:dyDescent="0.25">
      <c r="B38" s="198">
        <v>11</v>
      </c>
      <c r="C38" s="199">
        <v>3251197</v>
      </c>
      <c r="D38" s="199" t="s">
        <v>1341</v>
      </c>
      <c r="E38" s="199" t="s">
        <v>1350</v>
      </c>
      <c r="F38" s="200">
        <v>41563</v>
      </c>
      <c r="G38" s="200">
        <v>44561</v>
      </c>
      <c r="H38" s="199">
        <v>62</v>
      </c>
      <c r="I38" s="199">
        <v>62</v>
      </c>
      <c r="J38" s="199">
        <v>0.71</v>
      </c>
      <c r="K38" s="199">
        <f t="shared" si="0"/>
        <v>0.04</v>
      </c>
    </row>
    <row r="39" spans="2:11" x14ac:dyDescent="0.25">
      <c r="B39" s="198">
        <v>12</v>
      </c>
      <c r="C39" s="199">
        <v>12537878</v>
      </c>
      <c r="D39" s="199" t="s">
        <v>1351</v>
      </c>
      <c r="E39" s="199" t="s">
        <v>1352</v>
      </c>
      <c r="F39" s="200">
        <v>42217</v>
      </c>
      <c r="G39" s="200">
        <v>43830</v>
      </c>
      <c r="H39" s="199">
        <v>47243</v>
      </c>
      <c r="I39" s="199">
        <v>47243</v>
      </c>
      <c r="J39" s="199">
        <v>0.71</v>
      </c>
      <c r="K39" s="199">
        <f t="shared" si="0"/>
        <v>33.54</v>
      </c>
    </row>
    <row r="40" spans="2:11" x14ac:dyDescent="0.25">
      <c r="B40" s="198">
        <v>13</v>
      </c>
      <c r="C40" s="199">
        <v>12544567</v>
      </c>
      <c r="D40" s="199" t="s">
        <v>1353</v>
      </c>
      <c r="E40" s="199" t="s">
        <v>1343</v>
      </c>
      <c r="F40" s="200">
        <v>42457</v>
      </c>
      <c r="G40" s="200">
        <v>43830</v>
      </c>
      <c r="H40" s="199">
        <v>4731764</v>
      </c>
      <c r="I40" s="199">
        <v>4731764</v>
      </c>
      <c r="J40" s="199">
        <v>0.71</v>
      </c>
      <c r="K40" s="199">
        <f t="shared" si="0"/>
        <v>3359.55</v>
      </c>
    </row>
    <row r="41" spans="2:11" x14ac:dyDescent="0.25">
      <c r="B41" s="198">
        <v>14</v>
      </c>
      <c r="C41" s="199">
        <v>18279960</v>
      </c>
      <c r="D41" s="199" t="s">
        <v>1354</v>
      </c>
      <c r="E41" s="199" t="s">
        <v>1344</v>
      </c>
      <c r="F41" s="200">
        <v>43472</v>
      </c>
      <c r="G41" s="200">
        <v>44196</v>
      </c>
      <c r="H41" s="199">
        <v>6420465</v>
      </c>
      <c r="I41" s="199">
        <v>6420465</v>
      </c>
      <c r="J41" s="199">
        <v>0.71</v>
      </c>
      <c r="K41" s="199">
        <f t="shared" si="0"/>
        <v>4558.53</v>
      </c>
    </row>
    <row r="42" spans="2:11" x14ac:dyDescent="0.25">
      <c r="B42" s="198">
        <v>15</v>
      </c>
      <c r="C42" s="199">
        <v>18279960</v>
      </c>
      <c r="D42" s="199" t="s">
        <v>1354</v>
      </c>
      <c r="E42" s="199" t="s">
        <v>1345</v>
      </c>
      <c r="F42" s="200">
        <v>43472</v>
      </c>
      <c r="G42" s="200">
        <v>44196</v>
      </c>
      <c r="H42" s="199">
        <v>1025305</v>
      </c>
      <c r="I42" s="199">
        <v>1025305</v>
      </c>
      <c r="J42" s="199">
        <v>0.71</v>
      </c>
      <c r="K42" s="199">
        <f t="shared" si="0"/>
        <v>727.97</v>
      </c>
    </row>
    <row r="43" spans="2:11" x14ac:dyDescent="0.25">
      <c r="B43" s="198">
        <v>16</v>
      </c>
      <c r="C43" s="199">
        <v>18279960</v>
      </c>
      <c r="D43" s="199" t="s">
        <v>1354</v>
      </c>
      <c r="E43" s="199" t="s">
        <v>1346</v>
      </c>
      <c r="F43" s="200">
        <v>43472</v>
      </c>
      <c r="G43" s="200">
        <v>44196</v>
      </c>
      <c r="H43" s="199">
        <v>253576</v>
      </c>
      <c r="I43" s="199">
        <v>253576</v>
      </c>
      <c r="J43" s="199">
        <v>0.71</v>
      </c>
      <c r="K43" s="199">
        <f t="shared" si="0"/>
        <v>180.04</v>
      </c>
    </row>
    <row r="44" spans="2:11" x14ac:dyDescent="0.25">
      <c r="B44" s="198">
        <v>17</v>
      </c>
      <c r="C44" s="199">
        <v>22366938</v>
      </c>
      <c r="D44" s="199" t="s">
        <v>1355</v>
      </c>
      <c r="E44" s="199" t="s">
        <v>1340</v>
      </c>
      <c r="F44" s="200">
        <v>43573</v>
      </c>
      <c r="G44" s="200">
        <v>43616</v>
      </c>
      <c r="H44" s="199">
        <v>40221</v>
      </c>
      <c r="I44" s="199">
        <v>40221</v>
      </c>
      <c r="J44" s="199">
        <v>0.71</v>
      </c>
      <c r="K44" s="199">
        <f t="shared" si="0"/>
        <v>28.56</v>
      </c>
    </row>
    <row r="45" spans="2:11" x14ac:dyDescent="0.25">
      <c r="B45" s="198">
        <v>18</v>
      </c>
      <c r="C45" s="199">
        <v>22366938</v>
      </c>
      <c r="D45" s="199" t="s">
        <v>1355</v>
      </c>
      <c r="E45" s="199" t="s">
        <v>1343</v>
      </c>
      <c r="F45" s="200">
        <v>43573</v>
      </c>
      <c r="G45" s="200">
        <v>43616</v>
      </c>
      <c r="H45" s="199">
        <v>13313</v>
      </c>
      <c r="I45" s="199">
        <v>13313</v>
      </c>
      <c r="J45" s="199">
        <v>0.71</v>
      </c>
      <c r="K45" s="199">
        <f t="shared" si="0"/>
        <v>9.4499999999999993</v>
      </c>
    </row>
    <row r="46" spans="2:11" ht="16.5" customHeight="1" thickBot="1" x14ac:dyDescent="0.3">
      <c r="B46" s="198">
        <v>19</v>
      </c>
      <c r="C46" s="199">
        <v>22366938</v>
      </c>
      <c r="D46" s="199" t="s">
        <v>1355</v>
      </c>
      <c r="E46" s="199" t="s">
        <v>1346</v>
      </c>
      <c r="F46" s="200">
        <v>43573</v>
      </c>
      <c r="G46" s="200">
        <v>43616</v>
      </c>
      <c r="H46" s="199">
        <v>58449</v>
      </c>
      <c r="I46" s="199">
        <v>58449</v>
      </c>
      <c r="J46" s="199">
        <v>0.71</v>
      </c>
      <c r="K46" s="199">
        <f t="shared" si="0"/>
        <v>41.5</v>
      </c>
    </row>
    <row r="47" spans="2:11" ht="16.5" customHeight="1" thickTop="1" x14ac:dyDescent="0.25">
      <c r="B47" s="198">
        <v>20</v>
      </c>
      <c r="C47" s="199">
        <v>22366938</v>
      </c>
      <c r="D47" s="199" t="s">
        <v>1355</v>
      </c>
      <c r="E47" s="199" t="s">
        <v>1347</v>
      </c>
      <c r="F47" s="200">
        <v>43573</v>
      </c>
      <c r="G47" s="200">
        <v>43616</v>
      </c>
      <c r="H47" s="199">
        <v>115886</v>
      </c>
      <c r="I47" s="199">
        <v>115886</v>
      </c>
      <c r="J47" s="199">
        <v>0.71</v>
      </c>
      <c r="K47" s="199">
        <f t="shared" si="0"/>
        <v>82.28</v>
      </c>
    </row>
    <row r="48" spans="2:11" x14ac:dyDescent="0.25">
      <c r="B48" s="198">
        <v>21</v>
      </c>
      <c r="C48" s="199">
        <v>22366938</v>
      </c>
      <c r="D48" s="199" t="s">
        <v>1355</v>
      </c>
      <c r="E48" s="199" t="s">
        <v>1356</v>
      </c>
      <c r="F48" s="200">
        <v>43573</v>
      </c>
      <c r="G48" s="200">
        <v>43616</v>
      </c>
      <c r="H48" s="199">
        <v>1323</v>
      </c>
      <c r="I48" s="199">
        <v>1323</v>
      </c>
      <c r="J48" s="199">
        <v>0.71</v>
      </c>
      <c r="K48" s="199">
        <f t="shared" si="0"/>
        <v>0.94</v>
      </c>
    </row>
    <row r="49" spans="2:11" x14ac:dyDescent="0.25">
      <c r="B49" s="198">
        <v>22</v>
      </c>
      <c r="C49" s="199">
        <v>22366938</v>
      </c>
      <c r="D49" s="199" t="s">
        <v>1355</v>
      </c>
      <c r="E49" s="199" t="s">
        <v>1350</v>
      </c>
      <c r="F49" s="200">
        <v>43573</v>
      </c>
      <c r="G49" s="200">
        <v>43616</v>
      </c>
      <c r="H49" s="199">
        <v>65886</v>
      </c>
      <c r="I49" s="199">
        <v>65886</v>
      </c>
      <c r="J49" s="199">
        <v>0.71</v>
      </c>
      <c r="K49" s="199">
        <f t="shared" si="0"/>
        <v>46.78</v>
      </c>
    </row>
    <row r="50" spans="2:11" x14ac:dyDescent="0.25">
      <c r="B50" s="198">
        <v>23</v>
      </c>
      <c r="C50" s="199">
        <v>22422316</v>
      </c>
      <c r="D50" s="199" t="s">
        <v>1357</v>
      </c>
      <c r="E50" s="199" t="s">
        <v>1340</v>
      </c>
      <c r="F50" s="200">
        <v>43570</v>
      </c>
      <c r="G50" s="200">
        <v>43625</v>
      </c>
      <c r="H50" s="199">
        <v>4973701</v>
      </c>
      <c r="I50" s="199">
        <v>4973701</v>
      </c>
      <c r="J50" s="199">
        <v>0.71</v>
      </c>
      <c r="K50" s="199">
        <f t="shared" si="0"/>
        <v>3531.33</v>
      </c>
    </row>
    <row r="51" spans="2:11" x14ac:dyDescent="0.25">
      <c r="B51" s="198">
        <v>24</v>
      </c>
      <c r="C51" s="199">
        <v>22422316</v>
      </c>
      <c r="D51" s="199" t="s">
        <v>1357</v>
      </c>
      <c r="E51" s="199" t="s">
        <v>1342</v>
      </c>
      <c r="F51" s="200">
        <v>43570</v>
      </c>
      <c r="G51" s="200">
        <v>43625</v>
      </c>
      <c r="H51" s="199">
        <v>146860</v>
      </c>
      <c r="I51" s="199">
        <v>146860</v>
      </c>
      <c r="J51" s="199">
        <v>0.71</v>
      </c>
      <c r="K51" s="199">
        <f t="shared" si="0"/>
        <v>104.27</v>
      </c>
    </row>
    <row r="52" spans="2:11" ht="16.5" customHeight="1" thickBot="1" x14ac:dyDescent="0.3">
      <c r="B52" s="198">
        <v>25</v>
      </c>
      <c r="C52" s="199">
        <v>22422316</v>
      </c>
      <c r="D52" s="199" t="s">
        <v>1357</v>
      </c>
      <c r="E52" s="199" t="s">
        <v>1343</v>
      </c>
      <c r="F52" s="200">
        <v>43570</v>
      </c>
      <c r="G52" s="200">
        <v>43625</v>
      </c>
      <c r="H52" s="199">
        <v>1662753</v>
      </c>
      <c r="I52" s="199">
        <v>1662753</v>
      </c>
      <c r="J52" s="199">
        <v>0.71</v>
      </c>
      <c r="K52" s="199">
        <f t="shared" si="0"/>
        <v>1180.55</v>
      </c>
    </row>
    <row r="53" spans="2:11" x14ac:dyDescent="0.25">
      <c r="B53" s="198">
        <v>26</v>
      </c>
      <c r="C53" s="199">
        <v>22422316</v>
      </c>
      <c r="D53" s="199" t="s">
        <v>1357</v>
      </c>
      <c r="E53" s="199" t="s">
        <v>1352</v>
      </c>
      <c r="F53" s="200">
        <v>43570</v>
      </c>
      <c r="G53" s="200">
        <v>43625</v>
      </c>
      <c r="H53" s="199">
        <v>20644</v>
      </c>
      <c r="I53" s="199">
        <v>20644</v>
      </c>
      <c r="J53" s="199">
        <v>0.71</v>
      </c>
      <c r="K53" s="199">
        <f t="shared" si="0"/>
        <v>14.66</v>
      </c>
    </row>
    <row r="54" spans="2:11" x14ac:dyDescent="0.25">
      <c r="B54" s="198">
        <v>27</v>
      </c>
      <c r="C54" s="199">
        <v>22422316</v>
      </c>
      <c r="D54" s="199" t="s">
        <v>1357</v>
      </c>
      <c r="E54" s="199" t="s">
        <v>1358</v>
      </c>
      <c r="F54" s="200">
        <v>43570</v>
      </c>
      <c r="G54" s="200">
        <v>43625</v>
      </c>
      <c r="H54" s="199">
        <v>5208</v>
      </c>
      <c r="I54" s="199">
        <v>5208</v>
      </c>
      <c r="J54" s="199">
        <v>0.71</v>
      </c>
      <c r="K54" s="199">
        <f t="shared" si="0"/>
        <v>3.7</v>
      </c>
    </row>
    <row r="55" spans="2:11" x14ac:dyDescent="0.25">
      <c r="B55" s="198">
        <v>28</v>
      </c>
      <c r="C55" s="199">
        <v>22422316</v>
      </c>
      <c r="D55" s="199" t="s">
        <v>1357</v>
      </c>
      <c r="E55" s="199" t="s">
        <v>1344</v>
      </c>
      <c r="F55" s="200">
        <v>43570</v>
      </c>
      <c r="G55" s="200">
        <v>43625</v>
      </c>
      <c r="H55" s="199">
        <v>11020323</v>
      </c>
      <c r="I55" s="199">
        <v>11020323</v>
      </c>
      <c r="J55" s="199">
        <v>0.71</v>
      </c>
      <c r="K55" s="199">
        <f t="shared" si="0"/>
        <v>7824.43</v>
      </c>
    </row>
    <row r="56" spans="2:11" ht="15.75" customHeight="1" x14ac:dyDescent="0.25">
      <c r="B56" s="198">
        <v>29</v>
      </c>
      <c r="C56" s="199">
        <v>22422316</v>
      </c>
      <c r="D56" s="199" t="s">
        <v>1357</v>
      </c>
      <c r="E56" s="199" t="s">
        <v>1345</v>
      </c>
      <c r="F56" s="200">
        <v>43570</v>
      </c>
      <c r="G56" s="200">
        <v>43625</v>
      </c>
      <c r="H56" s="199">
        <v>700661</v>
      </c>
      <c r="I56" s="199">
        <v>700661</v>
      </c>
      <c r="J56" s="199">
        <v>0.71</v>
      </c>
      <c r="K56" s="199">
        <f t="shared" si="0"/>
        <v>497.47</v>
      </c>
    </row>
    <row r="57" spans="2:11" x14ac:dyDescent="0.25">
      <c r="B57" s="198">
        <v>30</v>
      </c>
      <c r="C57" s="199">
        <v>22422316</v>
      </c>
      <c r="D57" s="199" t="s">
        <v>1357</v>
      </c>
      <c r="E57" s="199" t="s">
        <v>1359</v>
      </c>
      <c r="F57" s="200">
        <v>43570</v>
      </c>
      <c r="G57" s="200">
        <v>43625</v>
      </c>
      <c r="H57" s="199">
        <v>36217</v>
      </c>
      <c r="I57" s="199">
        <v>36217</v>
      </c>
      <c r="J57" s="199">
        <v>0.71</v>
      </c>
      <c r="K57" s="199">
        <f t="shared" si="0"/>
        <v>25.71</v>
      </c>
    </row>
    <row r="58" spans="2:11" x14ac:dyDescent="0.25">
      <c r="B58" s="198">
        <v>31</v>
      </c>
      <c r="C58" s="199">
        <v>22422316</v>
      </c>
      <c r="D58" s="199" t="s">
        <v>1357</v>
      </c>
      <c r="E58" s="199" t="s">
        <v>1346</v>
      </c>
      <c r="F58" s="200">
        <v>43570</v>
      </c>
      <c r="G58" s="200">
        <v>43625</v>
      </c>
      <c r="H58" s="199">
        <v>766290</v>
      </c>
      <c r="I58" s="199">
        <v>766290</v>
      </c>
      <c r="J58" s="199">
        <v>0.71</v>
      </c>
      <c r="K58" s="199">
        <f t="shared" si="0"/>
        <v>544.07000000000005</v>
      </c>
    </row>
    <row r="59" spans="2:11" x14ac:dyDescent="0.25">
      <c r="B59" s="198">
        <v>32</v>
      </c>
      <c r="C59" s="199">
        <v>22422316</v>
      </c>
      <c r="D59" s="199" t="s">
        <v>1357</v>
      </c>
      <c r="E59" s="199" t="s">
        <v>1347</v>
      </c>
      <c r="F59" s="200">
        <v>43570</v>
      </c>
      <c r="G59" s="200">
        <v>43625</v>
      </c>
      <c r="H59" s="199">
        <v>2139391</v>
      </c>
      <c r="I59" s="199">
        <v>2139391</v>
      </c>
      <c r="J59" s="199">
        <v>0.71</v>
      </c>
      <c r="K59" s="199">
        <f t="shared" si="0"/>
        <v>1518.97</v>
      </c>
    </row>
    <row r="60" spans="2:11" ht="15.75" customHeight="1" x14ac:dyDescent="0.25">
      <c r="B60" s="198">
        <v>33</v>
      </c>
      <c r="C60" s="199">
        <v>22422316</v>
      </c>
      <c r="D60" s="199" t="s">
        <v>1357</v>
      </c>
      <c r="E60" s="199" t="s">
        <v>1348</v>
      </c>
      <c r="F60" s="200">
        <v>43570</v>
      </c>
      <c r="G60" s="200">
        <v>43625</v>
      </c>
      <c r="H60" s="199">
        <v>511166</v>
      </c>
      <c r="I60" s="199">
        <v>511166</v>
      </c>
      <c r="J60" s="199">
        <v>0.71</v>
      </c>
      <c r="K60" s="199">
        <f t="shared" si="0"/>
        <v>362.93</v>
      </c>
    </row>
    <row r="61" spans="2:11" x14ac:dyDescent="0.25">
      <c r="B61" s="198">
        <v>34</v>
      </c>
      <c r="C61" s="199">
        <v>22422316</v>
      </c>
      <c r="D61" s="199" t="s">
        <v>1357</v>
      </c>
      <c r="E61" s="199" t="s">
        <v>1356</v>
      </c>
      <c r="F61" s="200">
        <v>43608</v>
      </c>
      <c r="G61" s="200">
        <v>43625</v>
      </c>
      <c r="H61" s="199">
        <v>13532</v>
      </c>
      <c r="I61" s="199">
        <v>13532</v>
      </c>
      <c r="J61" s="199">
        <v>0.71</v>
      </c>
      <c r="K61" s="199">
        <f t="shared" si="0"/>
        <v>9.61</v>
      </c>
    </row>
    <row r="62" spans="2:11" x14ac:dyDescent="0.25">
      <c r="B62" s="198">
        <v>35</v>
      </c>
      <c r="C62" s="199">
        <v>22422316</v>
      </c>
      <c r="D62" s="199" t="s">
        <v>1357</v>
      </c>
      <c r="E62" s="199" t="s">
        <v>1350</v>
      </c>
      <c r="F62" s="200">
        <v>43570</v>
      </c>
      <c r="G62" s="200">
        <v>43625</v>
      </c>
      <c r="H62" s="199">
        <v>3431578</v>
      </c>
      <c r="I62" s="199">
        <v>3431578</v>
      </c>
      <c r="J62" s="199">
        <v>0.71</v>
      </c>
      <c r="K62" s="199">
        <f t="shared" si="0"/>
        <v>2436.42</v>
      </c>
    </row>
    <row r="63" spans="2:11" x14ac:dyDescent="0.25">
      <c r="B63" s="198">
        <v>36</v>
      </c>
      <c r="C63" s="199">
        <v>27538675</v>
      </c>
      <c r="D63" s="199" t="s">
        <v>1360</v>
      </c>
      <c r="E63" s="199" t="s">
        <v>1344</v>
      </c>
      <c r="F63" s="200">
        <v>43586</v>
      </c>
      <c r="G63" s="200">
        <v>43737</v>
      </c>
      <c r="H63" s="199">
        <v>75348</v>
      </c>
      <c r="I63" s="199">
        <v>75348</v>
      </c>
      <c r="J63" s="199">
        <v>0.71</v>
      </c>
      <c r="K63" s="199">
        <f t="shared" si="0"/>
        <v>53.5</v>
      </c>
    </row>
    <row r="64" spans="2:11" x14ac:dyDescent="0.25">
      <c r="B64" s="198">
        <v>37</v>
      </c>
      <c r="C64" s="199">
        <v>27538675</v>
      </c>
      <c r="D64" s="199" t="s">
        <v>1360</v>
      </c>
      <c r="E64" s="199" t="s">
        <v>1345</v>
      </c>
      <c r="F64" s="200">
        <v>43586</v>
      </c>
      <c r="G64" s="200">
        <v>43737</v>
      </c>
      <c r="H64" s="199">
        <v>5331</v>
      </c>
      <c r="I64" s="199">
        <v>5331</v>
      </c>
      <c r="J64" s="199">
        <v>0.71</v>
      </c>
      <c r="K64" s="199">
        <f t="shared" si="0"/>
        <v>3.79</v>
      </c>
    </row>
    <row r="65" spans="2:11" x14ac:dyDescent="0.25">
      <c r="B65" s="198">
        <v>38</v>
      </c>
      <c r="C65" s="199">
        <v>27606266</v>
      </c>
      <c r="D65" s="199" t="s">
        <v>1361</v>
      </c>
      <c r="E65" s="199" t="s">
        <v>1356</v>
      </c>
      <c r="F65" s="200">
        <v>43584</v>
      </c>
      <c r="G65" s="200">
        <v>43611</v>
      </c>
      <c r="H65" s="199">
        <v>1846</v>
      </c>
      <c r="I65" s="199">
        <v>1846</v>
      </c>
      <c r="J65" s="199">
        <v>0.71</v>
      </c>
      <c r="K65" s="199">
        <f t="shared" si="0"/>
        <v>1.31</v>
      </c>
    </row>
    <row r="66" spans="2:11" x14ac:dyDescent="0.25">
      <c r="B66" s="198">
        <v>39</v>
      </c>
      <c r="C66" s="199">
        <v>27606266</v>
      </c>
      <c r="D66" s="199" t="s">
        <v>1361</v>
      </c>
      <c r="E66" s="199" t="s">
        <v>1350</v>
      </c>
      <c r="F66" s="200">
        <v>43584</v>
      </c>
      <c r="G66" s="200">
        <v>43611</v>
      </c>
      <c r="H66" s="199">
        <v>778451</v>
      </c>
      <c r="I66" s="199">
        <v>778451</v>
      </c>
      <c r="J66" s="199">
        <v>0.71</v>
      </c>
      <c r="K66" s="199">
        <f t="shared" si="0"/>
        <v>552.70000000000005</v>
      </c>
    </row>
    <row r="67" spans="2:11" x14ac:dyDescent="0.25">
      <c r="B67" s="198">
        <v>40</v>
      </c>
      <c r="C67" s="199">
        <v>27631585</v>
      </c>
      <c r="D67" s="199" t="s">
        <v>1362</v>
      </c>
      <c r="E67" s="199" t="s">
        <v>1340</v>
      </c>
      <c r="F67" s="200">
        <v>43556</v>
      </c>
      <c r="G67" s="200">
        <v>43737</v>
      </c>
      <c r="H67" s="199">
        <v>263495</v>
      </c>
      <c r="I67" s="199">
        <v>263495</v>
      </c>
      <c r="J67" s="199">
        <v>0.71</v>
      </c>
      <c r="K67" s="199">
        <f t="shared" si="0"/>
        <v>187.08</v>
      </c>
    </row>
    <row r="68" spans="2:11" x14ac:dyDescent="0.25">
      <c r="B68" s="198">
        <v>41</v>
      </c>
      <c r="C68" s="199">
        <v>27631585</v>
      </c>
      <c r="D68" s="199" t="s">
        <v>1362</v>
      </c>
      <c r="E68" s="199" t="s">
        <v>1342</v>
      </c>
      <c r="F68" s="200">
        <v>43556</v>
      </c>
      <c r="G68" s="200">
        <v>43737</v>
      </c>
      <c r="H68" s="199">
        <v>22851</v>
      </c>
      <c r="I68" s="199">
        <v>22851</v>
      </c>
      <c r="J68" s="199">
        <v>0.71</v>
      </c>
      <c r="K68" s="199">
        <f t="shared" si="0"/>
        <v>16.22</v>
      </c>
    </row>
    <row r="69" spans="2:11" x14ac:dyDescent="0.25">
      <c r="B69" s="198">
        <v>42</v>
      </c>
      <c r="C69" s="199">
        <v>27631585</v>
      </c>
      <c r="D69" s="199" t="s">
        <v>1362</v>
      </c>
      <c r="E69" s="199" t="s">
        <v>1343</v>
      </c>
      <c r="F69" s="200">
        <v>43556</v>
      </c>
      <c r="G69" s="200">
        <v>43737</v>
      </c>
      <c r="H69" s="199">
        <v>83253</v>
      </c>
      <c r="I69" s="199">
        <v>83253</v>
      </c>
      <c r="J69" s="199">
        <v>0.71</v>
      </c>
      <c r="K69" s="199">
        <f t="shared" si="0"/>
        <v>59.11</v>
      </c>
    </row>
    <row r="70" spans="2:11" x14ac:dyDescent="0.25">
      <c r="B70" s="198">
        <v>43</v>
      </c>
      <c r="C70" s="199">
        <v>27631585</v>
      </c>
      <c r="D70" s="199" t="s">
        <v>1362</v>
      </c>
      <c r="E70" s="199" t="s">
        <v>1358</v>
      </c>
      <c r="F70" s="200">
        <v>43556</v>
      </c>
      <c r="G70" s="200">
        <v>43737</v>
      </c>
      <c r="H70" s="199">
        <v>900</v>
      </c>
      <c r="I70" s="199">
        <v>900</v>
      </c>
      <c r="J70" s="199">
        <v>0.71</v>
      </c>
      <c r="K70" s="199">
        <f t="shared" si="0"/>
        <v>0.64</v>
      </c>
    </row>
    <row r="71" spans="2:11" x14ac:dyDescent="0.25">
      <c r="B71" s="198">
        <v>44</v>
      </c>
      <c r="C71" s="199">
        <v>27631585</v>
      </c>
      <c r="D71" s="199" t="s">
        <v>1362</v>
      </c>
      <c r="E71" s="199" t="s">
        <v>1344</v>
      </c>
      <c r="F71" s="200">
        <v>43556</v>
      </c>
      <c r="G71" s="200">
        <v>43737</v>
      </c>
      <c r="H71" s="199">
        <v>94894</v>
      </c>
      <c r="I71" s="199">
        <v>94894</v>
      </c>
      <c r="J71" s="199">
        <v>0.71</v>
      </c>
      <c r="K71" s="199">
        <f t="shared" si="0"/>
        <v>67.37</v>
      </c>
    </row>
    <row r="72" spans="2:11" x14ac:dyDescent="0.25">
      <c r="B72" s="198">
        <v>45</v>
      </c>
      <c r="C72" s="199">
        <v>27631585</v>
      </c>
      <c r="D72" s="199" t="s">
        <v>1362</v>
      </c>
      <c r="E72" s="199" t="s">
        <v>1345</v>
      </c>
      <c r="F72" s="200">
        <v>43556</v>
      </c>
      <c r="G72" s="200">
        <v>43737</v>
      </c>
      <c r="H72" s="199">
        <v>64406</v>
      </c>
      <c r="I72" s="199">
        <v>64406</v>
      </c>
      <c r="J72" s="199">
        <v>0.71</v>
      </c>
      <c r="K72" s="199">
        <f t="shared" si="0"/>
        <v>45.73</v>
      </c>
    </row>
    <row r="73" spans="2:11" x14ac:dyDescent="0.25">
      <c r="B73" s="198">
        <v>46</v>
      </c>
      <c r="C73" s="199">
        <v>27631585</v>
      </c>
      <c r="D73" s="199" t="s">
        <v>1362</v>
      </c>
      <c r="E73" s="199" t="s">
        <v>1359</v>
      </c>
      <c r="F73" s="200">
        <v>43556</v>
      </c>
      <c r="G73" s="200">
        <v>43737</v>
      </c>
      <c r="H73" s="199">
        <v>2779</v>
      </c>
      <c r="I73" s="199">
        <v>2779</v>
      </c>
      <c r="J73" s="199">
        <v>0.71</v>
      </c>
      <c r="K73" s="199">
        <f t="shared" si="0"/>
        <v>1.97</v>
      </c>
    </row>
    <row r="74" spans="2:11" x14ac:dyDescent="0.25">
      <c r="B74" s="198">
        <v>47</v>
      </c>
      <c r="C74" s="199">
        <v>27631585</v>
      </c>
      <c r="D74" s="199" t="s">
        <v>1362</v>
      </c>
      <c r="E74" s="199" t="s">
        <v>1346</v>
      </c>
      <c r="F74" s="200">
        <v>43556</v>
      </c>
      <c r="G74" s="200">
        <v>43737</v>
      </c>
      <c r="H74" s="199">
        <v>85450</v>
      </c>
      <c r="I74" s="199">
        <v>85450</v>
      </c>
      <c r="J74" s="199">
        <v>0.71</v>
      </c>
      <c r="K74" s="199">
        <f t="shared" si="0"/>
        <v>60.67</v>
      </c>
    </row>
    <row r="75" spans="2:11" x14ac:dyDescent="0.25">
      <c r="B75" s="198">
        <v>48</v>
      </c>
      <c r="C75" s="199">
        <v>27631585</v>
      </c>
      <c r="D75" s="199" t="s">
        <v>1362</v>
      </c>
      <c r="E75" s="199" t="s">
        <v>1347</v>
      </c>
      <c r="F75" s="200">
        <v>43556</v>
      </c>
      <c r="G75" s="200">
        <v>43737</v>
      </c>
      <c r="H75" s="199">
        <v>199540</v>
      </c>
      <c r="I75" s="199">
        <v>199540</v>
      </c>
      <c r="J75" s="199">
        <v>0.71</v>
      </c>
      <c r="K75" s="199">
        <f t="shared" si="0"/>
        <v>141.66999999999999</v>
      </c>
    </row>
    <row r="76" spans="2:11" x14ac:dyDescent="0.25">
      <c r="B76" s="198">
        <v>49</v>
      </c>
      <c r="C76" s="199">
        <v>27631585</v>
      </c>
      <c r="D76" s="199" t="s">
        <v>1362</v>
      </c>
      <c r="E76" s="199" t="s">
        <v>1348</v>
      </c>
      <c r="F76" s="200">
        <v>43556</v>
      </c>
      <c r="G76" s="200">
        <v>43737</v>
      </c>
      <c r="H76" s="199">
        <v>42307</v>
      </c>
      <c r="I76" s="199">
        <v>42307</v>
      </c>
      <c r="J76" s="199">
        <v>0.71</v>
      </c>
      <c r="K76" s="199">
        <f t="shared" si="0"/>
        <v>30.04</v>
      </c>
    </row>
    <row r="77" spans="2:11" x14ac:dyDescent="0.25">
      <c r="B77" s="198">
        <v>50</v>
      </c>
      <c r="C77" s="199">
        <v>27631585</v>
      </c>
      <c r="D77" s="199" t="s">
        <v>1362</v>
      </c>
      <c r="E77" s="199" t="s">
        <v>1356</v>
      </c>
      <c r="F77" s="200">
        <v>43556</v>
      </c>
      <c r="G77" s="200">
        <v>43737</v>
      </c>
      <c r="H77" s="199">
        <v>1546</v>
      </c>
      <c r="I77" s="199">
        <v>1546</v>
      </c>
      <c r="J77" s="199">
        <v>0.71</v>
      </c>
      <c r="K77" s="199">
        <f t="shared" si="0"/>
        <v>1.1000000000000001</v>
      </c>
    </row>
    <row r="78" spans="2:11" x14ac:dyDescent="0.25">
      <c r="B78" s="198">
        <v>51</v>
      </c>
      <c r="C78" s="199">
        <v>27631585</v>
      </c>
      <c r="D78" s="199" t="s">
        <v>1362</v>
      </c>
      <c r="E78" s="199" t="s">
        <v>1350</v>
      </c>
      <c r="F78" s="200">
        <v>43556</v>
      </c>
      <c r="G78" s="200">
        <v>43737</v>
      </c>
      <c r="H78" s="199">
        <v>203827</v>
      </c>
      <c r="I78" s="199">
        <v>203827</v>
      </c>
      <c r="J78" s="199">
        <v>0.71</v>
      </c>
      <c r="K78" s="199">
        <f t="shared" si="0"/>
        <v>144.72</v>
      </c>
    </row>
    <row r="79" spans="2:11" x14ac:dyDescent="0.25">
      <c r="B79" s="198">
        <v>52</v>
      </c>
      <c r="C79" s="199">
        <v>27631836</v>
      </c>
      <c r="D79" s="199" t="s">
        <v>1363</v>
      </c>
      <c r="E79" s="199" t="s">
        <v>1344</v>
      </c>
      <c r="F79" s="200">
        <v>43556</v>
      </c>
      <c r="G79" s="200">
        <v>43738</v>
      </c>
      <c r="H79" s="199">
        <v>1358499</v>
      </c>
      <c r="I79" s="199">
        <v>1358499</v>
      </c>
      <c r="J79" s="199">
        <v>0.71</v>
      </c>
      <c r="K79" s="199">
        <f t="shared" si="0"/>
        <v>964.53</v>
      </c>
    </row>
    <row r="80" spans="2:11" x14ac:dyDescent="0.25">
      <c r="B80" s="198">
        <v>53</v>
      </c>
      <c r="C80" s="199">
        <v>27631836</v>
      </c>
      <c r="D80" s="199" t="s">
        <v>1363</v>
      </c>
      <c r="E80" s="199" t="s">
        <v>1345</v>
      </c>
      <c r="F80" s="200">
        <v>43556</v>
      </c>
      <c r="G80" s="200">
        <v>43738</v>
      </c>
      <c r="H80" s="199">
        <v>66475</v>
      </c>
      <c r="I80" s="199">
        <v>66475</v>
      </c>
      <c r="J80" s="199">
        <v>0.71</v>
      </c>
      <c r="K80" s="199">
        <f t="shared" si="0"/>
        <v>47.2</v>
      </c>
    </row>
    <row r="81" spans="2:11" x14ac:dyDescent="0.25">
      <c r="B81" s="198">
        <v>54</v>
      </c>
      <c r="C81" s="199">
        <v>27643290</v>
      </c>
      <c r="D81" s="199" t="s">
        <v>1364</v>
      </c>
      <c r="E81" s="199" t="s">
        <v>1344</v>
      </c>
      <c r="F81" s="200">
        <v>43563</v>
      </c>
      <c r="G81" s="200">
        <v>43738</v>
      </c>
      <c r="H81" s="199">
        <v>558127</v>
      </c>
      <c r="I81" s="199">
        <v>558127</v>
      </c>
      <c r="J81" s="199">
        <v>0.71</v>
      </c>
      <c r="K81" s="199">
        <f t="shared" si="0"/>
        <v>396.27</v>
      </c>
    </row>
    <row r="82" spans="2:11" x14ac:dyDescent="0.25">
      <c r="B82" s="198">
        <v>55</v>
      </c>
      <c r="C82" s="199">
        <v>27643290</v>
      </c>
      <c r="D82" s="199" t="s">
        <v>1364</v>
      </c>
      <c r="E82" s="199" t="s">
        <v>1345</v>
      </c>
      <c r="F82" s="200">
        <v>43563</v>
      </c>
      <c r="G82" s="200">
        <v>43738</v>
      </c>
      <c r="H82" s="199">
        <v>48375</v>
      </c>
      <c r="I82" s="199">
        <v>48375</v>
      </c>
      <c r="J82" s="199">
        <v>0.71</v>
      </c>
      <c r="K82" s="199">
        <f t="shared" si="0"/>
        <v>34.35</v>
      </c>
    </row>
    <row r="83" spans="2:11" x14ac:dyDescent="0.25">
      <c r="B83" s="198">
        <v>56</v>
      </c>
      <c r="C83" s="199">
        <v>27680735</v>
      </c>
      <c r="D83" s="199" t="s">
        <v>1365</v>
      </c>
      <c r="E83" s="199" t="s">
        <v>1344</v>
      </c>
      <c r="F83" s="200">
        <v>43586</v>
      </c>
      <c r="G83" s="200">
        <v>43738</v>
      </c>
      <c r="H83" s="199">
        <v>65849</v>
      </c>
      <c r="I83" s="199">
        <v>65849</v>
      </c>
      <c r="J83" s="199">
        <v>0.71</v>
      </c>
      <c r="K83" s="199">
        <f t="shared" si="0"/>
        <v>46.75</v>
      </c>
    </row>
    <row r="84" spans="2:11" x14ac:dyDescent="0.25">
      <c r="B84" s="198">
        <v>57</v>
      </c>
      <c r="C84" s="199">
        <v>27680735</v>
      </c>
      <c r="D84" s="199" t="s">
        <v>1365</v>
      </c>
      <c r="E84" s="199" t="s">
        <v>1345</v>
      </c>
      <c r="F84" s="200">
        <v>43586</v>
      </c>
      <c r="G84" s="200">
        <v>43738</v>
      </c>
      <c r="H84" s="199">
        <v>3825</v>
      </c>
      <c r="I84" s="199">
        <v>3825</v>
      </c>
      <c r="J84" s="199">
        <v>0.71</v>
      </c>
      <c r="K84" s="199">
        <f t="shared" si="0"/>
        <v>2.72</v>
      </c>
    </row>
    <row r="85" spans="2:11" x14ac:dyDescent="0.25">
      <c r="B85" s="198">
        <v>58</v>
      </c>
      <c r="C85" s="199">
        <v>27736089</v>
      </c>
      <c r="D85" s="199" t="s">
        <v>1366</v>
      </c>
      <c r="E85" s="199" t="s">
        <v>1340</v>
      </c>
      <c r="F85" s="200">
        <v>43556</v>
      </c>
      <c r="G85" s="200">
        <v>43730</v>
      </c>
      <c r="H85" s="199">
        <v>546629</v>
      </c>
      <c r="I85" s="199">
        <v>546629</v>
      </c>
      <c r="J85" s="199">
        <v>0.71</v>
      </c>
      <c r="K85" s="199">
        <f t="shared" si="0"/>
        <v>388.11</v>
      </c>
    </row>
    <row r="86" spans="2:11" x14ac:dyDescent="0.25">
      <c r="B86" s="198">
        <v>59</v>
      </c>
      <c r="C86" s="199">
        <v>27736089</v>
      </c>
      <c r="D86" s="199" t="s">
        <v>1366</v>
      </c>
      <c r="E86" s="199" t="s">
        <v>1343</v>
      </c>
      <c r="F86" s="200">
        <v>43556</v>
      </c>
      <c r="G86" s="200">
        <v>43730</v>
      </c>
      <c r="H86" s="199">
        <v>1148157</v>
      </c>
      <c r="I86" s="199">
        <v>1148157</v>
      </c>
      <c r="J86" s="199">
        <v>0.71</v>
      </c>
      <c r="K86" s="199">
        <f t="shared" si="0"/>
        <v>815.19</v>
      </c>
    </row>
    <row r="87" spans="2:11" x14ac:dyDescent="0.25">
      <c r="B87" s="198">
        <v>60</v>
      </c>
      <c r="C87" s="199">
        <v>27736089</v>
      </c>
      <c r="D87" s="199" t="s">
        <v>1366</v>
      </c>
      <c r="E87" s="199" t="s">
        <v>1349</v>
      </c>
      <c r="F87" s="200">
        <v>43556</v>
      </c>
      <c r="G87" s="200">
        <v>43730</v>
      </c>
      <c r="H87" s="199">
        <v>466073</v>
      </c>
      <c r="I87" s="199">
        <v>466073</v>
      </c>
      <c r="J87" s="199">
        <v>0.71</v>
      </c>
      <c r="K87" s="199">
        <f t="shared" si="0"/>
        <v>330.91</v>
      </c>
    </row>
    <row r="88" spans="2:11" x14ac:dyDescent="0.25">
      <c r="B88" s="198">
        <v>61</v>
      </c>
      <c r="C88" s="199">
        <v>27748252</v>
      </c>
      <c r="D88" s="199" t="s">
        <v>1367</v>
      </c>
      <c r="E88" s="199" t="s">
        <v>1340</v>
      </c>
      <c r="F88" s="200">
        <v>43586</v>
      </c>
      <c r="G88" s="200">
        <v>43737</v>
      </c>
      <c r="H88" s="199">
        <v>43030</v>
      </c>
      <c r="I88" s="199">
        <v>43030</v>
      </c>
      <c r="J88" s="199">
        <v>0.71</v>
      </c>
      <c r="K88" s="199">
        <f t="shared" si="0"/>
        <v>30.55</v>
      </c>
    </row>
    <row r="89" spans="2:11" x14ac:dyDescent="0.25">
      <c r="B89" s="198">
        <v>62</v>
      </c>
      <c r="C89" s="199">
        <v>27748252</v>
      </c>
      <c r="D89" s="199" t="s">
        <v>1367</v>
      </c>
      <c r="E89" s="199" t="s">
        <v>1343</v>
      </c>
      <c r="F89" s="200">
        <v>43586</v>
      </c>
      <c r="G89" s="200">
        <v>43737</v>
      </c>
      <c r="H89" s="199">
        <v>42358</v>
      </c>
      <c r="I89" s="199">
        <v>42358</v>
      </c>
      <c r="J89" s="199">
        <v>0.71</v>
      </c>
      <c r="K89" s="199">
        <f t="shared" si="0"/>
        <v>30.07</v>
      </c>
    </row>
    <row r="90" spans="2:11" x14ac:dyDescent="0.25">
      <c r="B90" s="198">
        <v>63</v>
      </c>
      <c r="C90" s="199">
        <v>27752379</v>
      </c>
      <c r="D90" s="199" t="s">
        <v>1368</v>
      </c>
      <c r="E90" s="199" t="s">
        <v>1344</v>
      </c>
      <c r="F90" s="200">
        <v>43586</v>
      </c>
      <c r="G90" s="200">
        <v>43737</v>
      </c>
      <c r="H90" s="199">
        <v>1059803</v>
      </c>
      <c r="I90" s="199">
        <v>1059803</v>
      </c>
      <c r="J90" s="199">
        <v>0.71</v>
      </c>
      <c r="K90" s="199">
        <f t="shared" si="0"/>
        <v>752.46</v>
      </c>
    </row>
    <row r="91" spans="2:11" x14ac:dyDescent="0.25">
      <c r="B91" s="198">
        <v>64</v>
      </c>
      <c r="C91" s="199">
        <v>27752379</v>
      </c>
      <c r="D91" s="199" t="s">
        <v>1368</v>
      </c>
      <c r="E91" s="199" t="s">
        <v>1345</v>
      </c>
      <c r="F91" s="200">
        <v>43586</v>
      </c>
      <c r="G91" s="200">
        <v>43737</v>
      </c>
      <c r="H91" s="199">
        <v>84966</v>
      </c>
      <c r="I91" s="199">
        <v>84966</v>
      </c>
      <c r="J91" s="199">
        <v>0.71</v>
      </c>
      <c r="K91" s="199">
        <f t="shared" si="0"/>
        <v>60.33</v>
      </c>
    </row>
    <row r="92" spans="2:11" x14ac:dyDescent="0.25">
      <c r="B92" s="198">
        <v>65</v>
      </c>
      <c r="C92" s="199">
        <v>27761133</v>
      </c>
      <c r="D92" s="199" t="s">
        <v>1369</v>
      </c>
      <c r="E92" s="199" t="s">
        <v>1340</v>
      </c>
      <c r="F92" s="200">
        <v>43584</v>
      </c>
      <c r="G92" s="200">
        <v>43611</v>
      </c>
      <c r="H92" s="199">
        <v>158531</v>
      </c>
      <c r="I92" s="199">
        <v>158531</v>
      </c>
      <c r="J92" s="199">
        <v>0.71</v>
      </c>
      <c r="K92" s="199">
        <f t="shared" ref="K92:K155" si="1">ROUND(I92*(J92/1000),2)</f>
        <v>112.56</v>
      </c>
    </row>
    <row r="93" spans="2:11" x14ac:dyDescent="0.25">
      <c r="B93" s="198">
        <v>66</v>
      </c>
      <c r="C93" s="199">
        <v>27798466</v>
      </c>
      <c r="D93" s="199" t="s">
        <v>1370</v>
      </c>
      <c r="E93" s="199" t="s">
        <v>1344</v>
      </c>
      <c r="F93" s="200">
        <v>43374</v>
      </c>
      <c r="G93" s="200">
        <v>43738</v>
      </c>
      <c r="H93" s="199">
        <v>1843236</v>
      </c>
      <c r="I93" s="199">
        <v>1843236</v>
      </c>
      <c r="J93" s="199">
        <v>0.71</v>
      </c>
      <c r="K93" s="199">
        <f t="shared" si="1"/>
        <v>1308.7</v>
      </c>
    </row>
    <row r="94" spans="2:11" x14ac:dyDescent="0.25">
      <c r="B94" s="198">
        <v>67</v>
      </c>
      <c r="C94" s="199">
        <v>27798466</v>
      </c>
      <c r="D94" s="199" t="s">
        <v>1370</v>
      </c>
      <c r="E94" s="199" t="s">
        <v>1345</v>
      </c>
      <c r="F94" s="200">
        <v>43374</v>
      </c>
      <c r="G94" s="200">
        <v>43738</v>
      </c>
      <c r="H94" s="199">
        <v>96042</v>
      </c>
      <c r="I94" s="199">
        <v>96042</v>
      </c>
      <c r="J94" s="199">
        <v>0.71</v>
      </c>
      <c r="K94" s="199">
        <f t="shared" si="1"/>
        <v>68.19</v>
      </c>
    </row>
    <row r="95" spans="2:11" x14ac:dyDescent="0.25">
      <c r="B95" s="198">
        <v>68</v>
      </c>
      <c r="C95" s="199">
        <v>27876824</v>
      </c>
      <c r="D95" s="199" t="s">
        <v>1371</v>
      </c>
      <c r="E95" s="199" t="s">
        <v>1344</v>
      </c>
      <c r="F95" s="200">
        <v>43563</v>
      </c>
      <c r="G95" s="200">
        <v>43738</v>
      </c>
      <c r="H95" s="199">
        <v>174095</v>
      </c>
      <c r="I95" s="199">
        <v>174095</v>
      </c>
      <c r="J95" s="199">
        <v>0.71</v>
      </c>
      <c r="K95" s="199">
        <f t="shared" si="1"/>
        <v>123.61</v>
      </c>
    </row>
    <row r="96" spans="2:11" x14ac:dyDescent="0.25">
      <c r="B96" s="198">
        <v>69</v>
      </c>
      <c r="C96" s="199">
        <v>27876824</v>
      </c>
      <c r="D96" s="199" t="s">
        <v>1371</v>
      </c>
      <c r="E96" s="199" t="s">
        <v>1345</v>
      </c>
      <c r="F96" s="200">
        <v>43563</v>
      </c>
      <c r="G96" s="200">
        <v>43738</v>
      </c>
      <c r="H96" s="199">
        <v>13752</v>
      </c>
      <c r="I96" s="199">
        <v>13752</v>
      </c>
      <c r="J96" s="199">
        <v>0.71</v>
      </c>
      <c r="K96" s="199">
        <f t="shared" si="1"/>
        <v>9.76</v>
      </c>
    </row>
    <row r="97" spans="2:11" x14ac:dyDescent="0.25">
      <c r="B97" s="198">
        <v>70</v>
      </c>
      <c r="C97" s="199">
        <v>27893191</v>
      </c>
      <c r="D97" s="199" t="s">
        <v>1372</v>
      </c>
      <c r="E97" s="199" t="s">
        <v>1340</v>
      </c>
      <c r="F97" s="200">
        <v>43557</v>
      </c>
      <c r="G97" s="200">
        <v>43737</v>
      </c>
      <c r="H97" s="199">
        <v>1348058</v>
      </c>
      <c r="I97" s="199">
        <v>1348058</v>
      </c>
      <c r="J97" s="199">
        <v>0.71</v>
      </c>
      <c r="K97" s="199">
        <f t="shared" si="1"/>
        <v>957.12</v>
      </c>
    </row>
    <row r="98" spans="2:11" x14ac:dyDescent="0.25">
      <c r="B98" s="198">
        <v>71</v>
      </c>
      <c r="C98" s="199">
        <v>27897007</v>
      </c>
      <c r="D98" s="199" t="s">
        <v>1373</v>
      </c>
      <c r="E98" s="199" t="s">
        <v>1344</v>
      </c>
      <c r="F98" s="200">
        <v>43558</v>
      </c>
      <c r="G98" s="200">
        <v>43646</v>
      </c>
      <c r="H98" s="199">
        <v>338058</v>
      </c>
      <c r="I98" s="199">
        <v>338058</v>
      </c>
      <c r="J98" s="199">
        <v>0.71</v>
      </c>
      <c r="K98" s="199">
        <f t="shared" si="1"/>
        <v>240.02</v>
      </c>
    </row>
    <row r="99" spans="2:11" x14ac:dyDescent="0.25">
      <c r="B99" s="198">
        <v>72</v>
      </c>
      <c r="C99" s="199">
        <v>27897007</v>
      </c>
      <c r="D99" s="199" t="s">
        <v>1373</v>
      </c>
      <c r="E99" s="199" t="s">
        <v>1345</v>
      </c>
      <c r="F99" s="200">
        <v>43558</v>
      </c>
      <c r="G99" s="200">
        <v>43646</v>
      </c>
      <c r="H99" s="199">
        <v>20274</v>
      </c>
      <c r="I99" s="199">
        <v>20274</v>
      </c>
      <c r="J99" s="199">
        <v>0.71</v>
      </c>
      <c r="K99" s="199">
        <f t="shared" si="1"/>
        <v>14.39</v>
      </c>
    </row>
    <row r="100" spans="2:11" x14ac:dyDescent="0.25">
      <c r="B100" s="198">
        <v>73</v>
      </c>
      <c r="C100" s="199">
        <v>27901303</v>
      </c>
      <c r="D100" s="199" t="s">
        <v>1374</v>
      </c>
      <c r="E100" s="199" t="s">
        <v>1344</v>
      </c>
      <c r="F100" s="200">
        <v>43556</v>
      </c>
      <c r="G100" s="200">
        <v>43737</v>
      </c>
      <c r="H100" s="199">
        <v>2682791</v>
      </c>
      <c r="I100" s="199">
        <v>2682791</v>
      </c>
      <c r="J100" s="199">
        <v>0.71</v>
      </c>
      <c r="K100" s="199">
        <f t="shared" si="1"/>
        <v>1904.78</v>
      </c>
    </row>
    <row r="101" spans="2:11" x14ac:dyDescent="0.25">
      <c r="B101" s="198">
        <v>74</v>
      </c>
      <c r="C101" s="199">
        <v>27901303</v>
      </c>
      <c r="D101" s="199" t="s">
        <v>1374</v>
      </c>
      <c r="E101" s="199" t="s">
        <v>1345</v>
      </c>
      <c r="F101" s="200">
        <v>43556</v>
      </c>
      <c r="G101" s="200">
        <v>43737</v>
      </c>
      <c r="H101" s="199">
        <v>92958</v>
      </c>
      <c r="I101" s="199">
        <v>92958</v>
      </c>
      <c r="J101" s="199">
        <v>0.71</v>
      </c>
      <c r="K101" s="199">
        <f t="shared" si="1"/>
        <v>66</v>
      </c>
    </row>
    <row r="102" spans="2:11" x14ac:dyDescent="0.25">
      <c r="B102" s="198">
        <v>75</v>
      </c>
      <c r="C102" s="199">
        <v>27902663</v>
      </c>
      <c r="D102" s="199" t="s">
        <v>1375</v>
      </c>
      <c r="E102" s="199" t="s">
        <v>1349</v>
      </c>
      <c r="F102" s="200">
        <v>43595</v>
      </c>
      <c r="G102" s="200">
        <v>43737</v>
      </c>
      <c r="H102" s="199">
        <v>976451</v>
      </c>
      <c r="I102" s="199">
        <v>976451</v>
      </c>
      <c r="J102" s="199">
        <v>0.71</v>
      </c>
      <c r="K102" s="199">
        <f t="shared" si="1"/>
        <v>693.28</v>
      </c>
    </row>
    <row r="103" spans="2:11" x14ac:dyDescent="0.25">
      <c r="B103" s="198">
        <v>76</v>
      </c>
      <c r="C103" s="199">
        <v>27963042</v>
      </c>
      <c r="D103" s="199" t="s">
        <v>1376</v>
      </c>
      <c r="E103" s="199" t="s">
        <v>1344</v>
      </c>
      <c r="F103" s="200">
        <v>43556</v>
      </c>
      <c r="G103" s="200">
        <v>43737</v>
      </c>
      <c r="H103" s="199">
        <v>155376</v>
      </c>
      <c r="I103" s="199">
        <v>155376</v>
      </c>
      <c r="J103" s="199">
        <v>0.71</v>
      </c>
      <c r="K103" s="199">
        <f t="shared" si="1"/>
        <v>110.32</v>
      </c>
    </row>
    <row r="104" spans="2:11" x14ac:dyDescent="0.25">
      <c r="B104" s="198">
        <v>77</v>
      </c>
      <c r="C104" s="199">
        <v>27963042</v>
      </c>
      <c r="D104" s="199" t="s">
        <v>1376</v>
      </c>
      <c r="E104" s="199" t="s">
        <v>1345</v>
      </c>
      <c r="F104" s="200">
        <v>43556</v>
      </c>
      <c r="G104" s="200">
        <v>43737</v>
      </c>
      <c r="H104" s="199">
        <v>10524</v>
      </c>
      <c r="I104" s="199">
        <v>10524</v>
      </c>
      <c r="J104" s="199">
        <v>0.71</v>
      </c>
      <c r="K104" s="199">
        <f t="shared" si="1"/>
        <v>7.47</v>
      </c>
    </row>
    <row r="105" spans="2:11" x14ac:dyDescent="0.25">
      <c r="B105" s="198">
        <v>78</v>
      </c>
      <c r="C105" s="199">
        <v>27963081</v>
      </c>
      <c r="D105" s="199" t="s">
        <v>1377</v>
      </c>
      <c r="E105" s="199" t="s">
        <v>1344</v>
      </c>
      <c r="F105" s="200">
        <v>43566</v>
      </c>
      <c r="G105" s="200">
        <v>43738</v>
      </c>
      <c r="H105" s="199">
        <v>270067</v>
      </c>
      <c r="I105" s="199">
        <v>270067</v>
      </c>
      <c r="J105" s="199">
        <v>0.71</v>
      </c>
      <c r="K105" s="199">
        <f t="shared" si="1"/>
        <v>191.75</v>
      </c>
    </row>
    <row r="106" spans="2:11" x14ac:dyDescent="0.25">
      <c r="B106" s="198">
        <v>79</v>
      </c>
      <c r="C106" s="199">
        <v>27963081</v>
      </c>
      <c r="D106" s="199" t="s">
        <v>1377</v>
      </c>
      <c r="E106" s="199" t="s">
        <v>1345</v>
      </c>
      <c r="F106" s="200">
        <v>43566</v>
      </c>
      <c r="G106" s="200">
        <v>43738</v>
      </c>
      <c r="H106" s="199">
        <v>11139</v>
      </c>
      <c r="I106" s="199">
        <v>11139</v>
      </c>
      <c r="J106" s="199">
        <v>0.71</v>
      </c>
      <c r="K106" s="199">
        <f t="shared" si="1"/>
        <v>7.91</v>
      </c>
    </row>
    <row r="107" spans="2:11" x14ac:dyDescent="0.25">
      <c r="B107" s="198">
        <v>80</v>
      </c>
      <c r="C107" s="199">
        <v>27968106</v>
      </c>
      <c r="D107" s="199" t="s">
        <v>1378</v>
      </c>
      <c r="E107" s="199" t="s">
        <v>1343</v>
      </c>
      <c r="F107" s="200">
        <v>43557</v>
      </c>
      <c r="G107" s="200">
        <v>43738</v>
      </c>
      <c r="H107" s="199">
        <v>1130767</v>
      </c>
      <c r="I107" s="199">
        <v>1130767</v>
      </c>
      <c r="J107" s="199">
        <v>0.71</v>
      </c>
      <c r="K107" s="199">
        <f t="shared" si="1"/>
        <v>802.84</v>
      </c>
    </row>
    <row r="108" spans="2:11" x14ac:dyDescent="0.25">
      <c r="B108" s="198">
        <v>81</v>
      </c>
      <c r="C108" s="199">
        <v>27969690</v>
      </c>
      <c r="D108" s="199" t="s">
        <v>1379</v>
      </c>
      <c r="E108" s="199" t="s">
        <v>1356</v>
      </c>
      <c r="F108" s="200">
        <v>43556</v>
      </c>
      <c r="G108" s="200">
        <v>43737</v>
      </c>
      <c r="H108" s="199">
        <v>6765</v>
      </c>
      <c r="I108" s="199">
        <v>6765</v>
      </c>
      <c r="J108" s="199">
        <v>0.71</v>
      </c>
      <c r="K108" s="199">
        <f t="shared" si="1"/>
        <v>4.8</v>
      </c>
    </row>
    <row r="109" spans="2:11" x14ac:dyDescent="0.25">
      <c r="B109" s="198">
        <v>82</v>
      </c>
      <c r="C109" s="199">
        <v>27969690</v>
      </c>
      <c r="D109" s="199" t="s">
        <v>1379</v>
      </c>
      <c r="E109" s="199" t="s">
        <v>1350</v>
      </c>
      <c r="F109" s="200">
        <v>43556</v>
      </c>
      <c r="G109" s="200">
        <v>43737</v>
      </c>
      <c r="H109" s="199">
        <v>1971544</v>
      </c>
      <c r="I109" s="199">
        <v>1971544</v>
      </c>
      <c r="J109" s="199">
        <v>0.71</v>
      </c>
      <c r="K109" s="199">
        <f t="shared" si="1"/>
        <v>1399.8</v>
      </c>
    </row>
    <row r="110" spans="2:11" x14ac:dyDescent="0.25">
      <c r="B110" s="198">
        <v>83</v>
      </c>
      <c r="C110" s="199">
        <v>27982701</v>
      </c>
      <c r="D110" s="199" t="s">
        <v>1380</v>
      </c>
      <c r="E110" s="199" t="s">
        <v>1344</v>
      </c>
      <c r="F110" s="200">
        <v>43515</v>
      </c>
      <c r="G110" s="200">
        <v>43681</v>
      </c>
      <c r="H110" s="199">
        <v>283510</v>
      </c>
      <c r="I110" s="199">
        <v>283510</v>
      </c>
      <c r="J110" s="199">
        <v>0.71</v>
      </c>
      <c r="K110" s="199">
        <f t="shared" si="1"/>
        <v>201.29</v>
      </c>
    </row>
    <row r="111" spans="2:11" x14ac:dyDescent="0.25">
      <c r="B111" s="198">
        <v>84</v>
      </c>
      <c r="C111" s="199">
        <v>27982701</v>
      </c>
      <c r="D111" s="199" t="s">
        <v>1380</v>
      </c>
      <c r="E111" s="199" t="s">
        <v>1345</v>
      </c>
      <c r="F111" s="200">
        <v>43515</v>
      </c>
      <c r="G111" s="200">
        <v>43681</v>
      </c>
      <c r="H111" s="199">
        <v>25667</v>
      </c>
      <c r="I111" s="199">
        <v>25667</v>
      </c>
      <c r="J111" s="199">
        <v>0.71</v>
      </c>
      <c r="K111" s="199">
        <f t="shared" si="1"/>
        <v>18.22</v>
      </c>
    </row>
    <row r="112" spans="2:11" x14ac:dyDescent="0.25">
      <c r="B112" s="198">
        <v>85</v>
      </c>
      <c r="C112" s="199">
        <v>27983277</v>
      </c>
      <c r="D112" s="199" t="s">
        <v>1381</v>
      </c>
      <c r="E112" s="199" t="s">
        <v>1359</v>
      </c>
      <c r="F112" s="200">
        <v>43383</v>
      </c>
      <c r="G112" s="200">
        <v>43639</v>
      </c>
      <c r="H112" s="199">
        <v>56762</v>
      </c>
      <c r="I112" s="199">
        <v>56762</v>
      </c>
      <c r="J112" s="199">
        <v>0.71</v>
      </c>
      <c r="K112" s="199">
        <f t="shared" si="1"/>
        <v>40.299999999999997</v>
      </c>
    </row>
    <row r="113" spans="2:11" x14ac:dyDescent="0.25">
      <c r="B113" s="198">
        <v>86</v>
      </c>
      <c r="C113" s="199">
        <v>27983277</v>
      </c>
      <c r="D113" s="199" t="s">
        <v>1381</v>
      </c>
      <c r="E113" s="199" t="s">
        <v>1348</v>
      </c>
      <c r="F113" s="200">
        <v>43383</v>
      </c>
      <c r="G113" s="200">
        <v>43639</v>
      </c>
      <c r="H113" s="199">
        <v>546881</v>
      </c>
      <c r="I113" s="199">
        <v>546881</v>
      </c>
      <c r="J113" s="199">
        <v>0.71</v>
      </c>
      <c r="K113" s="199">
        <f t="shared" si="1"/>
        <v>388.29</v>
      </c>
    </row>
    <row r="114" spans="2:11" x14ac:dyDescent="0.25">
      <c r="B114" s="198">
        <v>87</v>
      </c>
      <c r="C114" s="199">
        <v>28002325</v>
      </c>
      <c r="D114" s="199" t="s">
        <v>1382</v>
      </c>
      <c r="E114" s="199" t="s">
        <v>1359</v>
      </c>
      <c r="F114" s="200">
        <v>43481</v>
      </c>
      <c r="G114" s="200">
        <v>43738</v>
      </c>
      <c r="H114" s="199">
        <v>3989</v>
      </c>
      <c r="I114" s="199">
        <v>3989</v>
      </c>
      <c r="J114" s="199">
        <v>0.71</v>
      </c>
      <c r="K114" s="199">
        <f t="shared" si="1"/>
        <v>2.83</v>
      </c>
    </row>
    <row r="115" spans="2:11" x14ac:dyDescent="0.25">
      <c r="B115" s="198">
        <v>88</v>
      </c>
      <c r="C115" s="199">
        <v>28002325</v>
      </c>
      <c r="D115" s="199" t="s">
        <v>1382</v>
      </c>
      <c r="E115" s="199" t="s">
        <v>1348</v>
      </c>
      <c r="F115" s="200">
        <v>43481</v>
      </c>
      <c r="G115" s="200">
        <v>43738</v>
      </c>
      <c r="H115" s="199">
        <v>26449</v>
      </c>
      <c r="I115" s="199">
        <v>26449</v>
      </c>
      <c r="J115" s="199">
        <v>0.71</v>
      </c>
      <c r="K115" s="199">
        <f t="shared" si="1"/>
        <v>18.78</v>
      </c>
    </row>
    <row r="116" spans="2:11" x14ac:dyDescent="0.25">
      <c r="B116" s="198">
        <v>89</v>
      </c>
      <c r="C116" s="199">
        <v>28015589</v>
      </c>
      <c r="D116" s="199" t="s">
        <v>1383</v>
      </c>
      <c r="E116" s="199" t="s">
        <v>1344</v>
      </c>
      <c r="F116" s="200">
        <v>43586</v>
      </c>
      <c r="G116" s="200">
        <v>43638</v>
      </c>
      <c r="H116" s="199">
        <v>2421309</v>
      </c>
      <c r="I116" s="199">
        <v>2421309</v>
      </c>
      <c r="J116" s="199">
        <v>0.71</v>
      </c>
      <c r="K116" s="199">
        <f t="shared" si="1"/>
        <v>1719.13</v>
      </c>
    </row>
    <row r="117" spans="2:11" x14ac:dyDescent="0.25">
      <c r="B117" s="198">
        <v>90</v>
      </c>
      <c r="C117" s="199">
        <v>28051749</v>
      </c>
      <c r="D117" s="199" t="s">
        <v>1384</v>
      </c>
      <c r="E117" s="199" t="s">
        <v>1344</v>
      </c>
      <c r="F117" s="200">
        <v>43563</v>
      </c>
      <c r="G117" s="200">
        <v>43639</v>
      </c>
      <c r="H117" s="199">
        <v>3805823</v>
      </c>
      <c r="I117" s="199">
        <v>3805823</v>
      </c>
      <c r="J117" s="199">
        <v>0.71</v>
      </c>
      <c r="K117" s="199">
        <f t="shared" si="1"/>
        <v>2702.13</v>
      </c>
    </row>
    <row r="118" spans="2:11" x14ac:dyDescent="0.25">
      <c r="B118" s="198">
        <v>91</v>
      </c>
      <c r="C118" s="199">
        <v>28051749</v>
      </c>
      <c r="D118" s="199" t="s">
        <v>1384</v>
      </c>
      <c r="E118" s="199" t="s">
        <v>1345</v>
      </c>
      <c r="F118" s="200">
        <v>43563</v>
      </c>
      <c r="G118" s="200">
        <v>43639</v>
      </c>
      <c r="H118" s="199">
        <v>33465</v>
      </c>
      <c r="I118" s="199">
        <v>33465</v>
      </c>
      <c r="J118" s="199">
        <v>0.71</v>
      </c>
      <c r="K118" s="199">
        <f t="shared" si="1"/>
        <v>23.76</v>
      </c>
    </row>
    <row r="119" spans="2:11" x14ac:dyDescent="0.25">
      <c r="B119" s="198">
        <v>92</v>
      </c>
      <c r="C119" s="199">
        <v>28057865</v>
      </c>
      <c r="D119" s="199" t="s">
        <v>1385</v>
      </c>
      <c r="E119" s="199" t="s">
        <v>1344</v>
      </c>
      <c r="F119" s="200">
        <v>43385</v>
      </c>
      <c r="G119" s="200">
        <v>43738</v>
      </c>
      <c r="H119" s="199">
        <v>3499466</v>
      </c>
      <c r="I119" s="199">
        <v>3499466</v>
      </c>
      <c r="J119" s="199">
        <v>0.71</v>
      </c>
      <c r="K119" s="199">
        <f t="shared" si="1"/>
        <v>2484.62</v>
      </c>
    </row>
    <row r="120" spans="2:11" x14ac:dyDescent="0.25">
      <c r="B120" s="198">
        <v>93</v>
      </c>
      <c r="C120" s="199">
        <v>28057865</v>
      </c>
      <c r="D120" s="199" t="s">
        <v>1385</v>
      </c>
      <c r="E120" s="199" t="s">
        <v>1345</v>
      </c>
      <c r="F120" s="200">
        <v>43385</v>
      </c>
      <c r="G120" s="200">
        <v>43738</v>
      </c>
      <c r="H120" s="199">
        <v>337993</v>
      </c>
      <c r="I120" s="199">
        <v>337993</v>
      </c>
      <c r="J120" s="199">
        <v>0.71</v>
      </c>
      <c r="K120" s="199">
        <f t="shared" si="1"/>
        <v>239.98</v>
      </c>
    </row>
    <row r="121" spans="2:11" x14ac:dyDescent="0.25">
      <c r="B121" s="198">
        <v>94</v>
      </c>
      <c r="C121" s="199">
        <v>28068349</v>
      </c>
      <c r="D121" s="199" t="s">
        <v>1386</v>
      </c>
      <c r="E121" s="199" t="s">
        <v>1340</v>
      </c>
      <c r="F121" s="200">
        <v>43381</v>
      </c>
      <c r="G121" s="200">
        <v>43738</v>
      </c>
      <c r="H121" s="199">
        <v>37887</v>
      </c>
      <c r="I121" s="199">
        <v>37887</v>
      </c>
      <c r="J121" s="199">
        <v>0.71</v>
      </c>
      <c r="K121" s="199">
        <f t="shared" si="1"/>
        <v>26.9</v>
      </c>
    </row>
    <row r="122" spans="2:11" x14ac:dyDescent="0.25">
      <c r="B122" s="198">
        <v>95</v>
      </c>
      <c r="C122" s="199">
        <v>28068349</v>
      </c>
      <c r="D122" s="199" t="s">
        <v>1386</v>
      </c>
      <c r="E122" s="199" t="s">
        <v>1343</v>
      </c>
      <c r="F122" s="200">
        <v>43381</v>
      </c>
      <c r="G122" s="200">
        <v>43738</v>
      </c>
      <c r="H122" s="199">
        <v>26772</v>
      </c>
      <c r="I122" s="199">
        <v>26772</v>
      </c>
      <c r="J122" s="199">
        <v>0.71</v>
      </c>
      <c r="K122" s="199">
        <f t="shared" si="1"/>
        <v>19.010000000000002</v>
      </c>
    </row>
    <row r="123" spans="2:11" x14ac:dyDescent="0.25">
      <c r="B123" s="198">
        <v>96</v>
      </c>
      <c r="C123" s="199">
        <v>28068349</v>
      </c>
      <c r="D123" s="199" t="s">
        <v>1386</v>
      </c>
      <c r="E123" s="199" t="s">
        <v>1344</v>
      </c>
      <c r="F123" s="200">
        <v>43381</v>
      </c>
      <c r="G123" s="200">
        <v>43738</v>
      </c>
      <c r="H123" s="199">
        <v>1390878</v>
      </c>
      <c r="I123" s="199">
        <v>1390878</v>
      </c>
      <c r="J123" s="199">
        <v>0.71</v>
      </c>
      <c r="K123" s="199">
        <f t="shared" si="1"/>
        <v>987.52</v>
      </c>
    </row>
    <row r="124" spans="2:11" x14ac:dyDescent="0.25">
      <c r="B124" s="198">
        <v>97</v>
      </c>
      <c r="C124" s="199">
        <v>28068349</v>
      </c>
      <c r="D124" s="199" t="s">
        <v>1386</v>
      </c>
      <c r="E124" s="199" t="s">
        <v>1346</v>
      </c>
      <c r="F124" s="200">
        <v>43381</v>
      </c>
      <c r="G124" s="200">
        <v>43738</v>
      </c>
      <c r="H124" s="199">
        <v>56187</v>
      </c>
      <c r="I124" s="199">
        <v>56187</v>
      </c>
      <c r="J124" s="199">
        <v>0.71</v>
      </c>
      <c r="K124" s="199">
        <f t="shared" si="1"/>
        <v>39.89</v>
      </c>
    </row>
    <row r="125" spans="2:11" x14ac:dyDescent="0.25">
      <c r="B125" s="198">
        <v>98</v>
      </c>
      <c r="C125" s="199">
        <v>28068349</v>
      </c>
      <c r="D125" s="199" t="s">
        <v>1386</v>
      </c>
      <c r="E125" s="199" t="s">
        <v>1347</v>
      </c>
      <c r="F125" s="200">
        <v>43381</v>
      </c>
      <c r="G125" s="200">
        <v>43738</v>
      </c>
      <c r="H125" s="199">
        <v>32377</v>
      </c>
      <c r="I125" s="199">
        <v>32377</v>
      </c>
      <c r="J125" s="199">
        <v>0.71</v>
      </c>
      <c r="K125" s="199">
        <f t="shared" si="1"/>
        <v>22.99</v>
      </c>
    </row>
    <row r="126" spans="2:11" x14ac:dyDescent="0.25">
      <c r="B126" s="198">
        <v>99</v>
      </c>
      <c r="C126" s="199">
        <v>28068349</v>
      </c>
      <c r="D126" s="199" t="s">
        <v>1386</v>
      </c>
      <c r="E126" s="199" t="s">
        <v>1350</v>
      </c>
      <c r="F126" s="200">
        <v>43381</v>
      </c>
      <c r="G126" s="200">
        <v>43738</v>
      </c>
      <c r="H126" s="199">
        <v>19880</v>
      </c>
      <c r="I126" s="199">
        <v>19880</v>
      </c>
      <c r="J126" s="199">
        <v>0.71</v>
      </c>
      <c r="K126" s="199">
        <f t="shared" si="1"/>
        <v>14.11</v>
      </c>
    </row>
    <row r="127" spans="2:11" x14ac:dyDescent="0.25">
      <c r="B127" s="198">
        <v>100</v>
      </c>
      <c r="C127" s="199">
        <v>28094183</v>
      </c>
      <c r="D127" s="199" t="s">
        <v>1387</v>
      </c>
      <c r="E127" s="199" t="s">
        <v>1359</v>
      </c>
      <c r="F127" s="200">
        <v>43563</v>
      </c>
      <c r="G127" s="200">
        <v>43738</v>
      </c>
      <c r="H127" s="199">
        <v>39610</v>
      </c>
      <c r="I127" s="199">
        <v>39610</v>
      </c>
      <c r="J127" s="199">
        <v>0.71</v>
      </c>
      <c r="K127" s="199">
        <f t="shared" si="1"/>
        <v>28.12</v>
      </c>
    </row>
    <row r="128" spans="2:11" x14ac:dyDescent="0.25">
      <c r="B128" s="198">
        <v>101</v>
      </c>
      <c r="C128" s="199">
        <v>28094183</v>
      </c>
      <c r="D128" s="199" t="s">
        <v>1387</v>
      </c>
      <c r="E128" s="199" t="s">
        <v>1348</v>
      </c>
      <c r="F128" s="200">
        <v>43563</v>
      </c>
      <c r="G128" s="200">
        <v>43738</v>
      </c>
      <c r="H128" s="199">
        <v>417533</v>
      </c>
      <c r="I128" s="199">
        <v>417533</v>
      </c>
      <c r="J128" s="199">
        <v>0.71</v>
      </c>
      <c r="K128" s="199">
        <f t="shared" si="1"/>
        <v>296.45</v>
      </c>
    </row>
    <row r="129" spans="2:11" x14ac:dyDescent="0.25">
      <c r="B129" s="198">
        <v>102</v>
      </c>
      <c r="C129" s="199">
        <v>28108711</v>
      </c>
      <c r="D129" s="199" t="s">
        <v>1388</v>
      </c>
      <c r="E129" s="199" t="s">
        <v>1344</v>
      </c>
      <c r="F129" s="200">
        <v>43385</v>
      </c>
      <c r="G129" s="200">
        <v>43737</v>
      </c>
      <c r="H129" s="199">
        <v>279896</v>
      </c>
      <c r="I129" s="199">
        <v>279896</v>
      </c>
      <c r="J129" s="199">
        <v>0.71</v>
      </c>
      <c r="K129" s="199">
        <f t="shared" si="1"/>
        <v>198.73</v>
      </c>
    </row>
    <row r="130" spans="2:11" x14ac:dyDescent="0.25">
      <c r="B130" s="198">
        <v>103</v>
      </c>
      <c r="C130" s="199">
        <v>28108711</v>
      </c>
      <c r="D130" s="199" t="s">
        <v>1388</v>
      </c>
      <c r="E130" s="199" t="s">
        <v>1345</v>
      </c>
      <c r="F130" s="200">
        <v>43385</v>
      </c>
      <c r="G130" s="200">
        <v>43737</v>
      </c>
      <c r="H130" s="199">
        <v>19348</v>
      </c>
      <c r="I130" s="199">
        <v>19348</v>
      </c>
      <c r="J130" s="199">
        <v>0.71</v>
      </c>
      <c r="K130" s="199">
        <f t="shared" si="1"/>
        <v>13.74</v>
      </c>
    </row>
    <row r="131" spans="2:11" x14ac:dyDescent="0.25">
      <c r="B131" s="198">
        <v>104</v>
      </c>
      <c r="C131" s="199">
        <v>28150905</v>
      </c>
      <c r="D131" s="199" t="s">
        <v>1389</v>
      </c>
      <c r="E131" s="199" t="s">
        <v>1359</v>
      </c>
      <c r="F131" s="200">
        <v>43565</v>
      </c>
      <c r="G131" s="200">
        <v>43646</v>
      </c>
      <c r="H131" s="199">
        <v>14814</v>
      </c>
      <c r="I131" s="199">
        <v>14814</v>
      </c>
      <c r="J131" s="199">
        <v>0.71</v>
      </c>
      <c r="K131" s="199">
        <f t="shared" si="1"/>
        <v>10.52</v>
      </c>
    </row>
    <row r="132" spans="2:11" x14ac:dyDescent="0.25">
      <c r="B132" s="198">
        <v>105</v>
      </c>
      <c r="C132" s="199">
        <v>28150905</v>
      </c>
      <c r="D132" s="199" t="s">
        <v>1389</v>
      </c>
      <c r="E132" s="199" t="s">
        <v>1348</v>
      </c>
      <c r="F132" s="200">
        <v>43565</v>
      </c>
      <c r="G132" s="200">
        <v>43646</v>
      </c>
      <c r="H132" s="199">
        <v>199672</v>
      </c>
      <c r="I132" s="199">
        <v>199672</v>
      </c>
      <c r="J132" s="199">
        <v>0.71</v>
      </c>
      <c r="K132" s="199">
        <f t="shared" si="1"/>
        <v>141.77000000000001</v>
      </c>
    </row>
    <row r="133" spans="2:11" x14ac:dyDescent="0.25">
      <c r="B133" s="198">
        <v>106</v>
      </c>
      <c r="C133" s="199">
        <v>28151416</v>
      </c>
      <c r="D133" s="199" t="s">
        <v>1390</v>
      </c>
      <c r="E133" s="199" t="s">
        <v>1340</v>
      </c>
      <c r="F133" s="200">
        <v>43584</v>
      </c>
      <c r="G133" s="200">
        <v>43738</v>
      </c>
      <c r="H133" s="199">
        <v>6483386</v>
      </c>
      <c r="I133" s="199">
        <v>6483386</v>
      </c>
      <c r="J133" s="199">
        <v>0.71</v>
      </c>
      <c r="K133" s="199">
        <f t="shared" si="1"/>
        <v>4603.2</v>
      </c>
    </row>
    <row r="134" spans="2:11" x14ac:dyDescent="0.25">
      <c r="B134" s="198">
        <v>107</v>
      </c>
      <c r="C134" s="199">
        <v>28151416</v>
      </c>
      <c r="D134" s="199" t="s">
        <v>1390</v>
      </c>
      <c r="E134" s="199" t="s">
        <v>1342</v>
      </c>
      <c r="F134" s="200">
        <v>43584</v>
      </c>
      <c r="G134" s="200">
        <v>43738</v>
      </c>
      <c r="H134" s="199">
        <v>1364411</v>
      </c>
      <c r="I134" s="199">
        <v>1364411</v>
      </c>
      <c r="J134" s="199">
        <v>0.71</v>
      </c>
      <c r="K134" s="199">
        <f t="shared" si="1"/>
        <v>968.73</v>
      </c>
    </row>
    <row r="135" spans="2:11" x14ac:dyDescent="0.25">
      <c r="B135" s="198">
        <v>108</v>
      </c>
      <c r="C135" s="199">
        <v>28151416</v>
      </c>
      <c r="D135" s="199" t="s">
        <v>1390</v>
      </c>
      <c r="E135" s="199" t="s">
        <v>1343</v>
      </c>
      <c r="F135" s="200">
        <v>43584</v>
      </c>
      <c r="G135" s="200">
        <v>43738</v>
      </c>
      <c r="H135" s="199">
        <v>1652097</v>
      </c>
      <c r="I135" s="199">
        <v>1652097</v>
      </c>
      <c r="J135" s="199">
        <v>0.71</v>
      </c>
      <c r="K135" s="199">
        <f t="shared" si="1"/>
        <v>1172.99</v>
      </c>
    </row>
    <row r="136" spans="2:11" x14ac:dyDescent="0.25">
      <c r="B136" s="198">
        <v>109</v>
      </c>
      <c r="C136" s="199">
        <v>28151416</v>
      </c>
      <c r="D136" s="199" t="s">
        <v>1390</v>
      </c>
      <c r="E136" s="199" t="s">
        <v>1352</v>
      </c>
      <c r="F136" s="200">
        <v>43584</v>
      </c>
      <c r="G136" s="200">
        <v>43738</v>
      </c>
      <c r="H136" s="199">
        <v>10141</v>
      </c>
      <c r="I136" s="199">
        <v>10141</v>
      </c>
      <c r="J136" s="199">
        <v>0.71</v>
      </c>
      <c r="K136" s="199">
        <f t="shared" si="1"/>
        <v>7.2</v>
      </c>
    </row>
    <row r="137" spans="2:11" x14ac:dyDescent="0.25">
      <c r="B137" s="198">
        <v>110</v>
      </c>
      <c r="C137" s="199">
        <v>28151416</v>
      </c>
      <c r="D137" s="199" t="s">
        <v>1390</v>
      </c>
      <c r="E137" s="199" t="s">
        <v>1358</v>
      </c>
      <c r="F137" s="200">
        <v>43584</v>
      </c>
      <c r="G137" s="200">
        <v>43738</v>
      </c>
      <c r="H137" s="199">
        <v>52518</v>
      </c>
      <c r="I137" s="199">
        <v>52518</v>
      </c>
      <c r="J137" s="199">
        <v>0.71</v>
      </c>
      <c r="K137" s="199">
        <f t="shared" si="1"/>
        <v>37.29</v>
      </c>
    </row>
    <row r="138" spans="2:11" x14ac:dyDescent="0.25">
      <c r="B138" s="198">
        <v>111</v>
      </c>
      <c r="C138" s="199">
        <v>28151416</v>
      </c>
      <c r="D138" s="199" t="s">
        <v>1390</v>
      </c>
      <c r="E138" s="199" t="s">
        <v>1344</v>
      </c>
      <c r="F138" s="200">
        <v>43584</v>
      </c>
      <c r="G138" s="200">
        <v>43738</v>
      </c>
      <c r="H138" s="199">
        <v>12099606</v>
      </c>
      <c r="I138" s="199">
        <v>12099606</v>
      </c>
      <c r="J138" s="199">
        <v>0.71</v>
      </c>
      <c r="K138" s="199">
        <f t="shared" si="1"/>
        <v>8590.7199999999993</v>
      </c>
    </row>
    <row r="139" spans="2:11" x14ac:dyDescent="0.25">
      <c r="B139" s="198">
        <v>112</v>
      </c>
      <c r="C139" s="199">
        <v>28151416</v>
      </c>
      <c r="D139" s="199" t="s">
        <v>1390</v>
      </c>
      <c r="E139" s="199" t="s">
        <v>1345</v>
      </c>
      <c r="F139" s="200">
        <v>43584</v>
      </c>
      <c r="G139" s="200">
        <v>43738</v>
      </c>
      <c r="H139" s="199">
        <v>5080825</v>
      </c>
      <c r="I139" s="199">
        <v>5080825</v>
      </c>
      <c r="J139" s="199">
        <v>0.71</v>
      </c>
      <c r="K139" s="199">
        <f t="shared" si="1"/>
        <v>3607.39</v>
      </c>
    </row>
    <row r="140" spans="2:11" x14ac:dyDescent="0.25">
      <c r="B140" s="198">
        <v>113</v>
      </c>
      <c r="C140" s="199">
        <v>28151416</v>
      </c>
      <c r="D140" s="199" t="s">
        <v>1390</v>
      </c>
      <c r="E140" s="199" t="s">
        <v>1391</v>
      </c>
      <c r="F140" s="200">
        <v>43584</v>
      </c>
      <c r="G140" s="200">
        <v>43738</v>
      </c>
      <c r="H140" s="199">
        <v>229372</v>
      </c>
      <c r="I140" s="199">
        <v>229372</v>
      </c>
      <c r="J140" s="199">
        <v>0.71</v>
      </c>
      <c r="K140" s="199">
        <f t="shared" si="1"/>
        <v>162.85</v>
      </c>
    </row>
    <row r="141" spans="2:11" x14ac:dyDescent="0.25">
      <c r="B141" s="198">
        <v>114</v>
      </c>
      <c r="C141" s="199">
        <v>28151416</v>
      </c>
      <c r="D141" s="199" t="s">
        <v>1390</v>
      </c>
      <c r="E141" s="199" t="s">
        <v>1359</v>
      </c>
      <c r="F141" s="200">
        <v>43584</v>
      </c>
      <c r="G141" s="200">
        <v>43738</v>
      </c>
      <c r="H141" s="199">
        <v>54</v>
      </c>
      <c r="I141" s="199">
        <v>54</v>
      </c>
      <c r="J141" s="199">
        <v>0.71</v>
      </c>
      <c r="K141" s="199">
        <f t="shared" si="1"/>
        <v>0.04</v>
      </c>
    </row>
    <row r="142" spans="2:11" x14ac:dyDescent="0.25">
      <c r="B142" s="198">
        <v>115</v>
      </c>
      <c r="C142" s="199">
        <v>28151416</v>
      </c>
      <c r="D142" s="199" t="s">
        <v>1390</v>
      </c>
      <c r="E142" s="199" t="s">
        <v>1346</v>
      </c>
      <c r="F142" s="200">
        <v>43584</v>
      </c>
      <c r="G142" s="200">
        <v>43738</v>
      </c>
      <c r="H142" s="199">
        <v>5066305</v>
      </c>
      <c r="I142" s="199">
        <v>5066305</v>
      </c>
      <c r="J142" s="199">
        <v>0.71</v>
      </c>
      <c r="K142" s="199">
        <f t="shared" si="1"/>
        <v>3597.08</v>
      </c>
    </row>
    <row r="143" spans="2:11" x14ac:dyDescent="0.25">
      <c r="B143" s="198">
        <v>116</v>
      </c>
      <c r="C143" s="199">
        <v>28151416</v>
      </c>
      <c r="D143" s="199" t="s">
        <v>1390</v>
      </c>
      <c r="E143" s="199" t="s">
        <v>1347</v>
      </c>
      <c r="F143" s="200">
        <v>43584</v>
      </c>
      <c r="G143" s="200">
        <v>43738</v>
      </c>
      <c r="H143" s="199">
        <v>15746956</v>
      </c>
      <c r="I143" s="199">
        <v>15746956</v>
      </c>
      <c r="J143" s="199">
        <v>0.71</v>
      </c>
      <c r="K143" s="199">
        <f t="shared" si="1"/>
        <v>11180.34</v>
      </c>
    </row>
    <row r="144" spans="2:11" x14ac:dyDescent="0.25">
      <c r="B144" s="198">
        <v>117</v>
      </c>
      <c r="C144" s="199">
        <v>28151416</v>
      </c>
      <c r="D144" s="199" t="s">
        <v>1390</v>
      </c>
      <c r="E144" s="199" t="s">
        <v>1348</v>
      </c>
      <c r="F144" s="200">
        <v>43584</v>
      </c>
      <c r="G144" s="200">
        <v>43738</v>
      </c>
      <c r="H144" s="199">
        <v>510</v>
      </c>
      <c r="I144" s="199">
        <v>510</v>
      </c>
      <c r="J144" s="199">
        <v>0.71</v>
      </c>
      <c r="K144" s="199">
        <f t="shared" si="1"/>
        <v>0.36</v>
      </c>
    </row>
    <row r="145" spans="2:11" x14ac:dyDescent="0.25">
      <c r="B145" s="198">
        <v>118</v>
      </c>
      <c r="C145" s="199">
        <v>28151416</v>
      </c>
      <c r="D145" s="199" t="s">
        <v>1390</v>
      </c>
      <c r="E145" s="199" t="s">
        <v>1356</v>
      </c>
      <c r="F145" s="200">
        <v>43584</v>
      </c>
      <c r="G145" s="200">
        <v>43738</v>
      </c>
      <c r="H145" s="199">
        <v>40374</v>
      </c>
      <c r="I145" s="199">
        <v>40374</v>
      </c>
      <c r="J145" s="199">
        <v>0.71</v>
      </c>
      <c r="K145" s="199">
        <f t="shared" si="1"/>
        <v>28.67</v>
      </c>
    </row>
    <row r="146" spans="2:11" x14ac:dyDescent="0.25">
      <c r="B146" s="198">
        <v>119</v>
      </c>
      <c r="C146" s="199">
        <v>28151416</v>
      </c>
      <c r="D146" s="199" t="s">
        <v>1390</v>
      </c>
      <c r="E146" s="199" t="s">
        <v>1350</v>
      </c>
      <c r="F146" s="200">
        <v>43584</v>
      </c>
      <c r="G146" s="200">
        <v>43738</v>
      </c>
      <c r="H146" s="199">
        <v>5290357</v>
      </c>
      <c r="I146" s="199">
        <v>5290357</v>
      </c>
      <c r="J146" s="199">
        <v>0.71</v>
      </c>
      <c r="K146" s="199">
        <f t="shared" si="1"/>
        <v>3756.15</v>
      </c>
    </row>
    <row r="147" spans="2:11" x14ac:dyDescent="0.25">
      <c r="B147" s="198">
        <v>120</v>
      </c>
      <c r="C147" s="199">
        <v>28172139</v>
      </c>
      <c r="D147" s="199" t="s">
        <v>1392</v>
      </c>
      <c r="E147" s="199" t="s">
        <v>1340</v>
      </c>
      <c r="F147" s="200">
        <v>43577</v>
      </c>
      <c r="G147" s="200">
        <v>43646</v>
      </c>
      <c r="H147" s="199">
        <v>59956</v>
      </c>
      <c r="I147" s="199">
        <v>59956</v>
      </c>
      <c r="J147" s="199">
        <v>0.71</v>
      </c>
      <c r="K147" s="199">
        <f t="shared" si="1"/>
        <v>42.57</v>
      </c>
    </row>
    <row r="148" spans="2:11" x14ac:dyDescent="0.25">
      <c r="B148" s="198">
        <v>121</v>
      </c>
      <c r="C148" s="199">
        <v>28172139</v>
      </c>
      <c r="D148" s="199" t="s">
        <v>1392</v>
      </c>
      <c r="E148" s="199" t="s">
        <v>1343</v>
      </c>
      <c r="F148" s="200">
        <v>43577</v>
      </c>
      <c r="G148" s="200">
        <v>43646</v>
      </c>
      <c r="H148" s="199">
        <v>20822</v>
      </c>
      <c r="I148" s="199">
        <v>20822</v>
      </c>
      <c r="J148" s="199">
        <v>0.71</v>
      </c>
      <c r="K148" s="199">
        <f t="shared" si="1"/>
        <v>14.78</v>
      </c>
    </row>
    <row r="149" spans="2:11" x14ac:dyDescent="0.25">
      <c r="B149" s="198">
        <v>122</v>
      </c>
      <c r="C149" s="199">
        <v>28172139</v>
      </c>
      <c r="D149" s="199" t="s">
        <v>1392</v>
      </c>
      <c r="E149" s="199" t="s">
        <v>1344</v>
      </c>
      <c r="F149" s="200">
        <v>43577</v>
      </c>
      <c r="G149" s="200">
        <v>43646</v>
      </c>
      <c r="H149" s="199">
        <v>162255</v>
      </c>
      <c r="I149" s="199">
        <v>162255</v>
      </c>
      <c r="J149" s="199">
        <v>0.71</v>
      </c>
      <c r="K149" s="199">
        <f t="shared" si="1"/>
        <v>115.2</v>
      </c>
    </row>
    <row r="150" spans="2:11" x14ac:dyDescent="0.25">
      <c r="B150" s="198">
        <v>123</v>
      </c>
      <c r="C150" s="199">
        <v>28172139</v>
      </c>
      <c r="D150" s="199" t="s">
        <v>1392</v>
      </c>
      <c r="E150" s="199" t="s">
        <v>1346</v>
      </c>
      <c r="F150" s="200">
        <v>43577</v>
      </c>
      <c r="G150" s="200">
        <v>43646</v>
      </c>
      <c r="H150" s="199">
        <v>79854</v>
      </c>
      <c r="I150" s="199">
        <v>79854</v>
      </c>
      <c r="J150" s="199">
        <v>0.71</v>
      </c>
      <c r="K150" s="199">
        <f t="shared" si="1"/>
        <v>56.7</v>
      </c>
    </row>
    <row r="151" spans="2:11" x14ac:dyDescent="0.25">
      <c r="B151" s="198">
        <v>124</v>
      </c>
      <c r="C151" s="199">
        <v>28172139</v>
      </c>
      <c r="D151" s="199" t="s">
        <v>1392</v>
      </c>
      <c r="E151" s="199" t="s">
        <v>1347</v>
      </c>
      <c r="F151" s="200">
        <v>43577</v>
      </c>
      <c r="G151" s="200">
        <v>43646</v>
      </c>
      <c r="H151" s="199">
        <v>177569</v>
      </c>
      <c r="I151" s="199">
        <v>177569</v>
      </c>
      <c r="J151" s="199">
        <v>0.71</v>
      </c>
      <c r="K151" s="199">
        <f t="shared" si="1"/>
        <v>126.07</v>
      </c>
    </row>
    <row r="152" spans="2:11" x14ac:dyDescent="0.25">
      <c r="B152" s="198">
        <v>125</v>
      </c>
      <c r="C152" s="199">
        <v>28172139</v>
      </c>
      <c r="D152" s="199" t="s">
        <v>1392</v>
      </c>
      <c r="E152" s="199" t="s">
        <v>1356</v>
      </c>
      <c r="F152" s="200">
        <v>43577</v>
      </c>
      <c r="G152" s="200">
        <v>43646</v>
      </c>
      <c r="H152" s="199">
        <v>1113</v>
      </c>
      <c r="I152" s="199">
        <v>1113</v>
      </c>
      <c r="J152" s="199">
        <v>0.71</v>
      </c>
      <c r="K152" s="199">
        <f t="shared" si="1"/>
        <v>0.79</v>
      </c>
    </row>
    <row r="153" spans="2:11" x14ac:dyDescent="0.25">
      <c r="B153" s="198">
        <v>126</v>
      </c>
      <c r="C153" s="199">
        <v>28172139</v>
      </c>
      <c r="D153" s="199" t="s">
        <v>1392</v>
      </c>
      <c r="E153" s="199" t="s">
        <v>1350</v>
      </c>
      <c r="F153" s="200">
        <v>43577</v>
      </c>
      <c r="G153" s="200">
        <v>43646</v>
      </c>
      <c r="H153" s="199">
        <v>71418</v>
      </c>
      <c r="I153" s="199">
        <v>71418</v>
      </c>
      <c r="J153" s="199">
        <v>0.71</v>
      </c>
      <c r="K153" s="199">
        <f t="shared" si="1"/>
        <v>50.71</v>
      </c>
    </row>
    <row r="154" spans="2:11" x14ac:dyDescent="0.25">
      <c r="B154" s="198">
        <v>127</v>
      </c>
      <c r="C154" s="199">
        <v>28218166</v>
      </c>
      <c r="D154" s="199" t="s">
        <v>1393</v>
      </c>
      <c r="E154" s="199" t="s">
        <v>1344</v>
      </c>
      <c r="F154" s="200">
        <v>43397</v>
      </c>
      <c r="G154" s="200">
        <v>43738</v>
      </c>
      <c r="H154" s="199">
        <v>623262</v>
      </c>
      <c r="I154" s="199">
        <v>623262</v>
      </c>
      <c r="J154" s="199">
        <v>0.71</v>
      </c>
      <c r="K154" s="199">
        <f t="shared" si="1"/>
        <v>442.52</v>
      </c>
    </row>
    <row r="155" spans="2:11" x14ac:dyDescent="0.25">
      <c r="B155" s="198">
        <v>128</v>
      </c>
      <c r="C155" s="199">
        <v>28223852</v>
      </c>
      <c r="D155" s="199" t="s">
        <v>1394</v>
      </c>
      <c r="E155" s="199" t="s">
        <v>1344</v>
      </c>
      <c r="F155" s="200">
        <v>43395</v>
      </c>
      <c r="G155" s="200">
        <v>43738</v>
      </c>
      <c r="H155" s="199">
        <v>312908</v>
      </c>
      <c r="I155" s="199">
        <v>312908</v>
      </c>
      <c r="J155" s="199">
        <v>0.71</v>
      </c>
      <c r="K155" s="199">
        <f t="shared" si="1"/>
        <v>222.16</v>
      </c>
    </row>
    <row r="156" spans="2:11" x14ac:dyDescent="0.25">
      <c r="B156" s="198">
        <v>129</v>
      </c>
      <c r="C156" s="199">
        <v>28228951</v>
      </c>
      <c r="D156" s="199" t="s">
        <v>1395</v>
      </c>
      <c r="E156" s="199" t="s">
        <v>1344</v>
      </c>
      <c r="F156" s="200">
        <v>43395</v>
      </c>
      <c r="G156" s="200">
        <v>43738</v>
      </c>
      <c r="H156" s="199">
        <v>497588</v>
      </c>
      <c r="I156" s="199">
        <v>497588</v>
      </c>
      <c r="J156" s="199">
        <v>0.71</v>
      </c>
      <c r="K156" s="199">
        <f t="shared" ref="K156:K219" si="2">ROUND(I156*(J156/1000),2)</f>
        <v>353.29</v>
      </c>
    </row>
    <row r="157" spans="2:11" x14ac:dyDescent="0.25">
      <c r="B157" s="198">
        <v>130</v>
      </c>
      <c r="C157" s="199">
        <v>28260795</v>
      </c>
      <c r="D157" s="199" t="s">
        <v>1396</v>
      </c>
      <c r="E157" s="199" t="s">
        <v>1344</v>
      </c>
      <c r="F157" s="200">
        <v>43592</v>
      </c>
      <c r="G157" s="200">
        <v>43737</v>
      </c>
      <c r="H157" s="199">
        <v>3935970</v>
      </c>
      <c r="I157" s="199">
        <v>3935970</v>
      </c>
      <c r="J157" s="199">
        <v>0.71</v>
      </c>
      <c r="K157" s="199">
        <f t="shared" si="2"/>
        <v>2794.54</v>
      </c>
    </row>
    <row r="158" spans="2:11" x14ac:dyDescent="0.25">
      <c r="B158" s="198">
        <v>131</v>
      </c>
      <c r="C158" s="199">
        <v>28266814</v>
      </c>
      <c r="D158" s="199" t="s">
        <v>1397</v>
      </c>
      <c r="E158" s="199" t="s">
        <v>1344</v>
      </c>
      <c r="F158" s="200">
        <v>43500</v>
      </c>
      <c r="G158" s="200">
        <v>43730</v>
      </c>
      <c r="H158" s="199">
        <v>84624</v>
      </c>
      <c r="I158" s="199">
        <v>84624</v>
      </c>
      <c r="J158" s="199">
        <v>0.71</v>
      </c>
      <c r="K158" s="199">
        <f t="shared" si="2"/>
        <v>60.08</v>
      </c>
    </row>
    <row r="159" spans="2:11" x14ac:dyDescent="0.25">
      <c r="B159" s="198">
        <v>132</v>
      </c>
      <c r="C159" s="199">
        <v>28266814</v>
      </c>
      <c r="D159" s="199" t="s">
        <v>1397</v>
      </c>
      <c r="E159" s="199" t="s">
        <v>1345</v>
      </c>
      <c r="F159" s="200">
        <v>43500</v>
      </c>
      <c r="G159" s="200">
        <v>43730</v>
      </c>
      <c r="H159" s="199">
        <v>6315</v>
      </c>
      <c r="I159" s="199">
        <v>6315</v>
      </c>
      <c r="J159" s="199">
        <v>0.71</v>
      </c>
      <c r="K159" s="199">
        <f t="shared" si="2"/>
        <v>4.4800000000000004</v>
      </c>
    </row>
    <row r="160" spans="2:11" x14ac:dyDescent="0.25">
      <c r="B160" s="198">
        <v>133</v>
      </c>
      <c r="C160" s="199">
        <v>28299090</v>
      </c>
      <c r="D160" s="199" t="s">
        <v>1398</v>
      </c>
      <c r="E160" s="199" t="s">
        <v>1344</v>
      </c>
      <c r="F160" s="200">
        <v>43586</v>
      </c>
      <c r="G160" s="200">
        <v>43738</v>
      </c>
      <c r="H160" s="199">
        <v>106099</v>
      </c>
      <c r="I160" s="199">
        <v>106099</v>
      </c>
      <c r="J160" s="199">
        <v>0.71</v>
      </c>
      <c r="K160" s="199">
        <f t="shared" si="2"/>
        <v>75.33</v>
      </c>
    </row>
    <row r="161" spans="2:11" x14ac:dyDescent="0.25">
      <c r="B161" s="198">
        <v>134</v>
      </c>
      <c r="C161" s="199">
        <v>28520523</v>
      </c>
      <c r="D161" s="199" t="s">
        <v>1399</v>
      </c>
      <c r="E161" s="199" t="s">
        <v>1344</v>
      </c>
      <c r="F161" s="200">
        <v>43556</v>
      </c>
      <c r="G161" s="200">
        <v>43738</v>
      </c>
      <c r="H161" s="199">
        <v>124481</v>
      </c>
      <c r="I161" s="199">
        <v>124481</v>
      </c>
      <c r="J161" s="199">
        <v>0.71</v>
      </c>
      <c r="K161" s="199">
        <f t="shared" si="2"/>
        <v>88.38</v>
      </c>
    </row>
    <row r="162" spans="2:11" x14ac:dyDescent="0.25">
      <c r="B162" s="198">
        <v>135</v>
      </c>
      <c r="C162" s="199">
        <v>28520523</v>
      </c>
      <c r="D162" s="199" t="s">
        <v>1399</v>
      </c>
      <c r="E162" s="199" t="s">
        <v>1345</v>
      </c>
      <c r="F162" s="200">
        <v>43556</v>
      </c>
      <c r="G162" s="200">
        <v>43738</v>
      </c>
      <c r="H162" s="199">
        <v>9679</v>
      </c>
      <c r="I162" s="199">
        <v>9679</v>
      </c>
      <c r="J162" s="199">
        <v>0.71</v>
      </c>
      <c r="K162" s="199">
        <f t="shared" si="2"/>
        <v>6.87</v>
      </c>
    </row>
    <row r="163" spans="2:11" x14ac:dyDescent="0.25">
      <c r="B163" s="198">
        <v>136</v>
      </c>
      <c r="C163" s="199">
        <v>28520568</v>
      </c>
      <c r="D163" s="199" t="s">
        <v>1400</v>
      </c>
      <c r="E163" s="199" t="s">
        <v>1344</v>
      </c>
      <c r="F163" s="200">
        <v>43516</v>
      </c>
      <c r="G163" s="200">
        <v>43737</v>
      </c>
      <c r="H163" s="199">
        <v>260695</v>
      </c>
      <c r="I163" s="199">
        <v>260695</v>
      </c>
      <c r="J163" s="199">
        <v>0.71</v>
      </c>
      <c r="K163" s="199">
        <f t="shared" si="2"/>
        <v>185.09</v>
      </c>
    </row>
    <row r="164" spans="2:11" x14ac:dyDescent="0.25">
      <c r="B164" s="198">
        <v>137</v>
      </c>
      <c r="C164" s="199">
        <v>28520568</v>
      </c>
      <c r="D164" s="199" t="s">
        <v>1400</v>
      </c>
      <c r="E164" s="199" t="s">
        <v>1345</v>
      </c>
      <c r="F164" s="200">
        <v>43516</v>
      </c>
      <c r="G164" s="200">
        <v>43737</v>
      </c>
      <c r="H164" s="199">
        <v>21377</v>
      </c>
      <c r="I164" s="199">
        <v>21377</v>
      </c>
      <c r="J164" s="199">
        <v>0.71</v>
      </c>
      <c r="K164" s="199">
        <f t="shared" si="2"/>
        <v>15.18</v>
      </c>
    </row>
    <row r="165" spans="2:11" x14ac:dyDescent="0.25">
      <c r="B165" s="198">
        <v>138</v>
      </c>
      <c r="C165" s="199">
        <v>28703064</v>
      </c>
      <c r="D165" s="199" t="s">
        <v>1401</v>
      </c>
      <c r="E165" s="199" t="s">
        <v>1359</v>
      </c>
      <c r="F165" s="200">
        <v>43439</v>
      </c>
      <c r="G165" s="200">
        <v>43737</v>
      </c>
      <c r="H165" s="199">
        <v>52580</v>
      </c>
      <c r="I165" s="199">
        <v>52580</v>
      </c>
      <c r="J165" s="199">
        <v>0.71</v>
      </c>
      <c r="K165" s="199">
        <f t="shared" si="2"/>
        <v>37.33</v>
      </c>
    </row>
    <row r="166" spans="2:11" x14ac:dyDescent="0.25">
      <c r="B166" s="198">
        <v>139</v>
      </c>
      <c r="C166" s="199">
        <v>28703064</v>
      </c>
      <c r="D166" s="199" t="s">
        <v>1401</v>
      </c>
      <c r="E166" s="199" t="s">
        <v>1348</v>
      </c>
      <c r="F166" s="200">
        <v>43439</v>
      </c>
      <c r="G166" s="200">
        <v>43737</v>
      </c>
      <c r="H166" s="199">
        <v>585993</v>
      </c>
      <c r="I166" s="199">
        <v>585993</v>
      </c>
      <c r="J166" s="199">
        <v>0.71</v>
      </c>
      <c r="K166" s="199">
        <f t="shared" si="2"/>
        <v>416.06</v>
      </c>
    </row>
    <row r="167" spans="2:11" x14ac:dyDescent="0.25">
      <c r="B167" s="198">
        <v>140</v>
      </c>
      <c r="C167" s="199">
        <v>28716254</v>
      </c>
      <c r="D167" s="199" t="s">
        <v>1402</v>
      </c>
      <c r="E167" s="199" t="s">
        <v>1344</v>
      </c>
      <c r="F167" s="200">
        <v>43556</v>
      </c>
      <c r="G167" s="200">
        <v>43738</v>
      </c>
      <c r="H167" s="199">
        <v>803150</v>
      </c>
      <c r="I167" s="199">
        <v>803150</v>
      </c>
      <c r="J167" s="199">
        <v>0.71</v>
      </c>
      <c r="K167" s="199">
        <f t="shared" si="2"/>
        <v>570.24</v>
      </c>
    </row>
    <row r="168" spans="2:11" x14ac:dyDescent="0.25">
      <c r="B168" s="198">
        <v>141</v>
      </c>
      <c r="C168" s="199">
        <v>28716254</v>
      </c>
      <c r="D168" s="199" t="s">
        <v>1402</v>
      </c>
      <c r="E168" s="199" t="s">
        <v>1345</v>
      </c>
      <c r="F168" s="200">
        <v>43556</v>
      </c>
      <c r="G168" s="200">
        <v>43738</v>
      </c>
      <c r="H168" s="199">
        <v>42316</v>
      </c>
      <c r="I168" s="199">
        <v>42316</v>
      </c>
      <c r="J168" s="199">
        <v>0.71</v>
      </c>
      <c r="K168" s="199">
        <f t="shared" si="2"/>
        <v>30.04</v>
      </c>
    </row>
    <row r="169" spans="2:11" x14ac:dyDescent="0.25">
      <c r="B169" s="198">
        <v>142</v>
      </c>
      <c r="C169" s="199">
        <v>28997704</v>
      </c>
      <c r="D169" s="199" t="s">
        <v>1403</v>
      </c>
      <c r="E169" s="199" t="s">
        <v>1344</v>
      </c>
      <c r="F169" s="200">
        <v>43598</v>
      </c>
      <c r="G169" s="200">
        <v>43738</v>
      </c>
      <c r="H169" s="199">
        <v>152493</v>
      </c>
      <c r="I169" s="199">
        <v>152493</v>
      </c>
      <c r="J169" s="199">
        <v>0.71</v>
      </c>
      <c r="K169" s="199">
        <f t="shared" si="2"/>
        <v>108.27</v>
      </c>
    </row>
    <row r="170" spans="2:11" x14ac:dyDescent="0.25">
      <c r="B170" s="198">
        <v>143</v>
      </c>
      <c r="C170" s="199">
        <v>28997704</v>
      </c>
      <c r="D170" s="199" t="s">
        <v>1403</v>
      </c>
      <c r="E170" s="199" t="s">
        <v>1345</v>
      </c>
      <c r="F170" s="200">
        <v>43598</v>
      </c>
      <c r="G170" s="200">
        <v>43738</v>
      </c>
      <c r="H170" s="199">
        <v>5065</v>
      </c>
      <c r="I170" s="199">
        <v>5065</v>
      </c>
      <c r="J170" s="199">
        <v>0.71</v>
      </c>
      <c r="K170" s="199">
        <f t="shared" si="2"/>
        <v>3.6</v>
      </c>
    </row>
    <row r="171" spans="2:11" x14ac:dyDescent="0.25">
      <c r="B171" s="198">
        <v>144</v>
      </c>
      <c r="C171" s="199">
        <v>29009637</v>
      </c>
      <c r="D171" s="199" t="s">
        <v>1404</v>
      </c>
      <c r="E171" s="199" t="s">
        <v>1344</v>
      </c>
      <c r="F171" s="200">
        <v>43586</v>
      </c>
      <c r="G171" s="200">
        <v>43604</v>
      </c>
      <c r="H171" s="199">
        <v>1291070</v>
      </c>
      <c r="I171" s="199">
        <v>1291070</v>
      </c>
      <c r="J171" s="199">
        <v>0.71</v>
      </c>
      <c r="K171" s="199">
        <f t="shared" si="2"/>
        <v>916.66</v>
      </c>
    </row>
    <row r="172" spans="2:11" x14ac:dyDescent="0.25">
      <c r="B172" s="198">
        <v>145</v>
      </c>
      <c r="C172" s="199">
        <v>29009637</v>
      </c>
      <c r="D172" s="199" t="s">
        <v>1404</v>
      </c>
      <c r="E172" s="199" t="s">
        <v>1345</v>
      </c>
      <c r="F172" s="200">
        <v>43586</v>
      </c>
      <c r="G172" s="200">
        <v>43604</v>
      </c>
      <c r="H172" s="199">
        <v>12893</v>
      </c>
      <c r="I172" s="199">
        <v>12893</v>
      </c>
      <c r="J172" s="199">
        <v>0.71</v>
      </c>
      <c r="K172" s="199">
        <f t="shared" si="2"/>
        <v>9.15</v>
      </c>
    </row>
    <row r="173" spans="2:11" x14ac:dyDescent="0.25">
      <c r="B173" s="198">
        <v>146</v>
      </c>
      <c r="C173" s="199">
        <v>29144659</v>
      </c>
      <c r="D173" s="199" t="s">
        <v>1405</v>
      </c>
      <c r="E173" s="199" t="s">
        <v>1344</v>
      </c>
      <c r="F173" s="200">
        <v>43586</v>
      </c>
      <c r="G173" s="200">
        <v>43738</v>
      </c>
      <c r="H173" s="199">
        <v>473557</v>
      </c>
      <c r="I173" s="199">
        <v>473557</v>
      </c>
      <c r="J173" s="199">
        <v>0.71</v>
      </c>
      <c r="K173" s="199">
        <f t="shared" si="2"/>
        <v>336.23</v>
      </c>
    </row>
    <row r="174" spans="2:11" x14ac:dyDescent="0.25">
      <c r="B174" s="198">
        <v>147</v>
      </c>
      <c r="C174" s="199">
        <v>29144659</v>
      </c>
      <c r="D174" s="199" t="s">
        <v>1405</v>
      </c>
      <c r="E174" s="199" t="s">
        <v>1345</v>
      </c>
      <c r="F174" s="200">
        <v>43586</v>
      </c>
      <c r="G174" s="200">
        <v>43738</v>
      </c>
      <c r="H174" s="199">
        <v>27170</v>
      </c>
      <c r="I174" s="199">
        <v>27170</v>
      </c>
      <c r="J174" s="199">
        <v>0.71</v>
      </c>
      <c r="K174" s="199">
        <f t="shared" si="2"/>
        <v>19.29</v>
      </c>
    </row>
    <row r="175" spans="2:11" x14ac:dyDescent="0.25">
      <c r="B175" s="198">
        <v>148</v>
      </c>
      <c r="C175" s="199">
        <v>29178784</v>
      </c>
      <c r="D175" s="199" t="s">
        <v>1406</v>
      </c>
      <c r="E175" s="199" t="s">
        <v>1344</v>
      </c>
      <c r="F175" s="200">
        <v>43558</v>
      </c>
      <c r="G175" s="200">
        <v>43738</v>
      </c>
      <c r="H175" s="199">
        <v>128593</v>
      </c>
      <c r="I175" s="199">
        <v>128593</v>
      </c>
      <c r="J175" s="199">
        <v>0.71</v>
      </c>
      <c r="K175" s="199">
        <f t="shared" si="2"/>
        <v>91.3</v>
      </c>
    </row>
    <row r="176" spans="2:11" x14ac:dyDescent="0.25">
      <c r="B176" s="198">
        <v>149</v>
      </c>
      <c r="C176" s="199">
        <v>29178784</v>
      </c>
      <c r="D176" s="199" t="s">
        <v>1406</v>
      </c>
      <c r="E176" s="199" t="s">
        <v>1345</v>
      </c>
      <c r="F176" s="200">
        <v>43558</v>
      </c>
      <c r="G176" s="200">
        <v>43738</v>
      </c>
      <c r="H176" s="199">
        <v>11709</v>
      </c>
      <c r="I176" s="199">
        <v>11709</v>
      </c>
      <c r="J176" s="199">
        <v>0.71</v>
      </c>
      <c r="K176" s="199">
        <f t="shared" si="2"/>
        <v>8.31</v>
      </c>
    </row>
    <row r="177" spans="2:11" x14ac:dyDescent="0.25">
      <c r="B177" s="198">
        <v>150</v>
      </c>
      <c r="C177" s="199">
        <v>29415077</v>
      </c>
      <c r="D177" s="199" t="s">
        <v>1407</v>
      </c>
      <c r="E177" s="199" t="s">
        <v>1344</v>
      </c>
      <c r="F177" s="200">
        <v>43588</v>
      </c>
      <c r="G177" s="200">
        <v>43738</v>
      </c>
      <c r="H177" s="199">
        <v>13140</v>
      </c>
      <c r="I177" s="199">
        <v>13140</v>
      </c>
      <c r="J177" s="199">
        <v>0.71</v>
      </c>
      <c r="K177" s="199">
        <f t="shared" si="2"/>
        <v>9.33</v>
      </c>
    </row>
    <row r="178" spans="2:11" x14ac:dyDescent="0.25">
      <c r="B178" s="198">
        <v>151</v>
      </c>
      <c r="C178" s="199">
        <v>29415077</v>
      </c>
      <c r="D178" s="199" t="s">
        <v>1407</v>
      </c>
      <c r="E178" s="199" t="s">
        <v>1345</v>
      </c>
      <c r="F178" s="200">
        <v>43588</v>
      </c>
      <c r="G178" s="200">
        <v>43738</v>
      </c>
      <c r="H178" s="199">
        <v>366</v>
      </c>
      <c r="I178" s="199">
        <v>366</v>
      </c>
      <c r="J178" s="199">
        <v>0.71</v>
      </c>
      <c r="K178" s="199">
        <f t="shared" si="2"/>
        <v>0.26</v>
      </c>
    </row>
    <row r="179" spans="2:11" x14ac:dyDescent="0.25">
      <c r="B179" s="198">
        <v>152</v>
      </c>
      <c r="C179" s="199">
        <v>29443313</v>
      </c>
      <c r="D179" s="199" t="s">
        <v>1408</v>
      </c>
      <c r="E179" s="199" t="s">
        <v>1340</v>
      </c>
      <c r="F179" s="200">
        <v>43584</v>
      </c>
      <c r="G179" s="200">
        <v>43632</v>
      </c>
      <c r="H179" s="199">
        <v>630206</v>
      </c>
      <c r="I179" s="199">
        <v>630206</v>
      </c>
      <c r="J179" s="199">
        <v>0.71</v>
      </c>
      <c r="K179" s="199">
        <f t="shared" si="2"/>
        <v>447.45</v>
      </c>
    </row>
    <row r="180" spans="2:11" x14ac:dyDescent="0.25">
      <c r="B180" s="198">
        <v>153</v>
      </c>
      <c r="C180" s="199">
        <v>29443313</v>
      </c>
      <c r="D180" s="199" t="s">
        <v>1408</v>
      </c>
      <c r="E180" s="199" t="s">
        <v>1343</v>
      </c>
      <c r="F180" s="200">
        <v>43584</v>
      </c>
      <c r="G180" s="200">
        <v>43632</v>
      </c>
      <c r="H180" s="199">
        <v>263568</v>
      </c>
      <c r="I180" s="199">
        <v>263568</v>
      </c>
      <c r="J180" s="199">
        <v>0.71</v>
      </c>
      <c r="K180" s="199">
        <f t="shared" si="2"/>
        <v>187.13</v>
      </c>
    </row>
    <row r="181" spans="2:11" x14ac:dyDescent="0.25">
      <c r="B181" s="198">
        <v>154</v>
      </c>
      <c r="C181" s="199">
        <v>29644782</v>
      </c>
      <c r="D181" s="199" t="s">
        <v>1409</v>
      </c>
      <c r="E181" s="199" t="s">
        <v>1344</v>
      </c>
      <c r="F181" s="200">
        <v>43556</v>
      </c>
      <c r="G181" s="200">
        <v>43737</v>
      </c>
      <c r="H181" s="199">
        <v>263836</v>
      </c>
      <c r="I181" s="199">
        <v>263836</v>
      </c>
      <c r="J181" s="199">
        <v>0.71</v>
      </c>
      <c r="K181" s="199">
        <f t="shared" si="2"/>
        <v>187.32</v>
      </c>
    </row>
    <row r="182" spans="2:11" x14ac:dyDescent="0.25">
      <c r="B182" s="198">
        <v>155</v>
      </c>
      <c r="C182" s="199">
        <v>29644782</v>
      </c>
      <c r="D182" s="199" t="s">
        <v>1409</v>
      </c>
      <c r="E182" s="199" t="s">
        <v>1345</v>
      </c>
      <c r="F182" s="200">
        <v>43556</v>
      </c>
      <c r="G182" s="200">
        <v>43737</v>
      </c>
      <c r="H182" s="199">
        <v>23589</v>
      </c>
      <c r="I182" s="199">
        <v>23589</v>
      </c>
      <c r="J182" s="199">
        <v>0.71</v>
      </c>
      <c r="K182" s="199">
        <f t="shared" si="2"/>
        <v>16.75</v>
      </c>
    </row>
    <row r="183" spans="2:11" x14ac:dyDescent="0.25">
      <c r="B183" s="198">
        <v>156</v>
      </c>
      <c r="C183" s="199">
        <v>29719477</v>
      </c>
      <c r="D183" s="199" t="s">
        <v>1410</v>
      </c>
      <c r="E183" s="199" t="s">
        <v>1344</v>
      </c>
      <c r="F183" s="200">
        <v>43556</v>
      </c>
      <c r="G183" s="200">
        <v>43618</v>
      </c>
      <c r="H183" s="199">
        <v>2684920</v>
      </c>
      <c r="I183" s="199">
        <v>2684920</v>
      </c>
      <c r="J183" s="199">
        <v>0.71</v>
      </c>
      <c r="K183" s="199">
        <f t="shared" si="2"/>
        <v>1906.29</v>
      </c>
    </row>
    <row r="184" spans="2:11" x14ac:dyDescent="0.25">
      <c r="B184" s="198">
        <v>157</v>
      </c>
      <c r="C184" s="199">
        <v>29719477</v>
      </c>
      <c r="D184" s="199" t="s">
        <v>1410</v>
      </c>
      <c r="E184" s="199" t="s">
        <v>1345</v>
      </c>
      <c r="F184" s="200">
        <v>43556</v>
      </c>
      <c r="G184" s="200">
        <v>43618</v>
      </c>
      <c r="H184" s="199">
        <v>22739</v>
      </c>
      <c r="I184" s="199">
        <v>22739</v>
      </c>
      <c r="J184" s="199">
        <v>0.71</v>
      </c>
      <c r="K184" s="199">
        <f t="shared" si="2"/>
        <v>16.14</v>
      </c>
    </row>
    <row r="185" spans="2:11" x14ac:dyDescent="0.25">
      <c r="B185" s="198">
        <v>158</v>
      </c>
      <c r="C185" s="199">
        <v>29751566</v>
      </c>
      <c r="D185" s="199" t="s">
        <v>1411</v>
      </c>
      <c r="E185" s="199" t="s">
        <v>1340</v>
      </c>
      <c r="F185" s="200">
        <v>43525</v>
      </c>
      <c r="G185" s="200">
        <v>43646</v>
      </c>
      <c r="H185" s="199">
        <v>91715</v>
      </c>
      <c r="I185" s="199">
        <v>91715</v>
      </c>
      <c r="J185" s="199">
        <v>0.71</v>
      </c>
      <c r="K185" s="199">
        <f t="shared" si="2"/>
        <v>65.12</v>
      </c>
    </row>
    <row r="186" spans="2:11" x14ac:dyDescent="0.25">
      <c r="B186" s="198">
        <v>159</v>
      </c>
      <c r="C186" s="199">
        <v>29751566</v>
      </c>
      <c r="D186" s="199" t="s">
        <v>1411</v>
      </c>
      <c r="E186" s="199" t="s">
        <v>1343</v>
      </c>
      <c r="F186" s="200">
        <v>43525</v>
      </c>
      <c r="G186" s="200">
        <v>43646</v>
      </c>
      <c r="H186" s="199">
        <v>22307</v>
      </c>
      <c r="I186" s="199">
        <v>22307</v>
      </c>
      <c r="J186" s="199">
        <v>0.71</v>
      </c>
      <c r="K186" s="199">
        <f t="shared" si="2"/>
        <v>15.84</v>
      </c>
    </row>
    <row r="187" spans="2:11" x14ac:dyDescent="0.25">
      <c r="B187" s="198">
        <v>160</v>
      </c>
      <c r="C187" s="199">
        <v>29751566</v>
      </c>
      <c r="D187" s="199" t="s">
        <v>1411</v>
      </c>
      <c r="E187" s="199" t="s">
        <v>1344</v>
      </c>
      <c r="F187" s="200">
        <v>43525</v>
      </c>
      <c r="G187" s="200">
        <v>43646</v>
      </c>
      <c r="H187" s="199">
        <v>8676</v>
      </c>
      <c r="I187" s="199">
        <v>8676</v>
      </c>
      <c r="J187" s="199">
        <v>0.71</v>
      </c>
      <c r="K187" s="199">
        <f t="shared" si="2"/>
        <v>6.16</v>
      </c>
    </row>
    <row r="188" spans="2:11" x14ac:dyDescent="0.25">
      <c r="B188" s="198">
        <v>161</v>
      </c>
      <c r="C188" s="199">
        <v>29751566</v>
      </c>
      <c r="D188" s="199" t="s">
        <v>1411</v>
      </c>
      <c r="E188" s="199" t="s">
        <v>1347</v>
      </c>
      <c r="F188" s="200">
        <v>43525</v>
      </c>
      <c r="G188" s="200">
        <v>43646</v>
      </c>
      <c r="H188" s="199">
        <v>185785</v>
      </c>
      <c r="I188" s="199">
        <v>185785</v>
      </c>
      <c r="J188" s="199">
        <v>0.71</v>
      </c>
      <c r="K188" s="199">
        <f t="shared" si="2"/>
        <v>131.91</v>
      </c>
    </row>
    <row r="189" spans="2:11" x14ac:dyDescent="0.25">
      <c r="B189" s="198">
        <v>162</v>
      </c>
      <c r="C189" s="199">
        <v>29751566</v>
      </c>
      <c r="D189" s="199" t="s">
        <v>1411</v>
      </c>
      <c r="E189" s="199" t="s">
        <v>1356</v>
      </c>
      <c r="F189" s="200">
        <v>43525</v>
      </c>
      <c r="G189" s="200">
        <v>43646</v>
      </c>
      <c r="H189" s="199">
        <v>964</v>
      </c>
      <c r="I189" s="199">
        <v>964</v>
      </c>
      <c r="J189" s="199">
        <v>0.71</v>
      </c>
      <c r="K189" s="199">
        <f t="shared" si="2"/>
        <v>0.68</v>
      </c>
    </row>
    <row r="190" spans="2:11" x14ac:dyDescent="0.25">
      <c r="B190" s="198">
        <v>163</v>
      </c>
      <c r="C190" s="199">
        <v>29751566</v>
      </c>
      <c r="D190" s="199" t="s">
        <v>1411</v>
      </c>
      <c r="E190" s="199" t="s">
        <v>1350</v>
      </c>
      <c r="F190" s="200">
        <v>43525</v>
      </c>
      <c r="G190" s="200">
        <v>43646</v>
      </c>
      <c r="H190" s="199">
        <v>82790</v>
      </c>
      <c r="I190" s="199">
        <v>82790</v>
      </c>
      <c r="J190" s="199">
        <v>0.71</v>
      </c>
      <c r="K190" s="199">
        <f t="shared" si="2"/>
        <v>58.78</v>
      </c>
    </row>
    <row r="191" spans="2:11" x14ac:dyDescent="0.25">
      <c r="B191" s="198">
        <v>164</v>
      </c>
      <c r="C191" s="199">
        <v>29765134</v>
      </c>
      <c r="D191" s="199" t="s">
        <v>1412</v>
      </c>
      <c r="E191" s="199" t="s">
        <v>1342</v>
      </c>
      <c r="F191" s="200">
        <v>43466</v>
      </c>
      <c r="G191" s="200">
        <v>43646</v>
      </c>
      <c r="H191" s="199">
        <v>562</v>
      </c>
      <c r="I191" s="199">
        <v>562</v>
      </c>
      <c r="J191" s="199">
        <v>0.71</v>
      </c>
      <c r="K191" s="199">
        <f t="shared" si="2"/>
        <v>0.4</v>
      </c>
    </row>
    <row r="192" spans="2:11" x14ac:dyDescent="0.25">
      <c r="B192" s="198">
        <v>165</v>
      </c>
      <c r="C192" s="199">
        <v>29950141</v>
      </c>
      <c r="D192" s="199" t="s">
        <v>1413</v>
      </c>
      <c r="E192" s="199" t="s">
        <v>1344</v>
      </c>
      <c r="F192" s="200">
        <v>43584</v>
      </c>
      <c r="G192" s="200">
        <v>43730</v>
      </c>
      <c r="H192" s="199">
        <v>196572</v>
      </c>
      <c r="I192" s="199">
        <v>196572</v>
      </c>
      <c r="J192" s="199">
        <v>0.71</v>
      </c>
      <c r="K192" s="199">
        <f t="shared" si="2"/>
        <v>139.57</v>
      </c>
    </row>
    <row r="193" spans="2:11" x14ac:dyDescent="0.25">
      <c r="B193" s="198">
        <v>166</v>
      </c>
      <c r="C193" s="199">
        <v>29950141</v>
      </c>
      <c r="D193" s="199" t="s">
        <v>1413</v>
      </c>
      <c r="E193" s="199" t="s">
        <v>1345</v>
      </c>
      <c r="F193" s="200">
        <v>43584</v>
      </c>
      <c r="G193" s="200">
        <v>43730</v>
      </c>
      <c r="H193" s="199">
        <v>5512</v>
      </c>
      <c r="I193" s="199">
        <v>5512</v>
      </c>
      <c r="J193" s="199">
        <v>0.71</v>
      </c>
      <c r="K193" s="199">
        <f t="shared" si="2"/>
        <v>3.91</v>
      </c>
    </row>
    <row r="194" spans="2:11" x14ac:dyDescent="0.25">
      <c r="B194" s="198">
        <v>167</v>
      </c>
      <c r="C194" s="199">
        <v>30006624</v>
      </c>
      <c r="D194" s="199" t="s">
        <v>1414</v>
      </c>
      <c r="E194" s="199" t="s">
        <v>1344</v>
      </c>
      <c r="F194" s="200">
        <v>43591</v>
      </c>
      <c r="G194" s="200">
        <v>43828</v>
      </c>
      <c r="H194" s="199">
        <v>846003</v>
      </c>
      <c r="I194" s="199">
        <v>846003</v>
      </c>
      <c r="J194" s="199">
        <v>0.71</v>
      </c>
      <c r="K194" s="199">
        <f t="shared" si="2"/>
        <v>600.66</v>
      </c>
    </row>
    <row r="195" spans="2:11" x14ac:dyDescent="0.25">
      <c r="B195" s="198">
        <v>168</v>
      </c>
      <c r="C195" s="199">
        <v>30006624</v>
      </c>
      <c r="D195" s="199" t="s">
        <v>1414</v>
      </c>
      <c r="E195" s="199" t="s">
        <v>1345</v>
      </c>
      <c r="F195" s="200">
        <v>43591</v>
      </c>
      <c r="G195" s="200">
        <v>43828</v>
      </c>
      <c r="H195" s="199">
        <v>62478</v>
      </c>
      <c r="I195" s="199">
        <v>62478</v>
      </c>
      <c r="J195" s="199">
        <v>0.71</v>
      </c>
      <c r="K195" s="199">
        <f t="shared" si="2"/>
        <v>44.36</v>
      </c>
    </row>
    <row r="196" spans="2:11" x14ac:dyDescent="0.25">
      <c r="B196" s="198">
        <v>169</v>
      </c>
      <c r="C196" s="199">
        <v>30006719</v>
      </c>
      <c r="D196" s="199" t="s">
        <v>1415</v>
      </c>
      <c r="E196" s="199" t="s">
        <v>1340</v>
      </c>
      <c r="F196" s="200">
        <v>43591</v>
      </c>
      <c r="G196" s="200">
        <v>43828</v>
      </c>
      <c r="H196" s="199">
        <v>445947</v>
      </c>
      <c r="I196" s="199">
        <v>445947</v>
      </c>
      <c r="J196" s="199">
        <v>0.71</v>
      </c>
      <c r="K196" s="199">
        <f t="shared" si="2"/>
        <v>316.62</v>
      </c>
    </row>
    <row r="197" spans="2:11" x14ac:dyDescent="0.25">
      <c r="B197" s="198">
        <v>170</v>
      </c>
      <c r="C197" s="199">
        <v>30006719</v>
      </c>
      <c r="D197" s="199" t="s">
        <v>1415</v>
      </c>
      <c r="E197" s="199" t="s">
        <v>1342</v>
      </c>
      <c r="F197" s="200">
        <v>43591</v>
      </c>
      <c r="G197" s="200">
        <v>43828</v>
      </c>
      <c r="H197" s="199">
        <v>31299</v>
      </c>
      <c r="I197" s="199">
        <v>31299</v>
      </c>
      <c r="J197" s="199">
        <v>0.71</v>
      </c>
      <c r="K197" s="199">
        <f t="shared" si="2"/>
        <v>22.22</v>
      </c>
    </row>
    <row r="198" spans="2:11" x14ac:dyDescent="0.25">
      <c r="B198" s="198">
        <v>171</v>
      </c>
      <c r="C198" s="199">
        <v>30006719</v>
      </c>
      <c r="D198" s="199" t="s">
        <v>1415</v>
      </c>
      <c r="E198" s="199" t="s">
        <v>1343</v>
      </c>
      <c r="F198" s="200">
        <v>43591</v>
      </c>
      <c r="G198" s="200">
        <v>43828</v>
      </c>
      <c r="H198" s="199">
        <v>149045</v>
      </c>
      <c r="I198" s="199">
        <v>149045</v>
      </c>
      <c r="J198" s="199">
        <v>0.71</v>
      </c>
      <c r="K198" s="199">
        <f t="shared" si="2"/>
        <v>105.82</v>
      </c>
    </row>
    <row r="199" spans="2:11" x14ac:dyDescent="0.25">
      <c r="B199" s="198">
        <v>172</v>
      </c>
      <c r="C199" s="199">
        <v>30006719</v>
      </c>
      <c r="D199" s="199" t="s">
        <v>1415</v>
      </c>
      <c r="E199" s="199" t="s">
        <v>1358</v>
      </c>
      <c r="F199" s="200">
        <v>43591</v>
      </c>
      <c r="G199" s="200">
        <v>43828</v>
      </c>
      <c r="H199" s="199">
        <v>1400</v>
      </c>
      <c r="I199" s="199">
        <v>1400</v>
      </c>
      <c r="J199" s="199">
        <v>0.71</v>
      </c>
      <c r="K199" s="199">
        <f t="shared" si="2"/>
        <v>0.99</v>
      </c>
    </row>
    <row r="200" spans="2:11" x14ac:dyDescent="0.25">
      <c r="B200" s="198">
        <v>173</v>
      </c>
      <c r="C200" s="199">
        <v>30006719</v>
      </c>
      <c r="D200" s="199" t="s">
        <v>1415</v>
      </c>
      <c r="E200" s="199" t="s">
        <v>1344</v>
      </c>
      <c r="F200" s="200">
        <v>43591</v>
      </c>
      <c r="G200" s="200">
        <v>43828</v>
      </c>
      <c r="H200" s="199">
        <v>121182</v>
      </c>
      <c r="I200" s="199">
        <v>121182</v>
      </c>
      <c r="J200" s="199">
        <v>0.71</v>
      </c>
      <c r="K200" s="199">
        <f t="shared" si="2"/>
        <v>86.04</v>
      </c>
    </row>
    <row r="201" spans="2:11" x14ac:dyDescent="0.25">
      <c r="B201" s="198">
        <v>174</v>
      </c>
      <c r="C201" s="199">
        <v>30006719</v>
      </c>
      <c r="D201" s="199" t="s">
        <v>1415</v>
      </c>
      <c r="E201" s="199" t="s">
        <v>1345</v>
      </c>
      <c r="F201" s="200">
        <v>43591</v>
      </c>
      <c r="G201" s="200">
        <v>43828</v>
      </c>
      <c r="H201" s="199">
        <v>105280</v>
      </c>
      <c r="I201" s="199">
        <v>105280</v>
      </c>
      <c r="J201" s="199">
        <v>0.71</v>
      </c>
      <c r="K201" s="199">
        <f t="shared" si="2"/>
        <v>74.75</v>
      </c>
    </row>
    <row r="202" spans="2:11" x14ac:dyDescent="0.25">
      <c r="B202" s="198">
        <v>175</v>
      </c>
      <c r="C202" s="199">
        <v>30006719</v>
      </c>
      <c r="D202" s="199" t="s">
        <v>1415</v>
      </c>
      <c r="E202" s="199" t="s">
        <v>1359</v>
      </c>
      <c r="F202" s="200">
        <v>43605</v>
      </c>
      <c r="G202" s="200">
        <v>43828</v>
      </c>
      <c r="H202" s="199">
        <v>4260</v>
      </c>
      <c r="I202" s="199">
        <v>4260</v>
      </c>
      <c r="J202" s="199">
        <v>0.71</v>
      </c>
      <c r="K202" s="199">
        <f t="shared" si="2"/>
        <v>3.02</v>
      </c>
    </row>
    <row r="203" spans="2:11" x14ac:dyDescent="0.25">
      <c r="B203" s="198">
        <v>176</v>
      </c>
      <c r="C203" s="199">
        <v>30006719</v>
      </c>
      <c r="D203" s="199" t="s">
        <v>1415</v>
      </c>
      <c r="E203" s="199" t="s">
        <v>1346</v>
      </c>
      <c r="F203" s="200">
        <v>43591</v>
      </c>
      <c r="G203" s="200">
        <v>43828</v>
      </c>
      <c r="H203" s="199">
        <v>122124</v>
      </c>
      <c r="I203" s="199">
        <v>122124</v>
      </c>
      <c r="J203" s="199">
        <v>0.71</v>
      </c>
      <c r="K203" s="199">
        <f t="shared" si="2"/>
        <v>86.71</v>
      </c>
    </row>
    <row r="204" spans="2:11" x14ac:dyDescent="0.25">
      <c r="B204" s="198">
        <v>177</v>
      </c>
      <c r="C204" s="199">
        <v>30006719</v>
      </c>
      <c r="D204" s="199" t="s">
        <v>1415</v>
      </c>
      <c r="E204" s="199" t="s">
        <v>1347</v>
      </c>
      <c r="F204" s="200">
        <v>43591</v>
      </c>
      <c r="G204" s="200">
        <v>43828</v>
      </c>
      <c r="H204" s="199">
        <v>316800</v>
      </c>
      <c r="I204" s="199">
        <v>316800</v>
      </c>
      <c r="J204" s="199">
        <v>0.71</v>
      </c>
      <c r="K204" s="199">
        <f t="shared" si="2"/>
        <v>224.93</v>
      </c>
    </row>
    <row r="205" spans="2:11" x14ac:dyDescent="0.25">
      <c r="B205" s="198">
        <v>178</v>
      </c>
      <c r="C205" s="199">
        <v>30006719</v>
      </c>
      <c r="D205" s="199" t="s">
        <v>1415</v>
      </c>
      <c r="E205" s="199" t="s">
        <v>1348</v>
      </c>
      <c r="F205" s="200">
        <v>43591</v>
      </c>
      <c r="G205" s="200">
        <v>43828</v>
      </c>
      <c r="H205" s="199">
        <v>45388</v>
      </c>
      <c r="I205" s="199">
        <v>45388</v>
      </c>
      <c r="J205" s="199">
        <v>0.71</v>
      </c>
      <c r="K205" s="199">
        <f t="shared" si="2"/>
        <v>32.229999999999997</v>
      </c>
    </row>
    <row r="206" spans="2:11" x14ac:dyDescent="0.25">
      <c r="B206" s="198">
        <v>179</v>
      </c>
      <c r="C206" s="199">
        <v>30006719</v>
      </c>
      <c r="D206" s="199" t="s">
        <v>1415</v>
      </c>
      <c r="E206" s="199" t="s">
        <v>1356</v>
      </c>
      <c r="F206" s="200">
        <v>43605</v>
      </c>
      <c r="G206" s="200">
        <v>43828</v>
      </c>
      <c r="H206" s="199">
        <v>2900</v>
      </c>
      <c r="I206" s="199">
        <v>2900</v>
      </c>
      <c r="J206" s="199">
        <v>0.71</v>
      </c>
      <c r="K206" s="199">
        <f t="shared" si="2"/>
        <v>2.06</v>
      </c>
    </row>
    <row r="207" spans="2:11" x14ac:dyDescent="0.25">
      <c r="B207" s="198">
        <v>180</v>
      </c>
      <c r="C207" s="199">
        <v>30006719</v>
      </c>
      <c r="D207" s="199" t="s">
        <v>1415</v>
      </c>
      <c r="E207" s="199" t="s">
        <v>1350</v>
      </c>
      <c r="F207" s="200">
        <v>43591</v>
      </c>
      <c r="G207" s="200">
        <v>43828</v>
      </c>
      <c r="H207" s="199">
        <v>326902</v>
      </c>
      <c r="I207" s="199">
        <v>326902</v>
      </c>
      <c r="J207" s="199">
        <v>0.71</v>
      </c>
      <c r="K207" s="199">
        <f t="shared" si="2"/>
        <v>232.1</v>
      </c>
    </row>
    <row r="208" spans="2:11" x14ac:dyDescent="0.25">
      <c r="B208" s="198">
        <v>181</v>
      </c>
      <c r="C208" s="199">
        <v>30018811</v>
      </c>
      <c r="D208" s="199" t="s">
        <v>1416</v>
      </c>
      <c r="E208" s="199" t="s">
        <v>1344</v>
      </c>
      <c r="F208" s="200">
        <v>43556</v>
      </c>
      <c r="G208" s="200">
        <v>43738</v>
      </c>
      <c r="H208" s="199">
        <v>335577</v>
      </c>
      <c r="I208" s="199">
        <v>335577</v>
      </c>
      <c r="J208" s="199">
        <v>0.71</v>
      </c>
      <c r="K208" s="199">
        <f t="shared" si="2"/>
        <v>238.26</v>
      </c>
    </row>
    <row r="209" spans="2:11" x14ac:dyDescent="0.25">
      <c r="B209" s="198">
        <v>182</v>
      </c>
      <c r="C209" s="199">
        <v>30018811</v>
      </c>
      <c r="D209" s="199" t="s">
        <v>1416</v>
      </c>
      <c r="E209" s="199" t="s">
        <v>1345</v>
      </c>
      <c r="F209" s="200">
        <v>43556</v>
      </c>
      <c r="G209" s="200">
        <v>43738</v>
      </c>
      <c r="H209" s="199">
        <v>17136</v>
      </c>
      <c r="I209" s="199">
        <v>17136</v>
      </c>
      <c r="J209" s="199">
        <v>0.71</v>
      </c>
      <c r="K209" s="199">
        <f t="shared" si="2"/>
        <v>12.17</v>
      </c>
    </row>
    <row r="210" spans="2:11" x14ac:dyDescent="0.25">
      <c r="B210" s="198">
        <v>183</v>
      </c>
      <c r="C210" s="199">
        <v>30031314</v>
      </c>
      <c r="D210" s="199" t="s">
        <v>1417</v>
      </c>
      <c r="E210" s="199" t="s">
        <v>1340</v>
      </c>
      <c r="F210" s="200">
        <v>43586</v>
      </c>
      <c r="G210" s="200">
        <v>43730</v>
      </c>
      <c r="H210" s="199">
        <v>356127</v>
      </c>
      <c r="I210" s="199">
        <v>356127</v>
      </c>
      <c r="J210" s="199">
        <v>0.71</v>
      </c>
      <c r="K210" s="199">
        <f t="shared" si="2"/>
        <v>252.85</v>
      </c>
    </row>
    <row r="211" spans="2:11" x14ac:dyDescent="0.25">
      <c r="B211" s="198">
        <v>184</v>
      </c>
      <c r="C211" s="199">
        <v>30031314</v>
      </c>
      <c r="D211" s="199" t="s">
        <v>1417</v>
      </c>
      <c r="E211" s="199" t="s">
        <v>1343</v>
      </c>
      <c r="F211" s="200">
        <v>43586</v>
      </c>
      <c r="G211" s="200">
        <v>43730</v>
      </c>
      <c r="H211" s="199">
        <v>136332</v>
      </c>
      <c r="I211" s="199">
        <v>136332</v>
      </c>
      <c r="J211" s="199">
        <v>0.71</v>
      </c>
      <c r="K211" s="199">
        <f t="shared" si="2"/>
        <v>96.8</v>
      </c>
    </row>
    <row r="212" spans="2:11" x14ac:dyDescent="0.25">
      <c r="B212" s="198">
        <v>185</v>
      </c>
      <c r="C212" s="199">
        <v>30031314</v>
      </c>
      <c r="D212" s="199" t="s">
        <v>1417</v>
      </c>
      <c r="E212" s="199" t="s">
        <v>1346</v>
      </c>
      <c r="F212" s="200">
        <v>43586</v>
      </c>
      <c r="G212" s="200">
        <v>43730</v>
      </c>
      <c r="H212" s="199">
        <v>72218</v>
      </c>
      <c r="I212" s="199">
        <v>72218</v>
      </c>
      <c r="J212" s="199">
        <v>0.71</v>
      </c>
      <c r="K212" s="199">
        <f t="shared" si="2"/>
        <v>51.27</v>
      </c>
    </row>
    <row r="213" spans="2:11" x14ac:dyDescent="0.25">
      <c r="B213" s="198">
        <v>186</v>
      </c>
      <c r="C213" s="199">
        <v>30050119</v>
      </c>
      <c r="D213" s="199" t="s">
        <v>1418</v>
      </c>
      <c r="E213" s="199" t="s">
        <v>1344</v>
      </c>
      <c r="F213" s="200">
        <v>43556</v>
      </c>
      <c r="G213" s="200">
        <v>43822</v>
      </c>
      <c r="H213" s="199">
        <v>1235355</v>
      </c>
      <c r="I213" s="199">
        <v>1235355</v>
      </c>
      <c r="J213" s="199">
        <v>0.71</v>
      </c>
      <c r="K213" s="199">
        <f t="shared" si="2"/>
        <v>877.1</v>
      </c>
    </row>
    <row r="214" spans="2:11" x14ac:dyDescent="0.25">
      <c r="B214" s="198">
        <v>187</v>
      </c>
      <c r="C214" s="199">
        <v>30050119</v>
      </c>
      <c r="D214" s="199" t="s">
        <v>1418</v>
      </c>
      <c r="E214" s="199" t="s">
        <v>1345</v>
      </c>
      <c r="F214" s="200">
        <v>43556</v>
      </c>
      <c r="G214" s="200">
        <v>43822</v>
      </c>
      <c r="H214" s="199">
        <v>71434</v>
      </c>
      <c r="I214" s="199">
        <v>71434</v>
      </c>
      <c r="J214" s="199">
        <v>0.71</v>
      </c>
      <c r="K214" s="199">
        <f t="shared" si="2"/>
        <v>50.72</v>
      </c>
    </row>
    <row r="215" spans="2:11" x14ac:dyDescent="0.25">
      <c r="B215" s="198">
        <v>188</v>
      </c>
      <c r="C215" s="199">
        <v>30122515</v>
      </c>
      <c r="D215" s="199" t="s">
        <v>1419</v>
      </c>
      <c r="E215" s="199" t="s">
        <v>1352</v>
      </c>
      <c r="F215" s="200">
        <v>43467</v>
      </c>
      <c r="G215" s="200">
        <v>43830</v>
      </c>
      <c r="H215" s="199">
        <v>7741</v>
      </c>
      <c r="I215" s="199">
        <v>7741</v>
      </c>
      <c r="J215" s="199">
        <v>0.71</v>
      </c>
      <c r="K215" s="199">
        <f t="shared" si="2"/>
        <v>5.5</v>
      </c>
    </row>
    <row r="216" spans="2:11" x14ac:dyDescent="0.25">
      <c r="B216" s="198">
        <v>189</v>
      </c>
      <c r="C216" s="199">
        <v>30125801</v>
      </c>
      <c r="D216" s="199" t="s">
        <v>1420</v>
      </c>
      <c r="E216" s="199" t="s">
        <v>1340</v>
      </c>
      <c r="F216" s="200">
        <v>43563</v>
      </c>
      <c r="G216" s="200">
        <v>43646</v>
      </c>
      <c r="H216" s="199">
        <v>68798</v>
      </c>
      <c r="I216" s="199">
        <v>68798</v>
      </c>
      <c r="J216" s="199">
        <v>0.71</v>
      </c>
      <c r="K216" s="199">
        <f t="shared" si="2"/>
        <v>48.85</v>
      </c>
    </row>
    <row r="217" spans="2:11" x14ac:dyDescent="0.25">
      <c r="B217" s="198">
        <v>190</v>
      </c>
      <c r="C217" s="199">
        <v>30125801</v>
      </c>
      <c r="D217" s="199" t="s">
        <v>1420</v>
      </c>
      <c r="E217" s="199" t="s">
        <v>1343</v>
      </c>
      <c r="F217" s="200">
        <v>43563</v>
      </c>
      <c r="G217" s="200">
        <v>43646</v>
      </c>
      <c r="H217" s="199">
        <v>25763</v>
      </c>
      <c r="I217" s="199">
        <v>25763</v>
      </c>
      <c r="J217" s="199">
        <v>0.71</v>
      </c>
      <c r="K217" s="199">
        <f t="shared" si="2"/>
        <v>18.29</v>
      </c>
    </row>
    <row r="218" spans="2:11" x14ac:dyDescent="0.25">
      <c r="B218" s="198">
        <v>191</v>
      </c>
      <c r="C218" s="199">
        <v>30145826</v>
      </c>
      <c r="D218" s="199" t="s">
        <v>1421</v>
      </c>
      <c r="E218" s="199" t="s">
        <v>1344</v>
      </c>
      <c r="F218" s="200">
        <v>43466</v>
      </c>
      <c r="G218" s="200">
        <v>43738</v>
      </c>
      <c r="H218" s="199">
        <v>1039178</v>
      </c>
      <c r="I218" s="199">
        <v>1039178</v>
      </c>
      <c r="J218" s="199">
        <v>0.71</v>
      </c>
      <c r="K218" s="199">
        <f t="shared" si="2"/>
        <v>737.82</v>
      </c>
    </row>
    <row r="219" spans="2:11" x14ac:dyDescent="0.25">
      <c r="B219" s="198">
        <v>192</v>
      </c>
      <c r="C219" s="199">
        <v>30145826</v>
      </c>
      <c r="D219" s="199" t="s">
        <v>1421</v>
      </c>
      <c r="E219" s="199" t="s">
        <v>1345</v>
      </c>
      <c r="F219" s="200">
        <v>43466</v>
      </c>
      <c r="G219" s="200">
        <v>43738</v>
      </c>
      <c r="H219" s="199">
        <v>64901</v>
      </c>
      <c r="I219" s="199">
        <v>64901</v>
      </c>
      <c r="J219" s="199">
        <v>0.71</v>
      </c>
      <c r="K219" s="199">
        <f t="shared" si="2"/>
        <v>46.08</v>
      </c>
    </row>
    <row r="220" spans="2:11" x14ac:dyDescent="0.25">
      <c r="B220" s="198">
        <v>193</v>
      </c>
      <c r="C220" s="199">
        <v>30168888</v>
      </c>
      <c r="D220" s="199" t="s">
        <v>1422</v>
      </c>
      <c r="E220" s="199" t="s">
        <v>1344</v>
      </c>
      <c r="F220" s="200">
        <v>43556</v>
      </c>
      <c r="G220" s="200">
        <v>43738</v>
      </c>
      <c r="H220" s="199">
        <v>900413</v>
      </c>
      <c r="I220" s="199">
        <v>900413</v>
      </c>
      <c r="J220" s="199">
        <v>0.71</v>
      </c>
      <c r="K220" s="199">
        <f t="shared" ref="K220:K283" si="3">ROUND(I220*(J220/1000),2)</f>
        <v>639.29</v>
      </c>
    </row>
    <row r="221" spans="2:11" x14ac:dyDescent="0.25">
      <c r="B221" s="198">
        <v>194</v>
      </c>
      <c r="C221" s="199">
        <v>30168888</v>
      </c>
      <c r="D221" s="199" t="s">
        <v>1422</v>
      </c>
      <c r="E221" s="199" t="s">
        <v>1345</v>
      </c>
      <c r="F221" s="200">
        <v>43556</v>
      </c>
      <c r="G221" s="200">
        <v>43738</v>
      </c>
      <c r="H221" s="199">
        <v>54823</v>
      </c>
      <c r="I221" s="199">
        <v>54823</v>
      </c>
      <c r="J221" s="199">
        <v>0.71</v>
      </c>
      <c r="K221" s="199">
        <f t="shared" si="3"/>
        <v>38.92</v>
      </c>
    </row>
    <row r="222" spans="2:11" x14ac:dyDescent="0.25">
      <c r="B222" s="198">
        <v>195</v>
      </c>
      <c r="C222" s="199">
        <v>30203694</v>
      </c>
      <c r="D222" s="199" t="s">
        <v>1423</v>
      </c>
      <c r="E222" s="199" t="s">
        <v>1344</v>
      </c>
      <c r="F222" s="200">
        <v>43577</v>
      </c>
      <c r="G222" s="200">
        <v>43632</v>
      </c>
      <c r="H222" s="199">
        <v>434335</v>
      </c>
      <c r="I222" s="199">
        <v>434335</v>
      </c>
      <c r="J222" s="199">
        <v>0.71</v>
      </c>
      <c r="K222" s="199">
        <f t="shared" si="3"/>
        <v>308.38</v>
      </c>
    </row>
    <row r="223" spans="2:11" x14ac:dyDescent="0.25">
      <c r="B223" s="198">
        <v>196</v>
      </c>
      <c r="C223" s="199">
        <v>30203694</v>
      </c>
      <c r="D223" s="199" t="s">
        <v>1423</v>
      </c>
      <c r="E223" s="199" t="s">
        <v>1345</v>
      </c>
      <c r="F223" s="200">
        <v>43577</v>
      </c>
      <c r="G223" s="200">
        <v>43632</v>
      </c>
      <c r="H223" s="199">
        <v>30385</v>
      </c>
      <c r="I223" s="199">
        <v>30385</v>
      </c>
      <c r="J223" s="199">
        <v>0.71</v>
      </c>
      <c r="K223" s="199">
        <f t="shared" si="3"/>
        <v>21.57</v>
      </c>
    </row>
    <row r="224" spans="2:11" x14ac:dyDescent="0.25">
      <c r="B224" s="198">
        <v>197</v>
      </c>
      <c r="C224" s="199">
        <v>30225826</v>
      </c>
      <c r="D224" s="199" t="s">
        <v>1424</v>
      </c>
      <c r="E224" s="199" t="s">
        <v>1359</v>
      </c>
      <c r="F224" s="200">
        <v>43466</v>
      </c>
      <c r="G224" s="200">
        <v>43738</v>
      </c>
      <c r="H224" s="199">
        <v>10582</v>
      </c>
      <c r="I224" s="199">
        <v>10582</v>
      </c>
      <c r="J224" s="199">
        <v>0.71</v>
      </c>
      <c r="K224" s="199">
        <f t="shared" si="3"/>
        <v>7.51</v>
      </c>
    </row>
    <row r="225" spans="2:11" x14ac:dyDescent="0.25">
      <c r="B225" s="198">
        <v>198</v>
      </c>
      <c r="C225" s="199">
        <v>30225826</v>
      </c>
      <c r="D225" s="199" t="s">
        <v>1424</v>
      </c>
      <c r="E225" s="199" t="s">
        <v>1348</v>
      </c>
      <c r="F225" s="200">
        <v>43466</v>
      </c>
      <c r="G225" s="200">
        <v>43738</v>
      </c>
      <c r="H225" s="199">
        <v>108121</v>
      </c>
      <c r="I225" s="199">
        <v>108121</v>
      </c>
      <c r="J225" s="199">
        <v>0.71</v>
      </c>
      <c r="K225" s="199">
        <f t="shared" si="3"/>
        <v>76.77</v>
      </c>
    </row>
    <row r="226" spans="2:11" x14ac:dyDescent="0.25">
      <c r="B226" s="198">
        <v>199</v>
      </c>
      <c r="C226" s="199">
        <v>30233488</v>
      </c>
      <c r="D226" s="199" t="s">
        <v>1425</v>
      </c>
      <c r="E226" s="199" t="s">
        <v>1340</v>
      </c>
      <c r="F226" s="200">
        <v>43591</v>
      </c>
      <c r="G226" s="200">
        <v>43709</v>
      </c>
      <c r="H226" s="199">
        <v>187552</v>
      </c>
      <c r="I226" s="199">
        <v>187552</v>
      </c>
      <c r="J226" s="199">
        <v>0.71</v>
      </c>
      <c r="K226" s="199">
        <f t="shared" si="3"/>
        <v>133.16</v>
      </c>
    </row>
    <row r="227" spans="2:11" x14ac:dyDescent="0.25">
      <c r="B227" s="198">
        <v>200</v>
      </c>
      <c r="C227" s="199">
        <v>30233488</v>
      </c>
      <c r="D227" s="199" t="s">
        <v>1425</v>
      </c>
      <c r="E227" s="199" t="s">
        <v>1344</v>
      </c>
      <c r="F227" s="200">
        <v>43591</v>
      </c>
      <c r="G227" s="200">
        <v>43709</v>
      </c>
      <c r="H227" s="199">
        <v>1595291</v>
      </c>
      <c r="I227" s="199">
        <v>1595291</v>
      </c>
      <c r="J227" s="199">
        <v>0.71</v>
      </c>
      <c r="K227" s="199">
        <f t="shared" si="3"/>
        <v>1132.6600000000001</v>
      </c>
    </row>
    <row r="228" spans="2:11" x14ac:dyDescent="0.25">
      <c r="B228" s="198">
        <v>201</v>
      </c>
      <c r="C228" s="199">
        <v>30233488</v>
      </c>
      <c r="D228" s="199" t="s">
        <v>1425</v>
      </c>
      <c r="E228" s="199" t="s">
        <v>1345</v>
      </c>
      <c r="F228" s="200">
        <v>43591</v>
      </c>
      <c r="G228" s="200">
        <v>43709</v>
      </c>
      <c r="H228" s="199">
        <v>64408</v>
      </c>
      <c r="I228" s="199">
        <v>64408</v>
      </c>
      <c r="J228" s="199">
        <v>0.71</v>
      </c>
      <c r="K228" s="199">
        <f t="shared" si="3"/>
        <v>45.73</v>
      </c>
    </row>
    <row r="229" spans="2:11" x14ac:dyDescent="0.25">
      <c r="B229" s="198">
        <v>202</v>
      </c>
      <c r="C229" s="199">
        <v>30233488</v>
      </c>
      <c r="D229" s="199" t="s">
        <v>1425</v>
      </c>
      <c r="E229" s="199" t="s">
        <v>1346</v>
      </c>
      <c r="F229" s="200">
        <v>43591</v>
      </c>
      <c r="G229" s="200">
        <v>43709</v>
      </c>
      <c r="H229" s="199">
        <v>157665</v>
      </c>
      <c r="I229" s="199">
        <v>157665</v>
      </c>
      <c r="J229" s="199">
        <v>0.71</v>
      </c>
      <c r="K229" s="199">
        <f t="shared" si="3"/>
        <v>111.94</v>
      </c>
    </row>
    <row r="230" spans="2:11" x14ac:dyDescent="0.25">
      <c r="B230" s="198">
        <v>203</v>
      </c>
      <c r="C230" s="199">
        <v>30233488</v>
      </c>
      <c r="D230" s="199" t="s">
        <v>1425</v>
      </c>
      <c r="E230" s="199" t="s">
        <v>1347</v>
      </c>
      <c r="F230" s="200">
        <v>43591</v>
      </c>
      <c r="G230" s="200">
        <v>43709</v>
      </c>
      <c r="H230" s="199">
        <v>356697</v>
      </c>
      <c r="I230" s="199">
        <v>356697</v>
      </c>
      <c r="J230" s="199">
        <v>0.71</v>
      </c>
      <c r="K230" s="199">
        <f t="shared" si="3"/>
        <v>253.25</v>
      </c>
    </row>
    <row r="231" spans="2:11" x14ac:dyDescent="0.25">
      <c r="B231" s="198">
        <v>204</v>
      </c>
      <c r="C231" s="199">
        <v>30233488</v>
      </c>
      <c r="D231" s="199" t="s">
        <v>1425</v>
      </c>
      <c r="E231" s="199" t="s">
        <v>1356</v>
      </c>
      <c r="F231" s="200">
        <v>43591</v>
      </c>
      <c r="G231" s="200">
        <v>43709</v>
      </c>
      <c r="H231" s="199">
        <v>2071</v>
      </c>
      <c r="I231" s="199">
        <v>2071</v>
      </c>
      <c r="J231" s="199">
        <v>0.71</v>
      </c>
      <c r="K231" s="199">
        <f t="shared" si="3"/>
        <v>1.47</v>
      </c>
    </row>
    <row r="232" spans="2:11" x14ac:dyDescent="0.25">
      <c r="B232" s="198">
        <v>205</v>
      </c>
      <c r="C232" s="199">
        <v>30233488</v>
      </c>
      <c r="D232" s="199" t="s">
        <v>1425</v>
      </c>
      <c r="E232" s="199" t="s">
        <v>1350</v>
      </c>
      <c r="F232" s="200">
        <v>43591</v>
      </c>
      <c r="G232" s="200">
        <v>43709</v>
      </c>
      <c r="H232" s="199">
        <v>198862</v>
      </c>
      <c r="I232" s="199">
        <v>198862</v>
      </c>
      <c r="J232" s="199">
        <v>0.71</v>
      </c>
      <c r="K232" s="199">
        <f t="shared" si="3"/>
        <v>141.19</v>
      </c>
    </row>
    <row r="233" spans="2:11" x14ac:dyDescent="0.25">
      <c r="B233" s="198">
        <v>206</v>
      </c>
      <c r="C233" s="199">
        <v>30236733</v>
      </c>
      <c r="D233" s="199" t="s">
        <v>1426</v>
      </c>
      <c r="E233" s="199" t="s">
        <v>1340</v>
      </c>
      <c r="F233" s="200">
        <v>43556</v>
      </c>
      <c r="G233" s="200">
        <v>43737</v>
      </c>
      <c r="H233" s="199">
        <v>371197</v>
      </c>
      <c r="I233" s="199">
        <v>371197</v>
      </c>
      <c r="J233" s="199">
        <v>0.71</v>
      </c>
      <c r="K233" s="199">
        <f t="shared" si="3"/>
        <v>263.55</v>
      </c>
    </row>
    <row r="234" spans="2:11" x14ac:dyDescent="0.25">
      <c r="B234" s="198">
        <v>207</v>
      </c>
      <c r="C234" s="199">
        <v>30236733</v>
      </c>
      <c r="D234" s="199" t="s">
        <v>1426</v>
      </c>
      <c r="E234" s="199" t="s">
        <v>1343</v>
      </c>
      <c r="F234" s="200">
        <v>43556</v>
      </c>
      <c r="G234" s="200">
        <v>43737</v>
      </c>
      <c r="H234" s="199">
        <v>109987</v>
      </c>
      <c r="I234" s="199">
        <v>109987</v>
      </c>
      <c r="J234" s="199">
        <v>0.71</v>
      </c>
      <c r="K234" s="199">
        <f t="shared" si="3"/>
        <v>78.09</v>
      </c>
    </row>
    <row r="235" spans="2:11" x14ac:dyDescent="0.25">
      <c r="B235" s="198">
        <v>208</v>
      </c>
      <c r="C235" s="199">
        <v>30236733</v>
      </c>
      <c r="D235" s="199" t="s">
        <v>1426</v>
      </c>
      <c r="E235" s="199" t="s">
        <v>1344</v>
      </c>
      <c r="F235" s="200">
        <v>43556</v>
      </c>
      <c r="G235" s="200">
        <v>43737</v>
      </c>
      <c r="H235" s="199">
        <v>237229</v>
      </c>
      <c r="I235" s="199">
        <v>237229</v>
      </c>
      <c r="J235" s="199">
        <v>0.71</v>
      </c>
      <c r="K235" s="199">
        <f t="shared" si="3"/>
        <v>168.43</v>
      </c>
    </row>
    <row r="236" spans="2:11" x14ac:dyDescent="0.25">
      <c r="B236" s="198">
        <v>209</v>
      </c>
      <c r="C236" s="199">
        <v>30236733</v>
      </c>
      <c r="D236" s="199" t="s">
        <v>1426</v>
      </c>
      <c r="E236" s="199" t="s">
        <v>1346</v>
      </c>
      <c r="F236" s="200">
        <v>43556</v>
      </c>
      <c r="G236" s="200">
        <v>43737</v>
      </c>
      <c r="H236" s="199">
        <v>235423</v>
      </c>
      <c r="I236" s="199">
        <v>235423</v>
      </c>
      <c r="J236" s="199">
        <v>0.71</v>
      </c>
      <c r="K236" s="199">
        <f t="shared" si="3"/>
        <v>167.15</v>
      </c>
    </row>
    <row r="237" spans="2:11" x14ac:dyDescent="0.25">
      <c r="B237" s="198">
        <v>210</v>
      </c>
      <c r="C237" s="199">
        <v>30236733</v>
      </c>
      <c r="D237" s="199" t="s">
        <v>1426</v>
      </c>
      <c r="E237" s="199" t="s">
        <v>1347</v>
      </c>
      <c r="F237" s="200">
        <v>43556</v>
      </c>
      <c r="G237" s="200">
        <v>43737</v>
      </c>
      <c r="H237" s="199">
        <v>526679</v>
      </c>
      <c r="I237" s="199">
        <v>526679</v>
      </c>
      <c r="J237" s="199">
        <v>0.71</v>
      </c>
      <c r="K237" s="199">
        <f t="shared" si="3"/>
        <v>373.94</v>
      </c>
    </row>
    <row r="238" spans="2:11" x14ac:dyDescent="0.25">
      <c r="B238" s="198">
        <v>211</v>
      </c>
      <c r="C238" s="199">
        <v>30236733</v>
      </c>
      <c r="D238" s="199" t="s">
        <v>1426</v>
      </c>
      <c r="E238" s="199" t="s">
        <v>1356</v>
      </c>
      <c r="F238" s="200">
        <v>43556</v>
      </c>
      <c r="G238" s="200">
        <v>43737</v>
      </c>
      <c r="H238" s="199">
        <v>2565</v>
      </c>
      <c r="I238" s="199">
        <v>2565</v>
      </c>
      <c r="J238" s="199">
        <v>0.71</v>
      </c>
      <c r="K238" s="199">
        <f t="shared" si="3"/>
        <v>1.82</v>
      </c>
    </row>
    <row r="239" spans="2:11" x14ac:dyDescent="0.25">
      <c r="B239" s="198">
        <v>212</v>
      </c>
      <c r="C239" s="199">
        <v>30236733</v>
      </c>
      <c r="D239" s="199" t="s">
        <v>1426</v>
      </c>
      <c r="E239" s="199" t="s">
        <v>1350</v>
      </c>
      <c r="F239" s="200">
        <v>43556</v>
      </c>
      <c r="G239" s="200">
        <v>43737</v>
      </c>
      <c r="H239" s="199">
        <v>320089</v>
      </c>
      <c r="I239" s="199">
        <v>320089</v>
      </c>
      <c r="J239" s="199">
        <v>0.71</v>
      </c>
      <c r="K239" s="199">
        <f t="shared" si="3"/>
        <v>227.26</v>
      </c>
    </row>
    <row r="240" spans="2:11" x14ac:dyDescent="0.25">
      <c r="B240" s="198">
        <v>213</v>
      </c>
      <c r="C240" s="199">
        <v>30251288</v>
      </c>
      <c r="D240" s="199" t="s">
        <v>1427</v>
      </c>
      <c r="E240" s="199" t="s">
        <v>1344</v>
      </c>
      <c r="F240" s="200">
        <v>43563</v>
      </c>
      <c r="G240" s="200">
        <v>43646</v>
      </c>
      <c r="H240" s="199">
        <v>132058</v>
      </c>
      <c r="I240" s="199">
        <v>132058</v>
      </c>
      <c r="J240" s="199">
        <v>0.71</v>
      </c>
      <c r="K240" s="199">
        <f t="shared" si="3"/>
        <v>93.76</v>
      </c>
    </row>
    <row r="241" spans="2:11" x14ac:dyDescent="0.25">
      <c r="B241" s="198">
        <v>214</v>
      </c>
      <c r="C241" s="199">
        <v>30251300</v>
      </c>
      <c r="D241" s="199" t="s">
        <v>1428</v>
      </c>
      <c r="E241" s="199" t="s">
        <v>1344</v>
      </c>
      <c r="F241" s="200">
        <v>43563</v>
      </c>
      <c r="G241" s="200">
        <v>43646</v>
      </c>
      <c r="H241" s="199">
        <v>123151</v>
      </c>
      <c r="I241" s="199">
        <v>123151</v>
      </c>
      <c r="J241" s="199">
        <v>0.71</v>
      </c>
      <c r="K241" s="199">
        <f t="shared" si="3"/>
        <v>87.44</v>
      </c>
    </row>
    <row r="242" spans="2:11" x14ac:dyDescent="0.25">
      <c r="B242" s="198">
        <v>215</v>
      </c>
      <c r="C242" s="199">
        <v>30314737</v>
      </c>
      <c r="D242" s="199" t="s">
        <v>1429</v>
      </c>
      <c r="E242" s="199" t="s">
        <v>1344</v>
      </c>
      <c r="F242" s="200">
        <v>43580</v>
      </c>
      <c r="G242" s="200">
        <v>43597</v>
      </c>
      <c r="H242" s="199">
        <v>107023</v>
      </c>
      <c r="I242" s="199">
        <v>107023</v>
      </c>
      <c r="J242" s="199">
        <v>0.71</v>
      </c>
      <c r="K242" s="199">
        <f t="shared" si="3"/>
        <v>75.989999999999995</v>
      </c>
    </row>
    <row r="243" spans="2:11" x14ac:dyDescent="0.25">
      <c r="B243" s="198">
        <v>216</v>
      </c>
      <c r="C243" s="199">
        <v>30321955</v>
      </c>
      <c r="D243" s="199" t="s">
        <v>1430</v>
      </c>
      <c r="E243" s="199" t="s">
        <v>1340</v>
      </c>
      <c r="F243" s="200">
        <v>43556</v>
      </c>
      <c r="G243" s="200">
        <v>43646</v>
      </c>
      <c r="H243" s="199">
        <v>104996</v>
      </c>
      <c r="I243" s="199">
        <v>104996</v>
      </c>
      <c r="J243" s="199">
        <v>0.71</v>
      </c>
      <c r="K243" s="199">
        <f t="shared" si="3"/>
        <v>74.55</v>
      </c>
    </row>
    <row r="244" spans="2:11" x14ac:dyDescent="0.25">
      <c r="B244" s="198">
        <v>217</v>
      </c>
      <c r="C244" s="199">
        <v>30321955</v>
      </c>
      <c r="D244" s="199" t="s">
        <v>1430</v>
      </c>
      <c r="E244" s="199" t="s">
        <v>1342</v>
      </c>
      <c r="F244" s="200">
        <v>43556</v>
      </c>
      <c r="G244" s="200">
        <v>43646</v>
      </c>
      <c r="H244" s="199">
        <v>27404</v>
      </c>
      <c r="I244" s="199">
        <v>27404</v>
      </c>
      <c r="J244" s="199">
        <v>0.71</v>
      </c>
      <c r="K244" s="199">
        <f t="shared" si="3"/>
        <v>19.46</v>
      </c>
    </row>
    <row r="245" spans="2:11" x14ac:dyDescent="0.25">
      <c r="B245" s="198">
        <v>218</v>
      </c>
      <c r="C245" s="199">
        <v>30321955</v>
      </c>
      <c r="D245" s="199" t="s">
        <v>1430</v>
      </c>
      <c r="E245" s="199" t="s">
        <v>1343</v>
      </c>
      <c r="F245" s="200">
        <v>43556</v>
      </c>
      <c r="G245" s="200">
        <v>43646</v>
      </c>
      <c r="H245" s="199">
        <v>36200</v>
      </c>
      <c r="I245" s="199">
        <v>36200</v>
      </c>
      <c r="J245" s="199">
        <v>0.71</v>
      </c>
      <c r="K245" s="199">
        <f t="shared" si="3"/>
        <v>25.7</v>
      </c>
    </row>
    <row r="246" spans="2:11" x14ac:dyDescent="0.25">
      <c r="B246" s="198">
        <v>219</v>
      </c>
      <c r="C246" s="199">
        <v>30321955</v>
      </c>
      <c r="D246" s="199" t="s">
        <v>1430</v>
      </c>
      <c r="E246" s="199" t="s">
        <v>1358</v>
      </c>
      <c r="F246" s="200">
        <v>43556</v>
      </c>
      <c r="G246" s="200">
        <v>43646</v>
      </c>
      <c r="H246" s="199">
        <v>1295</v>
      </c>
      <c r="I246" s="199">
        <v>1295</v>
      </c>
      <c r="J246" s="199">
        <v>0.71</v>
      </c>
      <c r="K246" s="199">
        <f t="shared" si="3"/>
        <v>0.92</v>
      </c>
    </row>
    <row r="247" spans="2:11" x14ac:dyDescent="0.25">
      <c r="B247" s="198">
        <v>220</v>
      </c>
      <c r="C247" s="199">
        <v>30321955</v>
      </c>
      <c r="D247" s="199" t="s">
        <v>1430</v>
      </c>
      <c r="E247" s="199" t="s">
        <v>1344</v>
      </c>
      <c r="F247" s="200">
        <v>43556</v>
      </c>
      <c r="G247" s="200">
        <v>43646</v>
      </c>
      <c r="H247" s="199">
        <v>59168</v>
      </c>
      <c r="I247" s="199">
        <v>59168</v>
      </c>
      <c r="J247" s="199">
        <v>0.71</v>
      </c>
      <c r="K247" s="199">
        <f t="shared" si="3"/>
        <v>42.01</v>
      </c>
    </row>
    <row r="248" spans="2:11" x14ac:dyDescent="0.25">
      <c r="B248" s="198">
        <v>221</v>
      </c>
      <c r="C248" s="199">
        <v>30321955</v>
      </c>
      <c r="D248" s="199" t="s">
        <v>1430</v>
      </c>
      <c r="E248" s="199" t="s">
        <v>1345</v>
      </c>
      <c r="F248" s="200">
        <v>43556</v>
      </c>
      <c r="G248" s="200">
        <v>43646</v>
      </c>
      <c r="H248" s="199">
        <v>104402</v>
      </c>
      <c r="I248" s="199">
        <v>104402</v>
      </c>
      <c r="J248" s="199">
        <v>0.71</v>
      </c>
      <c r="K248" s="199">
        <f t="shared" si="3"/>
        <v>74.13</v>
      </c>
    </row>
    <row r="249" spans="2:11" x14ac:dyDescent="0.25">
      <c r="B249" s="198">
        <v>222</v>
      </c>
      <c r="C249" s="199">
        <v>30321955</v>
      </c>
      <c r="D249" s="199" t="s">
        <v>1430</v>
      </c>
      <c r="E249" s="199" t="s">
        <v>1359</v>
      </c>
      <c r="F249" s="200">
        <v>43556</v>
      </c>
      <c r="G249" s="200">
        <v>43646</v>
      </c>
      <c r="H249" s="199">
        <v>3744</v>
      </c>
      <c r="I249" s="199">
        <v>3744</v>
      </c>
      <c r="J249" s="199">
        <v>0.71</v>
      </c>
      <c r="K249" s="199">
        <f t="shared" si="3"/>
        <v>2.66</v>
      </c>
    </row>
    <row r="250" spans="2:11" x14ac:dyDescent="0.25">
      <c r="B250" s="198">
        <v>223</v>
      </c>
      <c r="C250" s="199">
        <v>30321955</v>
      </c>
      <c r="D250" s="199" t="s">
        <v>1430</v>
      </c>
      <c r="E250" s="199" t="s">
        <v>1346</v>
      </c>
      <c r="F250" s="200">
        <v>43556</v>
      </c>
      <c r="G250" s="200">
        <v>43646</v>
      </c>
      <c r="H250" s="199">
        <v>135134</v>
      </c>
      <c r="I250" s="199">
        <v>135134</v>
      </c>
      <c r="J250" s="199">
        <v>0.71</v>
      </c>
      <c r="K250" s="199">
        <f t="shared" si="3"/>
        <v>95.95</v>
      </c>
    </row>
    <row r="251" spans="2:11" x14ac:dyDescent="0.25">
      <c r="B251" s="198">
        <v>224</v>
      </c>
      <c r="C251" s="199">
        <v>30321955</v>
      </c>
      <c r="D251" s="199" t="s">
        <v>1430</v>
      </c>
      <c r="E251" s="199" t="s">
        <v>1347</v>
      </c>
      <c r="F251" s="200">
        <v>43556</v>
      </c>
      <c r="G251" s="200">
        <v>43646</v>
      </c>
      <c r="H251" s="199">
        <v>339406</v>
      </c>
      <c r="I251" s="199">
        <v>339406</v>
      </c>
      <c r="J251" s="199">
        <v>0.71</v>
      </c>
      <c r="K251" s="199">
        <f t="shared" si="3"/>
        <v>240.98</v>
      </c>
    </row>
    <row r="252" spans="2:11" x14ac:dyDescent="0.25">
      <c r="B252" s="198">
        <v>225</v>
      </c>
      <c r="C252" s="199">
        <v>30321955</v>
      </c>
      <c r="D252" s="199" t="s">
        <v>1430</v>
      </c>
      <c r="E252" s="199" t="s">
        <v>1348</v>
      </c>
      <c r="F252" s="200">
        <v>43556</v>
      </c>
      <c r="G252" s="200">
        <v>43646</v>
      </c>
      <c r="H252" s="199">
        <v>44480</v>
      </c>
      <c r="I252" s="199">
        <v>44480</v>
      </c>
      <c r="J252" s="199">
        <v>0.71</v>
      </c>
      <c r="K252" s="199">
        <f t="shared" si="3"/>
        <v>31.58</v>
      </c>
    </row>
    <row r="253" spans="2:11" x14ac:dyDescent="0.25">
      <c r="B253" s="198">
        <v>226</v>
      </c>
      <c r="C253" s="199">
        <v>30321955</v>
      </c>
      <c r="D253" s="199" t="s">
        <v>1430</v>
      </c>
      <c r="E253" s="199" t="s">
        <v>1356</v>
      </c>
      <c r="F253" s="200">
        <v>43556</v>
      </c>
      <c r="G253" s="200">
        <v>43646</v>
      </c>
      <c r="H253" s="199">
        <v>68</v>
      </c>
      <c r="I253" s="199">
        <v>68</v>
      </c>
      <c r="J253" s="199">
        <v>0.71</v>
      </c>
      <c r="K253" s="199">
        <f t="shared" si="3"/>
        <v>0.05</v>
      </c>
    </row>
    <row r="254" spans="2:11" x14ac:dyDescent="0.25">
      <c r="B254" s="198">
        <v>227</v>
      </c>
      <c r="C254" s="199">
        <v>30321955</v>
      </c>
      <c r="D254" s="199" t="s">
        <v>1430</v>
      </c>
      <c r="E254" s="199" t="s">
        <v>1350</v>
      </c>
      <c r="F254" s="200">
        <v>43556</v>
      </c>
      <c r="G254" s="200">
        <v>43646</v>
      </c>
      <c r="H254" s="199">
        <v>43216</v>
      </c>
      <c r="I254" s="199">
        <v>43216</v>
      </c>
      <c r="J254" s="199">
        <v>0.71</v>
      </c>
      <c r="K254" s="199">
        <f t="shared" si="3"/>
        <v>30.68</v>
      </c>
    </row>
    <row r="255" spans="2:11" x14ac:dyDescent="0.25">
      <c r="B255" s="198">
        <v>228</v>
      </c>
      <c r="C255" s="199">
        <v>30334912</v>
      </c>
      <c r="D255" s="199" t="s">
        <v>1431</v>
      </c>
      <c r="E255" s="199" t="s">
        <v>1344</v>
      </c>
      <c r="F255" s="200">
        <v>43557</v>
      </c>
      <c r="G255" s="200">
        <v>43738</v>
      </c>
      <c r="H255" s="199">
        <v>466751</v>
      </c>
      <c r="I255" s="199">
        <v>466751</v>
      </c>
      <c r="J255" s="199">
        <v>0.71</v>
      </c>
      <c r="K255" s="199">
        <f t="shared" si="3"/>
        <v>331.39</v>
      </c>
    </row>
    <row r="256" spans="2:11" x14ac:dyDescent="0.25">
      <c r="B256" s="198">
        <v>229</v>
      </c>
      <c r="C256" s="199">
        <v>30334912</v>
      </c>
      <c r="D256" s="199" t="s">
        <v>1431</v>
      </c>
      <c r="E256" s="199" t="s">
        <v>1345</v>
      </c>
      <c r="F256" s="200">
        <v>43557</v>
      </c>
      <c r="G256" s="200">
        <v>43738</v>
      </c>
      <c r="H256" s="199">
        <v>25408</v>
      </c>
      <c r="I256" s="199">
        <v>25408</v>
      </c>
      <c r="J256" s="199">
        <v>0.71</v>
      </c>
      <c r="K256" s="199">
        <f t="shared" si="3"/>
        <v>18.04</v>
      </c>
    </row>
    <row r="257" spans="2:11" x14ac:dyDescent="0.25">
      <c r="B257" s="198">
        <v>230</v>
      </c>
      <c r="C257" s="199">
        <v>30459494</v>
      </c>
      <c r="D257" s="199" t="s">
        <v>1432</v>
      </c>
      <c r="E257" s="199" t="s">
        <v>1359</v>
      </c>
      <c r="F257" s="200">
        <v>43556</v>
      </c>
      <c r="G257" s="200">
        <v>43618</v>
      </c>
      <c r="H257" s="199">
        <v>22599</v>
      </c>
      <c r="I257" s="199">
        <v>22599</v>
      </c>
      <c r="J257" s="199">
        <v>0.71</v>
      </c>
      <c r="K257" s="199">
        <f t="shared" si="3"/>
        <v>16.05</v>
      </c>
    </row>
    <row r="258" spans="2:11" x14ac:dyDescent="0.25">
      <c r="B258" s="198">
        <v>231</v>
      </c>
      <c r="C258" s="199">
        <v>30459494</v>
      </c>
      <c r="D258" s="199" t="s">
        <v>1432</v>
      </c>
      <c r="E258" s="199" t="s">
        <v>1348</v>
      </c>
      <c r="F258" s="200">
        <v>43556</v>
      </c>
      <c r="G258" s="200">
        <v>43618</v>
      </c>
      <c r="H258" s="199">
        <v>147415</v>
      </c>
      <c r="I258" s="199">
        <v>147415</v>
      </c>
      <c r="J258" s="199">
        <v>0.71</v>
      </c>
      <c r="K258" s="199">
        <f t="shared" si="3"/>
        <v>104.66</v>
      </c>
    </row>
    <row r="259" spans="2:11" x14ac:dyDescent="0.25">
      <c r="B259" s="198">
        <v>232</v>
      </c>
      <c r="C259" s="199">
        <v>30459500</v>
      </c>
      <c r="D259" s="199" t="s">
        <v>1433</v>
      </c>
      <c r="E259" s="199" t="s">
        <v>1359</v>
      </c>
      <c r="F259" s="200">
        <v>43472</v>
      </c>
      <c r="G259" s="200">
        <v>43738</v>
      </c>
      <c r="H259" s="199">
        <v>12612</v>
      </c>
      <c r="I259" s="199">
        <v>12612</v>
      </c>
      <c r="J259" s="199">
        <v>0.71</v>
      </c>
      <c r="K259" s="199">
        <f t="shared" si="3"/>
        <v>8.9499999999999993</v>
      </c>
    </row>
    <row r="260" spans="2:11" x14ac:dyDescent="0.25">
      <c r="B260" s="198">
        <v>233</v>
      </c>
      <c r="C260" s="199">
        <v>30459500</v>
      </c>
      <c r="D260" s="199" t="s">
        <v>1433</v>
      </c>
      <c r="E260" s="199" t="s">
        <v>1348</v>
      </c>
      <c r="F260" s="200">
        <v>43472</v>
      </c>
      <c r="G260" s="200">
        <v>43738</v>
      </c>
      <c r="H260" s="199">
        <v>136794</v>
      </c>
      <c r="I260" s="199">
        <v>136794</v>
      </c>
      <c r="J260" s="199">
        <v>0.71</v>
      </c>
      <c r="K260" s="199">
        <f t="shared" si="3"/>
        <v>97.12</v>
      </c>
    </row>
    <row r="261" spans="2:11" x14ac:dyDescent="0.25">
      <c r="B261" s="198">
        <v>234</v>
      </c>
      <c r="C261" s="199">
        <v>30508086</v>
      </c>
      <c r="D261" s="199" t="s">
        <v>1434</v>
      </c>
      <c r="E261" s="199" t="s">
        <v>1340</v>
      </c>
      <c r="F261" s="200">
        <v>43557</v>
      </c>
      <c r="G261" s="200">
        <v>43738</v>
      </c>
      <c r="H261" s="199">
        <v>222857</v>
      </c>
      <c r="I261" s="199">
        <v>222857</v>
      </c>
      <c r="J261" s="199">
        <v>0.71</v>
      </c>
      <c r="K261" s="199">
        <f t="shared" si="3"/>
        <v>158.22999999999999</v>
      </c>
    </row>
    <row r="262" spans="2:11" x14ac:dyDescent="0.25">
      <c r="B262" s="198">
        <v>235</v>
      </c>
      <c r="C262" s="199">
        <v>30508086</v>
      </c>
      <c r="D262" s="199" t="s">
        <v>1434</v>
      </c>
      <c r="E262" s="199" t="s">
        <v>1343</v>
      </c>
      <c r="F262" s="200">
        <v>43557</v>
      </c>
      <c r="G262" s="200">
        <v>43738</v>
      </c>
      <c r="H262" s="199">
        <v>49100</v>
      </c>
      <c r="I262" s="199">
        <v>49100</v>
      </c>
      <c r="J262" s="199">
        <v>0.71</v>
      </c>
      <c r="K262" s="199">
        <f t="shared" si="3"/>
        <v>34.86</v>
      </c>
    </row>
    <row r="263" spans="2:11" x14ac:dyDescent="0.25">
      <c r="B263" s="198">
        <v>236</v>
      </c>
      <c r="C263" s="199">
        <v>30508086</v>
      </c>
      <c r="D263" s="199" t="s">
        <v>1434</v>
      </c>
      <c r="E263" s="199" t="s">
        <v>1346</v>
      </c>
      <c r="F263" s="200">
        <v>43557</v>
      </c>
      <c r="G263" s="200">
        <v>43738</v>
      </c>
      <c r="H263" s="199">
        <v>207324</v>
      </c>
      <c r="I263" s="199">
        <v>207324</v>
      </c>
      <c r="J263" s="199">
        <v>0.71</v>
      </c>
      <c r="K263" s="199">
        <f t="shared" si="3"/>
        <v>147.19999999999999</v>
      </c>
    </row>
    <row r="264" spans="2:11" x14ac:dyDescent="0.25">
      <c r="B264" s="198">
        <v>237</v>
      </c>
      <c r="C264" s="199">
        <v>30549756</v>
      </c>
      <c r="D264" s="199" t="s">
        <v>1435</v>
      </c>
      <c r="E264" s="199" t="s">
        <v>1352</v>
      </c>
      <c r="F264" s="200">
        <v>43466</v>
      </c>
      <c r="G264" s="200">
        <v>43646</v>
      </c>
      <c r="H264" s="199">
        <v>176</v>
      </c>
      <c r="I264" s="199">
        <v>176</v>
      </c>
      <c r="J264" s="199">
        <v>0.71</v>
      </c>
      <c r="K264" s="199">
        <f t="shared" si="3"/>
        <v>0.12</v>
      </c>
    </row>
    <row r="265" spans="2:11" x14ac:dyDescent="0.25">
      <c r="B265" s="198">
        <v>238</v>
      </c>
      <c r="C265" s="199">
        <v>30549756</v>
      </c>
      <c r="D265" s="199" t="s">
        <v>1435</v>
      </c>
      <c r="E265" s="199" t="s">
        <v>1391</v>
      </c>
      <c r="F265" s="200">
        <v>43466</v>
      </c>
      <c r="G265" s="200">
        <v>43646</v>
      </c>
      <c r="H265" s="199">
        <v>4764</v>
      </c>
      <c r="I265" s="199">
        <v>4764</v>
      </c>
      <c r="J265" s="199">
        <v>0.71</v>
      </c>
      <c r="K265" s="199">
        <f t="shared" si="3"/>
        <v>3.38</v>
      </c>
    </row>
    <row r="266" spans="2:11" x14ac:dyDescent="0.25">
      <c r="B266" s="198">
        <v>239</v>
      </c>
      <c r="C266" s="199">
        <v>30556797</v>
      </c>
      <c r="D266" s="199" t="s">
        <v>1436</v>
      </c>
      <c r="E266" s="199" t="s">
        <v>1344</v>
      </c>
      <c r="F266" s="200">
        <v>43556</v>
      </c>
      <c r="G266" s="200">
        <v>43738</v>
      </c>
      <c r="H266" s="199">
        <v>184466</v>
      </c>
      <c r="I266" s="199">
        <v>184466</v>
      </c>
      <c r="J266" s="199">
        <v>0.71</v>
      </c>
      <c r="K266" s="199">
        <f t="shared" si="3"/>
        <v>130.97</v>
      </c>
    </row>
    <row r="267" spans="2:11" x14ac:dyDescent="0.25">
      <c r="B267" s="198">
        <v>240</v>
      </c>
      <c r="C267" s="199">
        <v>30556797</v>
      </c>
      <c r="D267" s="199" t="s">
        <v>1436</v>
      </c>
      <c r="E267" s="199" t="s">
        <v>1345</v>
      </c>
      <c r="F267" s="200">
        <v>43556</v>
      </c>
      <c r="G267" s="200">
        <v>43738</v>
      </c>
      <c r="H267" s="199">
        <v>23172</v>
      </c>
      <c r="I267" s="199">
        <v>23172</v>
      </c>
      <c r="J267" s="199">
        <v>0.71</v>
      </c>
      <c r="K267" s="199">
        <f t="shared" si="3"/>
        <v>16.45</v>
      </c>
    </row>
    <row r="268" spans="2:11" x14ac:dyDescent="0.25">
      <c r="B268" s="198">
        <v>241</v>
      </c>
      <c r="C268" s="199">
        <v>30556809</v>
      </c>
      <c r="D268" s="199" t="s">
        <v>1437</v>
      </c>
      <c r="E268" s="199" t="s">
        <v>1344</v>
      </c>
      <c r="F268" s="200">
        <v>43559</v>
      </c>
      <c r="G268" s="200">
        <v>43737</v>
      </c>
      <c r="H268" s="199">
        <v>159713</v>
      </c>
      <c r="I268" s="199">
        <v>159713</v>
      </c>
      <c r="J268" s="199">
        <v>0.71</v>
      </c>
      <c r="K268" s="199">
        <f t="shared" si="3"/>
        <v>113.4</v>
      </c>
    </row>
    <row r="269" spans="2:11" x14ac:dyDescent="0.25">
      <c r="B269" s="198">
        <v>242</v>
      </c>
      <c r="C269" s="199">
        <v>30556809</v>
      </c>
      <c r="D269" s="199" t="s">
        <v>1437</v>
      </c>
      <c r="E269" s="199" t="s">
        <v>1345</v>
      </c>
      <c r="F269" s="200">
        <v>43559</v>
      </c>
      <c r="G269" s="200">
        <v>43737</v>
      </c>
      <c r="H269" s="199">
        <v>14348</v>
      </c>
      <c r="I269" s="199">
        <v>14348</v>
      </c>
      <c r="J269" s="199">
        <v>0.71</v>
      </c>
      <c r="K269" s="199">
        <f t="shared" si="3"/>
        <v>10.19</v>
      </c>
    </row>
    <row r="270" spans="2:11" x14ac:dyDescent="0.25">
      <c r="B270" s="198">
        <v>243</v>
      </c>
      <c r="C270" s="199">
        <v>30563891</v>
      </c>
      <c r="D270" s="199" t="s">
        <v>1438</v>
      </c>
      <c r="E270" s="199" t="s">
        <v>1344</v>
      </c>
      <c r="F270" s="200">
        <v>43466</v>
      </c>
      <c r="G270" s="200">
        <v>43830</v>
      </c>
      <c r="H270" s="199">
        <v>12418071</v>
      </c>
      <c r="I270" s="199">
        <v>12418071</v>
      </c>
      <c r="J270" s="199">
        <v>0.71</v>
      </c>
      <c r="K270" s="199">
        <f t="shared" si="3"/>
        <v>8816.83</v>
      </c>
    </row>
    <row r="271" spans="2:11" x14ac:dyDescent="0.25">
      <c r="B271" s="198">
        <v>244</v>
      </c>
      <c r="C271" s="199">
        <v>30563891</v>
      </c>
      <c r="D271" s="199" t="s">
        <v>1438</v>
      </c>
      <c r="E271" s="199" t="s">
        <v>1345</v>
      </c>
      <c r="F271" s="200">
        <v>43466</v>
      </c>
      <c r="G271" s="200">
        <v>43830</v>
      </c>
      <c r="H271" s="199">
        <v>653008</v>
      </c>
      <c r="I271" s="199">
        <v>653008</v>
      </c>
      <c r="J271" s="199">
        <v>0.71</v>
      </c>
      <c r="K271" s="199">
        <f t="shared" si="3"/>
        <v>463.64</v>
      </c>
    </row>
    <row r="272" spans="2:11" x14ac:dyDescent="0.25">
      <c r="B272" s="198">
        <v>245</v>
      </c>
      <c r="C272" s="199">
        <v>30564568</v>
      </c>
      <c r="D272" s="199" t="s">
        <v>1439</v>
      </c>
      <c r="E272" s="199" t="s">
        <v>1340</v>
      </c>
      <c r="F272" s="200">
        <v>43556</v>
      </c>
      <c r="G272" s="200">
        <v>43799</v>
      </c>
      <c r="H272" s="199">
        <v>20992</v>
      </c>
      <c r="I272" s="199">
        <v>20992</v>
      </c>
      <c r="J272" s="199">
        <v>0.71</v>
      </c>
      <c r="K272" s="199">
        <f t="shared" si="3"/>
        <v>14.9</v>
      </c>
    </row>
    <row r="273" spans="2:11" x14ac:dyDescent="0.25">
      <c r="B273" s="198">
        <v>246</v>
      </c>
      <c r="C273" s="199">
        <v>30564568</v>
      </c>
      <c r="D273" s="199" t="s">
        <v>1439</v>
      </c>
      <c r="E273" s="199" t="s">
        <v>1342</v>
      </c>
      <c r="F273" s="200">
        <v>43556</v>
      </c>
      <c r="G273" s="200">
        <v>43799</v>
      </c>
      <c r="H273" s="199">
        <v>2691</v>
      </c>
      <c r="I273" s="199">
        <v>2691</v>
      </c>
      <c r="J273" s="199">
        <v>0.71</v>
      </c>
      <c r="K273" s="199">
        <f t="shared" si="3"/>
        <v>1.91</v>
      </c>
    </row>
    <row r="274" spans="2:11" x14ac:dyDescent="0.25">
      <c r="B274" s="198">
        <v>247</v>
      </c>
      <c r="C274" s="199">
        <v>30564568</v>
      </c>
      <c r="D274" s="199" t="s">
        <v>1439</v>
      </c>
      <c r="E274" s="199" t="s">
        <v>1343</v>
      </c>
      <c r="F274" s="200">
        <v>43556</v>
      </c>
      <c r="G274" s="200">
        <v>43799</v>
      </c>
      <c r="H274" s="199">
        <v>5591</v>
      </c>
      <c r="I274" s="199">
        <v>5591</v>
      </c>
      <c r="J274" s="199">
        <v>0.71</v>
      </c>
      <c r="K274" s="199">
        <f t="shared" si="3"/>
        <v>3.97</v>
      </c>
    </row>
    <row r="275" spans="2:11" x14ac:dyDescent="0.25">
      <c r="B275" s="198">
        <v>248</v>
      </c>
      <c r="C275" s="199">
        <v>30564568</v>
      </c>
      <c r="D275" s="199" t="s">
        <v>1439</v>
      </c>
      <c r="E275" s="199" t="s">
        <v>1358</v>
      </c>
      <c r="F275" s="200">
        <v>43556</v>
      </c>
      <c r="G275" s="200">
        <v>43799</v>
      </c>
      <c r="H275" s="199">
        <v>119</v>
      </c>
      <c r="I275" s="199">
        <v>119</v>
      </c>
      <c r="J275" s="199">
        <v>0.71</v>
      </c>
      <c r="K275" s="199">
        <f t="shared" si="3"/>
        <v>0.08</v>
      </c>
    </row>
    <row r="276" spans="2:11" x14ac:dyDescent="0.25">
      <c r="B276" s="198">
        <v>249</v>
      </c>
      <c r="C276" s="199">
        <v>30564568</v>
      </c>
      <c r="D276" s="199" t="s">
        <v>1439</v>
      </c>
      <c r="E276" s="199" t="s">
        <v>1344</v>
      </c>
      <c r="F276" s="200">
        <v>43556</v>
      </c>
      <c r="G276" s="200">
        <v>43799</v>
      </c>
      <c r="H276" s="199">
        <v>24912</v>
      </c>
      <c r="I276" s="199">
        <v>24912</v>
      </c>
      <c r="J276" s="199">
        <v>0.71</v>
      </c>
      <c r="K276" s="199">
        <f t="shared" si="3"/>
        <v>17.690000000000001</v>
      </c>
    </row>
    <row r="277" spans="2:11" x14ac:dyDescent="0.25">
      <c r="B277" s="198">
        <v>250</v>
      </c>
      <c r="C277" s="199">
        <v>30564568</v>
      </c>
      <c r="D277" s="199" t="s">
        <v>1439</v>
      </c>
      <c r="E277" s="199" t="s">
        <v>1345</v>
      </c>
      <c r="F277" s="200">
        <v>43556</v>
      </c>
      <c r="G277" s="200">
        <v>43799</v>
      </c>
      <c r="H277" s="199">
        <v>7947</v>
      </c>
      <c r="I277" s="199">
        <v>7947</v>
      </c>
      <c r="J277" s="199">
        <v>0.71</v>
      </c>
      <c r="K277" s="199">
        <f t="shared" si="3"/>
        <v>5.64</v>
      </c>
    </row>
    <row r="278" spans="2:11" x14ac:dyDescent="0.25">
      <c r="B278" s="198">
        <v>251</v>
      </c>
      <c r="C278" s="199">
        <v>30564568</v>
      </c>
      <c r="D278" s="199" t="s">
        <v>1439</v>
      </c>
      <c r="E278" s="199" t="s">
        <v>1346</v>
      </c>
      <c r="F278" s="200">
        <v>43556</v>
      </c>
      <c r="G278" s="200">
        <v>43799</v>
      </c>
      <c r="H278" s="199">
        <v>6978</v>
      </c>
      <c r="I278" s="199">
        <v>6978</v>
      </c>
      <c r="J278" s="199">
        <v>0.71</v>
      </c>
      <c r="K278" s="199">
        <f t="shared" si="3"/>
        <v>4.95</v>
      </c>
    </row>
    <row r="279" spans="2:11" x14ac:dyDescent="0.25">
      <c r="B279" s="198">
        <v>252</v>
      </c>
      <c r="C279" s="199">
        <v>30564568</v>
      </c>
      <c r="D279" s="199" t="s">
        <v>1439</v>
      </c>
      <c r="E279" s="199" t="s">
        <v>1347</v>
      </c>
      <c r="F279" s="200">
        <v>43556</v>
      </c>
      <c r="G279" s="200">
        <v>43799</v>
      </c>
      <c r="H279" s="199">
        <v>9315</v>
      </c>
      <c r="I279" s="199">
        <v>9315</v>
      </c>
      <c r="J279" s="199">
        <v>0.71</v>
      </c>
      <c r="K279" s="199">
        <f t="shared" si="3"/>
        <v>6.61</v>
      </c>
    </row>
    <row r="280" spans="2:11" x14ac:dyDescent="0.25">
      <c r="B280" s="198">
        <v>253</v>
      </c>
      <c r="C280" s="199">
        <v>30564568</v>
      </c>
      <c r="D280" s="199" t="s">
        <v>1439</v>
      </c>
      <c r="E280" s="199" t="s">
        <v>1348</v>
      </c>
      <c r="F280" s="200">
        <v>43556</v>
      </c>
      <c r="G280" s="200">
        <v>43799</v>
      </c>
      <c r="H280" s="199">
        <v>19749</v>
      </c>
      <c r="I280" s="199">
        <v>19749</v>
      </c>
      <c r="J280" s="199">
        <v>0.71</v>
      </c>
      <c r="K280" s="199">
        <f t="shared" si="3"/>
        <v>14.02</v>
      </c>
    </row>
    <row r="281" spans="2:11" x14ac:dyDescent="0.25">
      <c r="B281" s="198">
        <v>254</v>
      </c>
      <c r="C281" s="199">
        <v>30564568</v>
      </c>
      <c r="D281" s="199" t="s">
        <v>1439</v>
      </c>
      <c r="E281" s="199" t="s">
        <v>1356</v>
      </c>
      <c r="F281" s="200">
        <v>43556</v>
      </c>
      <c r="G281" s="200">
        <v>43799</v>
      </c>
      <c r="H281" s="199">
        <v>211</v>
      </c>
      <c r="I281" s="199">
        <v>211</v>
      </c>
      <c r="J281" s="199">
        <v>0.71</v>
      </c>
      <c r="K281" s="199">
        <f t="shared" si="3"/>
        <v>0.15</v>
      </c>
    </row>
    <row r="282" spans="2:11" x14ac:dyDescent="0.25">
      <c r="B282" s="198">
        <v>255</v>
      </c>
      <c r="C282" s="199">
        <v>30564568</v>
      </c>
      <c r="D282" s="199" t="s">
        <v>1439</v>
      </c>
      <c r="E282" s="199" t="s">
        <v>1350</v>
      </c>
      <c r="F282" s="200">
        <v>43556</v>
      </c>
      <c r="G282" s="200">
        <v>43799</v>
      </c>
      <c r="H282" s="199">
        <v>19030</v>
      </c>
      <c r="I282" s="199">
        <v>19030</v>
      </c>
      <c r="J282" s="199">
        <v>0.71</v>
      </c>
      <c r="K282" s="199">
        <f t="shared" si="3"/>
        <v>13.51</v>
      </c>
    </row>
    <row r="283" spans="2:11" x14ac:dyDescent="0.25">
      <c r="B283" s="198">
        <v>256</v>
      </c>
      <c r="C283" s="199">
        <v>30588773</v>
      </c>
      <c r="D283" s="199" t="s">
        <v>1440</v>
      </c>
      <c r="E283" s="199" t="s">
        <v>1340</v>
      </c>
      <c r="F283" s="200">
        <v>43586</v>
      </c>
      <c r="G283" s="200">
        <v>43646</v>
      </c>
      <c r="H283" s="199">
        <v>253155</v>
      </c>
      <c r="I283" s="199">
        <v>253155</v>
      </c>
      <c r="J283" s="199">
        <v>0.71</v>
      </c>
      <c r="K283" s="199">
        <f t="shared" si="3"/>
        <v>179.74</v>
      </c>
    </row>
    <row r="284" spans="2:11" x14ac:dyDescent="0.25">
      <c r="B284" s="198">
        <v>257</v>
      </c>
      <c r="C284" s="199">
        <v>30588773</v>
      </c>
      <c r="D284" s="199" t="s">
        <v>1440</v>
      </c>
      <c r="E284" s="199" t="s">
        <v>1342</v>
      </c>
      <c r="F284" s="200">
        <v>43586</v>
      </c>
      <c r="G284" s="200">
        <v>43646</v>
      </c>
      <c r="H284" s="199">
        <v>22311</v>
      </c>
      <c r="I284" s="199">
        <v>22311</v>
      </c>
      <c r="J284" s="199">
        <v>0.71</v>
      </c>
      <c r="K284" s="199">
        <f t="shared" ref="K284:K347" si="4">ROUND(I284*(J284/1000),2)</f>
        <v>15.84</v>
      </c>
    </row>
    <row r="285" spans="2:11" x14ac:dyDescent="0.25">
      <c r="B285" s="198">
        <v>258</v>
      </c>
      <c r="C285" s="199">
        <v>30588773</v>
      </c>
      <c r="D285" s="199" t="s">
        <v>1440</v>
      </c>
      <c r="E285" s="199" t="s">
        <v>1343</v>
      </c>
      <c r="F285" s="200">
        <v>43586</v>
      </c>
      <c r="G285" s="200">
        <v>43646</v>
      </c>
      <c r="H285" s="199">
        <v>82035</v>
      </c>
      <c r="I285" s="199">
        <v>82035</v>
      </c>
      <c r="J285" s="199">
        <v>0.71</v>
      </c>
      <c r="K285" s="199">
        <f t="shared" si="4"/>
        <v>58.24</v>
      </c>
    </row>
    <row r="286" spans="2:11" x14ac:dyDescent="0.25">
      <c r="B286" s="198">
        <v>259</v>
      </c>
      <c r="C286" s="199">
        <v>30588773</v>
      </c>
      <c r="D286" s="199" t="s">
        <v>1440</v>
      </c>
      <c r="E286" s="199" t="s">
        <v>1358</v>
      </c>
      <c r="F286" s="200">
        <v>43586</v>
      </c>
      <c r="G286" s="200">
        <v>43646</v>
      </c>
      <c r="H286" s="199">
        <v>765</v>
      </c>
      <c r="I286" s="199">
        <v>765</v>
      </c>
      <c r="J286" s="199">
        <v>0.71</v>
      </c>
      <c r="K286" s="199">
        <f t="shared" si="4"/>
        <v>0.54</v>
      </c>
    </row>
    <row r="287" spans="2:11" x14ac:dyDescent="0.25">
      <c r="B287" s="198">
        <v>260</v>
      </c>
      <c r="C287" s="199">
        <v>30588773</v>
      </c>
      <c r="D287" s="199" t="s">
        <v>1440</v>
      </c>
      <c r="E287" s="199" t="s">
        <v>1344</v>
      </c>
      <c r="F287" s="200">
        <v>43586</v>
      </c>
      <c r="G287" s="200">
        <v>43646</v>
      </c>
      <c r="H287" s="199">
        <v>74158</v>
      </c>
      <c r="I287" s="199">
        <v>74158</v>
      </c>
      <c r="J287" s="199">
        <v>0.71</v>
      </c>
      <c r="K287" s="199">
        <f t="shared" si="4"/>
        <v>52.65</v>
      </c>
    </row>
    <row r="288" spans="2:11" x14ac:dyDescent="0.25">
      <c r="B288" s="198">
        <v>261</v>
      </c>
      <c r="C288" s="199">
        <v>30588773</v>
      </c>
      <c r="D288" s="199" t="s">
        <v>1440</v>
      </c>
      <c r="E288" s="199" t="s">
        <v>1345</v>
      </c>
      <c r="F288" s="200">
        <v>43586</v>
      </c>
      <c r="G288" s="200">
        <v>43646</v>
      </c>
      <c r="H288" s="199">
        <v>62557</v>
      </c>
      <c r="I288" s="199">
        <v>62557</v>
      </c>
      <c r="J288" s="199">
        <v>0.71</v>
      </c>
      <c r="K288" s="199">
        <f t="shared" si="4"/>
        <v>44.42</v>
      </c>
    </row>
    <row r="289" spans="2:11" x14ac:dyDescent="0.25">
      <c r="B289" s="198">
        <v>262</v>
      </c>
      <c r="C289" s="199">
        <v>30588773</v>
      </c>
      <c r="D289" s="199" t="s">
        <v>1440</v>
      </c>
      <c r="E289" s="199" t="s">
        <v>1359</v>
      </c>
      <c r="F289" s="200">
        <v>43586</v>
      </c>
      <c r="G289" s="200">
        <v>43646</v>
      </c>
      <c r="H289" s="199">
        <v>1861</v>
      </c>
      <c r="I289" s="199">
        <v>1861</v>
      </c>
      <c r="J289" s="199">
        <v>0.71</v>
      </c>
      <c r="K289" s="199">
        <f t="shared" si="4"/>
        <v>1.32</v>
      </c>
    </row>
    <row r="290" spans="2:11" x14ac:dyDescent="0.25">
      <c r="B290" s="198">
        <v>263</v>
      </c>
      <c r="C290" s="199">
        <v>30588773</v>
      </c>
      <c r="D290" s="199" t="s">
        <v>1440</v>
      </c>
      <c r="E290" s="199" t="s">
        <v>1346</v>
      </c>
      <c r="F290" s="200">
        <v>43586</v>
      </c>
      <c r="G290" s="200">
        <v>43646</v>
      </c>
      <c r="H290" s="199">
        <v>94005</v>
      </c>
      <c r="I290" s="199">
        <v>94005</v>
      </c>
      <c r="J290" s="199">
        <v>0.71</v>
      </c>
      <c r="K290" s="199">
        <f t="shared" si="4"/>
        <v>66.739999999999995</v>
      </c>
    </row>
    <row r="291" spans="2:11" x14ac:dyDescent="0.25">
      <c r="B291" s="198">
        <v>264</v>
      </c>
      <c r="C291" s="199">
        <v>30588773</v>
      </c>
      <c r="D291" s="199" t="s">
        <v>1440</v>
      </c>
      <c r="E291" s="199" t="s">
        <v>1347</v>
      </c>
      <c r="F291" s="200">
        <v>43586</v>
      </c>
      <c r="G291" s="200">
        <v>43646</v>
      </c>
      <c r="H291" s="199">
        <v>247932</v>
      </c>
      <c r="I291" s="199">
        <v>247932</v>
      </c>
      <c r="J291" s="199">
        <v>0.71</v>
      </c>
      <c r="K291" s="199">
        <f t="shared" si="4"/>
        <v>176.03</v>
      </c>
    </row>
    <row r="292" spans="2:11" x14ac:dyDescent="0.25">
      <c r="B292" s="198">
        <v>265</v>
      </c>
      <c r="C292" s="199">
        <v>30588773</v>
      </c>
      <c r="D292" s="199" t="s">
        <v>1440</v>
      </c>
      <c r="E292" s="199" t="s">
        <v>1348</v>
      </c>
      <c r="F292" s="200">
        <v>43586</v>
      </c>
      <c r="G292" s="200">
        <v>43646</v>
      </c>
      <c r="H292" s="199">
        <v>39068</v>
      </c>
      <c r="I292" s="199">
        <v>39068</v>
      </c>
      <c r="J292" s="199">
        <v>0.71</v>
      </c>
      <c r="K292" s="199">
        <f t="shared" si="4"/>
        <v>27.74</v>
      </c>
    </row>
    <row r="293" spans="2:11" x14ac:dyDescent="0.25">
      <c r="B293" s="198">
        <v>266</v>
      </c>
      <c r="C293" s="199">
        <v>30588773</v>
      </c>
      <c r="D293" s="199" t="s">
        <v>1440</v>
      </c>
      <c r="E293" s="199" t="s">
        <v>1356</v>
      </c>
      <c r="F293" s="200">
        <v>43586</v>
      </c>
      <c r="G293" s="200">
        <v>43646</v>
      </c>
      <c r="H293" s="199">
        <v>356</v>
      </c>
      <c r="I293" s="199">
        <v>356</v>
      </c>
      <c r="J293" s="199">
        <v>0.71</v>
      </c>
      <c r="K293" s="199">
        <f t="shared" si="4"/>
        <v>0.25</v>
      </c>
    </row>
    <row r="294" spans="2:11" x14ac:dyDescent="0.25">
      <c r="B294" s="198">
        <v>267</v>
      </c>
      <c r="C294" s="199">
        <v>30588773</v>
      </c>
      <c r="D294" s="199" t="s">
        <v>1440</v>
      </c>
      <c r="E294" s="199" t="s">
        <v>1350</v>
      </c>
      <c r="F294" s="200">
        <v>43586</v>
      </c>
      <c r="G294" s="200">
        <v>43646</v>
      </c>
      <c r="H294" s="199">
        <v>173104</v>
      </c>
      <c r="I294" s="199">
        <v>173104</v>
      </c>
      <c r="J294" s="199">
        <v>0.71</v>
      </c>
      <c r="K294" s="199">
        <f t="shared" si="4"/>
        <v>122.9</v>
      </c>
    </row>
    <row r="295" spans="2:11" x14ac:dyDescent="0.25">
      <c r="B295" s="198">
        <v>268</v>
      </c>
      <c r="C295" s="199">
        <v>30592347</v>
      </c>
      <c r="D295" s="199" t="s">
        <v>1441</v>
      </c>
      <c r="E295" s="199" t="s">
        <v>1340</v>
      </c>
      <c r="F295" s="200">
        <v>43571</v>
      </c>
      <c r="G295" s="200">
        <v>43585</v>
      </c>
      <c r="H295" s="199">
        <v>23</v>
      </c>
      <c r="I295" s="199">
        <v>23</v>
      </c>
      <c r="J295" s="199">
        <v>0.71</v>
      </c>
      <c r="K295" s="199">
        <f t="shared" si="4"/>
        <v>0.02</v>
      </c>
    </row>
    <row r="296" spans="2:11" x14ac:dyDescent="0.25">
      <c r="B296" s="198">
        <v>269</v>
      </c>
      <c r="C296" s="199">
        <v>30592347</v>
      </c>
      <c r="D296" s="199" t="s">
        <v>1441</v>
      </c>
      <c r="E296" s="199" t="s">
        <v>1343</v>
      </c>
      <c r="F296" s="200">
        <v>43571</v>
      </c>
      <c r="G296" s="200">
        <v>43585</v>
      </c>
      <c r="H296" s="199">
        <v>6</v>
      </c>
      <c r="I296" s="199">
        <v>6</v>
      </c>
      <c r="J296" s="199">
        <v>0.71</v>
      </c>
      <c r="K296" s="199">
        <f t="shared" si="4"/>
        <v>0</v>
      </c>
    </row>
    <row r="297" spans="2:11" x14ac:dyDescent="0.25">
      <c r="B297" s="198">
        <v>270</v>
      </c>
      <c r="C297" s="199">
        <v>30592347</v>
      </c>
      <c r="D297" s="199" t="s">
        <v>1441</v>
      </c>
      <c r="E297" s="199" t="s">
        <v>1344</v>
      </c>
      <c r="F297" s="200">
        <v>43571</v>
      </c>
      <c r="G297" s="200">
        <v>43585</v>
      </c>
      <c r="H297" s="199">
        <v>4</v>
      </c>
      <c r="I297" s="199">
        <v>4</v>
      </c>
      <c r="J297" s="199">
        <v>0.71</v>
      </c>
      <c r="K297" s="199">
        <f t="shared" si="4"/>
        <v>0</v>
      </c>
    </row>
    <row r="298" spans="2:11" x14ac:dyDescent="0.25">
      <c r="B298" s="198">
        <v>271</v>
      </c>
      <c r="C298" s="199">
        <v>30592347</v>
      </c>
      <c r="D298" s="199" t="s">
        <v>1441</v>
      </c>
      <c r="E298" s="199" t="s">
        <v>1345</v>
      </c>
      <c r="F298" s="200">
        <v>43571</v>
      </c>
      <c r="G298" s="200">
        <v>43585</v>
      </c>
      <c r="H298" s="199">
        <v>4</v>
      </c>
      <c r="I298" s="199">
        <v>4</v>
      </c>
      <c r="J298" s="199">
        <v>0.71</v>
      </c>
      <c r="K298" s="199">
        <f t="shared" si="4"/>
        <v>0</v>
      </c>
    </row>
    <row r="299" spans="2:11" x14ac:dyDescent="0.25">
      <c r="B299" s="198">
        <v>272</v>
      </c>
      <c r="C299" s="199">
        <v>30592347</v>
      </c>
      <c r="D299" s="199" t="s">
        <v>1441</v>
      </c>
      <c r="E299" s="199" t="s">
        <v>1346</v>
      </c>
      <c r="F299" s="200">
        <v>43571</v>
      </c>
      <c r="G299" s="200">
        <v>43585</v>
      </c>
      <c r="H299" s="199">
        <v>6</v>
      </c>
      <c r="I299" s="199">
        <v>6</v>
      </c>
      <c r="J299" s="199">
        <v>0.71</v>
      </c>
      <c r="K299" s="199">
        <f t="shared" si="4"/>
        <v>0</v>
      </c>
    </row>
    <row r="300" spans="2:11" x14ac:dyDescent="0.25">
      <c r="B300" s="198">
        <v>273</v>
      </c>
      <c r="C300" s="199">
        <v>30592347</v>
      </c>
      <c r="D300" s="199" t="s">
        <v>1441</v>
      </c>
      <c r="E300" s="199" t="s">
        <v>1347</v>
      </c>
      <c r="F300" s="200">
        <v>43571</v>
      </c>
      <c r="G300" s="200">
        <v>43585</v>
      </c>
      <c r="H300" s="199">
        <v>7</v>
      </c>
      <c r="I300" s="199">
        <v>7</v>
      </c>
      <c r="J300" s="199">
        <v>0.71</v>
      </c>
      <c r="K300" s="199">
        <f t="shared" si="4"/>
        <v>0</v>
      </c>
    </row>
    <row r="301" spans="2:11" x14ac:dyDescent="0.25">
      <c r="B301" s="198">
        <v>274</v>
      </c>
      <c r="C301" s="199">
        <v>30592347</v>
      </c>
      <c r="D301" s="199" t="s">
        <v>1441</v>
      </c>
      <c r="E301" s="199" t="s">
        <v>1348</v>
      </c>
      <c r="F301" s="200">
        <v>43571</v>
      </c>
      <c r="G301" s="200">
        <v>43585</v>
      </c>
      <c r="H301" s="199">
        <v>2</v>
      </c>
      <c r="I301" s="199">
        <v>2</v>
      </c>
      <c r="J301" s="199">
        <v>0.71</v>
      </c>
      <c r="K301" s="199">
        <f t="shared" si="4"/>
        <v>0</v>
      </c>
    </row>
    <row r="302" spans="2:11" x14ac:dyDescent="0.25">
      <c r="B302" s="198">
        <v>275</v>
      </c>
      <c r="C302" s="199">
        <v>30592347</v>
      </c>
      <c r="D302" s="199" t="s">
        <v>1441</v>
      </c>
      <c r="E302" s="199" t="s">
        <v>1350</v>
      </c>
      <c r="F302" s="200">
        <v>43571</v>
      </c>
      <c r="G302" s="200">
        <v>43585</v>
      </c>
      <c r="H302" s="199">
        <v>7</v>
      </c>
      <c r="I302" s="199">
        <v>7</v>
      </c>
      <c r="J302" s="199">
        <v>0.71</v>
      </c>
      <c r="K302" s="199">
        <f t="shared" si="4"/>
        <v>0</v>
      </c>
    </row>
    <row r="303" spans="2:11" x14ac:dyDescent="0.25">
      <c r="B303" s="198">
        <v>276</v>
      </c>
      <c r="C303" s="199">
        <v>30779060</v>
      </c>
      <c r="D303" s="199" t="s">
        <v>1442</v>
      </c>
      <c r="E303" s="199" t="s">
        <v>1340</v>
      </c>
      <c r="F303" s="200">
        <v>43578</v>
      </c>
      <c r="G303" s="200">
        <v>43737</v>
      </c>
      <c r="H303" s="199">
        <v>342834</v>
      </c>
      <c r="I303" s="199">
        <v>342834</v>
      </c>
      <c r="J303" s="199">
        <v>0.71</v>
      </c>
      <c r="K303" s="199">
        <f t="shared" si="4"/>
        <v>243.41</v>
      </c>
    </row>
    <row r="304" spans="2:11" x14ac:dyDescent="0.25">
      <c r="B304" s="198">
        <v>277</v>
      </c>
      <c r="C304" s="199">
        <v>30779060</v>
      </c>
      <c r="D304" s="199" t="s">
        <v>1442</v>
      </c>
      <c r="E304" s="199" t="s">
        <v>1344</v>
      </c>
      <c r="F304" s="200">
        <v>43578</v>
      </c>
      <c r="G304" s="200">
        <v>43737</v>
      </c>
      <c r="H304" s="199">
        <v>339487</v>
      </c>
      <c r="I304" s="199">
        <v>339487</v>
      </c>
      <c r="J304" s="199">
        <v>0.71</v>
      </c>
      <c r="K304" s="199">
        <f t="shared" si="4"/>
        <v>241.04</v>
      </c>
    </row>
    <row r="305" spans="2:11" x14ac:dyDescent="0.25">
      <c r="B305" s="198">
        <v>278</v>
      </c>
      <c r="C305" s="199">
        <v>30779060</v>
      </c>
      <c r="D305" s="199" t="s">
        <v>1442</v>
      </c>
      <c r="E305" s="199" t="s">
        <v>1346</v>
      </c>
      <c r="F305" s="200">
        <v>43578</v>
      </c>
      <c r="G305" s="200">
        <v>43737</v>
      </c>
      <c r="H305" s="199">
        <v>232141</v>
      </c>
      <c r="I305" s="199">
        <v>232141</v>
      </c>
      <c r="J305" s="199">
        <v>0.71</v>
      </c>
      <c r="K305" s="199">
        <f t="shared" si="4"/>
        <v>164.82</v>
      </c>
    </row>
    <row r="306" spans="2:11" x14ac:dyDescent="0.25">
      <c r="B306" s="198">
        <v>279</v>
      </c>
      <c r="C306" s="199">
        <v>30779060</v>
      </c>
      <c r="D306" s="199" t="s">
        <v>1442</v>
      </c>
      <c r="E306" s="199" t="s">
        <v>1347</v>
      </c>
      <c r="F306" s="200">
        <v>43578</v>
      </c>
      <c r="G306" s="200">
        <v>43737</v>
      </c>
      <c r="H306" s="199">
        <v>528268</v>
      </c>
      <c r="I306" s="199">
        <v>528268</v>
      </c>
      <c r="J306" s="199">
        <v>0.71</v>
      </c>
      <c r="K306" s="199">
        <f t="shared" si="4"/>
        <v>375.07</v>
      </c>
    </row>
    <row r="307" spans="2:11" x14ac:dyDescent="0.25">
      <c r="B307" s="198">
        <v>280</v>
      </c>
      <c r="C307" s="199">
        <v>30779060</v>
      </c>
      <c r="D307" s="199" t="s">
        <v>1442</v>
      </c>
      <c r="E307" s="199" t="s">
        <v>1356</v>
      </c>
      <c r="F307" s="200">
        <v>43578</v>
      </c>
      <c r="G307" s="200">
        <v>43737</v>
      </c>
      <c r="H307" s="199">
        <v>3096</v>
      </c>
      <c r="I307" s="199">
        <v>3096</v>
      </c>
      <c r="J307" s="199">
        <v>0.71</v>
      </c>
      <c r="K307" s="199">
        <f t="shared" si="4"/>
        <v>2.2000000000000002</v>
      </c>
    </row>
    <row r="308" spans="2:11" x14ac:dyDescent="0.25">
      <c r="B308" s="198">
        <v>281</v>
      </c>
      <c r="C308" s="199">
        <v>30779060</v>
      </c>
      <c r="D308" s="199" t="s">
        <v>1442</v>
      </c>
      <c r="E308" s="199" t="s">
        <v>1350</v>
      </c>
      <c r="F308" s="200">
        <v>43578</v>
      </c>
      <c r="G308" s="200">
        <v>43737</v>
      </c>
      <c r="H308" s="199">
        <v>310826</v>
      </c>
      <c r="I308" s="199">
        <v>310826</v>
      </c>
      <c r="J308" s="199">
        <v>0.71</v>
      </c>
      <c r="K308" s="199">
        <f t="shared" si="4"/>
        <v>220.69</v>
      </c>
    </row>
    <row r="309" spans="2:11" x14ac:dyDescent="0.25">
      <c r="B309" s="198">
        <v>282</v>
      </c>
      <c r="C309" s="199">
        <v>30779321</v>
      </c>
      <c r="D309" s="199" t="s">
        <v>1443</v>
      </c>
      <c r="E309" s="199" t="s">
        <v>1340</v>
      </c>
      <c r="F309" s="200">
        <v>43556</v>
      </c>
      <c r="G309" s="200">
        <v>43822</v>
      </c>
      <c r="H309" s="199">
        <v>293903</v>
      </c>
      <c r="I309" s="199">
        <v>293903</v>
      </c>
      <c r="J309" s="199">
        <v>0.71</v>
      </c>
      <c r="K309" s="199">
        <f t="shared" si="4"/>
        <v>208.67</v>
      </c>
    </row>
    <row r="310" spans="2:11" x14ac:dyDescent="0.25">
      <c r="B310" s="198">
        <v>283</v>
      </c>
      <c r="C310" s="199">
        <v>30779321</v>
      </c>
      <c r="D310" s="199" t="s">
        <v>1443</v>
      </c>
      <c r="E310" s="199" t="s">
        <v>1343</v>
      </c>
      <c r="F310" s="200">
        <v>43556</v>
      </c>
      <c r="G310" s="200">
        <v>43822</v>
      </c>
      <c r="H310" s="199">
        <v>74159</v>
      </c>
      <c r="I310" s="199">
        <v>74159</v>
      </c>
      <c r="J310" s="199">
        <v>0.71</v>
      </c>
      <c r="K310" s="199">
        <f t="shared" si="4"/>
        <v>52.65</v>
      </c>
    </row>
    <row r="311" spans="2:11" x14ac:dyDescent="0.25">
      <c r="B311" s="198">
        <v>284</v>
      </c>
      <c r="C311" s="199">
        <v>30779321</v>
      </c>
      <c r="D311" s="199" t="s">
        <v>1443</v>
      </c>
      <c r="E311" s="199" t="s">
        <v>1344</v>
      </c>
      <c r="F311" s="200">
        <v>43556</v>
      </c>
      <c r="G311" s="200">
        <v>43822</v>
      </c>
      <c r="H311" s="199">
        <v>233707</v>
      </c>
      <c r="I311" s="199">
        <v>233707</v>
      </c>
      <c r="J311" s="199">
        <v>0.71</v>
      </c>
      <c r="K311" s="199">
        <f t="shared" si="4"/>
        <v>165.93</v>
      </c>
    </row>
    <row r="312" spans="2:11" x14ac:dyDescent="0.25">
      <c r="B312" s="198">
        <v>285</v>
      </c>
      <c r="C312" s="199">
        <v>30779321</v>
      </c>
      <c r="D312" s="199" t="s">
        <v>1443</v>
      </c>
      <c r="E312" s="199" t="s">
        <v>1346</v>
      </c>
      <c r="F312" s="200">
        <v>43556</v>
      </c>
      <c r="G312" s="200">
        <v>43822</v>
      </c>
      <c r="H312" s="199">
        <v>97882</v>
      </c>
      <c r="I312" s="199">
        <v>97882</v>
      </c>
      <c r="J312" s="199">
        <v>0.71</v>
      </c>
      <c r="K312" s="199">
        <f t="shared" si="4"/>
        <v>69.5</v>
      </c>
    </row>
    <row r="313" spans="2:11" x14ac:dyDescent="0.25">
      <c r="B313" s="198">
        <v>286</v>
      </c>
      <c r="C313" s="199">
        <v>30779321</v>
      </c>
      <c r="D313" s="199" t="s">
        <v>1443</v>
      </c>
      <c r="E313" s="199" t="s">
        <v>1347</v>
      </c>
      <c r="F313" s="200">
        <v>43556</v>
      </c>
      <c r="G313" s="200">
        <v>43822</v>
      </c>
      <c r="H313" s="199">
        <v>368189</v>
      </c>
      <c r="I313" s="199">
        <v>368189</v>
      </c>
      <c r="J313" s="199">
        <v>0.71</v>
      </c>
      <c r="K313" s="199">
        <f t="shared" si="4"/>
        <v>261.41000000000003</v>
      </c>
    </row>
    <row r="314" spans="2:11" x14ac:dyDescent="0.25">
      <c r="B314" s="198">
        <v>287</v>
      </c>
      <c r="C314" s="199">
        <v>30779321</v>
      </c>
      <c r="D314" s="199" t="s">
        <v>1443</v>
      </c>
      <c r="E314" s="199" t="s">
        <v>1356</v>
      </c>
      <c r="F314" s="200">
        <v>43556</v>
      </c>
      <c r="G314" s="200">
        <v>43822</v>
      </c>
      <c r="H314" s="199">
        <v>1171</v>
      </c>
      <c r="I314" s="199">
        <v>1171</v>
      </c>
      <c r="J314" s="199">
        <v>0.71</v>
      </c>
      <c r="K314" s="199">
        <f t="shared" si="4"/>
        <v>0.83</v>
      </c>
    </row>
    <row r="315" spans="2:11" x14ac:dyDescent="0.25">
      <c r="B315" s="198">
        <v>288</v>
      </c>
      <c r="C315" s="199">
        <v>30779321</v>
      </c>
      <c r="D315" s="199" t="s">
        <v>1443</v>
      </c>
      <c r="E315" s="199" t="s">
        <v>1350</v>
      </c>
      <c r="F315" s="200">
        <v>43556</v>
      </c>
      <c r="G315" s="200">
        <v>43822</v>
      </c>
      <c r="H315" s="199">
        <v>122864</v>
      </c>
      <c r="I315" s="199">
        <v>122864</v>
      </c>
      <c r="J315" s="199">
        <v>0.71</v>
      </c>
      <c r="K315" s="199">
        <f t="shared" si="4"/>
        <v>87.23</v>
      </c>
    </row>
    <row r="316" spans="2:11" x14ac:dyDescent="0.25">
      <c r="B316" s="198">
        <v>289</v>
      </c>
      <c r="C316" s="199">
        <v>30800597</v>
      </c>
      <c r="D316" s="199" t="s">
        <v>1444</v>
      </c>
      <c r="E316" s="199" t="s">
        <v>1340</v>
      </c>
      <c r="F316" s="200">
        <v>43556</v>
      </c>
      <c r="G316" s="200">
        <v>43738</v>
      </c>
      <c r="H316" s="199">
        <v>25744</v>
      </c>
      <c r="I316" s="199">
        <v>25744</v>
      </c>
      <c r="J316" s="199">
        <v>0.71</v>
      </c>
      <c r="K316" s="199">
        <f t="shared" si="4"/>
        <v>18.28</v>
      </c>
    </row>
    <row r="317" spans="2:11" x14ac:dyDescent="0.25">
      <c r="B317" s="198">
        <v>290</v>
      </c>
      <c r="C317" s="199">
        <v>30800597</v>
      </c>
      <c r="D317" s="199" t="s">
        <v>1444</v>
      </c>
      <c r="E317" s="199" t="s">
        <v>1342</v>
      </c>
      <c r="F317" s="200">
        <v>43556</v>
      </c>
      <c r="G317" s="200">
        <v>43738</v>
      </c>
      <c r="H317" s="199">
        <v>3867</v>
      </c>
      <c r="I317" s="199">
        <v>3867</v>
      </c>
      <c r="J317" s="199">
        <v>0.71</v>
      </c>
      <c r="K317" s="199">
        <f t="shared" si="4"/>
        <v>2.75</v>
      </c>
    </row>
    <row r="318" spans="2:11" x14ac:dyDescent="0.25">
      <c r="B318" s="198">
        <v>291</v>
      </c>
      <c r="C318" s="199">
        <v>30800597</v>
      </c>
      <c r="D318" s="199" t="s">
        <v>1444</v>
      </c>
      <c r="E318" s="199" t="s">
        <v>1343</v>
      </c>
      <c r="F318" s="200">
        <v>43556</v>
      </c>
      <c r="G318" s="200">
        <v>43738</v>
      </c>
      <c r="H318" s="199">
        <v>6677</v>
      </c>
      <c r="I318" s="199">
        <v>6677</v>
      </c>
      <c r="J318" s="199">
        <v>0.71</v>
      </c>
      <c r="K318" s="199">
        <f t="shared" si="4"/>
        <v>4.74</v>
      </c>
    </row>
    <row r="319" spans="2:11" x14ac:dyDescent="0.25">
      <c r="B319" s="198">
        <v>292</v>
      </c>
      <c r="C319" s="199">
        <v>30800597</v>
      </c>
      <c r="D319" s="199" t="s">
        <v>1444</v>
      </c>
      <c r="E319" s="199" t="s">
        <v>1358</v>
      </c>
      <c r="F319" s="200">
        <v>43556</v>
      </c>
      <c r="G319" s="200">
        <v>43738</v>
      </c>
      <c r="H319" s="199">
        <v>260</v>
      </c>
      <c r="I319" s="199">
        <v>260</v>
      </c>
      <c r="J319" s="199">
        <v>0.71</v>
      </c>
      <c r="K319" s="199">
        <f t="shared" si="4"/>
        <v>0.18</v>
      </c>
    </row>
    <row r="320" spans="2:11" x14ac:dyDescent="0.25">
      <c r="B320" s="198">
        <v>293</v>
      </c>
      <c r="C320" s="199">
        <v>30800597</v>
      </c>
      <c r="D320" s="199" t="s">
        <v>1444</v>
      </c>
      <c r="E320" s="199" t="s">
        <v>1344</v>
      </c>
      <c r="F320" s="200">
        <v>43556</v>
      </c>
      <c r="G320" s="200">
        <v>43738</v>
      </c>
      <c r="H320" s="199">
        <v>63157</v>
      </c>
      <c r="I320" s="199">
        <v>63157</v>
      </c>
      <c r="J320" s="199">
        <v>0.71</v>
      </c>
      <c r="K320" s="199">
        <f t="shared" si="4"/>
        <v>44.84</v>
      </c>
    </row>
    <row r="321" spans="2:11" x14ac:dyDescent="0.25">
      <c r="B321" s="198">
        <v>294</v>
      </c>
      <c r="C321" s="199">
        <v>30800597</v>
      </c>
      <c r="D321" s="199" t="s">
        <v>1444</v>
      </c>
      <c r="E321" s="199" t="s">
        <v>1345</v>
      </c>
      <c r="F321" s="200">
        <v>43556</v>
      </c>
      <c r="G321" s="200">
        <v>43738</v>
      </c>
      <c r="H321" s="199">
        <v>13018</v>
      </c>
      <c r="I321" s="199">
        <v>13018</v>
      </c>
      <c r="J321" s="199">
        <v>0.71</v>
      </c>
      <c r="K321" s="199">
        <f t="shared" si="4"/>
        <v>9.24</v>
      </c>
    </row>
    <row r="322" spans="2:11" x14ac:dyDescent="0.25">
      <c r="B322" s="198">
        <v>295</v>
      </c>
      <c r="C322" s="199">
        <v>30800597</v>
      </c>
      <c r="D322" s="199" t="s">
        <v>1444</v>
      </c>
      <c r="E322" s="199" t="s">
        <v>1346</v>
      </c>
      <c r="F322" s="200">
        <v>43556</v>
      </c>
      <c r="G322" s="200">
        <v>43738</v>
      </c>
      <c r="H322" s="199">
        <v>28286</v>
      </c>
      <c r="I322" s="199">
        <v>28286</v>
      </c>
      <c r="J322" s="199">
        <v>0.71</v>
      </c>
      <c r="K322" s="199">
        <f t="shared" si="4"/>
        <v>20.079999999999998</v>
      </c>
    </row>
    <row r="323" spans="2:11" x14ac:dyDescent="0.25">
      <c r="B323" s="198">
        <v>296</v>
      </c>
      <c r="C323" s="199">
        <v>30800597</v>
      </c>
      <c r="D323" s="199" t="s">
        <v>1444</v>
      </c>
      <c r="E323" s="199" t="s">
        <v>1347</v>
      </c>
      <c r="F323" s="200">
        <v>43556</v>
      </c>
      <c r="G323" s="200">
        <v>43738</v>
      </c>
      <c r="H323" s="199">
        <v>47902</v>
      </c>
      <c r="I323" s="199">
        <v>47902</v>
      </c>
      <c r="J323" s="199">
        <v>0.71</v>
      </c>
      <c r="K323" s="199">
        <f t="shared" si="4"/>
        <v>34.01</v>
      </c>
    </row>
    <row r="324" spans="2:11" x14ac:dyDescent="0.25">
      <c r="B324" s="198">
        <v>297</v>
      </c>
      <c r="C324" s="199">
        <v>30800597</v>
      </c>
      <c r="D324" s="199" t="s">
        <v>1444</v>
      </c>
      <c r="E324" s="199" t="s">
        <v>1356</v>
      </c>
      <c r="F324" s="200">
        <v>43556</v>
      </c>
      <c r="G324" s="200">
        <v>43738</v>
      </c>
      <c r="H324" s="199">
        <v>109</v>
      </c>
      <c r="I324" s="199">
        <v>109</v>
      </c>
      <c r="J324" s="199">
        <v>0.71</v>
      </c>
      <c r="K324" s="199">
        <f t="shared" si="4"/>
        <v>0.08</v>
      </c>
    </row>
    <row r="325" spans="2:11" x14ac:dyDescent="0.25">
      <c r="B325" s="198">
        <v>298</v>
      </c>
      <c r="C325" s="199">
        <v>30800597</v>
      </c>
      <c r="D325" s="199" t="s">
        <v>1444</v>
      </c>
      <c r="E325" s="199" t="s">
        <v>1350</v>
      </c>
      <c r="F325" s="200">
        <v>43556</v>
      </c>
      <c r="G325" s="200">
        <v>43738</v>
      </c>
      <c r="H325" s="199">
        <v>17183</v>
      </c>
      <c r="I325" s="199">
        <v>17183</v>
      </c>
      <c r="J325" s="199">
        <v>0.71</v>
      </c>
      <c r="K325" s="199">
        <f t="shared" si="4"/>
        <v>12.2</v>
      </c>
    </row>
    <row r="326" spans="2:11" x14ac:dyDescent="0.25">
      <c r="B326" s="198">
        <v>299</v>
      </c>
      <c r="C326" s="199">
        <v>30800810</v>
      </c>
      <c r="D326" s="199" t="s">
        <v>1445</v>
      </c>
      <c r="E326" s="199" t="s">
        <v>1340</v>
      </c>
      <c r="F326" s="200">
        <v>43556</v>
      </c>
      <c r="G326" s="200">
        <v>43738</v>
      </c>
      <c r="H326" s="199">
        <v>49997</v>
      </c>
      <c r="I326" s="199">
        <v>49997</v>
      </c>
      <c r="J326" s="199">
        <v>0.71</v>
      </c>
      <c r="K326" s="199">
        <f t="shared" si="4"/>
        <v>35.5</v>
      </c>
    </row>
    <row r="327" spans="2:11" x14ac:dyDescent="0.25">
      <c r="B327" s="198">
        <v>300</v>
      </c>
      <c r="C327" s="199">
        <v>30800810</v>
      </c>
      <c r="D327" s="199" t="s">
        <v>1445</v>
      </c>
      <c r="E327" s="199" t="s">
        <v>1342</v>
      </c>
      <c r="F327" s="200">
        <v>43556</v>
      </c>
      <c r="G327" s="200">
        <v>43738</v>
      </c>
      <c r="H327" s="199">
        <v>4883</v>
      </c>
      <c r="I327" s="199">
        <v>4883</v>
      </c>
      <c r="J327" s="199">
        <v>0.71</v>
      </c>
      <c r="K327" s="199">
        <f t="shared" si="4"/>
        <v>3.47</v>
      </c>
    </row>
    <row r="328" spans="2:11" x14ac:dyDescent="0.25">
      <c r="B328" s="198">
        <v>301</v>
      </c>
      <c r="C328" s="199">
        <v>30800810</v>
      </c>
      <c r="D328" s="199" t="s">
        <v>1445</v>
      </c>
      <c r="E328" s="199" t="s">
        <v>1343</v>
      </c>
      <c r="F328" s="200">
        <v>43556</v>
      </c>
      <c r="G328" s="200">
        <v>43738</v>
      </c>
      <c r="H328" s="199">
        <v>13642</v>
      </c>
      <c r="I328" s="199">
        <v>13642</v>
      </c>
      <c r="J328" s="199">
        <v>0.71</v>
      </c>
      <c r="K328" s="199">
        <f t="shared" si="4"/>
        <v>9.69</v>
      </c>
    </row>
    <row r="329" spans="2:11" x14ac:dyDescent="0.25">
      <c r="B329" s="198">
        <v>302</v>
      </c>
      <c r="C329" s="199">
        <v>30800810</v>
      </c>
      <c r="D329" s="199" t="s">
        <v>1445</v>
      </c>
      <c r="E329" s="199" t="s">
        <v>1358</v>
      </c>
      <c r="F329" s="200">
        <v>43556</v>
      </c>
      <c r="G329" s="200">
        <v>43738</v>
      </c>
      <c r="H329" s="199">
        <v>302</v>
      </c>
      <c r="I329" s="199">
        <v>302</v>
      </c>
      <c r="J329" s="199">
        <v>0.71</v>
      </c>
      <c r="K329" s="199">
        <f t="shared" si="4"/>
        <v>0.21</v>
      </c>
    </row>
    <row r="330" spans="2:11" x14ac:dyDescent="0.25">
      <c r="B330" s="198">
        <v>303</v>
      </c>
      <c r="C330" s="199">
        <v>30800810</v>
      </c>
      <c r="D330" s="199" t="s">
        <v>1445</v>
      </c>
      <c r="E330" s="199" t="s">
        <v>1344</v>
      </c>
      <c r="F330" s="200">
        <v>43556</v>
      </c>
      <c r="G330" s="200">
        <v>43738</v>
      </c>
      <c r="H330" s="199">
        <v>73234</v>
      </c>
      <c r="I330" s="199">
        <v>73234</v>
      </c>
      <c r="J330" s="199">
        <v>0.71</v>
      </c>
      <c r="K330" s="199">
        <f t="shared" si="4"/>
        <v>52</v>
      </c>
    </row>
    <row r="331" spans="2:11" x14ac:dyDescent="0.25">
      <c r="B331" s="198">
        <v>304</v>
      </c>
      <c r="C331" s="199">
        <v>30800810</v>
      </c>
      <c r="D331" s="199" t="s">
        <v>1445</v>
      </c>
      <c r="E331" s="199" t="s">
        <v>1345</v>
      </c>
      <c r="F331" s="200">
        <v>43556</v>
      </c>
      <c r="G331" s="200">
        <v>43738</v>
      </c>
      <c r="H331" s="199">
        <v>15782</v>
      </c>
      <c r="I331" s="199">
        <v>15782</v>
      </c>
      <c r="J331" s="199">
        <v>0.71</v>
      </c>
      <c r="K331" s="199">
        <f t="shared" si="4"/>
        <v>11.21</v>
      </c>
    </row>
    <row r="332" spans="2:11" x14ac:dyDescent="0.25">
      <c r="B332" s="198">
        <v>305</v>
      </c>
      <c r="C332" s="199">
        <v>30800810</v>
      </c>
      <c r="D332" s="199" t="s">
        <v>1445</v>
      </c>
      <c r="E332" s="199" t="s">
        <v>1346</v>
      </c>
      <c r="F332" s="200">
        <v>43556</v>
      </c>
      <c r="G332" s="200">
        <v>43738</v>
      </c>
      <c r="H332" s="199">
        <v>36200</v>
      </c>
      <c r="I332" s="199">
        <v>36200</v>
      </c>
      <c r="J332" s="199">
        <v>0.71</v>
      </c>
      <c r="K332" s="199">
        <f t="shared" si="4"/>
        <v>25.7</v>
      </c>
    </row>
    <row r="333" spans="2:11" x14ac:dyDescent="0.25">
      <c r="B333" s="198">
        <v>306</v>
      </c>
      <c r="C333" s="199">
        <v>30800810</v>
      </c>
      <c r="D333" s="199" t="s">
        <v>1445</v>
      </c>
      <c r="E333" s="199" t="s">
        <v>1347</v>
      </c>
      <c r="F333" s="200">
        <v>43556</v>
      </c>
      <c r="G333" s="200">
        <v>43738</v>
      </c>
      <c r="H333" s="199">
        <v>68710</v>
      </c>
      <c r="I333" s="199">
        <v>68710</v>
      </c>
      <c r="J333" s="199">
        <v>0.71</v>
      </c>
      <c r="K333" s="199">
        <f t="shared" si="4"/>
        <v>48.78</v>
      </c>
    </row>
    <row r="334" spans="2:11" x14ac:dyDescent="0.25">
      <c r="B334" s="198">
        <v>307</v>
      </c>
      <c r="C334" s="199">
        <v>30800810</v>
      </c>
      <c r="D334" s="199" t="s">
        <v>1445</v>
      </c>
      <c r="E334" s="199" t="s">
        <v>1356</v>
      </c>
      <c r="F334" s="200">
        <v>43556</v>
      </c>
      <c r="G334" s="200">
        <v>43738</v>
      </c>
      <c r="H334" s="199">
        <v>267</v>
      </c>
      <c r="I334" s="199">
        <v>267</v>
      </c>
      <c r="J334" s="199">
        <v>0.71</v>
      </c>
      <c r="K334" s="199">
        <f t="shared" si="4"/>
        <v>0.19</v>
      </c>
    </row>
    <row r="335" spans="2:11" x14ac:dyDescent="0.25">
      <c r="B335" s="198">
        <v>308</v>
      </c>
      <c r="C335" s="199">
        <v>30800810</v>
      </c>
      <c r="D335" s="199" t="s">
        <v>1445</v>
      </c>
      <c r="E335" s="199" t="s">
        <v>1350</v>
      </c>
      <c r="F335" s="200">
        <v>43556</v>
      </c>
      <c r="G335" s="200">
        <v>43738</v>
      </c>
      <c r="H335" s="199">
        <v>39109</v>
      </c>
      <c r="I335" s="199">
        <v>39109</v>
      </c>
      <c r="J335" s="199">
        <v>0.71</v>
      </c>
      <c r="K335" s="199">
        <f t="shared" si="4"/>
        <v>27.77</v>
      </c>
    </row>
    <row r="336" spans="2:11" x14ac:dyDescent="0.25">
      <c r="B336" s="198">
        <v>309</v>
      </c>
      <c r="C336" s="199">
        <v>30812144</v>
      </c>
      <c r="D336" s="199" t="s">
        <v>1446</v>
      </c>
      <c r="E336" s="199" t="s">
        <v>1344</v>
      </c>
      <c r="F336" s="200">
        <v>43584</v>
      </c>
      <c r="G336" s="200">
        <v>43604</v>
      </c>
      <c r="H336" s="199">
        <v>611891</v>
      </c>
      <c r="I336" s="199">
        <v>611891</v>
      </c>
      <c r="J336" s="199">
        <v>0.71</v>
      </c>
      <c r="K336" s="199">
        <f t="shared" si="4"/>
        <v>434.44</v>
      </c>
    </row>
    <row r="337" spans="2:11" x14ac:dyDescent="0.25">
      <c r="B337" s="198">
        <v>310</v>
      </c>
      <c r="C337" s="199">
        <v>30812144</v>
      </c>
      <c r="D337" s="199" t="s">
        <v>1446</v>
      </c>
      <c r="E337" s="199" t="s">
        <v>1345</v>
      </c>
      <c r="F337" s="200">
        <v>43584</v>
      </c>
      <c r="G337" s="200">
        <v>43604</v>
      </c>
      <c r="H337" s="199">
        <v>3664</v>
      </c>
      <c r="I337" s="199">
        <v>3664</v>
      </c>
      <c r="J337" s="199">
        <v>0.71</v>
      </c>
      <c r="K337" s="199">
        <f t="shared" si="4"/>
        <v>2.6</v>
      </c>
    </row>
    <row r="338" spans="2:11" x14ac:dyDescent="0.25">
      <c r="B338" s="198">
        <v>311</v>
      </c>
      <c r="C338" s="199">
        <v>30816222</v>
      </c>
      <c r="D338" s="199" t="s">
        <v>1447</v>
      </c>
      <c r="E338" s="199" t="s">
        <v>1344</v>
      </c>
      <c r="F338" s="200">
        <v>43586</v>
      </c>
      <c r="G338" s="200">
        <v>43821</v>
      </c>
      <c r="H338" s="199">
        <v>51750</v>
      </c>
      <c r="I338" s="199">
        <v>51750</v>
      </c>
      <c r="J338" s="199">
        <v>0.71</v>
      </c>
      <c r="K338" s="199">
        <f t="shared" si="4"/>
        <v>36.74</v>
      </c>
    </row>
    <row r="339" spans="2:11" x14ac:dyDescent="0.25">
      <c r="B339" s="198">
        <v>312</v>
      </c>
      <c r="C339" s="199">
        <v>30816222</v>
      </c>
      <c r="D339" s="199" t="s">
        <v>1447</v>
      </c>
      <c r="E339" s="199" t="s">
        <v>1345</v>
      </c>
      <c r="F339" s="200">
        <v>43586</v>
      </c>
      <c r="G339" s="200">
        <v>43821</v>
      </c>
      <c r="H339" s="199">
        <v>2478</v>
      </c>
      <c r="I339" s="199">
        <v>2478</v>
      </c>
      <c r="J339" s="199">
        <v>0.71</v>
      </c>
      <c r="K339" s="199">
        <f t="shared" si="4"/>
        <v>1.76</v>
      </c>
    </row>
    <row r="340" spans="2:11" x14ac:dyDescent="0.25">
      <c r="B340" s="198">
        <v>313</v>
      </c>
      <c r="C340" s="199">
        <v>30824420</v>
      </c>
      <c r="D340" s="199" t="s">
        <v>1448</v>
      </c>
      <c r="E340" s="199" t="s">
        <v>1344</v>
      </c>
      <c r="F340" s="200">
        <v>43477</v>
      </c>
      <c r="G340" s="200">
        <v>43814</v>
      </c>
      <c r="H340" s="199">
        <v>62554</v>
      </c>
      <c r="I340" s="199">
        <v>62554</v>
      </c>
      <c r="J340" s="199">
        <v>0.71</v>
      </c>
      <c r="K340" s="199">
        <f t="shared" si="4"/>
        <v>44.41</v>
      </c>
    </row>
    <row r="341" spans="2:11" x14ac:dyDescent="0.25">
      <c r="B341" s="198">
        <v>314</v>
      </c>
      <c r="C341" s="199">
        <v>30824420</v>
      </c>
      <c r="D341" s="199" t="s">
        <v>1448</v>
      </c>
      <c r="E341" s="199" t="s">
        <v>1345</v>
      </c>
      <c r="F341" s="200">
        <v>43477</v>
      </c>
      <c r="G341" s="200">
        <v>43814</v>
      </c>
      <c r="H341" s="199">
        <v>3907</v>
      </c>
      <c r="I341" s="199">
        <v>3907</v>
      </c>
      <c r="J341" s="199">
        <v>0.71</v>
      </c>
      <c r="K341" s="199">
        <f t="shared" si="4"/>
        <v>2.77</v>
      </c>
    </row>
    <row r="342" spans="2:11" x14ac:dyDescent="0.25">
      <c r="B342" s="198">
        <v>315</v>
      </c>
      <c r="C342" s="199">
        <v>30836380</v>
      </c>
      <c r="D342" s="199" t="s">
        <v>1449</v>
      </c>
      <c r="E342" s="199" t="s">
        <v>1344</v>
      </c>
      <c r="F342" s="200">
        <v>43563</v>
      </c>
      <c r="G342" s="200">
        <v>43830</v>
      </c>
      <c r="H342" s="199">
        <v>6110141</v>
      </c>
      <c r="I342" s="199">
        <v>6110141</v>
      </c>
      <c r="J342" s="199">
        <v>0.71</v>
      </c>
      <c r="K342" s="199">
        <f t="shared" si="4"/>
        <v>4338.2</v>
      </c>
    </row>
    <row r="343" spans="2:11" x14ac:dyDescent="0.25">
      <c r="B343" s="198">
        <v>316</v>
      </c>
      <c r="C343" s="199">
        <v>30836380</v>
      </c>
      <c r="D343" s="199" t="s">
        <v>1449</v>
      </c>
      <c r="E343" s="199" t="s">
        <v>1345</v>
      </c>
      <c r="F343" s="200">
        <v>43563</v>
      </c>
      <c r="G343" s="200">
        <v>43830</v>
      </c>
      <c r="H343" s="199">
        <v>70173</v>
      </c>
      <c r="I343" s="199">
        <v>70173</v>
      </c>
      <c r="J343" s="199">
        <v>0.71</v>
      </c>
      <c r="K343" s="199">
        <f t="shared" si="4"/>
        <v>49.82</v>
      </c>
    </row>
    <row r="344" spans="2:11" x14ac:dyDescent="0.25">
      <c r="B344" s="198">
        <v>317</v>
      </c>
      <c r="C344" s="199">
        <v>30853434</v>
      </c>
      <c r="D344" s="199" t="s">
        <v>1450</v>
      </c>
      <c r="E344" s="199" t="s">
        <v>1344</v>
      </c>
      <c r="F344" s="200">
        <v>43584</v>
      </c>
      <c r="G344" s="200">
        <v>43730</v>
      </c>
      <c r="H344" s="199">
        <v>688364</v>
      </c>
      <c r="I344" s="199">
        <v>688364</v>
      </c>
      <c r="J344" s="199">
        <v>0.71</v>
      </c>
      <c r="K344" s="199">
        <f t="shared" si="4"/>
        <v>488.74</v>
      </c>
    </row>
    <row r="345" spans="2:11" x14ac:dyDescent="0.25">
      <c r="B345" s="198">
        <v>318</v>
      </c>
      <c r="C345" s="199">
        <v>30853434</v>
      </c>
      <c r="D345" s="199" t="s">
        <v>1450</v>
      </c>
      <c r="E345" s="199" t="s">
        <v>1345</v>
      </c>
      <c r="F345" s="200">
        <v>43584</v>
      </c>
      <c r="G345" s="200">
        <v>43730</v>
      </c>
      <c r="H345" s="199">
        <v>37706</v>
      </c>
      <c r="I345" s="199">
        <v>37706</v>
      </c>
      <c r="J345" s="199">
        <v>0.71</v>
      </c>
      <c r="K345" s="199">
        <f t="shared" si="4"/>
        <v>26.77</v>
      </c>
    </row>
    <row r="346" spans="2:11" x14ac:dyDescent="0.25">
      <c r="B346" s="198">
        <v>319</v>
      </c>
      <c r="C346" s="199">
        <v>30894602</v>
      </c>
      <c r="D346" s="199" t="s">
        <v>1451</v>
      </c>
      <c r="E346" s="199" t="s">
        <v>1340</v>
      </c>
      <c r="F346" s="200">
        <v>43502</v>
      </c>
      <c r="G346" s="200">
        <v>43646</v>
      </c>
      <c r="H346" s="199">
        <v>381475</v>
      </c>
      <c r="I346" s="199">
        <v>381475</v>
      </c>
      <c r="J346" s="199">
        <v>0.71</v>
      </c>
      <c r="K346" s="199">
        <f t="shared" si="4"/>
        <v>270.85000000000002</v>
      </c>
    </row>
    <row r="347" spans="2:11" x14ac:dyDescent="0.25">
      <c r="B347" s="198">
        <v>320</v>
      </c>
      <c r="C347" s="199">
        <v>30894602</v>
      </c>
      <c r="D347" s="199" t="s">
        <v>1451</v>
      </c>
      <c r="E347" s="199" t="s">
        <v>1342</v>
      </c>
      <c r="F347" s="200">
        <v>43502</v>
      </c>
      <c r="G347" s="200">
        <v>43646</v>
      </c>
      <c r="H347" s="199">
        <v>29847</v>
      </c>
      <c r="I347" s="199">
        <v>29847</v>
      </c>
      <c r="J347" s="199">
        <v>0.71</v>
      </c>
      <c r="K347" s="199">
        <f t="shared" si="4"/>
        <v>21.19</v>
      </c>
    </row>
    <row r="348" spans="2:11" x14ac:dyDescent="0.25">
      <c r="B348" s="198">
        <v>321</v>
      </c>
      <c r="C348" s="199">
        <v>30894602</v>
      </c>
      <c r="D348" s="199" t="s">
        <v>1451</v>
      </c>
      <c r="E348" s="199" t="s">
        <v>1343</v>
      </c>
      <c r="F348" s="200">
        <v>43502</v>
      </c>
      <c r="G348" s="200">
        <v>43646</v>
      </c>
      <c r="H348" s="199">
        <v>114822</v>
      </c>
      <c r="I348" s="199">
        <v>114822</v>
      </c>
      <c r="J348" s="199">
        <v>0.71</v>
      </c>
      <c r="K348" s="199">
        <f t="shared" ref="K348:K411" si="5">ROUND(I348*(J348/1000),2)</f>
        <v>81.52</v>
      </c>
    </row>
    <row r="349" spans="2:11" x14ac:dyDescent="0.25">
      <c r="B349" s="198">
        <v>322</v>
      </c>
      <c r="C349" s="199">
        <v>30894602</v>
      </c>
      <c r="D349" s="199" t="s">
        <v>1451</v>
      </c>
      <c r="E349" s="199" t="s">
        <v>1358</v>
      </c>
      <c r="F349" s="200">
        <v>43502</v>
      </c>
      <c r="G349" s="200">
        <v>43646</v>
      </c>
      <c r="H349" s="199">
        <v>1133</v>
      </c>
      <c r="I349" s="199">
        <v>1133</v>
      </c>
      <c r="J349" s="199">
        <v>0.71</v>
      </c>
      <c r="K349" s="199">
        <f t="shared" si="5"/>
        <v>0.8</v>
      </c>
    </row>
    <row r="350" spans="2:11" x14ac:dyDescent="0.25">
      <c r="B350" s="198">
        <v>323</v>
      </c>
      <c r="C350" s="199">
        <v>30894602</v>
      </c>
      <c r="D350" s="199" t="s">
        <v>1451</v>
      </c>
      <c r="E350" s="199" t="s">
        <v>1344</v>
      </c>
      <c r="F350" s="200">
        <v>43502</v>
      </c>
      <c r="G350" s="200">
        <v>43646</v>
      </c>
      <c r="H350" s="199">
        <v>104913</v>
      </c>
      <c r="I350" s="199">
        <v>104913</v>
      </c>
      <c r="J350" s="199">
        <v>0.71</v>
      </c>
      <c r="K350" s="199">
        <f t="shared" si="5"/>
        <v>74.489999999999995</v>
      </c>
    </row>
    <row r="351" spans="2:11" x14ac:dyDescent="0.25">
      <c r="B351" s="198">
        <v>324</v>
      </c>
      <c r="C351" s="199">
        <v>30894602</v>
      </c>
      <c r="D351" s="199" t="s">
        <v>1451</v>
      </c>
      <c r="E351" s="199" t="s">
        <v>1345</v>
      </c>
      <c r="F351" s="200">
        <v>43502</v>
      </c>
      <c r="G351" s="200">
        <v>43646</v>
      </c>
      <c r="H351" s="199">
        <v>89068</v>
      </c>
      <c r="I351" s="199">
        <v>89068</v>
      </c>
      <c r="J351" s="199">
        <v>0.71</v>
      </c>
      <c r="K351" s="199">
        <f t="shared" si="5"/>
        <v>63.24</v>
      </c>
    </row>
    <row r="352" spans="2:11" x14ac:dyDescent="0.25">
      <c r="B352" s="198">
        <v>325</v>
      </c>
      <c r="C352" s="199">
        <v>30894602</v>
      </c>
      <c r="D352" s="199" t="s">
        <v>1451</v>
      </c>
      <c r="E352" s="199" t="s">
        <v>1359</v>
      </c>
      <c r="F352" s="200">
        <v>43502</v>
      </c>
      <c r="G352" s="200">
        <v>43646</v>
      </c>
      <c r="H352" s="199">
        <v>2759</v>
      </c>
      <c r="I352" s="199">
        <v>2759</v>
      </c>
      <c r="J352" s="199">
        <v>0.71</v>
      </c>
      <c r="K352" s="199">
        <f t="shared" si="5"/>
        <v>1.96</v>
      </c>
    </row>
    <row r="353" spans="2:11" x14ac:dyDescent="0.25">
      <c r="B353" s="198">
        <v>326</v>
      </c>
      <c r="C353" s="199">
        <v>30894602</v>
      </c>
      <c r="D353" s="199" t="s">
        <v>1451</v>
      </c>
      <c r="E353" s="199" t="s">
        <v>1346</v>
      </c>
      <c r="F353" s="200">
        <v>43502</v>
      </c>
      <c r="G353" s="200">
        <v>43646</v>
      </c>
      <c r="H353" s="199">
        <v>126733</v>
      </c>
      <c r="I353" s="199">
        <v>126733</v>
      </c>
      <c r="J353" s="199">
        <v>0.71</v>
      </c>
      <c r="K353" s="199">
        <f t="shared" si="5"/>
        <v>89.98</v>
      </c>
    </row>
    <row r="354" spans="2:11" x14ac:dyDescent="0.25">
      <c r="B354" s="198">
        <v>327</v>
      </c>
      <c r="C354" s="199">
        <v>30894602</v>
      </c>
      <c r="D354" s="199" t="s">
        <v>1451</v>
      </c>
      <c r="E354" s="199" t="s">
        <v>1347</v>
      </c>
      <c r="F354" s="200">
        <v>43502</v>
      </c>
      <c r="G354" s="200">
        <v>43646</v>
      </c>
      <c r="H354" s="199">
        <v>346535</v>
      </c>
      <c r="I354" s="199">
        <v>346535</v>
      </c>
      <c r="J354" s="199">
        <v>0.71</v>
      </c>
      <c r="K354" s="199">
        <f t="shared" si="5"/>
        <v>246.04</v>
      </c>
    </row>
    <row r="355" spans="2:11" x14ac:dyDescent="0.25">
      <c r="B355" s="198">
        <v>328</v>
      </c>
      <c r="C355" s="199">
        <v>30894602</v>
      </c>
      <c r="D355" s="199" t="s">
        <v>1451</v>
      </c>
      <c r="E355" s="199" t="s">
        <v>1348</v>
      </c>
      <c r="F355" s="200">
        <v>43502</v>
      </c>
      <c r="G355" s="200">
        <v>43646</v>
      </c>
      <c r="H355" s="199">
        <v>52738</v>
      </c>
      <c r="I355" s="199">
        <v>52738</v>
      </c>
      <c r="J355" s="199">
        <v>0.71</v>
      </c>
      <c r="K355" s="199">
        <f t="shared" si="5"/>
        <v>37.44</v>
      </c>
    </row>
    <row r="356" spans="2:11" x14ac:dyDescent="0.25">
      <c r="B356" s="198">
        <v>329</v>
      </c>
      <c r="C356" s="199">
        <v>30894602</v>
      </c>
      <c r="D356" s="199" t="s">
        <v>1451</v>
      </c>
      <c r="E356" s="199" t="s">
        <v>1356</v>
      </c>
      <c r="F356" s="200">
        <v>43502</v>
      </c>
      <c r="G356" s="200">
        <v>43646</v>
      </c>
      <c r="H356" s="199">
        <v>959</v>
      </c>
      <c r="I356" s="199">
        <v>959</v>
      </c>
      <c r="J356" s="199">
        <v>0.71</v>
      </c>
      <c r="K356" s="199">
        <f t="shared" si="5"/>
        <v>0.68</v>
      </c>
    </row>
    <row r="357" spans="2:11" x14ac:dyDescent="0.25">
      <c r="B357" s="198">
        <v>330</v>
      </c>
      <c r="C357" s="199">
        <v>30894602</v>
      </c>
      <c r="D357" s="199" t="s">
        <v>1451</v>
      </c>
      <c r="E357" s="199" t="s">
        <v>1350</v>
      </c>
      <c r="F357" s="200">
        <v>43502</v>
      </c>
      <c r="G357" s="200">
        <v>43646</v>
      </c>
      <c r="H357" s="199">
        <v>263537</v>
      </c>
      <c r="I357" s="199">
        <v>263537</v>
      </c>
      <c r="J357" s="199">
        <v>0.71</v>
      </c>
      <c r="K357" s="199">
        <f t="shared" si="5"/>
        <v>187.11</v>
      </c>
    </row>
    <row r="358" spans="2:11" x14ac:dyDescent="0.25">
      <c r="B358" s="198">
        <v>331</v>
      </c>
      <c r="C358" s="199">
        <v>30894962</v>
      </c>
      <c r="D358" s="199" t="s">
        <v>1452</v>
      </c>
      <c r="E358" s="199" t="s">
        <v>1344</v>
      </c>
      <c r="F358" s="200">
        <v>43563</v>
      </c>
      <c r="G358" s="200">
        <v>43738</v>
      </c>
      <c r="H358" s="199">
        <v>917946</v>
      </c>
      <c r="I358" s="199">
        <v>917946</v>
      </c>
      <c r="J358" s="199">
        <v>0.71</v>
      </c>
      <c r="K358" s="199">
        <f t="shared" si="5"/>
        <v>651.74</v>
      </c>
    </row>
    <row r="359" spans="2:11" x14ac:dyDescent="0.25">
      <c r="B359" s="198">
        <v>332</v>
      </c>
      <c r="C359" s="199">
        <v>30894962</v>
      </c>
      <c r="D359" s="199" t="s">
        <v>1452</v>
      </c>
      <c r="E359" s="199" t="s">
        <v>1345</v>
      </c>
      <c r="F359" s="200">
        <v>43563</v>
      </c>
      <c r="G359" s="200">
        <v>43738</v>
      </c>
      <c r="H359" s="199">
        <v>55197</v>
      </c>
      <c r="I359" s="199">
        <v>55197</v>
      </c>
      <c r="J359" s="199">
        <v>0.71</v>
      </c>
      <c r="K359" s="199">
        <f t="shared" si="5"/>
        <v>39.19</v>
      </c>
    </row>
    <row r="360" spans="2:11" x14ac:dyDescent="0.25">
      <c r="B360" s="198">
        <v>333</v>
      </c>
      <c r="C360" s="199">
        <v>30943851</v>
      </c>
      <c r="D360" s="199" t="s">
        <v>1453</v>
      </c>
      <c r="E360" s="199" t="s">
        <v>1344</v>
      </c>
      <c r="F360" s="200">
        <v>43584</v>
      </c>
      <c r="G360" s="200">
        <v>43828</v>
      </c>
      <c r="H360" s="199">
        <v>1902975</v>
      </c>
      <c r="I360" s="199">
        <v>1902975</v>
      </c>
      <c r="J360" s="199">
        <v>0.71</v>
      </c>
      <c r="K360" s="199">
        <f t="shared" si="5"/>
        <v>1351.11</v>
      </c>
    </row>
    <row r="361" spans="2:11" x14ac:dyDescent="0.25">
      <c r="B361" s="198">
        <v>334</v>
      </c>
      <c r="C361" s="199">
        <v>30943851</v>
      </c>
      <c r="D361" s="199" t="s">
        <v>1453</v>
      </c>
      <c r="E361" s="199" t="s">
        <v>1345</v>
      </c>
      <c r="F361" s="200">
        <v>43584</v>
      </c>
      <c r="G361" s="200">
        <v>43828</v>
      </c>
      <c r="H361" s="199">
        <v>16127</v>
      </c>
      <c r="I361" s="199">
        <v>16127</v>
      </c>
      <c r="J361" s="199">
        <v>0.71</v>
      </c>
      <c r="K361" s="199">
        <f t="shared" si="5"/>
        <v>11.45</v>
      </c>
    </row>
    <row r="362" spans="2:11" x14ac:dyDescent="0.25">
      <c r="B362" s="198">
        <v>335</v>
      </c>
      <c r="C362" s="199">
        <v>31026378</v>
      </c>
      <c r="D362" s="199" t="s">
        <v>1454</v>
      </c>
      <c r="E362" s="199" t="s">
        <v>1340</v>
      </c>
      <c r="F362" s="200">
        <v>43586</v>
      </c>
      <c r="G362" s="200">
        <v>43597</v>
      </c>
      <c r="H362" s="199">
        <v>20462</v>
      </c>
      <c r="I362" s="199">
        <v>20462</v>
      </c>
      <c r="J362" s="199">
        <v>0.71</v>
      </c>
      <c r="K362" s="199">
        <f t="shared" si="5"/>
        <v>14.53</v>
      </c>
    </row>
    <row r="363" spans="2:11" x14ac:dyDescent="0.25">
      <c r="B363" s="198">
        <v>336</v>
      </c>
      <c r="C363" s="199">
        <v>31026378</v>
      </c>
      <c r="D363" s="199" t="s">
        <v>1454</v>
      </c>
      <c r="E363" s="199" t="s">
        <v>1343</v>
      </c>
      <c r="F363" s="200">
        <v>43586</v>
      </c>
      <c r="G363" s="200">
        <v>43597</v>
      </c>
      <c r="H363" s="199">
        <v>3297</v>
      </c>
      <c r="I363" s="199">
        <v>3297</v>
      </c>
      <c r="J363" s="199">
        <v>0.71</v>
      </c>
      <c r="K363" s="199">
        <f t="shared" si="5"/>
        <v>2.34</v>
      </c>
    </row>
    <row r="364" spans="2:11" x14ac:dyDescent="0.25">
      <c r="B364" s="198">
        <v>337</v>
      </c>
      <c r="C364" s="199">
        <v>31026378</v>
      </c>
      <c r="D364" s="199" t="s">
        <v>1454</v>
      </c>
      <c r="E364" s="199" t="s">
        <v>1344</v>
      </c>
      <c r="F364" s="200">
        <v>43586</v>
      </c>
      <c r="G364" s="200">
        <v>43597</v>
      </c>
      <c r="H364" s="199">
        <v>51488</v>
      </c>
      <c r="I364" s="199">
        <v>51488</v>
      </c>
      <c r="J364" s="199">
        <v>0.71</v>
      </c>
      <c r="K364" s="199">
        <f t="shared" si="5"/>
        <v>36.56</v>
      </c>
    </row>
    <row r="365" spans="2:11" x14ac:dyDescent="0.25">
      <c r="B365" s="198">
        <v>338</v>
      </c>
      <c r="C365" s="199">
        <v>31026378</v>
      </c>
      <c r="D365" s="199" t="s">
        <v>1454</v>
      </c>
      <c r="E365" s="199" t="s">
        <v>1346</v>
      </c>
      <c r="F365" s="200">
        <v>43586</v>
      </c>
      <c r="G365" s="200">
        <v>43597</v>
      </c>
      <c r="H365" s="199">
        <v>11547</v>
      </c>
      <c r="I365" s="199">
        <v>11547</v>
      </c>
      <c r="J365" s="199">
        <v>0.71</v>
      </c>
      <c r="K365" s="199">
        <f t="shared" si="5"/>
        <v>8.1999999999999993</v>
      </c>
    </row>
    <row r="366" spans="2:11" x14ac:dyDescent="0.25">
      <c r="B366" s="198">
        <v>339</v>
      </c>
      <c r="C366" s="199">
        <v>31026378</v>
      </c>
      <c r="D366" s="199" t="s">
        <v>1454</v>
      </c>
      <c r="E366" s="199" t="s">
        <v>1347</v>
      </c>
      <c r="F366" s="200">
        <v>43586</v>
      </c>
      <c r="G366" s="200">
        <v>43597</v>
      </c>
      <c r="H366" s="199">
        <v>5332</v>
      </c>
      <c r="I366" s="199">
        <v>5332</v>
      </c>
      <c r="J366" s="199">
        <v>0.71</v>
      </c>
      <c r="K366" s="199">
        <f t="shared" si="5"/>
        <v>3.79</v>
      </c>
    </row>
    <row r="367" spans="2:11" x14ac:dyDescent="0.25">
      <c r="B367" s="198">
        <v>340</v>
      </c>
      <c r="C367" s="199">
        <v>31026378</v>
      </c>
      <c r="D367" s="199" t="s">
        <v>1454</v>
      </c>
      <c r="E367" s="199" t="s">
        <v>1350</v>
      </c>
      <c r="F367" s="200">
        <v>43586</v>
      </c>
      <c r="G367" s="200">
        <v>43597</v>
      </c>
      <c r="H367" s="199">
        <v>9835</v>
      </c>
      <c r="I367" s="199">
        <v>9835</v>
      </c>
      <c r="J367" s="199">
        <v>0.71</v>
      </c>
      <c r="K367" s="199">
        <f t="shared" si="5"/>
        <v>6.98</v>
      </c>
    </row>
    <row r="368" spans="2:11" x14ac:dyDescent="0.25">
      <c r="B368" s="198">
        <v>341</v>
      </c>
      <c r="C368" s="199">
        <v>31087659</v>
      </c>
      <c r="D368" s="199" t="s">
        <v>1455</v>
      </c>
      <c r="E368" s="199" t="s">
        <v>1340</v>
      </c>
      <c r="F368" s="200">
        <v>43591</v>
      </c>
      <c r="G368" s="200">
        <v>43639</v>
      </c>
      <c r="H368" s="199">
        <v>26181</v>
      </c>
      <c r="I368" s="199">
        <v>26181</v>
      </c>
      <c r="J368" s="199">
        <v>0.71</v>
      </c>
      <c r="K368" s="199">
        <f t="shared" si="5"/>
        <v>18.59</v>
      </c>
    </row>
    <row r="369" spans="2:11" x14ac:dyDescent="0.25">
      <c r="B369" s="198">
        <v>342</v>
      </c>
      <c r="C369" s="199">
        <v>31087659</v>
      </c>
      <c r="D369" s="199" t="s">
        <v>1455</v>
      </c>
      <c r="E369" s="199" t="s">
        <v>1343</v>
      </c>
      <c r="F369" s="200">
        <v>43591</v>
      </c>
      <c r="G369" s="200">
        <v>43639</v>
      </c>
      <c r="H369" s="199">
        <v>8539</v>
      </c>
      <c r="I369" s="199">
        <v>8539</v>
      </c>
      <c r="J369" s="199">
        <v>0.71</v>
      </c>
      <c r="K369" s="199">
        <f t="shared" si="5"/>
        <v>6.06</v>
      </c>
    </row>
    <row r="370" spans="2:11" x14ac:dyDescent="0.25">
      <c r="B370" s="198">
        <v>343</v>
      </c>
      <c r="C370" s="199">
        <v>31087659</v>
      </c>
      <c r="D370" s="199" t="s">
        <v>1455</v>
      </c>
      <c r="E370" s="199" t="s">
        <v>1344</v>
      </c>
      <c r="F370" s="200">
        <v>43591</v>
      </c>
      <c r="G370" s="200">
        <v>43639</v>
      </c>
      <c r="H370" s="199">
        <v>254172</v>
      </c>
      <c r="I370" s="199">
        <v>254172</v>
      </c>
      <c r="J370" s="199">
        <v>0.71</v>
      </c>
      <c r="K370" s="199">
        <f t="shared" si="5"/>
        <v>180.46</v>
      </c>
    </row>
    <row r="371" spans="2:11" x14ac:dyDescent="0.25">
      <c r="B371" s="198">
        <v>344</v>
      </c>
      <c r="C371" s="199">
        <v>31087659</v>
      </c>
      <c r="D371" s="199" t="s">
        <v>1455</v>
      </c>
      <c r="E371" s="199" t="s">
        <v>1347</v>
      </c>
      <c r="F371" s="200">
        <v>43591</v>
      </c>
      <c r="G371" s="200">
        <v>43639</v>
      </c>
      <c r="H371" s="199">
        <v>5626</v>
      </c>
      <c r="I371" s="199">
        <v>5626</v>
      </c>
      <c r="J371" s="199">
        <v>0.71</v>
      </c>
      <c r="K371" s="199">
        <f t="shared" si="5"/>
        <v>3.99</v>
      </c>
    </row>
    <row r="372" spans="2:11" x14ac:dyDescent="0.25">
      <c r="B372" s="198">
        <v>345</v>
      </c>
      <c r="C372" s="199">
        <v>31087659</v>
      </c>
      <c r="D372" s="199" t="s">
        <v>1455</v>
      </c>
      <c r="E372" s="199" t="s">
        <v>1350</v>
      </c>
      <c r="F372" s="200">
        <v>43591</v>
      </c>
      <c r="G372" s="200">
        <v>43639</v>
      </c>
      <c r="H372" s="199">
        <v>3687</v>
      </c>
      <c r="I372" s="199">
        <v>3687</v>
      </c>
      <c r="J372" s="199">
        <v>0.71</v>
      </c>
      <c r="K372" s="199">
        <f t="shared" si="5"/>
        <v>2.62</v>
      </c>
    </row>
    <row r="373" spans="2:11" x14ac:dyDescent="0.25">
      <c r="B373" s="198">
        <v>346</v>
      </c>
      <c r="C373" s="199">
        <v>31170430</v>
      </c>
      <c r="D373" s="199" t="s">
        <v>1456</v>
      </c>
      <c r="E373" s="199" t="s">
        <v>1344</v>
      </c>
      <c r="F373" s="200">
        <v>43584</v>
      </c>
      <c r="G373" s="200">
        <v>43737</v>
      </c>
      <c r="H373" s="199">
        <v>123766</v>
      </c>
      <c r="I373" s="199">
        <v>123766</v>
      </c>
      <c r="J373" s="199">
        <v>0.71</v>
      </c>
      <c r="K373" s="199">
        <f t="shared" si="5"/>
        <v>87.87</v>
      </c>
    </row>
    <row r="374" spans="2:11" x14ac:dyDescent="0.25">
      <c r="B374" s="198">
        <v>347</v>
      </c>
      <c r="C374" s="199">
        <v>31170430</v>
      </c>
      <c r="D374" s="199" t="s">
        <v>1456</v>
      </c>
      <c r="E374" s="199" t="s">
        <v>1345</v>
      </c>
      <c r="F374" s="200">
        <v>43584</v>
      </c>
      <c r="G374" s="200">
        <v>43737</v>
      </c>
      <c r="H374" s="199">
        <v>7273</v>
      </c>
      <c r="I374" s="199">
        <v>7273</v>
      </c>
      <c r="J374" s="199">
        <v>0.71</v>
      </c>
      <c r="K374" s="199">
        <f t="shared" si="5"/>
        <v>5.16</v>
      </c>
    </row>
    <row r="375" spans="2:11" x14ac:dyDescent="0.25">
      <c r="B375" s="198">
        <v>348</v>
      </c>
      <c r="C375" s="199">
        <v>31179914</v>
      </c>
      <c r="D375" s="199" t="s">
        <v>1457</v>
      </c>
      <c r="E375" s="199" t="s">
        <v>1340</v>
      </c>
      <c r="F375" s="200">
        <v>43577</v>
      </c>
      <c r="G375" s="200">
        <v>43723</v>
      </c>
      <c r="H375" s="199">
        <v>614518</v>
      </c>
      <c r="I375" s="199">
        <v>614518</v>
      </c>
      <c r="J375" s="199">
        <v>0.71</v>
      </c>
      <c r="K375" s="199">
        <f t="shared" si="5"/>
        <v>436.31</v>
      </c>
    </row>
    <row r="376" spans="2:11" x14ac:dyDescent="0.25">
      <c r="B376" s="198">
        <v>349</v>
      </c>
      <c r="C376" s="199">
        <v>31179914</v>
      </c>
      <c r="D376" s="199" t="s">
        <v>1457</v>
      </c>
      <c r="E376" s="199" t="s">
        <v>1343</v>
      </c>
      <c r="F376" s="200">
        <v>43577</v>
      </c>
      <c r="G376" s="200">
        <v>43723</v>
      </c>
      <c r="H376" s="199">
        <v>175718</v>
      </c>
      <c r="I376" s="199">
        <v>175718</v>
      </c>
      <c r="J376" s="199">
        <v>0.71</v>
      </c>
      <c r="K376" s="199">
        <f t="shared" si="5"/>
        <v>124.76</v>
      </c>
    </row>
    <row r="377" spans="2:11" x14ac:dyDescent="0.25">
      <c r="B377" s="198">
        <v>350</v>
      </c>
      <c r="C377" s="199">
        <v>31179914</v>
      </c>
      <c r="D377" s="199" t="s">
        <v>1457</v>
      </c>
      <c r="E377" s="199" t="s">
        <v>1346</v>
      </c>
      <c r="F377" s="200">
        <v>43577</v>
      </c>
      <c r="G377" s="200">
        <v>43723</v>
      </c>
      <c r="H377" s="199">
        <v>187915</v>
      </c>
      <c r="I377" s="199">
        <v>187915</v>
      </c>
      <c r="J377" s="199">
        <v>0.71</v>
      </c>
      <c r="K377" s="199">
        <f t="shared" si="5"/>
        <v>133.41999999999999</v>
      </c>
    </row>
    <row r="378" spans="2:11" x14ac:dyDescent="0.25">
      <c r="B378" s="198">
        <v>351</v>
      </c>
      <c r="C378" s="199">
        <v>31218882</v>
      </c>
      <c r="D378" s="199" t="s">
        <v>1458</v>
      </c>
      <c r="E378" s="199" t="s">
        <v>1340</v>
      </c>
      <c r="F378" s="200">
        <v>43480</v>
      </c>
      <c r="G378" s="200">
        <v>43646</v>
      </c>
      <c r="H378" s="199">
        <v>94205</v>
      </c>
      <c r="I378" s="199">
        <v>94205</v>
      </c>
      <c r="J378" s="199">
        <v>0.71</v>
      </c>
      <c r="K378" s="199">
        <f t="shared" si="5"/>
        <v>66.89</v>
      </c>
    </row>
    <row r="379" spans="2:11" x14ac:dyDescent="0.25">
      <c r="B379" s="198">
        <v>352</v>
      </c>
      <c r="C379" s="199">
        <v>31218882</v>
      </c>
      <c r="D379" s="199" t="s">
        <v>1458</v>
      </c>
      <c r="E379" s="199" t="s">
        <v>1343</v>
      </c>
      <c r="F379" s="200">
        <v>43480</v>
      </c>
      <c r="G379" s="200">
        <v>43646</v>
      </c>
      <c r="H379" s="199">
        <v>29059</v>
      </c>
      <c r="I379" s="199">
        <v>29059</v>
      </c>
      <c r="J379" s="199">
        <v>0.71</v>
      </c>
      <c r="K379" s="199">
        <f t="shared" si="5"/>
        <v>20.63</v>
      </c>
    </row>
    <row r="380" spans="2:11" x14ac:dyDescent="0.25">
      <c r="B380" s="198">
        <v>353</v>
      </c>
      <c r="C380" s="199">
        <v>31218882</v>
      </c>
      <c r="D380" s="199" t="s">
        <v>1458</v>
      </c>
      <c r="E380" s="199" t="s">
        <v>1344</v>
      </c>
      <c r="F380" s="200">
        <v>43480</v>
      </c>
      <c r="G380" s="200">
        <v>43646</v>
      </c>
      <c r="H380" s="199">
        <v>1315640</v>
      </c>
      <c r="I380" s="199">
        <v>1315640</v>
      </c>
      <c r="J380" s="199">
        <v>0.71</v>
      </c>
      <c r="K380" s="199">
        <f t="shared" si="5"/>
        <v>934.1</v>
      </c>
    </row>
    <row r="381" spans="2:11" x14ac:dyDescent="0.25">
      <c r="B381" s="198">
        <v>354</v>
      </c>
      <c r="C381" s="199">
        <v>31218882</v>
      </c>
      <c r="D381" s="199" t="s">
        <v>1458</v>
      </c>
      <c r="E381" s="199" t="s">
        <v>1345</v>
      </c>
      <c r="F381" s="200">
        <v>43480</v>
      </c>
      <c r="G381" s="200">
        <v>43646</v>
      </c>
      <c r="H381" s="199">
        <v>79733</v>
      </c>
      <c r="I381" s="199">
        <v>79733</v>
      </c>
      <c r="J381" s="199">
        <v>0.71</v>
      </c>
      <c r="K381" s="199">
        <f t="shared" si="5"/>
        <v>56.61</v>
      </c>
    </row>
    <row r="382" spans="2:11" x14ac:dyDescent="0.25">
      <c r="B382" s="198">
        <v>355</v>
      </c>
      <c r="C382" s="199">
        <v>31218882</v>
      </c>
      <c r="D382" s="199" t="s">
        <v>1458</v>
      </c>
      <c r="E382" s="199" t="s">
        <v>1346</v>
      </c>
      <c r="F382" s="200">
        <v>43480</v>
      </c>
      <c r="G382" s="200">
        <v>43646</v>
      </c>
      <c r="H382" s="199">
        <v>104281</v>
      </c>
      <c r="I382" s="199">
        <v>104281</v>
      </c>
      <c r="J382" s="199">
        <v>0.71</v>
      </c>
      <c r="K382" s="199">
        <f t="shared" si="5"/>
        <v>74.040000000000006</v>
      </c>
    </row>
    <row r="383" spans="2:11" x14ac:dyDescent="0.25">
      <c r="B383" s="198">
        <v>356</v>
      </c>
      <c r="C383" s="199">
        <v>31218882</v>
      </c>
      <c r="D383" s="199" t="s">
        <v>1458</v>
      </c>
      <c r="E383" s="199" t="s">
        <v>1347</v>
      </c>
      <c r="F383" s="200">
        <v>43480</v>
      </c>
      <c r="G383" s="200">
        <v>43646</v>
      </c>
      <c r="H383" s="199">
        <v>170663</v>
      </c>
      <c r="I383" s="199">
        <v>170663</v>
      </c>
      <c r="J383" s="199">
        <v>0.71</v>
      </c>
      <c r="K383" s="199">
        <f t="shared" si="5"/>
        <v>121.17</v>
      </c>
    </row>
    <row r="384" spans="2:11" x14ac:dyDescent="0.25">
      <c r="B384" s="198">
        <v>357</v>
      </c>
      <c r="C384" s="199">
        <v>31218882</v>
      </c>
      <c r="D384" s="199" t="s">
        <v>1458</v>
      </c>
      <c r="E384" s="199" t="s">
        <v>1356</v>
      </c>
      <c r="F384" s="200">
        <v>43480</v>
      </c>
      <c r="G384" s="200">
        <v>43646</v>
      </c>
      <c r="H384" s="199">
        <v>5481</v>
      </c>
      <c r="I384" s="199">
        <v>5481</v>
      </c>
      <c r="J384" s="199">
        <v>0.71</v>
      </c>
      <c r="K384" s="199">
        <f t="shared" si="5"/>
        <v>3.89</v>
      </c>
    </row>
    <row r="385" spans="2:11" x14ac:dyDescent="0.25">
      <c r="B385" s="198">
        <v>358</v>
      </c>
      <c r="C385" s="199">
        <v>31218882</v>
      </c>
      <c r="D385" s="199" t="s">
        <v>1458</v>
      </c>
      <c r="E385" s="199" t="s">
        <v>1350</v>
      </c>
      <c r="F385" s="200">
        <v>43480</v>
      </c>
      <c r="G385" s="200">
        <v>43646</v>
      </c>
      <c r="H385" s="199">
        <v>226032</v>
      </c>
      <c r="I385" s="199">
        <v>226032</v>
      </c>
      <c r="J385" s="199">
        <v>0.71</v>
      </c>
      <c r="K385" s="199">
        <f t="shared" si="5"/>
        <v>160.47999999999999</v>
      </c>
    </row>
    <row r="386" spans="2:11" x14ac:dyDescent="0.25">
      <c r="B386" s="198">
        <v>359</v>
      </c>
      <c r="C386" s="199">
        <v>31272634</v>
      </c>
      <c r="D386" s="199" t="s">
        <v>1459</v>
      </c>
      <c r="E386" s="199" t="s">
        <v>1344</v>
      </c>
      <c r="F386" s="200">
        <v>43557</v>
      </c>
      <c r="G386" s="200">
        <v>43646</v>
      </c>
      <c r="H386" s="199">
        <v>700916</v>
      </c>
      <c r="I386" s="199">
        <v>700916</v>
      </c>
      <c r="J386" s="199">
        <v>0.71</v>
      </c>
      <c r="K386" s="199">
        <f t="shared" si="5"/>
        <v>497.65</v>
      </c>
    </row>
    <row r="387" spans="2:11" x14ac:dyDescent="0.25">
      <c r="B387" s="198">
        <v>360</v>
      </c>
      <c r="C387" s="199">
        <v>31272634</v>
      </c>
      <c r="D387" s="199" t="s">
        <v>1459</v>
      </c>
      <c r="E387" s="199" t="s">
        <v>1345</v>
      </c>
      <c r="F387" s="200">
        <v>43557</v>
      </c>
      <c r="G387" s="200">
        <v>43646</v>
      </c>
      <c r="H387" s="199">
        <v>43822</v>
      </c>
      <c r="I387" s="199">
        <v>43822</v>
      </c>
      <c r="J387" s="199">
        <v>0.71</v>
      </c>
      <c r="K387" s="199">
        <f t="shared" si="5"/>
        <v>31.11</v>
      </c>
    </row>
    <row r="388" spans="2:11" x14ac:dyDescent="0.25">
      <c r="B388" s="198">
        <v>361</v>
      </c>
      <c r="C388" s="199">
        <v>31284419</v>
      </c>
      <c r="D388" s="199" t="s">
        <v>1460</v>
      </c>
      <c r="E388" s="199" t="s">
        <v>1340</v>
      </c>
      <c r="F388" s="200">
        <v>43563</v>
      </c>
      <c r="G388" s="200">
        <v>43639</v>
      </c>
      <c r="H388" s="199">
        <v>402277</v>
      </c>
      <c r="I388" s="199">
        <v>402277</v>
      </c>
      <c r="J388" s="199">
        <v>0.71</v>
      </c>
      <c r="K388" s="199">
        <f t="shared" si="5"/>
        <v>285.62</v>
      </c>
    </row>
    <row r="389" spans="2:11" x14ac:dyDescent="0.25">
      <c r="B389" s="198">
        <v>362</v>
      </c>
      <c r="C389" s="199">
        <v>31284419</v>
      </c>
      <c r="D389" s="199" t="s">
        <v>1460</v>
      </c>
      <c r="E389" s="199" t="s">
        <v>1343</v>
      </c>
      <c r="F389" s="200">
        <v>43563</v>
      </c>
      <c r="G389" s="200">
        <v>43639</v>
      </c>
      <c r="H389" s="199">
        <v>105888</v>
      </c>
      <c r="I389" s="199">
        <v>105888</v>
      </c>
      <c r="J389" s="199">
        <v>0.71</v>
      </c>
      <c r="K389" s="199">
        <f t="shared" si="5"/>
        <v>75.180000000000007</v>
      </c>
    </row>
    <row r="390" spans="2:11" x14ac:dyDescent="0.25">
      <c r="B390" s="198">
        <v>363</v>
      </c>
      <c r="C390" s="199">
        <v>31284419</v>
      </c>
      <c r="D390" s="199" t="s">
        <v>1460</v>
      </c>
      <c r="E390" s="199" t="s">
        <v>1346</v>
      </c>
      <c r="F390" s="200">
        <v>43563</v>
      </c>
      <c r="G390" s="200">
        <v>43639</v>
      </c>
      <c r="H390" s="199">
        <v>219418</v>
      </c>
      <c r="I390" s="199">
        <v>219418</v>
      </c>
      <c r="J390" s="199">
        <v>0.71</v>
      </c>
      <c r="K390" s="199">
        <f t="shared" si="5"/>
        <v>155.79</v>
      </c>
    </row>
    <row r="391" spans="2:11" x14ac:dyDescent="0.25">
      <c r="B391" s="198">
        <v>364</v>
      </c>
      <c r="C391" s="199">
        <v>31288648</v>
      </c>
      <c r="D391" s="199" t="s">
        <v>1461</v>
      </c>
      <c r="E391" s="199" t="s">
        <v>1340</v>
      </c>
      <c r="F391" s="200">
        <v>43570</v>
      </c>
      <c r="G391" s="200">
        <v>43646</v>
      </c>
      <c r="H391" s="199">
        <v>259107</v>
      </c>
      <c r="I391" s="199">
        <v>259107</v>
      </c>
      <c r="J391" s="199">
        <v>0.71</v>
      </c>
      <c r="K391" s="199">
        <f t="shared" si="5"/>
        <v>183.97</v>
      </c>
    </row>
    <row r="392" spans="2:11" x14ac:dyDescent="0.25">
      <c r="B392" s="198">
        <v>365</v>
      </c>
      <c r="C392" s="199">
        <v>31288648</v>
      </c>
      <c r="D392" s="199" t="s">
        <v>1461</v>
      </c>
      <c r="E392" s="199" t="s">
        <v>1343</v>
      </c>
      <c r="F392" s="200">
        <v>43570</v>
      </c>
      <c r="G392" s="200">
        <v>43646</v>
      </c>
      <c r="H392" s="199">
        <v>68158</v>
      </c>
      <c r="I392" s="199">
        <v>68158</v>
      </c>
      <c r="J392" s="199">
        <v>0.71</v>
      </c>
      <c r="K392" s="199">
        <f t="shared" si="5"/>
        <v>48.39</v>
      </c>
    </row>
    <row r="393" spans="2:11" x14ac:dyDescent="0.25">
      <c r="B393" s="198">
        <v>366</v>
      </c>
      <c r="C393" s="199">
        <v>31288648</v>
      </c>
      <c r="D393" s="199" t="s">
        <v>1461</v>
      </c>
      <c r="E393" s="199" t="s">
        <v>1344</v>
      </c>
      <c r="F393" s="200">
        <v>43570</v>
      </c>
      <c r="G393" s="200">
        <v>43646</v>
      </c>
      <c r="H393" s="199">
        <v>450397</v>
      </c>
      <c r="I393" s="199">
        <v>450397</v>
      </c>
      <c r="J393" s="199">
        <v>0.71</v>
      </c>
      <c r="K393" s="199">
        <f t="shared" si="5"/>
        <v>319.77999999999997</v>
      </c>
    </row>
    <row r="394" spans="2:11" x14ac:dyDescent="0.25">
      <c r="B394" s="198">
        <v>367</v>
      </c>
      <c r="C394" s="199">
        <v>31288648</v>
      </c>
      <c r="D394" s="199" t="s">
        <v>1461</v>
      </c>
      <c r="E394" s="199" t="s">
        <v>1359</v>
      </c>
      <c r="F394" s="200">
        <v>43598</v>
      </c>
      <c r="G394" s="200">
        <v>43646</v>
      </c>
      <c r="H394" s="199">
        <v>10246</v>
      </c>
      <c r="I394" s="199">
        <v>10246</v>
      </c>
      <c r="J394" s="199">
        <v>0.71</v>
      </c>
      <c r="K394" s="199">
        <f t="shared" si="5"/>
        <v>7.27</v>
      </c>
    </row>
    <row r="395" spans="2:11" x14ac:dyDescent="0.25">
      <c r="B395" s="198">
        <v>368</v>
      </c>
      <c r="C395" s="199">
        <v>31288648</v>
      </c>
      <c r="D395" s="199" t="s">
        <v>1461</v>
      </c>
      <c r="E395" s="199" t="s">
        <v>1346</v>
      </c>
      <c r="F395" s="200">
        <v>43570</v>
      </c>
      <c r="G395" s="200">
        <v>43646</v>
      </c>
      <c r="H395" s="199">
        <v>395491</v>
      </c>
      <c r="I395" s="199">
        <v>395491</v>
      </c>
      <c r="J395" s="199">
        <v>0.71</v>
      </c>
      <c r="K395" s="199">
        <f t="shared" si="5"/>
        <v>280.8</v>
      </c>
    </row>
    <row r="396" spans="2:11" x14ac:dyDescent="0.25">
      <c r="B396" s="198">
        <v>369</v>
      </c>
      <c r="C396" s="199">
        <v>31288648</v>
      </c>
      <c r="D396" s="199" t="s">
        <v>1461</v>
      </c>
      <c r="E396" s="199" t="s">
        <v>1347</v>
      </c>
      <c r="F396" s="200">
        <v>43570</v>
      </c>
      <c r="G396" s="200">
        <v>43646</v>
      </c>
      <c r="H396" s="199">
        <v>1244695</v>
      </c>
      <c r="I396" s="199">
        <v>1244695</v>
      </c>
      <c r="J396" s="199">
        <v>0.71</v>
      </c>
      <c r="K396" s="199">
        <f t="shared" si="5"/>
        <v>883.73</v>
      </c>
    </row>
    <row r="397" spans="2:11" x14ac:dyDescent="0.25">
      <c r="B397" s="198">
        <v>370</v>
      </c>
      <c r="C397" s="199">
        <v>31288648</v>
      </c>
      <c r="D397" s="199" t="s">
        <v>1461</v>
      </c>
      <c r="E397" s="199" t="s">
        <v>1348</v>
      </c>
      <c r="F397" s="200">
        <v>43570</v>
      </c>
      <c r="G397" s="200">
        <v>43646</v>
      </c>
      <c r="H397" s="199">
        <v>190404</v>
      </c>
      <c r="I397" s="199">
        <v>190404</v>
      </c>
      <c r="J397" s="199">
        <v>0.71</v>
      </c>
      <c r="K397" s="199">
        <f t="shared" si="5"/>
        <v>135.19</v>
      </c>
    </row>
    <row r="398" spans="2:11" x14ac:dyDescent="0.25">
      <c r="B398" s="198">
        <v>371</v>
      </c>
      <c r="C398" s="199">
        <v>31288648</v>
      </c>
      <c r="D398" s="199" t="s">
        <v>1461</v>
      </c>
      <c r="E398" s="199" t="s">
        <v>1356</v>
      </c>
      <c r="F398" s="200">
        <v>43598</v>
      </c>
      <c r="G398" s="200">
        <v>43646</v>
      </c>
      <c r="H398" s="199">
        <v>210</v>
      </c>
      <c r="I398" s="199">
        <v>210</v>
      </c>
      <c r="J398" s="199">
        <v>0.71</v>
      </c>
      <c r="K398" s="199">
        <f t="shared" si="5"/>
        <v>0.15</v>
      </c>
    </row>
    <row r="399" spans="2:11" x14ac:dyDescent="0.25">
      <c r="B399" s="198">
        <v>372</v>
      </c>
      <c r="C399" s="199">
        <v>31288648</v>
      </c>
      <c r="D399" s="199" t="s">
        <v>1461</v>
      </c>
      <c r="E399" s="199" t="s">
        <v>1350</v>
      </c>
      <c r="F399" s="200">
        <v>43570</v>
      </c>
      <c r="G399" s="200">
        <v>43646</v>
      </c>
      <c r="H399" s="199">
        <v>187722</v>
      </c>
      <c r="I399" s="199">
        <v>187722</v>
      </c>
      <c r="J399" s="199">
        <v>0.71</v>
      </c>
      <c r="K399" s="199">
        <f t="shared" si="5"/>
        <v>133.28</v>
      </c>
    </row>
    <row r="400" spans="2:11" x14ac:dyDescent="0.25">
      <c r="B400" s="198">
        <v>373</v>
      </c>
      <c r="C400" s="199">
        <v>31314949</v>
      </c>
      <c r="D400" s="199" t="s">
        <v>1462</v>
      </c>
      <c r="E400" s="199" t="s">
        <v>1356</v>
      </c>
      <c r="F400" s="200">
        <v>43542</v>
      </c>
      <c r="G400" s="200">
        <v>44916</v>
      </c>
      <c r="H400" s="199">
        <v>69954</v>
      </c>
      <c r="I400" s="199">
        <v>69954</v>
      </c>
      <c r="J400" s="199">
        <v>0.71</v>
      </c>
      <c r="K400" s="199">
        <f t="shared" si="5"/>
        <v>49.67</v>
      </c>
    </row>
    <row r="401" spans="2:11" x14ac:dyDescent="0.25">
      <c r="B401" s="198">
        <v>374</v>
      </c>
      <c r="C401" s="199">
        <v>31314949</v>
      </c>
      <c r="D401" s="199" t="s">
        <v>1462</v>
      </c>
      <c r="E401" s="199" t="s">
        <v>1350</v>
      </c>
      <c r="F401" s="200">
        <v>43542</v>
      </c>
      <c r="G401" s="200">
        <v>44916</v>
      </c>
      <c r="H401" s="199">
        <v>10875100</v>
      </c>
      <c r="I401" s="199">
        <v>5338721</v>
      </c>
      <c r="J401" s="199">
        <v>0.71</v>
      </c>
      <c r="K401" s="199">
        <f t="shared" si="5"/>
        <v>3790.49</v>
      </c>
    </row>
    <row r="402" spans="2:11" x14ac:dyDescent="0.25">
      <c r="B402" s="199"/>
      <c r="C402" s="199"/>
      <c r="D402" s="199"/>
      <c r="E402" s="199" t="s">
        <v>1350</v>
      </c>
      <c r="F402" s="199"/>
      <c r="G402" s="199"/>
      <c r="H402" s="199"/>
      <c r="I402" s="199">
        <v>5536379</v>
      </c>
      <c r="J402" s="199">
        <v>0.61</v>
      </c>
      <c r="K402" s="199">
        <f t="shared" si="5"/>
        <v>3377.19</v>
      </c>
    </row>
    <row r="403" spans="2:11" x14ac:dyDescent="0.25">
      <c r="B403" s="198">
        <v>375</v>
      </c>
      <c r="C403" s="199">
        <v>31350282</v>
      </c>
      <c r="D403" s="199" t="s">
        <v>1463</v>
      </c>
      <c r="E403" s="199" t="s">
        <v>1340</v>
      </c>
      <c r="F403" s="200">
        <v>43586</v>
      </c>
      <c r="G403" s="200">
        <v>43646</v>
      </c>
      <c r="H403" s="199">
        <v>25154</v>
      </c>
      <c r="I403" s="199">
        <v>25154</v>
      </c>
      <c r="J403" s="199">
        <v>0.61</v>
      </c>
      <c r="K403" s="199">
        <f t="shared" si="5"/>
        <v>15.34</v>
      </c>
    </row>
    <row r="404" spans="2:11" x14ac:dyDescent="0.25">
      <c r="B404" s="198">
        <v>376</v>
      </c>
      <c r="C404" s="199">
        <v>31350282</v>
      </c>
      <c r="D404" s="199" t="s">
        <v>1463</v>
      </c>
      <c r="E404" s="199" t="s">
        <v>1342</v>
      </c>
      <c r="F404" s="200">
        <v>43586</v>
      </c>
      <c r="G404" s="200">
        <v>43646</v>
      </c>
      <c r="H404" s="199">
        <v>12688</v>
      </c>
      <c r="I404" s="199">
        <v>12688</v>
      </c>
      <c r="J404" s="199">
        <v>0.61</v>
      </c>
      <c r="K404" s="199">
        <f t="shared" si="5"/>
        <v>7.74</v>
      </c>
    </row>
    <row r="405" spans="2:11" x14ac:dyDescent="0.25">
      <c r="B405" s="198">
        <v>377</v>
      </c>
      <c r="C405" s="199">
        <v>31350282</v>
      </c>
      <c r="D405" s="199" t="s">
        <v>1463</v>
      </c>
      <c r="E405" s="199" t="s">
        <v>1343</v>
      </c>
      <c r="F405" s="200">
        <v>43586</v>
      </c>
      <c r="G405" s="200">
        <v>43646</v>
      </c>
      <c r="H405" s="199">
        <v>14460</v>
      </c>
      <c r="I405" s="199">
        <v>14460</v>
      </c>
      <c r="J405" s="199">
        <v>0.61</v>
      </c>
      <c r="K405" s="199">
        <f t="shared" si="5"/>
        <v>8.82</v>
      </c>
    </row>
    <row r="406" spans="2:11" x14ac:dyDescent="0.25">
      <c r="B406" s="198">
        <v>378</v>
      </c>
      <c r="C406" s="199">
        <v>31350282</v>
      </c>
      <c r="D406" s="199" t="s">
        <v>1463</v>
      </c>
      <c r="E406" s="199" t="s">
        <v>1358</v>
      </c>
      <c r="F406" s="200">
        <v>43586</v>
      </c>
      <c r="G406" s="200">
        <v>43646</v>
      </c>
      <c r="H406" s="199">
        <v>380</v>
      </c>
      <c r="I406" s="199">
        <v>380</v>
      </c>
      <c r="J406" s="199">
        <v>0.61</v>
      </c>
      <c r="K406" s="199">
        <f t="shared" si="5"/>
        <v>0.23</v>
      </c>
    </row>
    <row r="407" spans="2:11" x14ac:dyDescent="0.25">
      <c r="B407" s="198">
        <v>379</v>
      </c>
      <c r="C407" s="199">
        <v>31350282</v>
      </c>
      <c r="D407" s="199" t="s">
        <v>1463</v>
      </c>
      <c r="E407" s="199" t="s">
        <v>1344</v>
      </c>
      <c r="F407" s="200">
        <v>43586</v>
      </c>
      <c r="G407" s="200">
        <v>43646</v>
      </c>
      <c r="H407" s="199">
        <v>132089</v>
      </c>
      <c r="I407" s="199">
        <v>132089</v>
      </c>
      <c r="J407" s="199">
        <v>0.61</v>
      </c>
      <c r="K407" s="199">
        <f t="shared" si="5"/>
        <v>80.569999999999993</v>
      </c>
    </row>
    <row r="408" spans="2:11" x14ac:dyDescent="0.25">
      <c r="B408" s="198">
        <v>380</v>
      </c>
      <c r="C408" s="199">
        <v>31350282</v>
      </c>
      <c r="D408" s="199" t="s">
        <v>1463</v>
      </c>
      <c r="E408" s="199" t="s">
        <v>1345</v>
      </c>
      <c r="F408" s="200">
        <v>43586</v>
      </c>
      <c r="G408" s="200">
        <v>43646</v>
      </c>
      <c r="H408" s="199">
        <v>17905</v>
      </c>
      <c r="I408" s="199">
        <v>17905</v>
      </c>
      <c r="J408" s="199">
        <v>0.61</v>
      </c>
      <c r="K408" s="199">
        <f t="shared" si="5"/>
        <v>10.92</v>
      </c>
    </row>
    <row r="409" spans="2:11" x14ac:dyDescent="0.25">
      <c r="B409" s="198">
        <v>381</v>
      </c>
      <c r="C409" s="199">
        <v>31350282</v>
      </c>
      <c r="D409" s="199" t="s">
        <v>1463</v>
      </c>
      <c r="E409" s="199" t="s">
        <v>1346</v>
      </c>
      <c r="F409" s="200">
        <v>43586</v>
      </c>
      <c r="G409" s="200">
        <v>43646</v>
      </c>
      <c r="H409" s="199">
        <v>68616</v>
      </c>
      <c r="I409" s="199">
        <v>68616</v>
      </c>
      <c r="J409" s="199">
        <v>0.61</v>
      </c>
      <c r="K409" s="199">
        <f t="shared" si="5"/>
        <v>41.86</v>
      </c>
    </row>
    <row r="410" spans="2:11" x14ac:dyDescent="0.25">
      <c r="B410" s="198">
        <v>382</v>
      </c>
      <c r="C410" s="199">
        <v>31350282</v>
      </c>
      <c r="D410" s="199" t="s">
        <v>1463</v>
      </c>
      <c r="E410" s="199" t="s">
        <v>1347</v>
      </c>
      <c r="F410" s="200">
        <v>43586</v>
      </c>
      <c r="G410" s="200">
        <v>43646</v>
      </c>
      <c r="H410" s="199">
        <v>256992</v>
      </c>
      <c r="I410" s="199">
        <v>256992</v>
      </c>
      <c r="J410" s="199">
        <v>0.61</v>
      </c>
      <c r="K410" s="199">
        <f t="shared" si="5"/>
        <v>156.77000000000001</v>
      </c>
    </row>
    <row r="411" spans="2:11" x14ac:dyDescent="0.25">
      <c r="B411" s="198">
        <v>383</v>
      </c>
      <c r="C411" s="199">
        <v>31350282</v>
      </c>
      <c r="D411" s="199" t="s">
        <v>1463</v>
      </c>
      <c r="E411" s="199" t="s">
        <v>1356</v>
      </c>
      <c r="F411" s="200">
        <v>43586</v>
      </c>
      <c r="G411" s="200">
        <v>43646</v>
      </c>
      <c r="H411" s="199">
        <v>1668</v>
      </c>
      <c r="I411" s="199">
        <v>1668</v>
      </c>
      <c r="J411" s="199">
        <v>0.61</v>
      </c>
      <c r="K411" s="199">
        <f t="shared" si="5"/>
        <v>1.02</v>
      </c>
    </row>
    <row r="412" spans="2:11" x14ac:dyDescent="0.25">
      <c r="B412" s="198">
        <v>384</v>
      </c>
      <c r="C412" s="199">
        <v>31350282</v>
      </c>
      <c r="D412" s="199" t="s">
        <v>1463</v>
      </c>
      <c r="E412" s="199" t="s">
        <v>1350</v>
      </c>
      <c r="F412" s="200">
        <v>43586</v>
      </c>
      <c r="G412" s="200">
        <v>43646</v>
      </c>
      <c r="H412" s="199">
        <v>148016</v>
      </c>
      <c r="I412" s="199">
        <v>148016</v>
      </c>
      <c r="J412" s="199">
        <v>0.61</v>
      </c>
      <c r="K412" s="199">
        <f t="shared" ref="K412:K475" si="6">ROUND(I412*(J412/1000),2)</f>
        <v>90.29</v>
      </c>
    </row>
    <row r="413" spans="2:11" x14ac:dyDescent="0.25">
      <c r="B413" s="198">
        <v>385</v>
      </c>
      <c r="C413" s="199">
        <v>31482202</v>
      </c>
      <c r="D413" s="199" t="s">
        <v>1464</v>
      </c>
      <c r="E413" s="199" t="s">
        <v>1340</v>
      </c>
      <c r="F413" s="200">
        <v>43565</v>
      </c>
      <c r="G413" s="200">
        <v>43646</v>
      </c>
      <c r="H413" s="199">
        <v>26484</v>
      </c>
      <c r="I413" s="199">
        <v>26484</v>
      </c>
      <c r="J413" s="199">
        <v>0.61</v>
      </c>
      <c r="K413" s="199">
        <f t="shared" si="6"/>
        <v>16.16</v>
      </c>
    </row>
    <row r="414" spans="2:11" x14ac:dyDescent="0.25">
      <c r="B414" s="198">
        <v>386</v>
      </c>
      <c r="C414" s="199">
        <v>31482202</v>
      </c>
      <c r="D414" s="199" t="s">
        <v>1464</v>
      </c>
      <c r="E414" s="199" t="s">
        <v>1343</v>
      </c>
      <c r="F414" s="200">
        <v>43565</v>
      </c>
      <c r="G414" s="200">
        <v>43646</v>
      </c>
      <c r="H414" s="199">
        <v>8704</v>
      </c>
      <c r="I414" s="199">
        <v>8704</v>
      </c>
      <c r="J414" s="199">
        <v>0.61</v>
      </c>
      <c r="K414" s="199">
        <f t="shared" si="6"/>
        <v>5.31</v>
      </c>
    </row>
    <row r="415" spans="2:11" x14ac:dyDescent="0.25">
      <c r="B415" s="198">
        <v>387</v>
      </c>
      <c r="C415" s="199">
        <v>31482202</v>
      </c>
      <c r="D415" s="199" t="s">
        <v>1464</v>
      </c>
      <c r="E415" s="199" t="s">
        <v>1344</v>
      </c>
      <c r="F415" s="200">
        <v>43565</v>
      </c>
      <c r="G415" s="200">
        <v>43646</v>
      </c>
      <c r="H415" s="199">
        <v>37044</v>
      </c>
      <c r="I415" s="199">
        <v>37044</v>
      </c>
      <c r="J415" s="199">
        <v>0.61</v>
      </c>
      <c r="K415" s="199">
        <f t="shared" si="6"/>
        <v>22.6</v>
      </c>
    </row>
    <row r="416" spans="2:11" x14ac:dyDescent="0.25">
      <c r="B416" s="198">
        <v>388</v>
      </c>
      <c r="C416" s="199">
        <v>31482202</v>
      </c>
      <c r="D416" s="199" t="s">
        <v>1464</v>
      </c>
      <c r="E416" s="199" t="s">
        <v>1345</v>
      </c>
      <c r="F416" s="200">
        <v>43565</v>
      </c>
      <c r="G416" s="200">
        <v>43646</v>
      </c>
      <c r="H416" s="199">
        <v>2644</v>
      </c>
      <c r="I416" s="199">
        <v>2644</v>
      </c>
      <c r="J416" s="199">
        <v>0.61</v>
      </c>
      <c r="K416" s="199">
        <f t="shared" si="6"/>
        <v>1.61</v>
      </c>
    </row>
    <row r="417" spans="2:11" x14ac:dyDescent="0.25">
      <c r="B417" s="198">
        <v>389</v>
      </c>
      <c r="C417" s="199">
        <v>31482202</v>
      </c>
      <c r="D417" s="199" t="s">
        <v>1464</v>
      </c>
      <c r="E417" s="199" t="s">
        <v>1359</v>
      </c>
      <c r="F417" s="200">
        <v>43565</v>
      </c>
      <c r="G417" s="200">
        <v>43646</v>
      </c>
      <c r="H417" s="199">
        <v>187</v>
      </c>
      <c r="I417" s="199">
        <v>187</v>
      </c>
      <c r="J417" s="199">
        <v>0.61</v>
      </c>
      <c r="K417" s="199">
        <f t="shared" si="6"/>
        <v>0.11</v>
      </c>
    </row>
    <row r="418" spans="2:11" x14ac:dyDescent="0.25">
      <c r="B418" s="198">
        <v>390</v>
      </c>
      <c r="C418" s="199">
        <v>31482202</v>
      </c>
      <c r="D418" s="199" t="s">
        <v>1464</v>
      </c>
      <c r="E418" s="199" t="s">
        <v>1346</v>
      </c>
      <c r="F418" s="200">
        <v>43565</v>
      </c>
      <c r="G418" s="200">
        <v>43646</v>
      </c>
      <c r="H418" s="199">
        <v>1521</v>
      </c>
      <c r="I418" s="199">
        <v>1521</v>
      </c>
      <c r="J418" s="199">
        <v>0.61</v>
      </c>
      <c r="K418" s="199">
        <f t="shared" si="6"/>
        <v>0.93</v>
      </c>
    </row>
    <row r="419" spans="2:11" x14ac:dyDescent="0.25">
      <c r="B419" s="198">
        <v>391</v>
      </c>
      <c r="C419" s="199">
        <v>31482202</v>
      </c>
      <c r="D419" s="199" t="s">
        <v>1464</v>
      </c>
      <c r="E419" s="199" t="s">
        <v>1347</v>
      </c>
      <c r="F419" s="200">
        <v>43565</v>
      </c>
      <c r="G419" s="200">
        <v>43646</v>
      </c>
      <c r="H419" s="199">
        <v>21935</v>
      </c>
      <c r="I419" s="199">
        <v>21935</v>
      </c>
      <c r="J419" s="199">
        <v>0.61</v>
      </c>
      <c r="K419" s="199">
        <f t="shared" si="6"/>
        <v>13.38</v>
      </c>
    </row>
    <row r="420" spans="2:11" x14ac:dyDescent="0.25">
      <c r="B420" s="198">
        <v>392</v>
      </c>
      <c r="C420" s="199">
        <v>31482202</v>
      </c>
      <c r="D420" s="199" t="s">
        <v>1464</v>
      </c>
      <c r="E420" s="199" t="s">
        <v>1348</v>
      </c>
      <c r="F420" s="200">
        <v>43565</v>
      </c>
      <c r="G420" s="200">
        <v>43646</v>
      </c>
      <c r="H420" s="199">
        <v>2237</v>
      </c>
      <c r="I420" s="199">
        <v>2237</v>
      </c>
      <c r="J420" s="199">
        <v>0.61</v>
      </c>
      <c r="K420" s="199">
        <f t="shared" si="6"/>
        <v>1.36</v>
      </c>
    </row>
    <row r="421" spans="2:11" x14ac:dyDescent="0.25">
      <c r="B421" s="198">
        <v>393</v>
      </c>
      <c r="C421" s="199">
        <v>31482202</v>
      </c>
      <c r="D421" s="199" t="s">
        <v>1464</v>
      </c>
      <c r="E421" s="199" t="s">
        <v>1356</v>
      </c>
      <c r="F421" s="200">
        <v>43565</v>
      </c>
      <c r="G421" s="200">
        <v>43646</v>
      </c>
      <c r="H421" s="199">
        <v>66</v>
      </c>
      <c r="I421" s="199">
        <v>66</v>
      </c>
      <c r="J421" s="199">
        <v>0.61</v>
      </c>
      <c r="K421" s="199">
        <f t="shared" si="6"/>
        <v>0.04</v>
      </c>
    </row>
    <row r="422" spans="2:11" x14ac:dyDescent="0.25">
      <c r="B422" s="198">
        <v>394</v>
      </c>
      <c r="C422" s="199">
        <v>31482202</v>
      </c>
      <c r="D422" s="199" t="s">
        <v>1464</v>
      </c>
      <c r="E422" s="199" t="s">
        <v>1350</v>
      </c>
      <c r="F422" s="200">
        <v>43565</v>
      </c>
      <c r="G422" s="200">
        <v>43646</v>
      </c>
      <c r="H422" s="199">
        <v>21716</v>
      </c>
      <c r="I422" s="199">
        <v>21716</v>
      </c>
      <c r="J422" s="199">
        <v>0.61</v>
      </c>
      <c r="K422" s="199">
        <f t="shared" si="6"/>
        <v>13.25</v>
      </c>
    </row>
    <row r="423" spans="2:11" x14ac:dyDescent="0.25">
      <c r="B423" s="198">
        <v>395</v>
      </c>
      <c r="C423" s="199">
        <v>31590431</v>
      </c>
      <c r="D423" s="199" t="s">
        <v>1465</v>
      </c>
      <c r="E423" s="199" t="s">
        <v>1340</v>
      </c>
      <c r="F423" s="200">
        <v>43573</v>
      </c>
      <c r="G423" s="200">
        <v>43807</v>
      </c>
      <c r="H423" s="199">
        <v>982769</v>
      </c>
      <c r="I423" s="199">
        <v>982769</v>
      </c>
      <c r="J423" s="199">
        <v>0.61</v>
      </c>
      <c r="K423" s="199">
        <f t="shared" si="6"/>
        <v>599.49</v>
      </c>
    </row>
    <row r="424" spans="2:11" x14ac:dyDescent="0.25">
      <c r="B424" s="198">
        <v>396</v>
      </c>
      <c r="C424" s="199">
        <v>31590431</v>
      </c>
      <c r="D424" s="199" t="s">
        <v>1465</v>
      </c>
      <c r="E424" s="199" t="s">
        <v>1342</v>
      </c>
      <c r="F424" s="200">
        <v>43573</v>
      </c>
      <c r="G424" s="200">
        <v>43807</v>
      </c>
      <c r="H424" s="199">
        <v>57439</v>
      </c>
      <c r="I424" s="199">
        <v>57439</v>
      </c>
      <c r="J424" s="199">
        <v>0.61</v>
      </c>
      <c r="K424" s="199">
        <f t="shared" si="6"/>
        <v>35.04</v>
      </c>
    </row>
    <row r="425" spans="2:11" x14ac:dyDescent="0.25">
      <c r="B425" s="198">
        <v>397</v>
      </c>
      <c r="C425" s="199">
        <v>31590431</v>
      </c>
      <c r="D425" s="199" t="s">
        <v>1465</v>
      </c>
      <c r="E425" s="199" t="s">
        <v>1343</v>
      </c>
      <c r="F425" s="200">
        <v>43573</v>
      </c>
      <c r="G425" s="200">
        <v>43807</v>
      </c>
      <c r="H425" s="199">
        <v>107388</v>
      </c>
      <c r="I425" s="199">
        <v>107388</v>
      </c>
      <c r="J425" s="199">
        <v>0.61</v>
      </c>
      <c r="K425" s="199">
        <f t="shared" si="6"/>
        <v>65.510000000000005</v>
      </c>
    </row>
    <row r="426" spans="2:11" x14ac:dyDescent="0.25">
      <c r="B426" s="198">
        <v>398</v>
      </c>
      <c r="C426" s="199">
        <v>31590431</v>
      </c>
      <c r="D426" s="199" t="s">
        <v>1465</v>
      </c>
      <c r="E426" s="199" t="s">
        <v>1358</v>
      </c>
      <c r="F426" s="200">
        <v>43573</v>
      </c>
      <c r="G426" s="200">
        <v>43807</v>
      </c>
      <c r="H426" s="199">
        <v>3349</v>
      </c>
      <c r="I426" s="199">
        <v>3349</v>
      </c>
      <c r="J426" s="199">
        <v>0.61</v>
      </c>
      <c r="K426" s="199">
        <f t="shared" si="6"/>
        <v>2.04</v>
      </c>
    </row>
    <row r="427" spans="2:11" x14ac:dyDescent="0.25">
      <c r="B427" s="198">
        <v>399</v>
      </c>
      <c r="C427" s="199">
        <v>31590431</v>
      </c>
      <c r="D427" s="199" t="s">
        <v>1465</v>
      </c>
      <c r="E427" s="199" t="s">
        <v>1344</v>
      </c>
      <c r="F427" s="200">
        <v>43573</v>
      </c>
      <c r="G427" s="200">
        <v>43807</v>
      </c>
      <c r="H427" s="199">
        <v>296284</v>
      </c>
      <c r="I427" s="199">
        <v>296284</v>
      </c>
      <c r="J427" s="199">
        <v>0.61</v>
      </c>
      <c r="K427" s="199">
        <f t="shared" si="6"/>
        <v>180.73</v>
      </c>
    </row>
    <row r="428" spans="2:11" x14ac:dyDescent="0.25">
      <c r="B428" s="198">
        <v>400</v>
      </c>
      <c r="C428" s="199">
        <v>31590431</v>
      </c>
      <c r="D428" s="199" t="s">
        <v>1465</v>
      </c>
      <c r="E428" s="199" t="s">
        <v>1345</v>
      </c>
      <c r="F428" s="200">
        <v>43573</v>
      </c>
      <c r="G428" s="200">
        <v>43807</v>
      </c>
      <c r="H428" s="199">
        <v>181723</v>
      </c>
      <c r="I428" s="199">
        <v>181723</v>
      </c>
      <c r="J428" s="199">
        <v>0.61</v>
      </c>
      <c r="K428" s="199">
        <f t="shared" si="6"/>
        <v>110.85</v>
      </c>
    </row>
    <row r="429" spans="2:11" x14ac:dyDescent="0.25">
      <c r="B429" s="198">
        <v>401</v>
      </c>
      <c r="C429" s="199">
        <v>31590431</v>
      </c>
      <c r="D429" s="199" t="s">
        <v>1465</v>
      </c>
      <c r="E429" s="199" t="s">
        <v>1347</v>
      </c>
      <c r="F429" s="200">
        <v>43573</v>
      </c>
      <c r="G429" s="200">
        <v>43807</v>
      </c>
      <c r="H429" s="199">
        <v>617468</v>
      </c>
      <c r="I429" s="199">
        <v>617468</v>
      </c>
      <c r="J429" s="199">
        <v>0.61</v>
      </c>
      <c r="K429" s="199">
        <f t="shared" si="6"/>
        <v>376.66</v>
      </c>
    </row>
    <row r="430" spans="2:11" x14ac:dyDescent="0.25">
      <c r="B430" s="198">
        <v>402</v>
      </c>
      <c r="C430" s="199">
        <v>31590431</v>
      </c>
      <c r="D430" s="199" t="s">
        <v>1465</v>
      </c>
      <c r="E430" s="199" t="s">
        <v>1356</v>
      </c>
      <c r="F430" s="200">
        <v>43605</v>
      </c>
      <c r="G430" s="200">
        <v>43807</v>
      </c>
      <c r="H430" s="199">
        <v>6677</v>
      </c>
      <c r="I430" s="199">
        <v>6677</v>
      </c>
      <c r="J430" s="199">
        <v>0.61</v>
      </c>
      <c r="K430" s="199">
        <f t="shared" si="6"/>
        <v>4.07</v>
      </c>
    </row>
    <row r="431" spans="2:11" x14ac:dyDescent="0.25">
      <c r="B431" s="198">
        <v>403</v>
      </c>
      <c r="C431" s="199">
        <v>31590431</v>
      </c>
      <c r="D431" s="199" t="s">
        <v>1465</v>
      </c>
      <c r="E431" s="199" t="s">
        <v>1350</v>
      </c>
      <c r="F431" s="200">
        <v>43573</v>
      </c>
      <c r="G431" s="200">
        <v>43807</v>
      </c>
      <c r="H431" s="199">
        <v>738170</v>
      </c>
      <c r="I431" s="199">
        <v>738170</v>
      </c>
      <c r="J431" s="199">
        <v>0.61</v>
      </c>
      <c r="K431" s="199">
        <f t="shared" si="6"/>
        <v>450.28</v>
      </c>
    </row>
    <row r="432" spans="2:11" x14ac:dyDescent="0.25">
      <c r="B432" s="198">
        <v>404</v>
      </c>
      <c r="C432" s="199">
        <v>31641731</v>
      </c>
      <c r="D432" s="199" t="s">
        <v>1466</v>
      </c>
      <c r="E432" s="199" t="s">
        <v>1344</v>
      </c>
      <c r="F432" s="200">
        <v>43574</v>
      </c>
      <c r="G432" s="200">
        <v>43737</v>
      </c>
      <c r="H432" s="199">
        <v>197202</v>
      </c>
      <c r="I432" s="199">
        <v>197202</v>
      </c>
      <c r="J432" s="199">
        <v>0.61</v>
      </c>
      <c r="K432" s="199">
        <f t="shared" si="6"/>
        <v>120.29</v>
      </c>
    </row>
    <row r="433" spans="2:11" x14ac:dyDescent="0.25">
      <c r="B433" s="198">
        <v>405</v>
      </c>
      <c r="C433" s="199">
        <v>31641731</v>
      </c>
      <c r="D433" s="199" t="s">
        <v>1466</v>
      </c>
      <c r="E433" s="199" t="s">
        <v>1345</v>
      </c>
      <c r="F433" s="200">
        <v>43574</v>
      </c>
      <c r="G433" s="200">
        <v>43737</v>
      </c>
      <c r="H433" s="199">
        <v>10441</v>
      </c>
      <c r="I433" s="199">
        <v>10441</v>
      </c>
      <c r="J433" s="199">
        <v>0.61</v>
      </c>
      <c r="K433" s="199">
        <f t="shared" si="6"/>
        <v>6.37</v>
      </c>
    </row>
    <row r="434" spans="2:11" x14ac:dyDescent="0.25">
      <c r="B434" s="198">
        <v>406</v>
      </c>
      <c r="C434" s="199">
        <v>31641832</v>
      </c>
      <c r="D434" s="199" t="s">
        <v>1467</v>
      </c>
      <c r="E434" s="199" t="s">
        <v>1344</v>
      </c>
      <c r="F434" s="200">
        <v>43556</v>
      </c>
      <c r="G434" s="200">
        <v>43646</v>
      </c>
      <c r="H434" s="199">
        <v>18413</v>
      </c>
      <c r="I434" s="199">
        <v>18413</v>
      </c>
      <c r="J434" s="199">
        <v>0.61</v>
      </c>
      <c r="K434" s="199">
        <f t="shared" si="6"/>
        <v>11.23</v>
      </c>
    </row>
    <row r="435" spans="2:11" x14ac:dyDescent="0.25">
      <c r="B435" s="198">
        <v>407</v>
      </c>
      <c r="C435" s="199">
        <v>31641832</v>
      </c>
      <c r="D435" s="199" t="s">
        <v>1467</v>
      </c>
      <c r="E435" s="199" t="s">
        <v>1345</v>
      </c>
      <c r="F435" s="200">
        <v>43556</v>
      </c>
      <c r="G435" s="200">
        <v>43646</v>
      </c>
      <c r="H435" s="199">
        <v>2456</v>
      </c>
      <c r="I435" s="199">
        <v>2456</v>
      </c>
      <c r="J435" s="199">
        <v>0.61</v>
      </c>
      <c r="K435" s="199">
        <f t="shared" si="6"/>
        <v>1.5</v>
      </c>
    </row>
    <row r="436" spans="2:11" x14ac:dyDescent="0.25">
      <c r="B436" s="198">
        <v>408</v>
      </c>
      <c r="C436" s="199">
        <v>31642767</v>
      </c>
      <c r="D436" s="199" t="s">
        <v>1468</v>
      </c>
      <c r="E436" s="199" t="s">
        <v>1340</v>
      </c>
      <c r="F436" s="200">
        <v>43592</v>
      </c>
      <c r="G436" s="200">
        <v>43793</v>
      </c>
      <c r="H436" s="199">
        <v>155350</v>
      </c>
      <c r="I436" s="199">
        <v>155350</v>
      </c>
      <c r="J436" s="199">
        <v>0.61</v>
      </c>
      <c r="K436" s="199">
        <f t="shared" si="6"/>
        <v>94.76</v>
      </c>
    </row>
    <row r="437" spans="2:11" x14ac:dyDescent="0.25">
      <c r="B437" s="198">
        <v>409</v>
      </c>
      <c r="C437" s="199">
        <v>31642767</v>
      </c>
      <c r="D437" s="199" t="s">
        <v>1468</v>
      </c>
      <c r="E437" s="199" t="s">
        <v>1343</v>
      </c>
      <c r="F437" s="200">
        <v>43592</v>
      </c>
      <c r="G437" s="200">
        <v>43793</v>
      </c>
      <c r="H437" s="199">
        <v>50183</v>
      </c>
      <c r="I437" s="199">
        <v>50183</v>
      </c>
      <c r="J437" s="199">
        <v>0.61</v>
      </c>
      <c r="K437" s="199">
        <f t="shared" si="6"/>
        <v>30.61</v>
      </c>
    </row>
    <row r="438" spans="2:11" x14ac:dyDescent="0.25">
      <c r="B438" s="198">
        <v>410</v>
      </c>
      <c r="C438" s="199">
        <v>31642767</v>
      </c>
      <c r="D438" s="199" t="s">
        <v>1468</v>
      </c>
      <c r="E438" s="199" t="s">
        <v>1346</v>
      </c>
      <c r="F438" s="200">
        <v>43592</v>
      </c>
      <c r="G438" s="200">
        <v>43793</v>
      </c>
      <c r="H438" s="199">
        <v>82075</v>
      </c>
      <c r="I438" s="199">
        <v>82075</v>
      </c>
      <c r="J438" s="199">
        <v>0.61</v>
      </c>
      <c r="K438" s="199">
        <f t="shared" si="6"/>
        <v>50.07</v>
      </c>
    </row>
    <row r="439" spans="2:11" x14ac:dyDescent="0.25">
      <c r="B439" s="198">
        <v>411</v>
      </c>
      <c r="C439" s="199">
        <v>31642767</v>
      </c>
      <c r="D439" s="199" t="s">
        <v>1468</v>
      </c>
      <c r="E439" s="199" t="s">
        <v>1347</v>
      </c>
      <c r="F439" s="200">
        <v>43592</v>
      </c>
      <c r="G439" s="200">
        <v>43793</v>
      </c>
      <c r="H439" s="199">
        <v>188691</v>
      </c>
      <c r="I439" s="199">
        <v>188691</v>
      </c>
      <c r="J439" s="199">
        <v>0.61</v>
      </c>
      <c r="K439" s="199">
        <f t="shared" si="6"/>
        <v>115.1</v>
      </c>
    </row>
    <row r="440" spans="2:11" x14ac:dyDescent="0.25">
      <c r="B440" s="198">
        <v>412</v>
      </c>
      <c r="C440" s="199">
        <v>31642767</v>
      </c>
      <c r="D440" s="199" t="s">
        <v>1468</v>
      </c>
      <c r="E440" s="199" t="s">
        <v>1356</v>
      </c>
      <c r="F440" s="200">
        <v>43592</v>
      </c>
      <c r="G440" s="200">
        <v>43793</v>
      </c>
      <c r="H440" s="199">
        <v>1126</v>
      </c>
      <c r="I440" s="199">
        <v>1126</v>
      </c>
      <c r="J440" s="199">
        <v>0.61</v>
      </c>
      <c r="K440" s="199">
        <f t="shared" si="6"/>
        <v>0.69</v>
      </c>
    </row>
    <row r="441" spans="2:11" x14ac:dyDescent="0.25">
      <c r="B441" s="198">
        <v>413</v>
      </c>
      <c r="C441" s="199">
        <v>31642767</v>
      </c>
      <c r="D441" s="199" t="s">
        <v>1468</v>
      </c>
      <c r="E441" s="199" t="s">
        <v>1350</v>
      </c>
      <c r="F441" s="200">
        <v>43592</v>
      </c>
      <c r="G441" s="200">
        <v>43793</v>
      </c>
      <c r="H441" s="199">
        <v>143706</v>
      </c>
      <c r="I441" s="199">
        <v>143706</v>
      </c>
      <c r="J441" s="199">
        <v>0.61</v>
      </c>
      <c r="K441" s="199">
        <f t="shared" si="6"/>
        <v>87.66</v>
      </c>
    </row>
    <row r="442" spans="2:11" x14ac:dyDescent="0.25">
      <c r="B442" s="198">
        <v>414</v>
      </c>
      <c r="C442" s="199">
        <v>31642771</v>
      </c>
      <c r="D442" s="199" t="s">
        <v>1469</v>
      </c>
      <c r="E442" s="199" t="s">
        <v>1340</v>
      </c>
      <c r="F442" s="200">
        <v>43516</v>
      </c>
      <c r="G442" s="200">
        <v>43597</v>
      </c>
      <c r="H442" s="199">
        <v>53913</v>
      </c>
      <c r="I442" s="199">
        <v>53913</v>
      </c>
      <c r="J442" s="199">
        <v>0.61</v>
      </c>
      <c r="K442" s="199">
        <f t="shared" si="6"/>
        <v>32.89</v>
      </c>
    </row>
    <row r="443" spans="2:11" x14ac:dyDescent="0.25">
      <c r="B443" s="198">
        <v>415</v>
      </c>
      <c r="C443" s="199">
        <v>31642771</v>
      </c>
      <c r="D443" s="199" t="s">
        <v>1469</v>
      </c>
      <c r="E443" s="199" t="s">
        <v>1343</v>
      </c>
      <c r="F443" s="200">
        <v>43516</v>
      </c>
      <c r="G443" s="200">
        <v>43597</v>
      </c>
      <c r="H443" s="199">
        <v>19837</v>
      </c>
      <c r="I443" s="199">
        <v>19837</v>
      </c>
      <c r="J443" s="199">
        <v>0.61</v>
      </c>
      <c r="K443" s="199">
        <f t="shared" si="6"/>
        <v>12.1</v>
      </c>
    </row>
    <row r="444" spans="2:11" x14ac:dyDescent="0.25">
      <c r="B444" s="198">
        <v>416</v>
      </c>
      <c r="C444" s="199">
        <v>31650515</v>
      </c>
      <c r="D444" s="199" t="s">
        <v>1470</v>
      </c>
      <c r="E444" s="199" t="s">
        <v>1344</v>
      </c>
      <c r="F444" s="200">
        <v>43556</v>
      </c>
      <c r="G444" s="200">
        <v>43646</v>
      </c>
      <c r="H444" s="199">
        <v>18204</v>
      </c>
      <c r="I444" s="199">
        <v>18204</v>
      </c>
      <c r="J444" s="199">
        <v>0.61</v>
      </c>
      <c r="K444" s="199">
        <f t="shared" si="6"/>
        <v>11.1</v>
      </c>
    </row>
    <row r="445" spans="2:11" x14ac:dyDescent="0.25">
      <c r="B445" s="198">
        <v>417</v>
      </c>
      <c r="C445" s="199">
        <v>31650515</v>
      </c>
      <c r="D445" s="199" t="s">
        <v>1470</v>
      </c>
      <c r="E445" s="199" t="s">
        <v>1345</v>
      </c>
      <c r="F445" s="200">
        <v>43556</v>
      </c>
      <c r="G445" s="200">
        <v>43646</v>
      </c>
      <c r="H445" s="199">
        <v>355</v>
      </c>
      <c r="I445" s="199">
        <v>355</v>
      </c>
      <c r="J445" s="199">
        <v>0.61</v>
      </c>
      <c r="K445" s="199">
        <f t="shared" si="6"/>
        <v>0.22</v>
      </c>
    </row>
    <row r="446" spans="2:11" x14ac:dyDescent="0.25">
      <c r="B446" s="198">
        <v>418</v>
      </c>
      <c r="C446" s="199">
        <v>31650563</v>
      </c>
      <c r="D446" s="199" t="s">
        <v>1471</v>
      </c>
      <c r="E446" s="199" t="s">
        <v>1344</v>
      </c>
      <c r="F446" s="200">
        <v>43556</v>
      </c>
      <c r="G446" s="200">
        <v>43646</v>
      </c>
      <c r="H446" s="199">
        <v>265727</v>
      </c>
      <c r="I446" s="199">
        <v>265727</v>
      </c>
      <c r="J446" s="199">
        <v>0.61</v>
      </c>
      <c r="K446" s="199">
        <f t="shared" si="6"/>
        <v>162.09</v>
      </c>
    </row>
    <row r="447" spans="2:11" x14ac:dyDescent="0.25">
      <c r="B447" s="198">
        <v>419</v>
      </c>
      <c r="C447" s="199">
        <v>31650563</v>
      </c>
      <c r="D447" s="199" t="s">
        <v>1471</v>
      </c>
      <c r="E447" s="199" t="s">
        <v>1345</v>
      </c>
      <c r="F447" s="200">
        <v>43556</v>
      </c>
      <c r="G447" s="200">
        <v>43646</v>
      </c>
      <c r="H447" s="199">
        <v>4463</v>
      </c>
      <c r="I447" s="199">
        <v>4463</v>
      </c>
      <c r="J447" s="199">
        <v>0.61</v>
      </c>
      <c r="K447" s="199">
        <f t="shared" si="6"/>
        <v>2.72</v>
      </c>
    </row>
    <row r="448" spans="2:11" x14ac:dyDescent="0.25">
      <c r="B448" s="198">
        <v>420</v>
      </c>
      <c r="C448" s="199">
        <v>31662175</v>
      </c>
      <c r="D448" s="199" t="s">
        <v>1472</v>
      </c>
      <c r="E448" s="199" t="s">
        <v>1344</v>
      </c>
      <c r="F448" s="200">
        <v>43584</v>
      </c>
      <c r="G448" s="200">
        <v>43732</v>
      </c>
      <c r="H448" s="199">
        <v>2677875</v>
      </c>
      <c r="I448" s="199">
        <v>2677875</v>
      </c>
      <c r="J448" s="199">
        <v>0.61</v>
      </c>
      <c r="K448" s="199">
        <f t="shared" si="6"/>
        <v>1633.5</v>
      </c>
    </row>
    <row r="449" spans="2:11" x14ac:dyDescent="0.25">
      <c r="B449" s="198">
        <v>421</v>
      </c>
      <c r="C449" s="199">
        <v>31662175</v>
      </c>
      <c r="D449" s="199" t="s">
        <v>1472</v>
      </c>
      <c r="E449" s="199" t="s">
        <v>1345</v>
      </c>
      <c r="F449" s="200">
        <v>43584</v>
      </c>
      <c r="G449" s="200">
        <v>43732</v>
      </c>
      <c r="H449" s="199">
        <v>191257</v>
      </c>
      <c r="I449" s="199">
        <v>191257</v>
      </c>
      <c r="J449" s="199">
        <v>0.61</v>
      </c>
      <c r="K449" s="199">
        <f t="shared" si="6"/>
        <v>116.67</v>
      </c>
    </row>
    <row r="450" spans="2:11" x14ac:dyDescent="0.25">
      <c r="B450" s="198">
        <v>422</v>
      </c>
      <c r="C450" s="199">
        <v>31670613</v>
      </c>
      <c r="D450" s="199" t="s">
        <v>1473</v>
      </c>
      <c r="E450" s="199" t="s">
        <v>1344</v>
      </c>
      <c r="F450" s="200">
        <v>43556</v>
      </c>
      <c r="G450" s="200">
        <v>43646</v>
      </c>
      <c r="H450" s="199">
        <v>250994</v>
      </c>
      <c r="I450" s="199">
        <v>250994</v>
      </c>
      <c r="J450" s="199">
        <v>0.61</v>
      </c>
      <c r="K450" s="199">
        <f t="shared" si="6"/>
        <v>153.11000000000001</v>
      </c>
    </row>
    <row r="451" spans="2:11" x14ac:dyDescent="0.25">
      <c r="B451" s="198">
        <v>423</v>
      </c>
      <c r="C451" s="199">
        <v>31670613</v>
      </c>
      <c r="D451" s="199" t="s">
        <v>1473</v>
      </c>
      <c r="E451" s="199" t="s">
        <v>1345</v>
      </c>
      <c r="F451" s="200">
        <v>43556</v>
      </c>
      <c r="G451" s="200">
        <v>43646</v>
      </c>
      <c r="H451" s="199">
        <v>29157</v>
      </c>
      <c r="I451" s="199">
        <v>29157</v>
      </c>
      <c r="J451" s="199">
        <v>0.61</v>
      </c>
      <c r="K451" s="199">
        <f t="shared" si="6"/>
        <v>17.79</v>
      </c>
    </row>
    <row r="452" spans="2:11" x14ac:dyDescent="0.25">
      <c r="B452" s="198">
        <v>424</v>
      </c>
      <c r="C452" s="199">
        <v>31702617</v>
      </c>
      <c r="D452" s="199" t="s">
        <v>1474</v>
      </c>
      <c r="E452" s="199" t="s">
        <v>1340</v>
      </c>
      <c r="F452" s="200">
        <v>43586</v>
      </c>
      <c r="G452" s="200">
        <v>43604</v>
      </c>
      <c r="H452" s="199">
        <v>98880</v>
      </c>
      <c r="I452" s="199">
        <v>98880</v>
      </c>
      <c r="J452" s="199">
        <v>0.61</v>
      </c>
      <c r="K452" s="199">
        <f t="shared" si="6"/>
        <v>60.32</v>
      </c>
    </row>
    <row r="453" spans="2:11" x14ac:dyDescent="0.25">
      <c r="B453" s="198">
        <v>425</v>
      </c>
      <c r="C453" s="199">
        <v>31702617</v>
      </c>
      <c r="D453" s="199" t="s">
        <v>1474</v>
      </c>
      <c r="E453" s="199" t="s">
        <v>1342</v>
      </c>
      <c r="F453" s="200">
        <v>43586</v>
      </c>
      <c r="G453" s="200">
        <v>43604</v>
      </c>
      <c r="H453" s="199">
        <v>17597</v>
      </c>
      <c r="I453" s="199">
        <v>17597</v>
      </c>
      <c r="J453" s="199">
        <v>0.61</v>
      </c>
      <c r="K453" s="199">
        <f t="shared" si="6"/>
        <v>10.73</v>
      </c>
    </row>
    <row r="454" spans="2:11" x14ac:dyDescent="0.25">
      <c r="B454" s="198">
        <v>426</v>
      </c>
      <c r="C454" s="199">
        <v>31702617</v>
      </c>
      <c r="D454" s="199" t="s">
        <v>1474</v>
      </c>
      <c r="E454" s="199" t="s">
        <v>1343</v>
      </c>
      <c r="F454" s="200">
        <v>43586</v>
      </c>
      <c r="G454" s="200">
        <v>43604</v>
      </c>
      <c r="H454" s="199">
        <v>28194</v>
      </c>
      <c r="I454" s="199">
        <v>28194</v>
      </c>
      <c r="J454" s="199">
        <v>0.61</v>
      </c>
      <c r="K454" s="199">
        <f t="shared" si="6"/>
        <v>17.2</v>
      </c>
    </row>
    <row r="455" spans="2:11" x14ac:dyDescent="0.25">
      <c r="B455" s="198">
        <v>427</v>
      </c>
      <c r="C455" s="199">
        <v>31702617</v>
      </c>
      <c r="D455" s="199" t="s">
        <v>1474</v>
      </c>
      <c r="E455" s="199" t="s">
        <v>1358</v>
      </c>
      <c r="F455" s="200">
        <v>43586</v>
      </c>
      <c r="G455" s="200">
        <v>43604</v>
      </c>
      <c r="H455" s="199">
        <v>900</v>
      </c>
      <c r="I455" s="199">
        <v>900</v>
      </c>
      <c r="J455" s="199">
        <v>0.61</v>
      </c>
      <c r="K455" s="199">
        <f t="shared" si="6"/>
        <v>0.55000000000000004</v>
      </c>
    </row>
    <row r="456" spans="2:11" x14ac:dyDescent="0.25">
      <c r="B456" s="198">
        <v>428</v>
      </c>
      <c r="C456" s="199">
        <v>31702617</v>
      </c>
      <c r="D456" s="199" t="s">
        <v>1474</v>
      </c>
      <c r="E456" s="199" t="s">
        <v>1344</v>
      </c>
      <c r="F456" s="200">
        <v>43586</v>
      </c>
      <c r="G456" s="200">
        <v>43604</v>
      </c>
      <c r="H456" s="199">
        <v>77448</v>
      </c>
      <c r="I456" s="199">
        <v>77448</v>
      </c>
      <c r="J456" s="199">
        <v>0.61</v>
      </c>
      <c r="K456" s="199">
        <f t="shared" si="6"/>
        <v>47.24</v>
      </c>
    </row>
    <row r="457" spans="2:11" x14ac:dyDescent="0.25">
      <c r="B457" s="198">
        <v>429</v>
      </c>
      <c r="C457" s="199">
        <v>31702617</v>
      </c>
      <c r="D457" s="199" t="s">
        <v>1474</v>
      </c>
      <c r="E457" s="199" t="s">
        <v>1345</v>
      </c>
      <c r="F457" s="200">
        <v>43586</v>
      </c>
      <c r="G457" s="200">
        <v>43604</v>
      </c>
      <c r="H457" s="199">
        <v>45390</v>
      </c>
      <c r="I457" s="199">
        <v>45390</v>
      </c>
      <c r="J457" s="199">
        <v>0.61</v>
      </c>
      <c r="K457" s="199">
        <f t="shared" si="6"/>
        <v>27.69</v>
      </c>
    </row>
    <row r="458" spans="2:11" x14ac:dyDescent="0.25">
      <c r="B458" s="198">
        <v>430</v>
      </c>
      <c r="C458" s="199">
        <v>31702617</v>
      </c>
      <c r="D458" s="199" t="s">
        <v>1474</v>
      </c>
      <c r="E458" s="199" t="s">
        <v>1359</v>
      </c>
      <c r="F458" s="200">
        <v>43586</v>
      </c>
      <c r="G458" s="200">
        <v>43604</v>
      </c>
      <c r="H458" s="199">
        <v>1064</v>
      </c>
      <c r="I458" s="199">
        <v>1064</v>
      </c>
      <c r="J458" s="199">
        <v>0.61</v>
      </c>
      <c r="K458" s="199">
        <f t="shared" si="6"/>
        <v>0.65</v>
      </c>
    </row>
    <row r="459" spans="2:11" x14ac:dyDescent="0.25">
      <c r="B459" s="198">
        <v>431</v>
      </c>
      <c r="C459" s="199">
        <v>31702617</v>
      </c>
      <c r="D459" s="199" t="s">
        <v>1474</v>
      </c>
      <c r="E459" s="199" t="s">
        <v>1346</v>
      </c>
      <c r="F459" s="200">
        <v>43586</v>
      </c>
      <c r="G459" s="200">
        <v>43604</v>
      </c>
      <c r="H459" s="199">
        <v>57192</v>
      </c>
      <c r="I459" s="199">
        <v>57192</v>
      </c>
      <c r="J459" s="199">
        <v>0.61</v>
      </c>
      <c r="K459" s="199">
        <f t="shared" si="6"/>
        <v>34.89</v>
      </c>
    </row>
    <row r="460" spans="2:11" x14ac:dyDescent="0.25">
      <c r="B460" s="198">
        <v>432</v>
      </c>
      <c r="C460" s="199">
        <v>31702617</v>
      </c>
      <c r="D460" s="199" t="s">
        <v>1474</v>
      </c>
      <c r="E460" s="199" t="s">
        <v>1347</v>
      </c>
      <c r="F460" s="200">
        <v>43586</v>
      </c>
      <c r="G460" s="200">
        <v>43604</v>
      </c>
      <c r="H460" s="199">
        <v>175140</v>
      </c>
      <c r="I460" s="199">
        <v>175140</v>
      </c>
      <c r="J460" s="199">
        <v>0.61</v>
      </c>
      <c r="K460" s="199">
        <f t="shared" si="6"/>
        <v>106.84</v>
      </c>
    </row>
    <row r="461" spans="2:11" x14ac:dyDescent="0.25">
      <c r="B461" s="198">
        <v>433</v>
      </c>
      <c r="C461" s="199">
        <v>31702617</v>
      </c>
      <c r="D461" s="199" t="s">
        <v>1474</v>
      </c>
      <c r="E461" s="199" t="s">
        <v>1348</v>
      </c>
      <c r="F461" s="200">
        <v>43586</v>
      </c>
      <c r="G461" s="200">
        <v>43604</v>
      </c>
      <c r="H461" s="199">
        <v>15898</v>
      </c>
      <c r="I461" s="199">
        <v>15898</v>
      </c>
      <c r="J461" s="199">
        <v>0.61</v>
      </c>
      <c r="K461" s="199">
        <f t="shared" si="6"/>
        <v>9.6999999999999993</v>
      </c>
    </row>
    <row r="462" spans="2:11" x14ac:dyDescent="0.25">
      <c r="B462" s="198">
        <v>434</v>
      </c>
      <c r="C462" s="199">
        <v>31702617</v>
      </c>
      <c r="D462" s="199" t="s">
        <v>1474</v>
      </c>
      <c r="E462" s="199" t="s">
        <v>1350</v>
      </c>
      <c r="F462" s="200">
        <v>43586</v>
      </c>
      <c r="G462" s="200">
        <v>43604</v>
      </c>
      <c r="H462" s="199">
        <v>85620</v>
      </c>
      <c r="I462" s="199">
        <v>85620</v>
      </c>
      <c r="J462" s="199">
        <v>0.61</v>
      </c>
      <c r="K462" s="199">
        <f t="shared" si="6"/>
        <v>52.23</v>
      </c>
    </row>
    <row r="463" spans="2:11" x14ac:dyDescent="0.25">
      <c r="B463" s="198">
        <v>435</v>
      </c>
      <c r="C463" s="199">
        <v>31704787</v>
      </c>
      <c r="D463" s="199" t="s">
        <v>1475</v>
      </c>
      <c r="E463" s="199" t="s">
        <v>1344</v>
      </c>
      <c r="F463" s="200">
        <v>43586</v>
      </c>
      <c r="G463" s="200">
        <v>43737</v>
      </c>
      <c r="H463" s="199">
        <v>6719</v>
      </c>
      <c r="I463" s="199">
        <v>6719</v>
      </c>
      <c r="J463" s="199">
        <v>0.61</v>
      </c>
      <c r="K463" s="199">
        <f t="shared" si="6"/>
        <v>4.0999999999999996</v>
      </c>
    </row>
    <row r="464" spans="2:11" x14ac:dyDescent="0.25">
      <c r="B464" s="198">
        <v>436</v>
      </c>
      <c r="C464" s="199">
        <v>31704787</v>
      </c>
      <c r="D464" s="199" t="s">
        <v>1475</v>
      </c>
      <c r="E464" s="199" t="s">
        <v>1345</v>
      </c>
      <c r="F464" s="200">
        <v>43586</v>
      </c>
      <c r="G464" s="200">
        <v>43737</v>
      </c>
      <c r="H464" s="199">
        <v>769</v>
      </c>
      <c r="I464" s="199">
        <v>769</v>
      </c>
      <c r="J464" s="199">
        <v>0.61</v>
      </c>
      <c r="K464" s="199">
        <f t="shared" si="6"/>
        <v>0.47</v>
      </c>
    </row>
    <row r="465" spans="2:11" x14ac:dyDescent="0.25">
      <c r="B465" s="198">
        <v>437</v>
      </c>
      <c r="C465" s="199">
        <v>31717918</v>
      </c>
      <c r="D465" s="199" t="s">
        <v>1476</v>
      </c>
      <c r="E465" s="199" t="s">
        <v>1340</v>
      </c>
      <c r="F465" s="200">
        <v>43586</v>
      </c>
      <c r="G465" s="200">
        <v>43737</v>
      </c>
      <c r="H465" s="199">
        <v>13038</v>
      </c>
      <c r="I465" s="199">
        <v>13038</v>
      </c>
      <c r="J465" s="199">
        <v>0.61</v>
      </c>
      <c r="K465" s="199">
        <f t="shared" si="6"/>
        <v>7.95</v>
      </c>
    </row>
    <row r="466" spans="2:11" x14ac:dyDescent="0.25">
      <c r="B466" s="198">
        <v>438</v>
      </c>
      <c r="C466" s="199">
        <v>31717918</v>
      </c>
      <c r="D466" s="199" t="s">
        <v>1476</v>
      </c>
      <c r="E466" s="199" t="s">
        <v>1343</v>
      </c>
      <c r="F466" s="200">
        <v>43586</v>
      </c>
      <c r="G466" s="200">
        <v>43737</v>
      </c>
      <c r="H466" s="199">
        <v>12575</v>
      </c>
      <c r="I466" s="199">
        <v>12575</v>
      </c>
      <c r="J466" s="199">
        <v>0.61</v>
      </c>
      <c r="K466" s="199">
        <f t="shared" si="6"/>
        <v>7.67</v>
      </c>
    </row>
    <row r="467" spans="2:11" x14ac:dyDescent="0.25">
      <c r="B467" s="198">
        <v>439</v>
      </c>
      <c r="C467" s="199">
        <v>31723098</v>
      </c>
      <c r="D467" s="199" t="s">
        <v>1477</v>
      </c>
      <c r="E467" s="199" t="s">
        <v>1340</v>
      </c>
      <c r="F467" s="200">
        <v>43499</v>
      </c>
      <c r="G467" s="200">
        <v>43589</v>
      </c>
      <c r="H467" s="199">
        <v>28433</v>
      </c>
      <c r="I467" s="199">
        <v>28433</v>
      </c>
      <c r="J467" s="199">
        <v>0.61</v>
      </c>
      <c r="K467" s="199">
        <f t="shared" si="6"/>
        <v>17.34</v>
      </c>
    </row>
    <row r="468" spans="2:11" x14ac:dyDescent="0.25">
      <c r="B468" s="198">
        <v>440</v>
      </c>
      <c r="C468" s="199">
        <v>31723098</v>
      </c>
      <c r="D468" s="199" t="s">
        <v>1477</v>
      </c>
      <c r="E468" s="199" t="s">
        <v>1342</v>
      </c>
      <c r="F468" s="200">
        <v>43499</v>
      </c>
      <c r="G468" s="200">
        <v>43589</v>
      </c>
      <c r="H468" s="199">
        <v>1596</v>
      </c>
      <c r="I468" s="199">
        <v>1596</v>
      </c>
      <c r="J468" s="199">
        <v>0.61</v>
      </c>
      <c r="K468" s="199">
        <f t="shared" si="6"/>
        <v>0.97</v>
      </c>
    </row>
    <row r="469" spans="2:11" x14ac:dyDescent="0.25">
      <c r="B469" s="198">
        <v>441</v>
      </c>
      <c r="C469" s="199">
        <v>31723098</v>
      </c>
      <c r="D469" s="199" t="s">
        <v>1477</v>
      </c>
      <c r="E469" s="199" t="s">
        <v>1343</v>
      </c>
      <c r="F469" s="200">
        <v>43499</v>
      </c>
      <c r="G469" s="200">
        <v>43589</v>
      </c>
      <c r="H469" s="199">
        <v>12374</v>
      </c>
      <c r="I469" s="199">
        <v>12374</v>
      </c>
      <c r="J469" s="199">
        <v>0.61</v>
      </c>
      <c r="K469" s="199">
        <f t="shared" si="6"/>
        <v>7.55</v>
      </c>
    </row>
    <row r="470" spans="2:11" x14ac:dyDescent="0.25">
      <c r="B470" s="198">
        <v>442</v>
      </c>
      <c r="C470" s="199">
        <v>31723098</v>
      </c>
      <c r="D470" s="199" t="s">
        <v>1477</v>
      </c>
      <c r="E470" s="199" t="s">
        <v>1352</v>
      </c>
      <c r="F470" s="200">
        <v>43499</v>
      </c>
      <c r="G470" s="200">
        <v>43589</v>
      </c>
      <c r="H470" s="199">
        <v>253</v>
      </c>
      <c r="I470" s="199">
        <v>253</v>
      </c>
      <c r="J470" s="199">
        <v>0.61</v>
      </c>
      <c r="K470" s="199">
        <f t="shared" si="6"/>
        <v>0.15</v>
      </c>
    </row>
    <row r="471" spans="2:11" x14ac:dyDescent="0.25">
      <c r="B471" s="198">
        <v>443</v>
      </c>
      <c r="C471" s="199">
        <v>31723098</v>
      </c>
      <c r="D471" s="199" t="s">
        <v>1477</v>
      </c>
      <c r="E471" s="199" t="s">
        <v>1358</v>
      </c>
      <c r="F471" s="200">
        <v>43499</v>
      </c>
      <c r="G471" s="200">
        <v>43589</v>
      </c>
      <c r="H471" s="199">
        <v>24</v>
      </c>
      <c r="I471" s="199">
        <v>24</v>
      </c>
      <c r="J471" s="199">
        <v>0.61</v>
      </c>
      <c r="K471" s="199">
        <f t="shared" si="6"/>
        <v>0.01</v>
      </c>
    </row>
    <row r="472" spans="2:11" x14ac:dyDescent="0.25">
      <c r="B472" s="198">
        <v>444</v>
      </c>
      <c r="C472" s="199">
        <v>31723098</v>
      </c>
      <c r="D472" s="199" t="s">
        <v>1477</v>
      </c>
      <c r="E472" s="199" t="s">
        <v>1344</v>
      </c>
      <c r="F472" s="200">
        <v>43499</v>
      </c>
      <c r="G472" s="200">
        <v>43589</v>
      </c>
      <c r="H472" s="199">
        <v>73023</v>
      </c>
      <c r="I472" s="199">
        <v>73023</v>
      </c>
      <c r="J472" s="199">
        <v>0.61</v>
      </c>
      <c r="K472" s="199">
        <f t="shared" si="6"/>
        <v>44.54</v>
      </c>
    </row>
    <row r="473" spans="2:11" x14ac:dyDescent="0.25">
      <c r="B473" s="198">
        <v>445</v>
      </c>
      <c r="C473" s="199">
        <v>31723098</v>
      </c>
      <c r="D473" s="199" t="s">
        <v>1477</v>
      </c>
      <c r="E473" s="199" t="s">
        <v>1345</v>
      </c>
      <c r="F473" s="200">
        <v>43499</v>
      </c>
      <c r="G473" s="200">
        <v>43589</v>
      </c>
      <c r="H473" s="199">
        <v>4639</v>
      </c>
      <c r="I473" s="199">
        <v>4639</v>
      </c>
      <c r="J473" s="199">
        <v>0.61</v>
      </c>
      <c r="K473" s="199">
        <f t="shared" si="6"/>
        <v>2.83</v>
      </c>
    </row>
    <row r="474" spans="2:11" x14ac:dyDescent="0.25">
      <c r="B474" s="198">
        <v>446</v>
      </c>
      <c r="C474" s="199">
        <v>31723098</v>
      </c>
      <c r="D474" s="199" t="s">
        <v>1477</v>
      </c>
      <c r="E474" s="199" t="s">
        <v>1391</v>
      </c>
      <c r="F474" s="200">
        <v>43499</v>
      </c>
      <c r="G474" s="200">
        <v>43589</v>
      </c>
      <c r="H474" s="199">
        <v>522</v>
      </c>
      <c r="I474" s="199">
        <v>522</v>
      </c>
      <c r="J474" s="199">
        <v>0.61</v>
      </c>
      <c r="K474" s="199">
        <f t="shared" si="6"/>
        <v>0.32</v>
      </c>
    </row>
    <row r="475" spans="2:11" x14ac:dyDescent="0.25">
      <c r="B475" s="198">
        <v>447</v>
      </c>
      <c r="C475" s="199">
        <v>31723098</v>
      </c>
      <c r="D475" s="199" t="s">
        <v>1477</v>
      </c>
      <c r="E475" s="199" t="s">
        <v>1359</v>
      </c>
      <c r="F475" s="200">
        <v>43499</v>
      </c>
      <c r="G475" s="200">
        <v>43589</v>
      </c>
      <c r="H475" s="199">
        <v>161</v>
      </c>
      <c r="I475" s="199">
        <v>161</v>
      </c>
      <c r="J475" s="199">
        <v>0.61</v>
      </c>
      <c r="K475" s="199">
        <f t="shared" si="6"/>
        <v>0.1</v>
      </c>
    </row>
    <row r="476" spans="2:11" x14ac:dyDescent="0.25">
      <c r="B476" s="198">
        <v>448</v>
      </c>
      <c r="C476" s="199">
        <v>31723098</v>
      </c>
      <c r="D476" s="199" t="s">
        <v>1477</v>
      </c>
      <c r="E476" s="199" t="s">
        <v>1346</v>
      </c>
      <c r="F476" s="200">
        <v>43499</v>
      </c>
      <c r="G476" s="200">
        <v>43589</v>
      </c>
      <c r="H476" s="199">
        <v>4298</v>
      </c>
      <c r="I476" s="199">
        <v>4298</v>
      </c>
      <c r="J476" s="199">
        <v>0.61</v>
      </c>
      <c r="K476" s="199">
        <f t="shared" ref="K476:K539" si="7">ROUND(I476*(J476/1000),2)</f>
        <v>2.62</v>
      </c>
    </row>
    <row r="477" spans="2:11" x14ac:dyDescent="0.25">
      <c r="B477" s="198">
        <v>449</v>
      </c>
      <c r="C477" s="199">
        <v>31723098</v>
      </c>
      <c r="D477" s="199" t="s">
        <v>1477</v>
      </c>
      <c r="E477" s="199" t="s">
        <v>1347</v>
      </c>
      <c r="F477" s="200">
        <v>43499</v>
      </c>
      <c r="G477" s="200">
        <v>43589</v>
      </c>
      <c r="H477" s="199">
        <v>16692</v>
      </c>
      <c r="I477" s="199">
        <v>16692</v>
      </c>
      <c r="J477" s="199">
        <v>0.61</v>
      </c>
      <c r="K477" s="199">
        <f t="shared" si="7"/>
        <v>10.18</v>
      </c>
    </row>
    <row r="478" spans="2:11" x14ac:dyDescent="0.25">
      <c r="B478" s="198">
        <v>450</v>
      </c>
      <c r="C478" s="199">
        <v>31723098</v>
      </c>
      <c r="D478" s="199" t="s">
        <v>1477</v>
      </c>
      <c r="E478" s="199" t="s">
        <v>1348</v>
      </c>
      <c r="F478" s="200">
        <v>43499</v>
      </c>
      <c r="G478" s="200">
        <v>43589</v>
      </c>
      <c r="H478" s="199">
        <v>2670</v>
      </c>
      <c r="I478" s="199">
        <v>2670</v>
      </c>
      <c r="J478" s="199">
        <v>0.61</v>
      </c>
      <c r="K478" s="199">
        <f t="shared" si="7"/>
        <v>1.63</v>
      </c>
    </row>
    <row r="479" spans="2:11" x14ac:dyDescent="0.25">
      <c r="B479" s="198">
        <v>451</v>
      </c>
      <c r="C479" s="199">
        <v>31723098</v>
      </c>
      <c r="D479" s="199" t="s">
        <v>1477</v>
      </c>
      <c r="E479" s="199" t="s">
        <v>1350</v>
      </c>
      <c r="F479" s="200">
        <v>43499</v>
      </c>
      <c r="G479" s="200">
        <v>43589</v>
      </c>
      <c r="H479" s="199">
        <v>15276</v>
      </c>
      <c r="I479" s="199">
        <v>15276</v>
      </c>
      <c r="J479" s="199">
        <v>0.61</v>
      </c>
      <c r="K479" s="199">
        <f t="shared" si="7"/>
        <v>9.32</v>
      </c>
    </row>
    <row r="480" spans="2:11" x14ac:dyDescent="0.25">
      <c r="B480" s="198">
        <v>452</v>
      </c>
      <c r="C480" s="199">
        <v>31763233</v>
      </c>
      <c r="D480" s="199" t="s">
        <v>1478</v>
      </c>
      <c r="E480" s="199" t="s">
        <v>1340</v>
      </c>
      <c r="F480" s="200">
        <v>43580</v>
      </c>
      <c r="G480" s="200">
        <v>43590</v>
      </c>
      <c r="H480" s="199">
        <v>63591</v>
      </c>
      <c r="I480" s="199">
        <v>63591</v>
      </c>
      <c r="J480" s="199">
        <v>0.61</v>
      </c>
      <c r="K480" s="199">
        <f t="shared" si="7"/>
        <v>38.79</v>
      </c>
    </row>
    <row r="481" spans="2:11" x14ac:dyDescent="0.25">
      <c r="B481" s="198">
        <v>453</v>
      </c>
      <c r="C481" s="199">
        <v>31763233</v>
      </c>
      <c r="D481" s="199" t="s">
        <v>1478</v>
      </c>
      <c r="E481" s="199" t="s">
        <v>1342</v>
      </c>
      <c r="F481" s="200">
        <v>43580</v>
      </c>
      <c r="G481" s="200">
        <v>43590</v>
      </c>
      <c r="H481" s="199">
        <v>4363</v>
      </c>
      <c r="I481" s="199">
        <v>4363</v>
      </c>
      <c r="J481" s="199">
        <v>0.61</v>
      </c>
      <c r="K481" s="199">
        <f t="shared" si="7"/>
        <v>2.66</v>
      </c>
    </row>
    <row r="482" spans="2:11" x14ac:dyDescent="0.25">
      <c r="B482" s="198">
        <v>454</v>
      </c>
      <c r="C482" s="199">
        <v>31763233</v>
      </c>
      <c r="D482" s="199" t="s">
        <v>1478</v>
      </c>
      <c r="E482" s="199" t="s">
        <v>1343</v>
      </c>
      <c r="F482" s="200">
        <v>43580</v>
      </c>
      <c r="G482" s="200">
        <v>43590</v>
      </c>
      <c r="H482" s="199">
        <v>18237</v>
      </c>
      <c r="I482" s="199">
        <v>18237</v>
      </c>
      <c r="J482" s="199">
        <v>0.61</v>
      </c>
      <c r="K482" s="199">
        <f t="shared" si="7"/>
        <v>11.12</v>
      </c>
    </row>
    <row r="483" spans="2:11" x14ac:dyDescent="0.25">
      <c r="B483" s="198">
        <v>455</v>
      </c>
      <c r="C483" s="199">
        <v>31763233</v>
      </c>
      <c r="D483" s="199" t="s">
        <v>1478</v>
      </c>
      <c r="E483" s="199" t="s">
        <v>1344</v>
      </c>
      <c r="F483" s="200">
        <v>43580</v>
      </c>
      <c r="G483" s="200">
        <v>43590</v>
      </c>
      <c r="H483" s="199">
        <v>27441</v>
      </c>
      <c r="I483" s="199">
        <v>27441</v>
      </c>
      <c r="J483" s="199">
        <v>0.61</v>
      </c>
      <c r="K483" s="199">
        <f t="shared" si="7"/>
        <v>16.739999999999998</v>
      </c>
    </row>
    <row r="484" spans="2:11" x14ac:dyDescent="0.25">
      <c r="B484" s="198">
        <v>456</v>
      </c>
      <c r="C484" s="199">
        <v>31763233</v>
      </c>
      <c r="D484" s="199" t="s">
        <v>1478</v>
      </c>
      <c r="E484" s="199" t="s">
        <v>1347</v>
      </c>
      <c r="F484" s="200">
        <v>43580</v>
      </c>
      <c r="G484" s="200">
        <v>43590</v>
      </c>
      <c r="H484" s="199">
        <v>98957</v>
      </c>
      <c r="I484" s="199">
        <v>98957</v>
      </c>
      <c r="J484" s="199">
        <v>0.61</v>
      </c>
      <c r="K484" s="199">
        <f t="shared" si="7"/>
        <v>60.36</v>
      </c>
    </row>
    <row r="485" spans="2:11" x14ac:dyDescent="0.25">
      <c r="B485" s="198">
        <v>457</v>
      </c>
      <c r="C485" s="199">
        <v>31763233</v>
      </c>
      <c r="D485" s="199" t="s">
        <v>1478</v>
      </c>
      <c r="E485" s="199" t="s">
        <v>1350</v>
      </c>
      <c r="F485" s="200">
        <v>43580</v>
      </c>
      <c r="G485" s="200">
        <v>43590</v>
      </c>
      <c r="H485" s="199">
        <v>30774</v>
      </c>
      <c r="I485" s="199">
        <v>30774</v>
      </c>
      <c r="J485" s="199">
        <v>0.61</v>
      </c>
      <c r="K485" s="199">
        <f t="shared" si="7"/>
        <v>18.77</v>
      </c>
    </row>
    <row r="486" spans="2:11" x14ac:dyDescent="0.25">
      <c r="B486" s="198">
        <v>458</v>
      </c>
      <c r="C486" s="199">
        <v>31777581</v>
      </c>
      <c r="D486" s="199" t="s">
        <v>1479</v>
      </c>
      <c r="E486" s="199" t="s">
        <v>1344</v>
      </c>
      <c r="F486" s="200">
        <v>43605</v>
      </c>
      <c r="G486" s="200">
        <v>43737</v>
      </c>
      <c r="H486" s="199">
        <v>519133</v>
      </c>
      <c r="I486" s="199">
        <v>519133</v>
      </c>
      <c r="J486" s="199">
        <v>0.61</v>
      </c>
      <c r="K486" s="199">
        <f t="shared" si="7"/>
        <v>316.67</v>
      </c>
    </row>
    <row r="487" spans="2:11" x14ac:dyDescent="0.25">
      <c r="B487" s="198">
        <v>459</v>
      </c>
      <c r="C487" s="199">
        <v>31777581</v>
      </c>
      <c r="D487" s="199" t="s">
        <v>1479</v>
      </c>
      <c r="E487" s="199" t="s">
        <v>1345</v>
      </c>
      <c r="F487" s="200">
        <v>43605</v>
      </c>
      <c r="G487" s="200">
        <v>43737</v>
      </c>
      <c r="H487" s="199">
        <v>35819</v>
      </c>
      <c r="I487" s="199">
        <v>35819</v>
      </c>
      <c r="J487" s="199">
        <v>0.61</v>
      </c>
      <c r="K487" s="199">
        <f t="shared" si="7"/>
        <v>21.85</v>
      </c>
    </row>
    <row r="488" spans="2:11" x14ac:dyDescent="0.25">
      <c r="B488" s="198">
        <v>460</v>
      </c>
      <c r="C488" s="199">
        <v>31791166</v>
      </c>
      <c r="D488" s="199" t="s">
        <v>1480</v>
      </c>
      <c r="E488" s="199" t="s">
        <v>1340</v>
      </c>
      <c r="F488" s="200">
        <v>43556</v>
      </c>
      <c r="G488" s="200">
        <v>43646</v>
      </c>
      <c r="H488" s="199">
        <v>335110</v>
      </c>
      <c r="I488" s="199">
        <v>335110</v>
      </c>
      <c r="J488" s="199">
        <v>0.61</v>
      </c>
      <c r="K488" s="199">
        <f t="shared" si="7"/>
        <v>204.42</v>
      </c>
    </row>
    <row r="489" spans="2:11" x14ac:dyDescent="0.25">
      <c r="B489" s="198">
        <v>461</v>
      </c>
      <c r="C489" s="199">
        <v>31791166</v>
      </c>
      <c r="D489" s="199" t="s">
        <v>1480</v>
      </c>
      <c r="E489" s="199" t="s">
        <v>1342</v>
      </c>
      <c r="F489" s="200">
        <v>43556</v>
      </c>
      <c r="G489" s="200">
        <v>43646</v>
      </c>
      <c r="H489" s="199">
        <v>18307</v>
      </c>
      <c r="I489" s="199">
        <v>18307</v>
      </c>
      <c r="J489" s="199">
        <v>0.61</v>
      </c>
      <c r="K489" s="199">
        <f t="shared" si="7"/>
        <v>11.17</v>
      </c>
    </row>
    <row r="490" spans="2:11" x14ac:dyDescent="0.25">
      <c r="B490" s="198">
        <v>462</v>
      </c>
      <c r="C490" s="199">
        <v>31791166</v>
      </c>
      <c r="D490" s="199" t="s">
        <v>1480</v>
      </c>
      <c r="E490" s="199" t="s">
        <v>1343</v>
      </c>
      <c r="F490" s="200">
        <v>43556</v>
      </c>
      <c r="G490" s="200">
        <v>43646</v>
      </c>
      <c r="H490" s="199">
        <v>102891</v>
      </c>
      <c r="I490" s="199">
        <v>102891</v>
      </c>
      <c r="J490" s="199">
        <v>0.61</v>
      </c>
      <c r="K490" s="199">
        <f t="shared" si="7"/>
        <v>62.76</v>
      </c>
    </row>
    <row r="491" spans="2:11" x14ac:dyDescent="0.25">
      <c r="B491" s="198">
        <v>463</v>
      </c>
      <c r="C491" s="199">
        <v>31791166</v>
      </c>
      <c r="D491" s="199" t="s">
        <v>1480</v>
      </c>
      <c r="E491" s="199" t="s">
        <v>1358</v>
      </c>
      <c r="F491" s="200">
        <v>43556</v>
      </c>
      <c r="G491" s="200">
        <v>43646</v>
      </c>
      <c r="H491" s="199">
        <v>829</v>
      </c>
      <c r="I491" s="199">
        <v>829</v>
      </c>
      <c r="J491" s="199">
        <v>0.61</v>
      </c>
      <c r="K491" s="199">
        <f t="shared" si="7"/>
        <v>0.51</v>
      </c>
    </row>
    <row r="492" spans="2:11" x14ac:dyDescent="0.25">
      <c r="B492" s="198">
        <v>464</v>
      </c>
      <c r="C492" s="199">
        <v>31791166</v>
      </c>
      <c r="D492" s="199" t="s">
        <v>1480</v>
      </c>
      <c r="E492" s="199" t="s">
        <v>1344</v>
      </c>
      <c r="F492" s="200">
        <v>43556</v>
      </c>
      <c r="G492" s="200">
        <v>43646</v>
      </c>
      <c r="H492" s="199">
        <v>51959</v>
      </c>
      <c r="I492" s="199">
        <v>51959</v>
      </c>
      <c r="J492" s="199">
        <v>0.61</v>
      </c>
      <c r="K492" s="199">
        <f t="shared" si="7"/>
        <v>31.69</v>
      </c>
    </row>
    <row r="493" spans="2:11" x14ac:dyDescent="0.25">
      <c r="B493" s="198">
        <v>465</v>
      </c>
      <c r="C493" s="199">
        <v>31791166</v>
      </c>
      <c r="D493" s="199" t="s">
        <v>1480</v>
      </c>
      <c r="E493" s="199" t="s">
        <v>1345</v>
      </c>
      <c r="F493" s="200">
        <v>43556</v>
      </c>
      <c r="G493" s="200">
        <v>43646</v>
      </c>
      <c r="H493" s="199">
        <v>17626</v>
      </c>
      <c r="I493" s="199">
        <v>17626</v>
      </c>
      <c r="J493" s="199">
        <v>0.61</v>
      </c>
      <c r="K493" s="199">
        <f t="shared" si="7"/>
        <v>10.75</v>
      </c>
    </row>
    <row r="494" spans="2:11" x14ac:dyDescent="0.25">
      <c r="B494" s="198">
        <v>466</v>
      </c>
      <c r="C494" s="199">
        <v>31791166</v>
      </c>
      <c r="D494" s="199" t="s">
        <v>1480</v>
      </c>
      <c r="E494" s="199" t="s">
        <v>1346</v>
      </c>
      <c r="F494" s="200">
        <v>43556</v>
      </c>
      <c r="G494" s="200">
        <v>43646</v>
      </c>
      <c r="H494" s="199">
        <v>87567</v>
      </c>
      <c r="I494" s="199">
        <v>87567</v>
      </c>
      <c r="J494" s="199">
        <v>0.61</v>
      </c>
      <c r="K494" s="199">
        <f t="shared" si="7"/>
        <v>53.42</v>
      </c>
    </row>
    <row r="495" spans="2:11" x14ac:dyDescent="0.25">
      <c r="B495" s="198">
        <v>467</v>
      </c>
      <c r="C495" s="199">
        <v>31791166</v>
      </c>
      <c r="D495" s="199" t="s">
        <v>1480</v>
      </c>
      <c r="E495" s="199" t="s">
        <v>1347</v>
      </c>
      <c r="F495" s="200">
        <v>43556</v>
      </c>
      <c r="G495" s="200">
        <v>43646</v>
      </c>
      <c r="H495" s="199">
        <v>275458</v>
      </c>
      <c r="I495" s="199">
        <v>275458</v>
      </c>
      <c r="J495" s="199">
        <v>0.61</v>
      </c>
      <c r="K495" s="199">
        <f t="shared" si="7"/>
        <v>168.03</v>
      </c>
    </row>
    <row r="496" spans="2:11" x14ac:dyDescent="0.25">
      <c r="B496" s="198">
        <v>468</v>
      </c>
      <c r="C496" s="199">
        <v>31791166</v>
      </c>
      <c r="D496" s="199" t="s">
        <v>1480</v>
      </c>
      <c r="E496" s="199" t="s">
        <v>1348</v>
      </c>
      <c r="F496" s="200">
        <v>43556</v>
      </c>
      <c r="G496" s="200">
        <v>43646</v>
      </c>
      <c r="H496" s="199">
        <v>2781</v>
      </c>
      <c r="I496" s="199">
        <v>2781</v>
      </c>
      <c r="J496" s="199">
        <v>0.61</v>
      </c>
      <c r="K496" s="199">
        <f t="shared" si="7"/>
        <v>1.7</v>
      </c>
    </row>
    <row r="497" spans="2:11" x14ac:dyDescent="0.25">
      <c r="B497" s="198">
        <v>469</v>
      </c>
      <c r="C497" s="199">
        <v>31791166</v>
      </c>
      <c r="D497" s="199" t="s">
        <v>1480</v>
      </c>
      <c r="E497" s="199" t="s">
        <v>1356</v>
      </c>
      <c r="F497" s="200">
        <v>43556</v>
      </c>
      <c r="G497" s="200">
        <v>43646</v>
      </c>
      <c r="H497" s="199">
        <v>1525</v>
      </c>
      <c r="I497" s="199">
        <v>1525</v>
      </c>
      <c r="J497" s="199">
        <v>0.61</v>
      </c>
      <c r="K497" s="199">
        <f t="shared" si="7"/>
        <v>0.93</v>
      </c>
    </row>
    <row r="498" spans="2:11" x14ac:dyDescent="0.25">
      <c r="B498" s="198">
        <v>470</v>
      </c>
      <c r="C498" s="199">
        <v>31791166</v>
      </c>
      <c r="D498" s="199" t="s">
        <v>1480</v>
      </c>
      <c r="E498" s="199" t="s">
        <v>1350</v>
      </c>
      <c r="F498" s="200">
        <v>43556</v>
      </c>
      <c r="G498" s="200">
        <v>43646</v>
      </c>
      <c r="H498" s="199">
        <v>270749</v>
      </c>
      <c r="I498" s="199">
        <v>270749</v>
      </c>
      <c r="J498" s="199">
        <v>0.61</v>
      </c>
      <c r="K498" s="199">
        <f t="shared" si="7"/>
        <v>165.16</v>
      </c>
    </row>
    <row r="499" spans="2:11" x14ac:dyDescent="0.25">
      <c r="B499" s="198">
        <v>471</v>
      </c>
      <c r="C499" s="199">
        <v>31804919</v>
      </c>
      <c r="D499" s="199" t="s">
        <v>1481</v>
      </c>
      <c r="E499" s="199" t="s">
        <v>1344</v>
      </c>
      <c r="F499" s="200">
        <v>43556</v>
      </c>
      <c r="G499" s="200">
        <v>43646</v>
      </c>
      <c r="H499" s="199">
        <v>541564</v>
      </c>
      <c r="I499" s="199">
        <v>541564</v>
      </c>
      <c r="J499" s="199">
        <v>0.61</v>
      </c>
      <c r="K499" s="199">
        <f t="shared" si="7"/>
        <v>330.35</v>
      </c>
    </row>
    <row r="500" spans="2:11" x14ac:dyDescent="0.25">
      <c r="B500" s="198">
        <v>472</v>
      </c>
      <c r="C500" s="199">
        <v>31804919</v>
      </c>
      <c r="D500" s="199" t="s">
        <v>1481</v>
      </c>
      <c r="E500" s="199" t="s">
        <v>1345</v>
      </c>
      <c r="F500" s="200">
        <v>43556</v>
      </c>
      <c r="G500" s="200">
        <v>43646</v>
      </c>
      <c r="H500" s="199">
        <v>32962</v>
      </c>
      <c r="I500" s="199">
        <v>32962</v>
      </c>
      <c r="J500" s="199">
        <v>0.61</v>
      </c>
      <c r="K500" s="199">
        <f t="shared" si="7"/>
        <v>20.11</v>
      </c>
    </row>
    <row r="501" spans="2:11" x14ac:dyDescent="0.25">
      <c r="B501" s="198">
        <v>473</v>
      </c>
      <c r="C501" s="199">
        <v>31806054</v>
      </c>
      <c r="D501" s="199" t="s">
        <v>1482</v>
      </c>
      <c r="E501" s="199" t="s">
        <v>1340</v>
      </c>
      <c r="F501" s="200">
        <v>43528</v>
      </c>
      <c r="G501" s="200">
        <v>43646</v>
      </c>
      <c r="H501" s="199">
        <v>26237</v>
      </c>
      <c r="I501" s="199">
        <v>26237</v>
      </c>
      <c r="J501" s="199">
        <v>0.61</v>
      </c>
      <c r="K501" s="199">
        <f t="shared" si="7"/>
        <v>16</v>
      </c>
    </row>
    <row r="502" spans="2:11" x14ac:dyDescent="0.25">
      <c r="B502" s="198">
        <v>474</v>
      </c>
      <c r="C502" s="199">
        <v>31806054</v>
      </c>
      <c r="D502" s="199" t="s">
        <v>1482</v>
      </c>
      <c r="E502" s="199" t="s">
        <v>1343</v>
      </c>
      <c r="F502" s="200">
        <v>43528</v>
      </c>
      <c r="G502" s="200">
        <v>43646</v>
      </c>
      <c r="H502" s="199">
        <v>5996</v>
      </c>
      <c r="I502" s="199">
        <v>5996</v>
      </c>
      <c r="J502" s="199">
        <v>0.61</v>
      </c>
      <c r="K502" s="199">
        <f t="shared" si="7"/>
        <v>3.66</v>
      </c>
    </row>
    <row r="503" spans="2:11" x14ac:dyDescent="0.25">
      <c r="B503" s="198">
        <v>475</v>
      </c>
      <c r="C503" s="199">
        <v>31806054</v>
      </c>
      <c r="D503" s="199" t="s">
        <v>1482</v>
      </c>
      <c r="E503" s="199" t="s">
        <v>1344</v>
      </c>
      <c r="F503" s="200">
        <v>43528</v>
      </c>
      <c r="G503" s="200">
        <v>43646</v>
      </c>
      <c r="H503" s="199">
        <v>44596</v>
      </c>
      <c r="I503" s="199">
        <v>44596</v>
      </c>
      <c r="J503" s="199">
        <v>0.61</v>
      </c>
      <c r="K503" s="199">
        <f t="shared" si="7"/>
        <v>27.2</v>
      </c>
    </row>
    <row r="504" spans="2:11" x14ac:dyDescent="0.25">
      <c r="B504" s="198">
        <v>476</v>
      </c>
      <c r="C504" s="199">
        <v>31806054</v>
      </c>
      <c r="D504" s="199" t="s">
        <v>1482</v>
      </c>
      <c r="E504" s="199" t="s">
        <v>1359</v>
      </c>
      <c r="F504" s="200">
        <v>43528</v>
      </c>
      <c r="G504" s="200">
        <v>43646</v>
      </c>
      <c r="H504" s="199">
        <v>1941</v>
      </c>
      <c r="I504" s="199">
        <v>1941</v>
      </c>
      <c r="J504" s="199">
        <v>0.61</v>
      </c>
      <c r="K504" s="199">
        <f t="shared" si="7"/>
        <v>1.18</v>
      </c>
    </row>
    <row r="505" spans="2:11" x14ac:dyDescent="0.25">
      <c r="B505" s="198">
        <v>477</v>
      </c>
      <c r="C505" s="199">
        <v>31806054</v>
      </c>
      <c r="D505" s="199" t="s">
        <v>1482</v>
      </c>
      <c r="E505" s="199" t="s">
        <v>1346</v>
      </c>
      <c r="F505" s="200">
        <v>43528</v>
      </c>
      <c r="G505" s="200">
        <v>43646</v>
      </c>
      <c r="H505" s="199">
        <v>23873</v>
      </c>
      <c r="I505" s="199">
        <v>23873</v>
      </c>
      <c r="J505" s="199">
        <v>0.61</v>
      </c>
      <c r="K505" s="199">
        <f t="shared" si="7"/>
        <v>14.56</v>
      </c>
    </row>
    <row r="506" spans="2:11" x14ac:dyDescent="0.25">
      <c r="B506" s="198">
        <v>478</v>
      </c>
      <c r="C506" s="199">
        <v>31806054</v>
      </c>
      <c r="D506" s="199" t="s">
        <v>1482</v>
      </c>
      <c r="E506" s="199" t="s">
        <v>1347</v>
      </c>
      <c r="F506" s="200">
        <v>43528</v>
      </c>
      <c r="G506" s="200">
        <v>43646</v>
      </c>
      <c r="H506" s="199">
        <v>47954</v>
      </c>
      <c r="I506" s="199">
        <v>47954</v>
      </c>
      <c r="J506" s="199">
        <v>0.61</v>
      </c>
      <c r="K506" s="199">
        <f t="shared" si="7"/>
        <v>29.25</v>
      </c>
    </row>
    <row r="507" spans="2:11" x14ac:dyDescent="0.25">
      <c r="B507" s="198">
        <v>479</v>
      </c>
      <c r="C507" s="199">
        <v>31806054</v>
      </c>
      <c r="D507" s="199" t="s">
        <v>1482</v>
      </c>
      <c r="E507" s="199" t="s">
        <v>1348</v>
      </c>
      <c r="F507" s="200">
        <v>43528</v>
      </c>
      <c r="G507" s="200">
        <v>43646</v>
      </c>
      <c r="H507" s="199">
        <v>27371</v>
      </c>
      <c r="I507" s="199">
        <v>27371</v>
      </c>
      <c r="J507" s="199">
        <v>0.61</v>
      </c>
      <c r="K507" s="199">
        <f t="shared" si="7"/>
        <v>16.7</v>
      </c>
    </row>
    <row r="508" spans="2:11" x14ac:dyDescent="0.25">
      <c r="B508" s="198">
        <v>480</v>
      </c>
      <c r="C508" s="199">
        <v>31806054</v>
      </c>
      <c r="D508" s="199" t="s">
        <v>1482</v>
      </c>
      <c r="E508" s="199" t="s">
        <v>1356</v>
      </c>
      <c r="F508" s="200">
        <v>43528</v>
      </c>
      <c r="G508" s="200">
        <v>43646</v>
      </c>
      <c r="H508" s="199">
        <v>426</v>
      </c>
      <c r="I508" s="199">
        <v>426</v>
      </c>
      <c r="J508" s="199">
        <v>0.61</v>
      </c>
      <c r="K508" s="199">
        <f t="shared" si="7"/>
        <v>0.26</v>
      </c>
    </row>
    <row r="509" spans="2:11" x14ac:dyDescent="0.25">
      <c r="B509" s="198">
        <v>481</v>
      </c>
      <c r="C509" s="199">
        <v>31806054</v>
      </c>
      <c r="D509" s="199" t="s">
        <v>1482</v>
      </c>
      <c r="E509" s="199" t="s">
        <v>1350</v>
      </c>
      <c r="F509" s="200">
        <v>43528</v>
      </c>
      <c r="G509" s="200">
        <v>43646</v>
      </c>
      <c r="H509" s="199">
        <v>28895</v>
      </c>
      <c r="I509" s="199">
        <v>28895</v>
      </c>
      <c r="J509" s="199">
        <v>0.61</v>
      </c>
      <c r="K509" s="199">
        <f t="shared" si="7"/>
        <v>17.63</v>
      </c>
    </row>
    <row r="510" spans="2:11" x14ac:dyDescent="0.25">
      <c r="B510" s="198">
        <v>482</v>
      </c>
      <c r="C510" s="199">
        <v>31808723</v>
      </c>
      <c r="D510" s="199" t="s">
        <v>1483</v>
      </c>
      <c r="E510" s="199" t="s">
        <v>1344</v>
      </c>
      <c r="F510" s="200">
        <v>43549</v>
      </c>
      <c r="G510" s="200">
        <v>43618</v>
      </c>
      <c r="H510" s="199">
        <v>169085</v>
      </c>
      <c r="I510" s="199">
        <v>169085</v>
      </c>
      <c r="J510" s="199">
        <v>0.61</v>
      </c>
      <c r="K510" s="199">
        <f t="shared" si="7"/>
        <v>103.14</v>
      </c>
    </row>
    <row r="511" spans="2:11" x14ac:dyDescent="0.25">
      <c r="B511" s="198">
        <v>483</v>
      </c>
      <c r="C511" s="199">
        <v>31808723</v>
      </c>
      <c r="D511" s="199" t="s">
        <v>1483</v>
      </c>
      <c r="E511" s="199" t="s">
        <v>1345</v>
      </c>
      <c r="F511" s="200">
        <v>43549</v>
      </c>
      <c r="G511" s="200">
        <v>43618</v>
      </c>
      <c r="H511" s="199">
        <v>8079</v>
      </c>
      <c r="I511" s="199">
        <v>8079</v>
      </c>
      <c r="J511" s="199">
        <v>0.61</v>
      </c>
      <c r="K511" s="199">
        <f t="shared" si="7"/>
        <v>4.93</v>
      </c>
    </row>
    <row r="512" spans="2:11" x14ac:dyDescent="0.25">
      <c r="B512" s="198">
        <v>484</v>
      </c>
      <c r="C512" s="199">
        <v>31825224</v>
      </c>
      <c r="D512" s="199" t="s">
        <v>1484</v>
      </c>
      <c r="E512" s="199" t="s">
        <v>1340</v>
      </c>
      <c r="F512" s="200">
        <v>43556</v>
      </c>
      <c r="G512" s="200">
        <v>43646</v>
      </c>
      <c r="H512" s="199">
        <v>79927</v>
      </c>
      <c r="I512" s="199">
        <v>79927</v>
      </c>
      <c r="J512" s="199">
        <v>0.61</v>
      </c>
      <c r="K512" s="199">
        <f t="shared" si="7"/>
        <v>48.76</v>
      </c>
    </row>
    <row r="513" spans="2:11" x14ac:dyDescent="0.25">
      <c r="B513" s="198">
        <v>485</v>
      </c>
      <c r="C513" s="199">
        <v>31825224</v>
      </c>
      <c r="D513" s="199" t="s">
        <v>1484</v>
      </c>
      <c r="E513" s="199" t="s">
        <v>1342</v>
      </c>
      <c r="F513" s="200">
        <v>43556</v>
      </c>
      <c r="G513" s="200">
        <v>43646</v>
      </c>
      <c r="H513" s="199">
        <v>10245</v>
      </c>
      <c r="I513" s="199">
        <v>10245</v>
      </c>
      <c r="J513" s="199">
        <v>0.61</v>
      </c>
      <c r="K513" s="199">
        <f t="shared" si="7"/>
        <v>6.25</v>
      </c>
    </row>
    <row r="514" spans="2:11" x14ac:dyDescent="0.25">
      <c r="B514" s="198">
        <v>486</v>
      </c>
      <c r="C514" s="199">
        <v>31825224</v>
      </c>
      <c r="D514" s="199" t="s">
        <v>1484</v>
      </c>
      <c r="E514" s="199" t="s">
        <v>1343</v>
      </c>
      <c r="F514" s="200">
        <v>43556</v>
      </c>
      <c r="G514" s="200">
        <v>43646</v>
      </c>
      <c r="H514" s="199">
        <v>22158</v>
      </c>
      <c r="I514" s="199">
        <v>22158</v>
      </c>
      <c r="J514" s="199">
        <v>0.61</v>
      </c>
      <c r="K514" s="199">
        <f t="shared" si="7"/>
        <v>13.52</v>
      </c>
    </row>
    <row r="515" spans="2:11" x14ac:dyDescent="0.25">
      <c r="B515" s="198">
        <v>487</v>
      </c>
      <c r="C515" s="199">
        <v>31825224</v>
      </c>
      <c r="D515" s="199" t="s">
        <v>1484</v>
      </c>
      <c r="E515" s="199" t="s">
        <v>1344</v>
      </c>
      <c r="F515" s="200">
        <v>43556</v>
      </c>
      <c r="G515" s="200">
        <v>43646</v>
      </c>
      <c r="H515" s="199">
        <v>53452</v>
      </c>
      <c r="I515" s="199">
        <v>53452</v>
      </c>
      <c r="J515" s="199">
        <v>0.61</v>
      </c>
      <c r="K515" s="199">
        <f t="shared" si="7"/>
        <v>32.61</v>
      </c>
    </row>
    <row r="516" spans="2:11" x14ac:dyDescent="0.25">
      <c r="B516" s="198">
        <v>488</v>
      </c>
      <c r="C516" s="199">
        <v>31825224</v>
      </c>
      <c r="D516" s="199" t="s">
        <v>1484</v>
      </c>
      <c r="E516" s="199" t="s">
        <v>1345</v>
      </c>
      <c r="F516" s="200">
        <v>43556</v>
      </c>
      <c r="G516" s="200">
        <v>43646</v>
      </c>
      <c r="H516" s="199">
        <v>3424</v>
      </c>
      <c r="I516" s="199">
        <v>3424</v>
      </c>
      <c r="J516" s="199">
        <v>0.61</v>
      </c>
      <c r="K516" s="199">
        <f t="shared" si="7"/>
        <v>2.09</v>
      </c>
    </row>
    <row r="517" spans="2:11" x14ac:dyDescent="0.25">
      <c r="B517" s="198">
        <v>489</v>
      </c>
      <c r="C517" s="199">
        <v>31825224</v>
      </c>
      <c r="D517" s="199" t="s">
        <v>1484</v>
      </c>
      <c r="E517" s="199" t="s">
        <v>1359</v>
      </c>
      <c r="F517" s="200">
        <v>43556</v>
      </c>
      <c r="G517" s="200">
        <v>43646</v>
      </c>
      <c r="H517" s="199">
        <v>1140</v>
      </c>
      <c r="I517" s="199">
        <v>1140</v>
      </c>
      <c r="J517" s="199">
        <v>0.61</v>
      </c>
      <c r="K517" s="199">
        <f t="shared" si="7"/>
        <v>0.7</v>
      </c>
    </row>
    <row r="518" spans="2:11" x14ac:dyDescent="0.25">
      <c r="B518" s="198">
        <v>490</v>
      </c>
      <c r="C518" s="199">
        <v>31825224</v>
      </c>
      <c r="D518" s="199" t="s">
        <v>1484</v>
      </c>
      <c r="E518" s="199" t="s">
        <v>1346</v>
      </c>
      <c r="F518" s="200">
        <v>43556</v>
      </c>
      <c r="G518" s="200">
        <v>43646</v>
      </c>
      <c r="H518" s="199">
        <v>36547</v>
      </c>
      <c r="I518" s="199">
        <v>36547</v>
      </c>
      <c r="J518" s="199">
        <v>0.61</v>
      </c>
      <c r="K518" s="199">
        <f t="shared" si="7"/>
        <v>22.29</v>
      </c>
    </row>
    <row r="519" spans="2:11" x14ac:dyDescent="0.25">
      <c r="B519" s="198">
        <v>491</v>
      </c>
      <c r="C519" s="199">
        <v>31825224</v>
      </c>
      <c r="D519" s="199" t="s">
        <v>1484</v>
      </c>
      <c r="E519" s="199" t="s">
        <v>1347</v>
      </c>
      <c r="F519" s="200">
        <v>43556</v>
      </c>
      <c r="G519" s="200">
        <v>43646</v>
      </c>
      <c r="H519" s="199">
        <v>92170</v>
      </c>
      <c r="I519" s="199">
        <v>92170</v>
      </c>
      <c r="J519" s="199">
        <v>0.61</v>
      </c>
      <c r="K519" s="199">
        <f t="shared" si="7"/>
        <v>56.22</v>
      </c>
    </row>
    <row r="520" spans="2:11" x14ac:dyDescent="0.25">
      <c r="B520" s="198">
        <v>492</v>
      </c>
      <c r="C520" s="199">
        <v>31825224</v>
      </c>
      <c r="D520" s="199" t="s">
        <v>1484</v>
      </c>
      <c r="E520" s="199" t="s">
        <v>1356</v>
      </c>
      <c r="F520" s="200">
        <v>43556</v>
      </c>
      <c r="G520" s="200">
        <v>43646</v>
      </c>
      <c r="H520" s="199">
        <v>475</v>
      </c>
      <c r="I520" s="199">
        <v>475</v>
      </c>
      <c r="J520" s="199">
        <v>0.61</v>
      </c>
      <c r="K520" s="199">
        <f t="shared" si="7"/>
        <v>0.28999999999999998</v>
      </c>
    </row>
    <row r="521" spans="2:11" x14ac:dyDescent="0.25">
      <c r="B521" s="198">
        <v>493</v>
      </c>
      <c r="C521" s="199">
        <v>31825224</v>
      </c>
      <c r="D521" s="199" t="s">
        <v>1484</v>
      </c>
      <c r="E521" s="199" t="s">
        <v>1350</v>
      </c>
      <c r="F521" s="200">
        <v>43556</v>
      </c>
      <c r="G521" s="200">
        <v>43646</v>
      </c>
      <c r="H521" s="199">
        <v>66797</v>
      </c>
      <c r="I521" s="199">
        <v>66797</v>
      </c>
      <c r="J521" s="199">
        <v>0.61</v>
      </c>
      <c r="K521" s="199">
        <f t="shared" si="7"/>
        <v>40.75</v>
      </c>
    </row>
    <row r="522" spans="2:11" x14ac:dyDescent="0.25">
      <c r="B522" s="198">
        <v>494</v>
      </c>
      <c r="C522" s="199">
        <v>31847170</v>
      </c>
      <c r="D522" s="199" t="s">
        <v>1485</v>
      </c>
      <c r="E522" s="199" t="s">
        <v>1340</v>
      </c>
      <c r="F522" s="200">
        <v>43558</v>
      </c>
      <c r="G522" s="200">
        <v>43830</v>
      </c>
      <c r="H522" s="199">
        <v>109914</v>
      </c>
      <c r="I522" s="199">
        <v>109914</v>
      </c>
      <c r="J522" s="199">
        <v>0.61</v>
      </c>
      <c r="K522" s="199">
        <f t="shared" si="7"/>
        <v>67.05</v>
      </c>
    </row>
    <row r="523" spans="2:11" x14ac:dyDescent="0.25">
      <c r="B523" s="198">
        <v>495</v>
      </c>
      <c r="C523" s="199">
        <v>31847170</v>
      </c>
      <c r="D523" s="199" t="s">
        <v>1485</v>
      </c>
      <c r="E523" s="199" t="s">
        <v>1343</v>
      </c>
      <c r="F523" s="200">
        <v>43558</v>
      </c>
      <c r="G523" s="200">
        <v>43830</v>
      </c>
      <c r="H523" s="199">
        <v>34772</v>
      </c>
      <c r="I523" s="199">
        <v>34772</v>
      </c>
      <c r="J523" s="199">
        <v>0.61</v>
      </c>
      <c r="K523" s="199">
        <f t="shared" si="7"/>
        <v>21.21</v>
      </c>
    </row>
    <row r="524" spans="2:11" x14ac:dyDescent="0.25">
      <c r="B524" s="198">
        <v>496</v>
      </c>
      <c r="C524" s="199">
        <v>31847170</v>
      </c>
      <c r="D524" s="199" t="s">
        <v>1485</v>
      </c>
      <c r="E524" s="199" t="s">
        <v>1346</v>
      </c>
      <c r="F524" s="200">
        <v>43558</v>
      </c>
      <c r="G524" s="200">
        <v>43830</v>
      </c>
      <c r="H524" s="199">
        <v>90977</v>
      </c>
      <c r="I524" s="199">
        <v>90977</v>
      </c>
      <c r="J524" s="199">
        <v>0.61</v>
      </c>
      <c r="K524" s="199">
        <f t="shared" si="7"/>
        <v>55.5</v>
      </c>
    </row>
    <row r="525" spans="2:11" x14ac:dyDescent="0.25">
      <c r="B525" s="198">
        <v>497</v>
      </c>
      <c r="C525" s="199">
        <v>31868738</v>
      </c>
      <c r="D525" s="199" t="s">
        <v>1486</v>
      </c>
      <c r="E525" s="199" t="s">
        <v>1344</v>
      </c>
      <c r="F525" s="200">
        <v>43556</v>
      </c>
      <c r="G525" s="200">
        <v>43604</v>
      </c>
      <c r="H525" s="199">
        <v>181683</v>
      </c>
      <c r="I525" s="199">
        <v>181683</v>
      </c>
      <c r="J525" s="199">
        <v>0.61</v>
      </c>
      <c r="K525" s="199">
        <f t="shared" si="7"/>
        <v>110.83</v>
      </c>
    </row>
    <row r="526" spans="2:11" x14ac:dyDescent="0.25">
      <c r="B526" s="198">
        <v>498</v>
      </c>
      <c r="C526" s="199">
        <v>31868738</v>
      </c>
      <c r="D526" s="199" t="s">
        <v>1486</v>
      </c>
      <c r="E526" s="199" t="s">
        <v>1345</v>
      </c>
      <c r="F526" s="200">
        <v>43556</v>
      </c>
      <c r="G526" s="200">
        <v>43604</v>
      </c>
      <c r="H526" s="199">
        <v>1477</v>
      </c>
      <c r="I526" s="199">
        <v>1477</v>
      </c>
      <c r="J526" s="199">
        <v>0.61</v>
      </c>
      <c r="K526" s="199">
        <f t="shared" si="7"/>
        <v>0.9</v>
      </c>
    </row>
    <row r="527" spans="2:11" x14ac:dyDescent="0.25">
      <c r="B527" s="198">
        <v>499</v>
      </c>
      <c r="C527" s="199">
        <v>31869031</v>
      </c>
      <c r="D527" s="199" t="s">
        <v>1487</v>
      </c>
      <c r="E527" s="199" t="s">
        <v>1340</v>
      </c>
      <c r="F527" s="200">
        <v>43556</v>
      </c>
      <c r="G527" s="200">
        <v>43674</v>
      </c>
      <c r="H527" s="199">
        <v>151359</v>
      </c>
      <c r="I527" s="199">
        <v>151359</v>
      </c>
      <c r="J527" s="199">
        <v>0.61</v>
      </c>
      <c r="K527" s="199">
        <f t="shared" si="7"/>
        <v>92.33</v>
      </c>
    </row>
    <row r="528" spans="2:11" x14ac:dyDescent="0.25">
      <c r="B528" s="198">
        <v>500</v>
      </c>
      <c r="C528" s="199">
        <v>31869031</v>
      </c>
      <c r="D528" s="199" t="s">
        <v>1487</v>
      </c>
      <c r="E528" s="199" t="s">
        <v>1342</v>
      </c>
      <c r="F528" s="200">
        <v>43556</v>
      </c>
      <c r="G528" s="200">
        <v>43674</v>
      </c>
      <c r="H528" s="199">
        <v>8305</v>
      </c>
      <c r="I528" s="199">
        <v>8305</v>
      </c>
      <c r="J528" s="199">
        <v>0.61</v>
      </c>
      <c r="K528" s="199">
        <f t="shared" si="7"/>
        <v>5.07</v>
      </c>
    </row>
    <row r="529" spans="2:11" x14ac:dyDescent="0.25">
      <c r="B529" s="198">
        <v>501</v>
      </c>
      <c r="C529" s="199">
        <v>31869031</v>
      </c>
      <c r="D529" s="199" t="s">
        <v>1487</v>
      </c>
      <c r="E529" s="199" t="s">
        <v>1343</v>
      </c>
      <c r="F529" s="200">
        <v>43556</v>
      </c>
      <c r="G529" s="200">
        <v>43674</v>
      </c>
      <c r="H529" s="199">
        <v>43727</v>
      </c>
      <c r="I529" s="199">
        <v>43727</v>
      </c>
      <c r="J529" s="199">
        <v>0.61</v>
      </c>
      <c r="K529" s="199">
        <f t="shared" si="7"/>
        <v>26.67</v>
      </c>
    </row>
    <row r="530" spans="2:11" x14ac:dyDescent="0.25">
      <c r="B530" s="198">
        <v>502</v>
      </c>
      <c r="C530" s="199">
        <v>31869031</v>
      </c>
      <c r="D530" s="199" t="s">
        <v>1487</v>
      </c>
      <c r="E530" s="199" t="s">
        <v>1344</v>
      </c>
      <c r="F530" s="200">
        <v>43556</v>
      </c>
      <c r="G530" s="200">
        <v>43674</v>
      </c>
      <c r="H530" s="199">
        <v>33820</v>
      </c>
      <c r="I530" s="199">
        <v>33820</v>
      </c>
      <c r="J530" s="199">
        <v>0.61</v>
      </c>
      <c r="K530" s="199">
        <f t="shared" si="7"/>
        <v>20.63</v>
      </c>
    </row>
    <row r="531" spans="2:11" x14ac:dyDescent="0.25">
      <c r="B531" s="198">
        <v>503</v>
      </c>
      <c r="C531" s="199">
        <v>31869031</v>
      </c>
      <c r="D531" s="199" t="s">
        <v>1487</v>
      </c>
      <c r="E531" s="199" t="s">
        <v>1345</v>
      </c>
      <c r="F531" s="200">
        <v>43556</v>
      </c>
      <c r="G531" s="200">
        <v>43674</v>
      </c>
      <c r="H531" s="199">
        <v>22207</v>
      </c>
      <c r="I531" s="199">
        <v>22207</v>
      </c>
      <c r="J531" s="199">
        <v>0.61</v>
      </c>
      <c r="K531" s="199">
        <f t="shared" si="7"/>
        <v>13.55</v>
      </c>
    </row>
    <row r="532" spans="2:11" x14ac:dyDescent="0.25">
      <c r="B532" s="198">
        <v>504</v>
      </c>
      <c r="C532" s="199">
        <v>31869031</v>
      </c>
      <c r="D532" s="199" t="s">
        <v>1487</v>
      </c>
      <c r="E532" s="199" t="s">
        <v>1346</v>
      </c>
      <c r="F532" s="200">
        <v>43556</v>
      </c>
      <c r="G532" s="200">
        <v>43674</v>
      </c>
      <c r="H532" s="199">
        <v>37251</v>
      </c>
      <c r="I532" s="199">
        <v>37251</v>
      </c>
      <c r="J532" s="199">
        <v>0.61</v>
      </c>
      <c r="K532" s="199">
        <f t="shared" si="7"/>
        <v>22.72</v>
      </c>
    </row>
    <row r="533" spans="2:11" x14ac:dyDescent="0.25">
      <c r="B533" s="198">
        <v>505</v>
      </c>
      <c r="C533" s="199">
        <v>31869031</v>
      </c>
      <c r="D533" s="199" t="s">
        <v>1487</v>
      </c>
      <c r="E533" s="199" t="s">
        <v>1347</v>
      </c>
      <c r="F533" s="200">
        <v>43556</v>
      </c>
      <c r="G533" s="200">
        <v>43674</v>
      </c>
      <c r="H533" s="199">
        <v>102526</v>
      </c>
      <c r="I533" s="199">
        <v>102526</v>
      </c>
      <c r="J533" s="199">
        <v>0.61</v>
      </c>
      <c r="K533" s="199">
        <f t="shared" si="7"/>
        <v>62.54</v>
      </c>
    </row>
    <row r="534" spans="2:11" x14ac:dyDescent="0.25">
      <c r="B534" s="198">
        <v>506</v>
      </c>
      <c r="C534" s="199">
        <v>31869031</v>
      </c>
      <c r="D534" s="199" t="s">
        <v>1487</v>
      </c>
      <c r="E534" s="199" t="s">
        <v>1356</v>
      </c>
      <c r="F534" s="200">
        <v>43556</v>
      </c>
      <c r="G534" s="200">
        <v>43674</v>
      </c>
      <c r="H534" s="199">
        <v>316</v>
      </c>
      <c r="I534" s="199">
        <v>316</v>
      </c>
      <c r="J534" s="199">
        <v>0.61</v>
      </c>
      <c r="K534" s="199">
        <f t="shared" si="7"/>
        <v>0.19</v>
      </c>
    </row>
    <row r="535" spans="2:11" x14ac:dyDescent="0.25">
      <c r="B535" s="198">
        <v>507</v>
      </c>
      <c r="C535" s="199">
        <v>31869031</v>
      </c>
      <c r="D535" s="199" t="s">
        <v>1487</v>
      </c>
      <c r="E535" s="199" t="s">
        <v>1350</v>
      </c>
      <c r="F535" s="200">
        <v>43556</v>
      </c>
      <c r="G535" s="200">
        <v>43674</v>
      </c>
      <c r="H535" s="199">
        <v>118614</v>
      </c>
      <c r="I535" s="199">
        <v>118614</v>
      </c>
      <c r="J535" s="199">
        <v>0.61</v>
      </c>
      <c r="K535" s="199">
        <f t="shared" si="7"/>
        <v>72.349999999999994</v>
      </c>
    </row>
    <row r="536" spans="2:11" x14ac:dyDescent="0.25">
      <c r="B536" s="198">
        <v>508</v>
      </c>
      <c r="C536" s="199">
        <v>31870011</v>
      </c>
      <c r="D536" s="199" t="s">
        <v>1488</v>
      </c>
      <c r="E536" s="199" t="s">
        <v>1340</v>
      </c>
      <c r="F536" s="200">
        <v>43558</v>
      </c>
      <c r="G536" s="200">
        <v>43828</v>
      </c>
      <c r="H536" s="199">
        <v>168146</v>
      </c>
      <c r="I536" s="199">
        <v>168146</v>
      </c>
      <c r="J536" s="199">
        <v>0.61</v>
      </c>
      <c r="K536" s="199">
        <f t="shared" si="7"/>
        <v>102.57</v>
      </c>
    </row>
    <row r="537" spans="2:11" x14ac:dyDescent="0.25">
      <c r="B537" s="198">
        <v>509</v>
      </c>
      <c r="C537" s="199">
        <v>31870011</v>
      </c>
      <c r="D537" s="199" t="s">
        <v>1488</v>
      </c>
      <c r="E537" s="199" t="s">
        <v>1343</v>
      </c>
      <c r="F537" s="200">
        <v>43558</v>
      </c>
      <c r="G537" s="200">
        <v>43828</v>
      </c>
      <c r="H537" s="199">
        <v>222726</v>
      </c>
      <c r="I537" s="199">
        <v>222726</v>
      </c>
      <c r="J537" s="199">
        <v>0.61</v>
      </c>
      <c r="K537" s="199">
        <f t="shared" si="7"/>
        <v>135.86000000000001</v>
      </c>
    </row>
    <row r="538" spans="2:11" x14ac:dyDescent="0.25">
      <c r="B538" s="198">
        <v>510</v>
      </c>
      <c r="C538" s="199">
        <v>31870011</v>
      </c>
      <c r="D538" s="199" t="s">
        <v>1488</v>
      </c>
      <c r="E538" s="199" t="s">
        <v>1344</v>
      </c>
      <c r="F538" s="200">
        <v>43558</v>
      </c>
      <c r="G538" s="200">
        <v>43828</v>
      </c>
      <c r="H538" s="199">
        <v>42989</v>
      </c>
      <c r="I538" s="199">
        <v>42989</v>
      </c>
      <c r="J538" s="199">
        <v>0.61</v>
      </c>
      <c r="K538" s="199">
        <f t="shared" si="7"/>
        <v>26.22</v>
      </c>
    </row>
    <row r="539" spans="2:11" x14ac:dyDescent="0.25">
      <c r="B539" s="198">
        <v>511</v>
      </c>
      <c r="C539" s="199">
        <v>31870011</v>
      </c>
      <c r="D539" s="199" t="s">
        <v>1488</v>
      </c>
      <c r="E539" s="199" t="s">
        <v>1350</v>
      </c>
      <c r="F539" s="200">
        <v>43558</v>
      </c>
      <c r="G539" s="200">
        <v>43828</v>
      </c>
      <c r="H539" s="199">
        <v>174234</v>
      </c>
      <c r="I539" s="199">
        <v>174234</v>
      </c>
      <c r="J539" s="199">
        <v>0.61</v>
      </c>
      <c r="K539" s="199">
        <f t="shared" si="7"/>
        <v>106.28</v>
      </c>
    </row>
    <row r="540" spans="2:11" x14ac:dyDescent="0.25">
      <c r="B540" s="198">
        <v>512</v>
      </c>
      <c r="C540" s="199">
        <v>31872526</v>
      </c>
      <c r="D540" s="199" t="s">
        <v>1489</v>
      </c>
      <c r="E540" s="199" t="s">
        <v>1344</v>
      </c>
      <c r="F540" s="200">
        <v>43591</v>
      </c>
      <c r="G540" s="200">
        <v>43632</v>
      </c>
      <c r="H540" s="199">
        <v>184694</v>
      </c>
      <c r="I540" s="199">
        <v>184694</v>
      </c>
      <c r="J540" s="199">
        <v>0.61</v>
      </c>
      <c r="K540" s="199">
        <f t="shared" ref="K540:K603" si="8">ROUND(I540*(J540/1000),2)</f>
        <v>112.66</v>
      </c>
    </row>
    <row r="541" spans="2:11" x14ac:dyDescent="0.25">
      <c r="B541" s="198">
        <v>513</v>
      </c>
      <c r="C541" s="199">
        <v>31872526</v>
      </c>
      <c r="D541" s="199" t="s">
        <v>1489</v>
      </c>
      <c r="E541" s="199" t="s">
        <v>1345</v>
      </c>
      <c r="F541" s="200">
        <v>43591</v>
      </c>
      <c r="G541" s="200">
        <v>43632</v>
      </c>
      <c r="H541" s="199">
        <v>10597</v>
      </c>
      <c r="I541" s="199">
        <v>10597</v>
      </c>
      <c r="J541" s="199">
        <v>0.61</v>
      </c>
      <c r="K541" s="199">
        <f t="shared" si="8"/>
        <v>6.46</v>
      </c>
    </row>
    <row r="542" spans="2:11" x14ac:dyDescent="0.25">
      <c r="B542" s="198">
        <v>514</v>
      </c>
      <c r="C542" s="199">
        <v>31888878</v>
      </c>
      <c r="D542" s="199" t="s">
        <v>1490</v>
      </c>
      <c r="E542" s="199" t="s">
        <v>1344</v>
      </c>
      <c r="F542" s="200">
        <v>43598</v>
      </c>
      <c r="G542" s="200">
        <v>43639</v>
      </c>
      <c r="H542" s="199">
        <v>344085</v>
      </c>
      <c r="I542" s="199">
        <v>344085</v>
      </c>
      <c r="J542" s="199">
        <v>0.61</v>
      </c>
      <c r="K542" s="199">
        <f t="shared" si="8"/>
        <v>209.89</v>
      </c>
    </row>
    <row r="543" spans="2:11" x14ac:dyDescent="0.25">
      <c r="B543" s="198">
        <v>515</v>
      </c>
      <c r="C543" s="199">
        <v>31888878</v>
      </c>
      <c r="D543" s="199" t="s">
        <v>1490</v>
      </c>
      <c r="E543" s="199" t="s">
        <v>1345</v>
      </c>
      <c r="F543" s="200">
        <v>43598</v>
      </c>
      <c r="G543" s="200">
        <v>43639</v>
      </c>
      <c r="H543" s="199">
        <v>24572</v>
      </c>
      <c r="I543" s="199">
        <v>24572</v>
      </c>
      <c r="J543" s="199">
        <v>0.61</v>
      </c>
      <c r="K543" s="199">
        <f t="shared" si="8"/>
        <v>14.99</v>
      </c>
    </row>
    <row r="544" spans="2:11" x14ac:dyDescent="0.25">
      <c r="B544" s="198">
        <v>516</v>
      </c>
      <c r="C544" s="199">
        <v>31990489</v>
      </c>
      <c r="D544" s="199" t="s">
        <v>1491</v>
      </c>
      <c r="E544" s="199" t="s">
        <v>1340</v>
      </c>
      <c r="F544" s="200">
        <v>43565</v>
      </c>
      <c r="G544" s="200">
        <v>43646</v>
      </c>
      <c r="H544" s="199">
        <v>7075</v>
      </c>
      <c r="I544" s="199">
        <v>7075</v>
      </c>
      <c r="J544" s="199">
        <v>0.61</v>
      </c>
      <c r="K544" s="199">
        <f t="shared" si="8"/>
        <v>4.32</v>
      </c>
    </row>
    <row r="545" spans="2:11" x14ac:dyDescent="0.25">
      <c r="B545" s="198">
        <v>517</v>
      </c>
      <c r="C545" s="199">
        <v>31990489</v>
      </c>
      <c r="D545" s="199" t="s">
        <v>1491</v>
      </c>
      <c r="E545" s="199" t="s">
        <v>1342</v>
      </c>
      <c r="F545" s="200">
        <v>43565</v>
      </c>
      <c r="G545" s="200">
        <v>43646</v>
      </c>
      <c r="H545" s="199">
        <v>27304</v>
      </c>
      <c r="I545" s="199">
        <v>27304</v>
      </c>
      <c r="J545" s="199">
        <v>0.61</v>
      </c>
      <c r="K545" s="199">
        <f t="shared" si="8"/>
        <v>16.66</v>
      </c>
    </row>
    <row r="546" spans="2:11" x14ac:dyDescent="0.25">
      <c r="B546" s="198">
        <v>518</v>
      </c>
      <c r="C546" s="199">
        <v>31990489</v>
      </c>
      <c r="D546" s="199" t="s">
        <v>1491</v>
      </c>
      <c r="E546" s="199" t="s">
        <v>1343</v>
      </c>
      <c r="F546" s="200">
        <v>43565</v>
      </c>
      <c r="G546" s="200">
        <v>43646</v>
      </c>
      <c r="H546" s="199">
        <v>4866</v>
      </c>
      <c r="I546" s="199">
        <v>4866</v>
      </c>
      <c r="J546" s="199">
        <v>0.61</v>
      </c>
      <c r="K546" s="199">
        <f t="shared" si="8"/>
        <v>2.97</v>
      </c>
    </row>
    <row r="547" spans="2:11" x14ac:dyDescent="0.25">
      <c r="B547" s="198">
        <v>519</v>
      </c>
      <c r="C547" s="199">
        <v>31990489</v>
      </c>
      <c r="D547" s="199" t="s">
        <v>1491</v>
      </c>
      <c r="E547" s="199" t="s">
        <v>1358</v>
      </c>
      <c r="F547" s="200">
        <v>43565</v>
      </c>
      <c r="G547" s="200">
        <v>43646</v>
      </c>
      <c r="H547" s="199">
        <v>989</v>
      </c>
      <c r="I547" s="199">
        <v>989</v>
      </c>
      <c r="J547" s="199">
        <v>0.61</v>
      </c>
      <c r="K547" s="199">
        <f t="shared" si="8"/>
        <v>0.6</v>
      </c>
    </row>
    <row r="548" spans="2:11" x14ac:dyDescent="0.25">
      <c r="B548" s="198">
        <v>520</v>
      </c>
      <c r="C548" s="199">
        <v>31990489</v>
      </c>
      <c r="D548" s="199" t="s">
        <v>1491</v>
      </c>
      <c r="E548" s="199" t="s">
        <v>1344</v>
      </c>
      <c r="F548" s="200">
        <v>43565</v>
      </c>
      <c r="G548" s="200">
        <v>43646</v>
      </c>
      <c r="H548" s="199">
        <v>171840</v>
      </c>
      <c r="I548" s="199">
        <v>171840</v>
      </c>
      <c r="J548" s="199">
        <v>0.61</v>
      </c>
      <c r="K548" s="199">
        <f t="shared" si="8"/>
        <v>104.82</v>
      </c>
    </row>
    <row r="549" spans="2:11" x14ac:dyDescent="0.25">
      <c r="B549" s="198">
        <v>521</v>
      </c>
      <c r="C549" s="199">
        <v>31990489</v>
      </c>
      <c r="D549" s="199" t="s">
        <v>1491</v>
      </c>
      <c r="E549" s="199" t="s">
        <v>1345</v>
      </c>
      <c r="F549" s="200">
        <v>43565</v>
      </c>
      <c r="G549" s="200">
        <v>43646</v>
      </c>
      <c r="H549" s="199">
        <v>123262</v>
      </c>
      <c r="I549" s="199">
        <v>123262</v>
      </c>
      <c r="J549" s="199">
        <v>0.61</v>
      </c>
      <c r="K549" s="199">
        <f t="shared" si="8"/>
        <v>75.19</v>
      </c>
    </row>
    <row r="550" spans="2:11" x14ac:dyDescent="0.25">
      <c r="B550" s="198">
        <v>522</v>
      </c>
      <c r="C550" s="199">
        <v>31990489</v>
      </c>
      <c r="D550" s="199" t="s">
        <v>1491</v>
      </c>
      <c r="E550" s="199" t="s">
        <v>1359</v>
      </c>
      <c r="F550" s="200">
        <v>43565</v>
      </c>
      <c r="G550" s="200">
        <v>43646</v>
      </c>
      <c r="H550" s="199">
        <v>4618</v>
      </c>
      <c r="I550" s="199">
        <v>4618</v>
      </c>
      <c r="J550" s="199">
        <v>0.61</v>
      </c>
      <c r="K550" s="199">
        <f t="shared" si="8"/>
        <v>2.82</v>
      </c>
    </row>
    <row r="551" spans="2:11" x14ac:dyDescent="0.25">
      <c r="B551" s="198">
        <v>523</v>
      </c>
      <c r="C551" s="199">
        <v>31990489</v>
      </c>
      <c r="D551" s="199" t="s">
        <v>1491</v>
      </c>
      <c r="E551" s="199" t="s">
        <v>1346</v>
      </c>
      <c r="F551" s="200">
        <v>43565</v>
      </c>
      <c r="G551" s="200">
        <v>43646</v>
      </c>
      <c r="H551" s="199">
        <v>52782</v>
      </c>
      <c r="I551" s="199">
        <v>52782</v>
      </c>
      <c r="J551" s="199">
        <v>0.61</v>
      </c>
      <c r="K551" s="199">
        <f t="shared" si="8"/>
        <v>32.200000000000003</v>
      </c>
    </row>
    <row r="552" spans="2:11" x14ac:dyDescent="0.25">
      <c r="B552" s="198">
        <v>524</v>
      </c>
      <c r="C552" s="199">
        <v>31990489</v>
      </c>
      <c r="D552" s="199" t="s">
        <v>1491</v>
      </c>
      <c r="E552" s="199" t="s">
        <v>1347</v>
      </c>
      <c r="F552" s="200">
        <v>43565</v>
      </c>
      <c r="G552" s="200">
        <v>43646</v>
      </c>
      <c r="H552" s="199">
        <v>147567</v>
      </c>
      <c r="I552" s="199">
        <v>147567</v>
      </c>
      <c r="J552" s="199">
        <v>0.61</v>
      </c>
      <c r="K552" s="199">
        <f t="shared" si="8"/>
        <v>90.02</v>
      </c>
    </row>
    <row r="553" spans="2:11" x14ac:dyDescent="0.25">
      <c r="B553" s="198">
        <v>525</v>
      </c>
      <c r="C553" s="199">
        <v>31990489</v>
      </c>
      <c r="D553" s="199" t="s">
        <v>1491</v>
      </c>
      <c r="E553" s="199" t="s">
        <v>1348</v>
      </c>
      <c r="F553" s="200">
        <v>43565</v>
      </c>
      <c r="G553" s="200">
        <v>43646</v>
      </c>
      <c r="H553" s="199">
        <v>67605</v>
      </c>
      <c r="I553" s="199">
        <v>67605</v>
      </c>
      <c r="J553" s="199">
        <v>0.61</v>
      </c>
      <c r="K553" s="199">
        <f t="shared" si="8"/>
        <v>41.24</v>
      </c>
    </row>
    <row r="554" spans="2:11" x14ac:dyDescent="0.25">
      <c r="B554" s="198">
        <v>526</v>
      </c>
      <c r="C554" s="199">
        <v>31990489</v>
      </c>
      <c r="D554" s="199" t="s">
        <v>1491</v>
      </c>
      <c r="E554" s="199" t="s">
        <v>1356</v>
      </c>
      <c r="F554" s="200">
        <v>43565</v>
      </c>
      <c r="G554" s="200">
        <v>43646</v>
      </c>
      <c r="H554" s="199">
        <v>99</v>
      </c>
      <c r="I554" s="199">
        <v>99</v>
      </c>
      <c r="J554" s="199">
        <v>0.61</v>
      </c>
      <c r="K554" s="199">
        <f t="shared" si="8"/>
        <v>0.06</v>
      </c>
    </row>
    <row r="555" spans="2:11" x14ac:dyDescent="0.25">
      <c r="B555" s="198">
        <v>527</v>
      </c>
      <c r="C555" s="199">
        <v>31990489</v>
      </c>
      <c r="D555" s="199" t="s">
        <v>1491</v>
      </c>
      <c r="E555" s="199" t="s">
        <v>1350</v>
      </c>
      <c r="F555" s="200">
        <v>43565</v>
      </c>
      <c r="G555" s="200">
        <v>43646</v>
      </c>
      <c r="H555" s="199">
        <v>21100</v>
      </c>
      <c r="I555" s="199">
        <v>21100</v>
      </c>
      <c r="J555" s="199">
        <v>0.61</v>
      </c>
      <c r="K555" s="199">
        <f t="shared" si="8"/>
        <v>12.87</v>
      </c>
    </row>
    <row r="556" spans="2:11" x14ac:dyDescent="0.25">
      <c r="B556" s="198">
        <v>528</v>
      </c>
      <c r="C556" s="199">
        <v>31990927</v>
      </c>
      <c r="D556" s="199" t="s">
        <v>1492</v>
      </c>
      <c r="E556" s="199" t="s">
        <v>1344</v>
      </c>
      <c r="F556" s="200">
        <v>43586</v>
      </c>
      <c r="G556" s="200">
        <v>43830</v>
      </c>
      <c r="H556" s="199">
        <v>2248451</v>
      </c>
      <c r="I556" s="199">
        <v>2248451</v>
      </c>
      <c r="J556" s="199">
        <v>0.61</v>
      </c>
      <c r="K556" s="199">
        <f t="shared" si="8"/>
        <v>1371.56</v>
      </c>
    </row>
    <row r="557" spans="2:11" x14ac:dyDescent="0.25">
      <c r="B557" s="198">
        <v>529</v>
      </c>
      <c r="C557" s="199">
        <v>31990927</v>
      </c>
      <c r="D557" s="199" t="s">
        <v>1492</v>
      </c>
      <c r="E557" s="199" t="s">
        <v>1345</v>
      </c>
      <c r="F557" s="200">
        <v>43586</v>
      </c>
      <c r="G557" s="200">
        <v>43830</v>
      </c>
      <c r="H557" s="199">
        <v>138251</v>
      </c>
      <c r="I557" s="199">
        <v>138251</v>
      </c>
      <c r="J557" s="199">
        <v>0.61</v>
      </c>
      <c r="K557" s="199">
        <f t="shared" si="8"/>
        <v>84.33</v>
      </c>
    </row>
    <row r="558" spans="2:11" x14ac:dyDescent="0.25">
      <c r="B558" s="198">
        <v>530</v>
      </c>
      <c r="C558" s="199">
        <v>32032238</v>
      </c>
      <c r="D558" s="199" t="s">
        <v>1493</v>
      </c>
      <c r="E558" s="199" t="s">
        <v>1352</v>
      </c>
      <c r="F558" s="200">
        <v>43525</v>
      </c>
      <c r="G558" s="200">
        <v>43668</v>
      </c>
      <c r="H558" s="199">
        <v>15334</v>
      </c>
      <c r="I558" s="199">
        <v>15334</v>
      </c>
      <c r="J558" s="199">
        <v>0.61</v>
      </c>
      <c r="K558" s="199">
        <f t="shared" si="8"/>
        <v>9.35</v>
      </c>
    </row>
    <row r="559" spans="2:11" x14ac:dyDescent="0.25">
      <c r="B559" s="198">
        <v>531</v>
      </c>
      <c r="C559" s="199">
        <v>32053790</v>
      </c>
      <c r="D559" s="199" t="s">
        <v>1494</v>
      </c>
      <c r="E559" s="199" t="s">
        <v>1340</v>
      </c>
      <c r="F559" s="200">
        <v>43544</v>
      </c>
      <c r="G559" s="200">
        <v>43616</v>
      </c>
      <c r="H559" s="199">
        <v>14806</v>
      </c>
      <c r="I559" s="199">
        <v>14806</v>
      </c>
      <c r="J559" s="199">
        <v>0.61</v>
      </c>
      <c r="K559" s="199">
        <f t="shared" si="8"/>
        <v>9.0299999999999994</v>
      </c>
    </row>
    <row r="560" spans="2:11" x14ac:dyDescent="0.25">
      <c r="B560" s="198">
        <v>532</v>
      </c>
      <c r="C560" s="199">
        <v>32053790</v>
      </c>
      <c r="D560" s="199" t="s">
        <v>1494</v>
      </c>
      <c r="E560" s="199" t="s">
        <v>1343</v>
      </c>
      <c r="F560" s="200">
        <v>43544</v>
      </c>
      <c r="G560" s="200">
        <v>43616</v>
      </c>
      <c r="H560" s="199">
        <v>6537</v>
      </c>
      <c r="I560" s="199">
        <v>6537</v>
      </c>
      <c r="J560" s="199">
        <v>0.61</v>
      </c>
      <c r="K560" s="199">
        <f t="shared" si="8"/>
        <v>3.99</v>
      </c>
    </row>
    <row r="561" spans="2:11" x14ac:dyDescent="0.25">
      <c r="B561" s="198">
        <v>533</v>
      </c>
      <c r="C561" s="199">
        <v>32053790</v>
      </c>
      <c r="D561" s="199" t="s">
        <v>1494</v>
      </c>
      <c r="E561" s="199" t="s">
        <v>1344</v>
      </c>
      <c r="F561" s="200">
        <v>43544</v>
      </c>
      <c r="G561" s="200">
        <v>43616</v>
      </c>
      <c r="H561" s="199">
        <v>174859</v>
      </c>
      <c r="I561" s="199">
        <v>174859</v>
      </c>
      <c r="J561" s="199">
        <v>0.61</v>
      </c>
      <c r="K561" s="199">
        <f t="shared" si="8"/>
        <v>106.66</v>
      </c>
    </row>
    <row r="562" spans="2:11" x14ac:dyDescent="0.25">
      <c r="B562" s="198">
        <v>534</v>
      </c>
      <c r="C562" s="199">
        <v>32053790</v>
      </c>
      <c r="D562" s="199" t="s">
        <v>1494</v>
      </c>
      <c r="E562" s="199" t="s">
        <v>1348</v>
      </c>
      <c r="F562" s="200">
        <v>43544</v>
      </c>
      <c r="G562" s="200">
        <v>43616</v>
      </c>
      <c r="H562" s="199">
        <v>2162</v>
      </c>
      <c r="I562" s="199">
        <v>2162</v>
      </c>
      <c r="J562" s="199">
        <v>0.61</v>
      </c>
      <c r="K562" s="199">
        <f t="shared" si="8"/>
        <v>1.32</v>
      </c>
    </row>
    <row r="563" spans="2:11" x14ac:dyDescent="0.25">
      <c r="B563" s="198">
        <v>535</v>
      </c>
      <c r="C563" s="199">
        <v>32058574</v>
      </c>
      <c r="D563" s="199" t="s">
        <v>1495</v>
      </c>
      <c r="E563" s="199" t="s">
        <v>1340</v>
      </c>
      <c r="F563" s="200">
        <v>43577</v>
      </c>
      <c r="G563" s="200">
        <v>43695</v>
      </c>
      <c r="H563" s="199">
        <v>64643</v>
      </c>
      <c r="I563" s="199">
        <v>64643</v>
      </c>
      <c r="J563" s="199">
        <v>0.61</v>
      </c>
      <c r="K563" s="199">
        <f t="shared" si="8"/>
        <v>39.43</v>
      </c>
    </row>
    <row r="564" spans="2:11" x14ac:dyDescent="0.25">
      <c r="B564" s="198">
        <v>536</v>
      </c>
      <c r="C564" s="199">
        <v>32058574</v>
      </c>
      <c r="D564" s="199" t="s">
        <v>1495</v>
      </c>
      <c r="E564" s="199" t="s">
        <v>1343</v>
      </c>
      <c r="F564" s="200">
        <v>43577</v>
      </c>
      <c r="G564" s="200">
        <v>43695</v>
      </c>
      <c r="H564" s="199">
        <v>15752</v>
      </c>
      <c r="I564" s="199">
        <v>15752</v>
      </c>
      <c r="J564" s="199">
        <v>0.61</v>
      </c>
      <c r="K564" s="199">
        <f t="shared" si="8"/>
        <v>9.61</v>
      </c>
    </row>
    <row r="565" spans="2:11" x14ac:dyDescent="0.25">
      <c r="B565" s="198">
        <v>537</v>
      </c>
      <c r="C565" s="199">
        <v>32058574</v>
      </c>
      <c r="D565" s="199" t="s">
        <v>1495</v>
      </c>
      <c r="E565" s="199" t="s">
        <v>1344</v>
      </c>
      <c r="F565" s="200">
        <v>43577</v>
      </c>
      <c r="G565" s="200">
        <v>43695</v>
      </c>
      <c r="H565" s="199">
        <v>332502</v>
      </c>
      <c r="I565" s="199">
        <v>332502</v>
      </c>
      <c r="J565" s="199">
        <v>0.61</v>
      </c>
      <c r="K565" s="199">
        <f t="shared" si="8"/>
        <v>202.83</v>
      </c>
    </row>
    <row r="566" spans="2:11" x14ac:dyDescent="0.25">
      <c r="B566" s="198">
        <v>538</v>
      </c>
      <c r="C566" s="199">
        <v>32058574</v>
      </c>
      <c r="D566" s="199" t="s">
        <v>1495</v>
      </c>
      <c r="E566" s="199" t="s">
        <v>1345</v>
      </c>
      <c r="F566" s="200">
        <v>43577</v>
      </c>
      <c r="G566" s="200">
        <v>43695</v>
      </c>
      <c r="H566" s="199">
        <v>9720</v>
      </c>
      <c r="I566" s="199">
        <v>9720</v>
      </c>
      <c r="J566" s="199">
        <v>0.61</v>
      </c>
      <c r="K566" s="199">
        <f t="shared" si="8"/>
        <v>5.93</v>
      </c>
    </row>
    <row r="567" spans="2:11" x14ac:dyDescent="0.25">
      <c r="B567" s="198">
        <v>539</v>
      </c>
      <c r="C567" s="199">
        <v>32058574</v>
      </c>
      <c r="D567" s="199" t="s">
        <v>1495</v>
      </c>
      <c r="E567" s="199" t="s">
        <v>1346</v>
      </c>
      <c r="F567" s="200">
        <v>43577</v>
      </c>
      <c r="G567" s="200">
        <v>43695</v>
      </c>
      <c r="H567" s="199">
        <v>31530</v>
      </c>
      <c r="I567" s="199">
        <v>31530</v>
      </c>
      <c r="J567" s="199">
        <v>0.61</v>
      </c>
      <c r="K567" s="199">
        <f t="shared" si="8"/>
        <v>19.23</v>
      </c>
    </row>
    <row r="568" spans="2:11" x14ac:dyDescent="0.25">
      <c r="B568" s="198">
        <v>540</v>
      </c>
      <c r="C568" s="199">
        <v>32091783</v>
      </c>
      <c r="D568" s="199" t="s">
        <v>1496</v>
      </c>
      <c r="E568" s="199" t="s">
        <v>1340</v>
      </c>
      <c r="F568" s="200">
        <v>43556</v>
      </c>
      <c r="G568" s="200">
        <v>43602</v>
      </c>
      <c r="H568" s="199">
        <v>2371</v>
      </c>
      <c r="I568" s="199">
        <v>2371</v>
      </c>
      <c r="J568" s="199">
        <v>0.61</v>
      </c>
      <c r="K568" s="199">
        <f t="shared" si="8"/>
        <v>1.45</v>
      </c>
    </row>
    <row r="569" spans="2:11" x14ac:dyDescent="0.25">
      <c r="B569" s="198">
        <v>541</v>
      </c>
      <c r="C569" s="199">
        <v>32091783</v>
      </c>
      <c r="D569" s="199" t="s">
        <v>1496</v>
      </c>
      <c r="E569" s="199" t="s">
        <v>1344</v>
      </c>
      <c r="F569" s="200">
        <v>43556</v>
      </c>
      <c r="G569" s="200">
        <v>43602</v>
      </c>
      <c r="H569" s="199">
        <v>358035</v>
      </c>
      <c r="I569" s="199">
        <v>358035</v>
      </c>
      <c r="J569" s="199">
        <v>0.61</v>
      </c>
      <c r="K569" s="199">
        <f t="shared" si="8"/>
        <v>218.4</v>
      </c>
    </row>
    <row r="570" spans="2:11" x14ac:dyDescent="0.25">
      <c r="B570" s="198">
        <v>542</v>
      </c>
      <c r="C570" s="199">
        <v>32091783</v>
      </c>
      <c r="D570" s="199" t="s">
        <v>1496</v>
      </c>
      <c r="E570" s="199" t="s">
        <v>1350</v>
      </c>
      <c r="F570" s="200">
        <v>43556</v>
      </c>
      <c r="G570" s="200">
        <v>43602</v>
      </c>
      <c r="H570" s="199">
        <v>2179</v>
      </c>
      <c r="I570" s="199">
        <v>2179</v>
      </c>
      <c r="J570" s="199">
        <v>0.61</v>
      </c>
      <c r="K570" s="199">
        <f t="shared" si="8"/>
        <v>1.33</v>
      </c>
    </row>
    <row r="571" spans="2:11" x14ac:dyDescent="0.25">
      <c r="B571" s="198">
        <v>543</v>
      </c>
      <c r="C571" s="199">
        <v>32092504</v>
      </c>
      <c r="D571" s="199" t="s">
        <v>1497</v>
      </c>
      <c r="E571" s="199" t="s">
        <v>1340</v>
      </c>
      <c r="F571" s="200">
        <v>43517</v>
      </c>
      <c r="G571" s="200">
        <v>43646</v>
      </c>
      <c r="H571" s="199">
        <v>5253</v>
      </c>
      <c r="I571" s="199">
        <v>5253</v>
      </c>
      <c r="J571" s="199">
        <v>0.61</v>
      </c>
      <c r="K571" s="199">
        <f t="shared" si="8"/>
        <v>3.2</v>
      </c>
    </row>
    <row r="572" spans="2:11" x14ac:dyDescent="0.25">
      <c r="B572" s="198">
        <v>544</v>
      </c>
      <c r="C572" s="199">
        <v>32092504</v>
      </c>
      <c r="D572" s="199" t="s">
        <v>1497</v>
      </c>
      <c r="E572" s="199" t="s">
        <v>1343</v>
      </c>
      <c r="F572" s="200">
        <v>43517</v>
      </c>
      <c r="G572" s="200">
        <v>43646</v>
      </c>
      <c r="H572" s="199">
        <v>911</v>
      </c>
      <c r="I572" s="199">
        <v>911</v>
      </c>
      <c r="J572" s="199">
        <v>0.61</v>
      </c>
      <c r="K572" s="199">
        <f t="shared" si="8"/>
        <v>0.56000000000000005</v>
      </c>
    </row>
    <row r="573" spans="2:11" x14ac:dyDescent="0.25">
      <c r="B573" s="198">
        <v>545</v>
      </c>
      <c r="C573" s="199">
        <v>32092504</v>
      </c>
      <c r="D573" s="199" t="s">
        <v>1497</v>
      </c>
      <c r="E573" s="199" t="s">
        <v>1346</v>
      </c>
      <c r="F573" s="200">
        <v>43517</v>
      </c>
      <c r="G573" s="200">
        <v>43646</v>
      </c>
      <c r="H573" s="199">
        <v>7632</v>
      </c>
      <c r="I573" s="199">
        <v>7632</v>
      </c>
      <c r="J573" s="199">
        <v>0.61</v>
      </c>
      <c r="K573" s="199">
        <f t="shared" si="8"/>
        <v>4.66</v>
      </c>
    </row>
    <row r="574" spans="2:11" x14ac:dyDescent="0.25">
      <c r="B574" s="198">
        <v>546</v>
      </c>
      <c r="C574" s="199">
        <v>32097812</v>
      </c>
      <c r="D574" s="199" t="s">
        <v>1498</v>
      </c>
      <c r="E574" s="199" t="s">
        <v>1340</v>
      </c>
      <c r="F574" s="200">
        <v>43525</v>
      </c>
      <c r="G574" s="200">
        <v>43830</v>
      </c>
      <c r="H574" s="199">
        <v>142474</v>
      </c>
      <c r="I574" s="199">
        <v>142474</v>
      </c>
      <c r="J574" s="199">
        <v>0.61</v>
      </c>
      <c r="K574" s="199">
        <f t="shared" si="8"/>
        <v>86.91</v>
      </c>
    </row>
    <row r="575" spans="2:11" x14ac:dyDescent="0.25">
      <c r="B575" s="198">
        <v>547</v>
      </c>
      <c r="C575" s="199">
        <v>32097812</v>
      </c>
      <c r="D575" s="199" t="s">
        <v>1498</v>
      </c>
      <c r="E575" s="199" t="s">
        <v>1342</v>
      </c>
      <c r="F575" s="200">
        <v>43525</v>
      </c>
      <c r="G575" s="200">
        <v>43830</v>
      </c>
      <c r="H575" s="199">
        <v>6635</v>
      </c>
      <c r="I575" s="199">
        <v>6635</v>
      </c>
      <c r="J575" s="199">
        <v>0.61</v>
      </c>
      <c r="K575" s="199">
        <f t="shared" si="8"/>
        <v>4.05</v>
      </c>
    </row>
    <row r="576" spans="2:11" x14ac:dyDescent="0.25">
      <c r="B576" s="198">
        <v>548</v>
      </c>
      <c r="C576" s="199">
        <v>32097812</v>
      </c>
      <c r="D576" s="199" t="s">
        <v>1498</v>
      </c>
      <c r="E576" s="199" t="s">
        <v>1343</v>
      </c>
      <c r="F576" s="200">
        <v>43525</v>
      </c>
      <c r="G576" s="200">
        <v>43830</v>
      </c>
      <c r="H576" s="199">
        <v>42454</v>
      </c>
      <c r="I576" s="199">
        <v>42454</v>
      </c>
      <c r="J576" s="199">
        <v>0.61</v>
      </c>
      <c r="K576" s="199">
        <f t="shared" si="8"/>
        <v>25.9</v>
      </c>
    </row>
    <row r="577" spans="2:11" x14ac:dyDescent="0.25">
      <c r="B577" s="198">
        <v>549</v>
      </c>
      <c r="C577" s="199">
        <v>32097812</v>
      </c>
      <c r="D577" s="199" t="s">
        <v>1498</v>
      </c>
      <c r="E577" s="199" t="s">
        <v>1358</v>
      </c>
      <c r="F577" s="200">
        <v>43525</v>
      </c>
      <c r="G577" s="200">
        <v>43830</v>
      </c>
      <c r="H577" s="199">
        <v>349</v>
      </c>
      <c r="I577" s="199">
        <v>349</v>
      </c>
      <c r="J577" s="199">
        <v>0.61</v>
      </c>
      <c r="K577" s="199">
        <f t="shared" si="8"/>
        <v>0.21</v>
      </c>
    </row>
    <row r="578" spans="2:11" x14ac:dyDescent="0.25">
      <c r="B578" s="198">
        <v>550</v>
      </c>
      <c r="C578" s="199">
        <v>32097812</v>
      </c>
      <c r="D578" s="199" t="s">
        <v>1498</v>
      </c>
      <c r="E578" s="199" t="s">
        <v>1344</v>
      </c>
      <c r="F578" s="200">
        <v>43525</v>
      </c>
      <c r="G578" s="200">
        <v>43830</v>
      </c>
      <c r="H578" s="199">
        <v>39595</v>
      </c>
      <c r="I578" s="199">
        <v>39595</v>
      </c>
      <c r="J578" s="199">
        <v>0.61</v>
      </c>
      <c r="K578" s="199">
        <f t="shared" si="8"/>
        <v>24.15</v>
      </c>
    </row>
    <row r="579" spans="2:11" x14ac:dyDescent="0.25">
      <c r="B579" s="198">
        <v>551</v>
      </c>
      <c r="C579" s="199">
        <v>32097812</v>
      </c>
      <c r="D579" s="199" t="s">
        <v>1498</v>
      </c>
      <c r="E579" s="199" t="s">
        <v>1345</v>
      </c>
      <c r="F579" s="200">
        <v>43525</v>
      </c>
      <c r="G579" s="200">
        <v>43830</v>
      </c>
      <c r="H579" s="199">
        <v>25245</v>
      </c>
      <c r="I579" s="199">
        <v>25245</v>
      </c>
      <c r="J579" s="199">
        <v>0.61</v>
      </c>
      <c r="K579" s="199">
        <f t="shared" si="8"/>
        <v>15.4</v>
      </c>
    </row>
    <row r="580" spans="2:11" x14ac:dyDescent="0.25">
      <c r="B580" s="198">
        <v>552</v>
      </c>
      <c r="C580" s="199">
        <v>32097812</v>
      </c>
      <c r="D580" s="199" t="s">
        <v>1498</v>
      </c>
      <c r="E580" s="199" t="s">
        <v>1359</v>
      </c>
      <c r="F580" s="200">
        <v>43525</v>
      </c>
      <c r="G580" s="200">
        <v>43830</v>
      </c>
      <c r="H580" s="199">
        <v>1323</v>
      </c>
      <c r="I580" s="199">
        <v>1323</v>
      </c>
      <c r="J580" s="199">
        <v>0.61</v>
      </c>
      <c r="K580" s="199">
        <f t="shared" si="8"/>
        <v>0.81</v>
      </c>
    </row>
    <row r="581" spans="2:11" x14ac:dyDescent="0.25">
      <c r="B581" s="198">
        <v>553</v>
      </c>
      <c r="C581" s="199">
        <v>32097812</v>
      </c>
      <c r="D581" s="199" t="s">
        <v>1498</v>
      </c>
      <c r="E581" s="199" t="s">
        <v>1346</v>
      </c>
      <c r="F581" s="200">
        <v>43525</v>
      </c>
      <c r="G581" s="200">
        <v>43830</v>
      </c>
      <c r="H581" s="199">
        <v>35856</v>
      </c>
      <c r="I581" s="199">
        <v>35856</v>
      </c>
      <c r="J581" s="199">
        <v>0.61</v>
      </c>
      <c r="K581" s="199">
        <f t="shared" si="8"/>
        <v>21.87</v>
      </c>
    </row>
    <row r="582" spans="2:11" x14ac:dyDescent="0.25">
      <c r="B582" s="198">
        <v>554</v>
      </c>
      <c r="C582" s="199">
        <v>32097812</v>
      </c>
      <c r="D582" s="199" t="s">
        <v>1498</v>
      </c>
      <c r="E582" s="199" t="s">
        <v>1347</v>
      </c>
      <c r="F582" s="200">
        <v>43525</v>
      </c>
      <c r="G582" s="200">
        <v>43830</v>
      </c>
      <c r="H582" s="199">
        <v>89953</v>
      </c>
      <c r="I582" s="199">
        <v>89953</v>
      </c>
      <c r="J582" s="199">
        <v>0.61</v>
      </c>
      <c r="K582" s="199">
        <f t="shared" si="8"/>
        <v>54.87</v>
      </c>
    </row>
    <row r="583" spans="2:11" x14ac:dyDescent="0.25">
      <c r="B583" s="198">
        <v>555</v>
      </c>
      <c r="C583" s="199">
        <v>32097812</v>
      </c>
      <c r="D583" s="199" t="s">
        <v>1498</v>
      </c>
      <c r="E583" s="199" t="s">
        <v>1348</v>
      </c>
      <c r="F583" s="200">
        <v>43525</v>
      </c>
      <c r="G583" s="200">
        <v>43830</v>
      </c>
      <c r="H583" s="199">
        <v>13644</v>
      </c>
      <c r="I583" s="199">
        <v>13644</v>
      </c>
      <c r="J583" s="199">
        <v>0.61</v>
      </c>
      <c r="K583" s="199">
        <f t="shared" si="8"/>
        <v>8.32</v>
      </c>
    </row>
    <row r="584" spans="2:11" x14ac:dyDescent="0.25">
      <c r="B584" s="198">
        <v>556</v>
      </c>
      <c r="C584" s="199">
        <v>32097812</v>
      </c>
      <c r="D584" s="199" t="s">
        <v>1498</v>
      </c>
      <c r="E584" s="199" t="s">
        <v>1356</v>
      </c>
      <c r="F584" s="200">
        <v>43525</v>
      </c>
      <c r="G584" s="200">
        <v>43830</v>
      </c>
      <c r="H584" s="199">
        <v>660</v>
      </c>
      <c r="I584" s="199">
        <v>660</v>
      </c>
      <c r="J584" s="199">
        <v>0.61</v>
      </c>
      <c r="K584" s="199">
        <f t="shared" si="8"/>
        <v>0.4</v>
      </c>
    </row>
    <row r="585" spans="2:11" x14ac:dyDescent="0.25">
      <c r="B585" s="198">
        <v>557</v>
      </c>
      <c r="C585" s="199">
        <v>32097812</v>
      </c>
      <c r="D585" s="199" t="s">
        <v>1498</v>
      </c>
      <c r="E585" s="199" t="s">
        <v>1350</v>
      </c>
      <c r="F585" s="200">
        <v>43525</v>
      </c>
      <c r="G585" s="200">
        <v>43830</v>
      </c>
      <c r="H585" s="199">
        <v>119319</v>
      </c>
      <c r="I585" s="199">
        <v>119319</v>
      </c>
      <c r="J585" s="199">
        <v>0.61</v>
      </c>
      <c r="K585" s="199">
        <f t="shared" si="8"/>
        <v>72.78</v>
      </c>
    </row>
    <row r="586" spans="2:11" x14ac:dyDescent="0.25">
      <c r="B586" s="198">
        <v>558</v>
      </c>
      <c r="C586" s="199">
        <v>32121479</v>
      </c>
      <c r="D586" s="199" t="s">
        <v>1499</v>
      </c>
      <c r="E586" s="199" t="s">
        <v>1344</v>
      </c>
      <c r="F586" s="200">
        <v>43570</v>
      </c>
      <c r="G586" s="200">
        <v>43702</v>
      </c>
      <c r="H586" s="199">
        <v>789062</v>
      </c>
      <c r="I586" s="199">
        <v>789062</v>
      </c>
      <c r="J586" s="199">
        <v>0.61</v>
      </c>
      <c r="K586" s="199">
        <f t="shared" si="8"/>
        <v>481.33</v>
      </c>
    </row>
    <row r="587" spans="2:11" x14ac:dyDescent="0.25">
      <c r="B587" s="198">
        <v>559</v>
      </c>
      <c r="C587" s="199">
        <v>32121479</v>
      </c>
      <c r="D587" s="199" t="s">
        <v>1499</v>
      </c>
      <c r="E587" s="199" t="s">
        <v>1345</v>
      </c>
      <c r="F587" s="200">
        <v>43570</v>
      </c>
      <c r="G587" s="200">
        <v>43702</v>
      </c>
      <c r="H587" s="199">
        <v>53932</v>
      </c>
      <c r="I587" s="199">
        <v>53932</v>
      </c>
      <c r="J587" s="199">
        <v>0.61</v>
      </c>
      <c r="K587" s="199">
        <f t="shared" si="8"/>
        <v>32.9</v>
      </c>
    </row>
    <row r="588" spans="2:11" x14ac:dyDescent="0.25">
      <c r="B588" s="198">
        <v>560</v>
      </c>
      <c r="C588" s="199">
        <v>32123108</v>
      </c>
      <c r="D588" s="199" t="s">
        <v>1500</v>
      </c>
      <c r="E588" s="199" t="s">
        <v>1344</v>
      </c>
      <c r="F588" s="200">
        <v>43567</v>
      </c>
      <c r="G588" s="200">
        <v>43646</v>
      </c>
      <c r="H588" s="199">
        <v>85455</v>
      </c>
      <c r="I588" s="199">
        <v>85455</v>
      </c>
      <c r="J588" s="199">
        <v>0.61</v>
      </c>
      <c r="K588" s="199">
        <f t="shared" si="8"/>
        <v>52.13</v>
      </c>
    </row>
    <row r="589" spans="2:11" x14ac:dyDescent="0.25">
      <c r="B589" s="198">
        <v>561</v>
      </c>
      <c r="C589" s="199">
        <v>32123108</v>
      </c>
      <c r="D589" s="199" t="s">
        <v>1500</v>
      </c>
      <c r="E589" s="199" t="s">
        <v>1345</v>
      </c>
      <c r="F589" s="200">
        <v>43567</v>
      </c>
      <c r="G589" s="200">
        <v>43646</v>
      </c>
      <c r="H589" s="199">
        <v>3304</v>
      </c>
      <c r="I589" s="199">
        <v>3304</v>
      </c>
      <c r="J589" s="199">
        <v>0.61</v>
      </c>
      <c r="K589" s="199">
        <f t="shared" si="8"/>
        <v>2.02</v>
      </c>
    </row>
    <row r="590" spans="2:11" x14ac:dyDescent="0.25">
      <c r="B590" s="198">
        <v>562</v>
      </c>
      <c r="C590" s="199">
        <v>32149491</v>
      </c>
      <c r="D590" s="199" t="s">
        <v>1501</v>
      </c>
      <c r="E590" s="199" t="s">
        <v>1344</v>
      </c>
      <c r="F590" s="200">
        <v>43556</v>
      </c>
      <c r="G590" s="200">
        <v>43737</v>
      </c>
      <c r="H590" s="199">
        <v>45596</v>
      </c>
      <c r="I590" s="199">
        <v>45596</v>
      </c>
      <c r="J590" s="199">
        <v>0.61</v>
      </c>
      <c r="K590" s="199">
        <f t="shared" si="8"/>
        <v>27.81</v>
      </c>
    </row>
    <row r="591" spans="2:11" x14ac:dyDescent="0.25">
      <c r="B591" s="198">
        <v>563</v>
      </c>
      <c r="C591" s="199">
        <v>32149491</v>
      </c>
      <c r="D591" s="199" t="s">
        <v>1501</v>
      </c>
      <c r="E591" s="199" t="s">
        <v>1345</v>
      </c>
      <c r="F591" s="200">
        <v>43556</v>
      </c>
      <c r="G591" s="200">
        <v>43737</v>
      </c>
      <c r="H591" s="199">
        <v>4856</v>
      </c>
      <c r="I591" s="199">
        <v>4856</v>
      </c>
      <c r="J591" s="199">
        <v>0.61</v>
      </c>
      <c r="K591" s="199">
        <f t="shared" si="8"/>
        <v>2.96</v>
      </c>
    </row>
    <row r="592" spans="2:11" x14ac:dyDescent="0.25">
      <c r="B592" s="198">
        <v>564</v>
      </c>
      <c r="C592" s="199">
        <v>32156531</v>
      </c>
      <c r="D592" s="199" t="s">
        <v>1502</v>
      </c>
      <c r="E592" s="199" t="s">
        <v>1344</v>
      </c>
      <c r="F592" s="200">
        <v>43521</v>
      </c>
      <c r="G592" s="200">
        <v>43616</v>
      </c>
      <c r="H592" s="199">
        <v>68042</v>
      </c>
      <c r="I592" s="199">
        <v>68042</v>
      </c>
      <c r="J592" s="199">
        <v>0.61</v>
      </c>
      <c r="K592" s="199">
        <f t="shared" si="8"/>
        <v>41.51</v>
      </c>
    </row>
    <row r="593" spans="2:11" x14ac:dyDescent="0.25">
      <c r="B593" s="198">
        <v>565</v>
      </c>
      <c r="C593" s="199">
        <v>32157813</v>
      </c>
      <c r="D593" s="199" t="s">
        <v>1503</v>
      </c>
      <c r="E593" s="199" t="s">
        <v>1340</v>
      </c>
      <c r="F593" s="200">
        <v>43522</v>
      </c>
      <c r="G593" s="200">
        <v>43606</v>
      </c>
      <c r="H593" s="199">
        <v>161360</v>
      </c>
      <c r="I593" s="199">
        <v>161360</v>
      </c>
      <c r="J593" s="199">
        <v>0.61</v>
      </c>
      <c r="K593" s="199">
        <f t="shared" si="8"/>
        <v>98.43</v>
      </c>
    </row>
    <row r="594" spans="2:11" x14ac:dyDescent="0.25">
      <c r="B594" s="198">
        <v>566</v>
      </c>
      <c r="C594" s="199">
        <v>32157813</v>
      </c>
      <c r="D594" s="199" t="s">
        <v>1503</v>
      </c>
      <c r="E594" s="199" t="s">
        <v>1342</v>
      </c>
      <c r="F594" s="200">
        <v>43522</v>
      </c>
      <c r="G594" s="200">
        <v>43606</v>
      </c>
      <c r="H594" s="199">
        <v>17103</v>
      </c>
      <c r="I594" s="199">
        <v>17103</v>
      </c>
      <c r="J594" s="199">
        <v>0.61</v>
      </c>
      <c r="K594" s="199">
        <f t="shared" si="8"/>
        <v>10.43</v>
      </c>
    </row>
    <row r="595" spans="2:11" x14ac:dyDescent="0.25">
      <c r="B595" s="198">
        <v>567</v>
      </c>
      <c r="C595" s="199">
        <v>32157813</v>
      </c>
      <c r="D595" s="199" t="s">
        <v>1503</v>
      </c>
      <c r="E595" s="199" t="s">
        <v>1343</v>
      </c>
      <c r="F595" s="200">
        <v>43522</v>
      </c>
      <c r="G595" s="200">
        <v>43606</v>
      </c>
      <c r="H595" s="199">
        <v>34876</v>
      </c>
      <c r="I595" s="199">
        <v>34876</v>
      </c>
      <c r="J595" s="199">
        <v>0.61</v>
      </c>
      <c r="K595" s="199">
        <f t="shared" si="8"/>
        <v>21.27</v>
      </c>
    </row>
    <row r="596" spans="2:11" x14ac:dyDescent="0.25">
      <c r="B596" s="198">
        <v>568</v>
      </c>
      <c r="C596" s="199">
        <v>32157813</v>
      </c>
      <c r="D596" s="199" t="s">
        <v>1503</v>
      </c>
      <c r="E596" s="199" t="s">
        <v>1358</v>
      </c>
      <c r="F596" s="200">
        <v>43522</v>
      </c>
      <c r="G596" s="200">
        <v>43606</v>
      </c>
      <c r="H596" s="199">
        <v>870</v>
      </c>
      <c r="I596" s="199">
        <v>870</v>
      </c>
      <c r="J596" s="199">
        <v>0.61</v>
      </c>
      <c r="K596" s="199">
        <f t="shared" si="8"/>
        <v>0.53</v>
      </c>
    </row>
    <row r="597" spans="2:11" x14ac:dyDescent="0.25">
      <c r="B597" s="198">
        <v>569</v>
      </c>
      <c r="C597" s="199">
        <v>32157813</v>
      </c>
      <c r="D597" s="199" t="s">
        <v>1503</v>
      </c>
      <c r="E597" s="199" t="s">
        <v>1344</v>
      </c>
      <c r="F597" s="200">
        <v>43522</v>
      </c>
      <c r="G597" s="200">
        <v>43606</v>
      </c>
      <c r="H597" s="199">
        <v>143885</v>
      </c>
      <c r="I597" s="199">
        <v>143885</v>
      </c>
      <c r="J597" s="199">
        <v>0.61</v>
      </c>
      <c r="K597" s="199">
        <f t="shared" si="8"/>
        <v>87.77</v>
      </c>
    </row>
    <row r="598" spans="2:11" x14ac:dyDescent="0.25">
      <c r="B598" s="198">
        <v>570</v>
      </c>
      <c r="C598" s="199">
        <v>32157813</v>
      </c>
      <c r="D598" s="199" t="s">
        <v>1503</v>
      </c>
      <c r="E598" s="199" t="s">
        <v>1345</v>
      </c>
      <c r="F598" s="200">
        <v>43522</v>
      </c>
      <c r="G598" s="200">
        <v>43606</v>
      </c>
      <c r="H598" s="199">
        <v>14430</v>
      </c>
      <c r="I598" s="199">
        <v>14430</v>
      </c>
      <c r="J598" s="199">
        <v>0.61</v>
      </c>
      <c r="K598" s="199">
        <f t="shared" si="8"/>
        <v>8.8000000000000007</v>
      </c>
    </row>
    <row r="599" spans="2:11" x14ac:dyDescent="0.25">
      <c r="B599" s="198">
        <v>571</v>
      </c>
      <c r="C599" s="199">
        <v>32157813</v>
      </c>
      <c r="D599" s="199" t="s">
        <v>1503</v>
      </c>
      <c r="E599" s="199" t="s">
        <v>1346</v>
      </c>
      <c r="F599" s="200">
        <v>43522</v>
      </c>
      <c r="G599" s="200">
        <v>43606</v>
      </c>
      <c r="H599" s="199">
        <v>60528</v>
      </c>
      <c r="I599" s="199">
        <v>60528</v>
      </c>
      <c r="J599" s="199">
        <v>0.61</v>
      </c>
      <c r="K599" s="199">
        <f t="shared" si="8"/>
        <v>36.92</v>
      </c>
    </row>
    <row r="600" spans="2:11" x14ac:dyDescent="0.25">
      <c r="B600" s="198">
        <v>572</v>
      </c>
      <c r="C600" s="199">
        <v>32157813</v>
      </c>
      <c r="D600" s="199" t="s">
        <v>1503</v>
      </c>
      <c r="E600" s="199" t="s">
        <v>1347</v>
      </c>
      <c r="F600" s="200">
        <v>43522</v>
      </c>
      <c r="G600" s="200">
        <v>43606</v>
      </c>
      <c r="H600" s="199">
        <v>201134</v>
      </c>
      <c r="I600" s="199">
        <v>201134</v>
      </c>
      <c r="J600" s="199">
        <v>0.61</v>
      </c>
      <c r="K600" s="199">
        <f t="shared" si="8"/>
        <v>122.69</v>
      </c>
    </row>
    <row r="601" spans="2:11" x14ac:dyDescent="0.25">
      <c r="B601" s="198">
        <v>573</v>
      </c>
      <c r="C601" s="199">
        <v>32157813</v>
      </c>
      <c r="D601" s="199" t="s">
        <v>1503</v>
      </c>
      <c r="E601" s="199" t="s">
        <v>1350</v>
      </c>
      <c r="F601" s="200">
        <v>43522</v>
      </c>
      <c r="G601" s="200">
        <v>43606</v>
      </c>
      <c r="H601" s="199">
        <v>140417</v>
      </c>
      <c r="I601" s="199">
        <v>140417</v>
      </c>
      <c r="J601" s="199">
        <v>0.61</v>
      </c>
      <c r="K601" s="199">
        <f t="shared" si="8"/>
        <v>85.65</v>
      </c>
    </row>
    <row r="602" spans="2:11" x14ac:dyDescent="0.25">
      <c r="B602" s="198">
        <v>574</v>
      </c>
      <c r="C602" s="199">
        <v>32181327</v>
      </c>
      <c r="D602" s="199" t="s">
        <v>1504</v>
      </c>
      <c r="E602" s="199" t="s">
        <v>1340</v>
      </c>
      <c r="F602" s="200">
        <v>43523</v>
      </c>
      <c r="G602" s="200">
        <v>43616</v>
      </c>
      <c r="H602" s="199">
        <v>252202</v>
      </c>
      <c r="I602" s="199">
        <v>252202</v>
      </c>
      <c r="J602" s="199">
        <v>0.61</v>
      </c>
      <c r="K602" s="199">
        <f t="shared" si="8"/>
        <v>153.84</v>
      </c>
    </row>
    <row r="603" spans="2:11" x14ac:dyDescent="0.25">
      <c r="B603" s="198">
        <v>575</v>
      </c>
      <c r="C603" s="199">
        <v>32181327</v>
      </c>
      <c r="D603" s="199" t="s">
        <v>1504</v>
      </c>
      <c r="E603" s="199" t="s">
        <v>1343</v>
      </c>
      <c r="F603" s="200">
        <v>43523</v>
      </c>
      <c r="G603" s="200">
        <v>43616</v>
      </c>
      <c r="H603" s="199">
        <v>72251</v>
      </c>
      <c r="I603" s="199">
        <v>72251</v>
      </c>
      <c r="J603" s="199">
        <v>0.61</v>
      </c>
      <c r="K603" s="199">
        <f t="shared" si="8"/>
        <v>44.07</v>
      </c>
    </row>
    <row r="604" spans="2:11" x14ac:dyDescent="0.25">
      <c r="B604" s="198">
        <v>576</v>
      </c>
      <c r="C604" s="199">
        <v>32181327</v>
      </c>
      <c r="D604" s="199" t="s">
        <v>1504</v>
      </c>
      <c r="E604" s="199" t="s">
        <v>1344</v>
      </c>
      <c r="F604" s="200">
        <v>43523</v>
      </c>
      <c r="G604" s="200">
        <v>43616</v>
      </c>
      <c r="H604" s="199">
        <v>50158</v>
      </c>
      <c r="I604" s="199">
        <v>50158</v>
      </c>
      <c r="J604" s="199">
        <v>0.61</v>
      </c>
      <c r="K604" s="199">
        <f t="shared" ref="K604:K667" si="9">ROUND(I604*(J604/1000),2)</f>
        <v>30.6</v>
      </c>
    </row>
    <row r="605" spans="2:11" x14ac:dyDescent="0.25">
      <c r="B605" s="198">
        <v>577</v>
      </c>
      <c r="C605" s="199">
        <v>32181327</v>
      </c>
      <c r="D605" s="199" t="s">
        <v>1504</v>
      </c>
      <c r="E605" s="199" t="s">
        <v>1346</v>
      </c>
      <c r="F605" s="200">
        <v>43523</v>
      </c>
      <c r="G605" s="200">
        <v>43616</v>
      </c>
      <c r="H605" s="199">
        <v>115161</v>
      </c>
      <c r="I605" s="199">
        <v>115161</v>
      </c>
      <c r="J605" s="199">
        <v>0.61</v>
      </c>
      <c r="K605" s="199">
        <f t="shared" si="9"/>
        <v>70.25</v>
      </c>
    </row>
    <row r="606" spans="2:11" x14ac:dyDescent="0.25">
      <c r="B606" s="198">
        <v>578</v>
      </c>
      <c r="C606" s="199">
        <v>32181327</v>
      </c>
      <c r="D606" s="199" t="s">
        <v>1504</v>
      </c>
      <c r="E606" s="199" t="s">
        <v>1347</v>
      </c>
      <c r="F606" s="200">
        <v>43523</v>
      </c>
      <c r="G606" s="200">
        <v>43616</v>
      </c>
      <c r="H606" s="199">
        <v>297225</v>
      </c>
      <c r="I606" s="199">
        <v>297225</v>
      </c>
      <c r="J606" s="199">
        <v>0.61</v>
      </c>
      <c r="K606" s="199">
        <f t="shared" si="9"/>
        <v>181.31</v>
      </c>
    </row>
    <row r="607" spans="2:11" x14ac:dyDescent="0.25">
      <c r="B607" s="198">
        <v>579</v>
      </c>
      <c r="C607" s="199">
        <v>32181327</v>
      </c>
      <c r="D607" s="199" t="s">
        <v>1504</v>
      </c>
      <c r="E607" s="199" t="s">
        <v>1348</v>
      </c>
      <c r="F607" s="200">
        <v>43523</v>
      </c>
      <c r="G607" s="200">
        <v>43616</v>
      </c>
      <c r="H607" s="199">
        <v>5130</v>
      </c>
      <c r="I607" s="199">
        <v>5130</v>
      </c>
      <c r="J607" s="199">
        <v>0.61</v>
      </c>
      <c r="K607" s="199">
        <f t="shared" si="9"/>
        <v>3.13</v>
      </c>
    </row>
    <row r="608" spans="2:11" x14ac:dyDescent="0.25">
      <c r="B608" s="198">
        <v>580</v>
      </c>
      <c r="C608" s="199">
        <v>32181327</v>
      </c>
      <c r="D608" s="199" t="s">
        <v>1504</v>
      </c>
      <c r="E608" s="199" t="s">
        <v>1356</v>
      </c>
      <c r="F608" s="200">
        <v>43523</v>
      </c>
      <c r="G608" s="200">
        <v>43616</v>
      </c>
      <c r="H608" s="199">
        <v>1655</v>
      </c>
      <c r="I608" s="199">
        <v>1655</v>
      </c>
      <c r="J608" s="199">
        <v>0.61</v>
      </c>
      <c r="K608" s="199">
        <f t="shared" si="9"/>
        <v>1.01</v>
      </c>
    </row>
    <row r="609" spans="2:11" x14ac:dyDescent="0.25">
      <c r="B609" s="198">
        <v>581</v>
      </c>
      <c r="C609" s="199">
        <v>32181327</v>
      </c>
      <c r="D609" s="199" t="s">
        <v>1504</v>
      </c>
      <c r="E609" s="199" t="s">
        <v>1350</v>
      </c>
      <c r="F609" s="200">
        <v>43523</v>
      </c>
      <c r="G609" s="200">
        <v>43616</v>
      </c>
      <c r="H609" s="199">
        <v>246605</v>
      </c>
      <c r="I609" s="199">
        <v>246605</v>
      </c>
      <c r="J609" s="199">
        <v>0.61</v>
      </c>
      <c r="K609" s="199">
        <f t="shared" si="9"/>
        <v>150.43</v>
      </c>
    </row>
    <row r="610" spans="2:11" x14ac:dyDescent="0.25">
      <c r="B610" s="198">
        <v>582</v>
      </c>
      <c r="C610" s="199">
        <v>32322781</v>
      </c>
      <c r="D610" s="199" t="s">
        <v>1505</v>
      </c>
      <c r="E610" s="199" t="s">
        <v>1340</v>
      </c>
      <c r="F610" s="200">
        <v>43529</v>
      </c>
      <c r="G610" s="200">
        <v>43616</v>
      </c>
      <c r="H610" s="199">
        <v>125877</v>
      </c>
      <c r="I610" s="199">
        <v>125877</v>
      </c>
      <c r="J610" s="199">
        <v>0.61</v>
      </c>
      <c r="K610" s="199">
        <f t="shared" si="9"/>
        <v>76.78</v>
      </c>
    </row>
    <row r="611" spans="2:11" x14ac:dyDescent="0.25">
      <c r="B611" s="198">
        <v>583</v>
      </c>
      <c r="C611" s="199">
        <v>32341602</v>
      </c>
      <c r="D611" s="199" t="s">
        <v>1506</v>
      </c>
      <c r="E611" s="199" t="s">
        <v>1344</v>
      </c>
      <c r="F611" s="200">
        <v>43556</v>
      </c>
      <c r="G611" s="200">
        <v>43646</v>
      </c>
      <c r="H611" s="199">
        <v>31739</v>
      </c>
      <c r="I611" s="199">
        <v>31739</v>
      </c>
      <c r="J611" s="199">
        <v>0.61</v>
      </c>
      <c r="K611" s="199">
        <f t="shared" si="9"/>
        <v>19.36</v>
      </c>
    </row>
    <row r="612" spans="2:11" x14ac:dyDescent="0.25">
      <c r="B612" s="198">
        <v>584</v>
      </c>
      <c r="C612" s="199">
        <v>32341602</v>
      </c>
      <c r="D612" s="199" t="s">
        <v>1506</v>
      </c>
      <c r="E612" s="199" t="s">
        <v>1345</v>
      </c>
      <c r="F612" s="200">
        <v>43556</v>
      </c>
      <c r="G612" s="200">
        <v>43646</v>
      </c>
      <c r="H612" s="199">
        <v>1361</v>
      </c>
      <c r="I612" s="199">
        <v>1361</v>
      </c>
      <c r="J612" s="199">
        <v>0.61</v>
      </c>
      <c r="K612" s="199">
        <f t="shared" si="9"/>
        <v>0.83</v>
      </c>
    </row>
    <row r="613" spans="2:11" x14ac:dyDescent="0.25">
      <c r="B613" s="198">
        <v>585</v>
      </c>
      <c r="C613" s="199">
        <v>32341945</v>
      </c>
      <c r="D613" s="199" t="s">
        <v>1507</v>
      </c>
      <c r="E613" s="199" t="s">
        <v>1344</v>
      </c>
      <c r="F613" s="200">
        <v>43556</v>
      </c>
      <c r="G613" s="200">
        <v>43646</v>
      </c>
      <c r="H613" s="199">
        <v>672017</v>
      </c>
      <c r="I613" s="199">
        <v>672017</v>
      </c>
      <c r="J613" s="199">
        <v>0.61</v>
      </c>
      <c r="K613" s="199">
        <f t="shared" si="9"/>
        <v>409.93</v>
      </c>
    </row>
    <row r="614" spans="2:11" x14ac:dyDescent="0.25">
      <c r="B614" s="198">
        <v>586</v>
      </c>
      <c r="C614" s="199">
        <v>32341945</v>
      </c>
      <c r="D614" s="199" t="s">
        <v>1507</v>
      </c>
      <c r="E614" s="199" t="s">
        <v>1345</v>
      </c>
      <c r="F614" s="200">
        <v>43556</v>
      </c>
      <c r="G614" s="200">
        <v>43646</v>
      </c>
      <c r="H614" s="199">
        <v>27090</v>
      </c>
      <c r="I614" s="199">
        <v>27090</v>
      </c>
      <c r="J614" s="199">
        <v>0.61</v>
      </c>
      <c r="K614" s="199">
        <f t="shared" si="9"/>
        <v>16.52</v>
      </c>
    </row>
    <row r="615" spans="2:11" x14ac:dyDescent="0.25">
      <c r="B615" s="198">
        <v>587</v>
      </c>
      <c r="C615" s="199">
        <v>32393831</v>
      </c>
      <c r="D615" s="199" t="s">
        <v>1508</v>
      </c>
      <c r="E615" s="199" t="s">
        <v>1344</v>
      </c>
      <c r="F615" s="200">
        <v>43556</v>
      </c>
      <c r="G615" s="200">
        <v>43646</v>
      </c>
      <c r="H615" s="199">
        <v>993264</v>
      </c>
      <c r="I615" s="199">
        <v>993264</v>
      </c>
      <c r="J615" s="199">
        <v>0.61</v>
      </c>
      <c r="K615" s="199">
        <f t="shared" si="9"/>
        <v>605.89</v>
      </c>
    </row>
    <row r="616" spans="2:11" x14ac:dyDescent="0.25">
      <c r="B616" s="198">
        <v>588</v>
      </c>
      <c r="C616" s="199">
        <v>32393831</v>
      </c>
      <c r="D616" s="199" t="s">
        <v>1508</v>
      </c>
      <c r="E616" s="199" t="s">
        <v>1345</v>
      </c>
      <c r="F616" s="200">
        <v>43556</v>
      </c>
      <c r="G616" s="200">
        <v>43646</v>
      </c>
      <c r="H616" s="199">
        <v>49926</v>
      </c>
      <c r="I616" s="199">
        <v>49926</v>
      </c>
      <c r="J616" s="199">
        <v>0.61</v>
      </c>
      <c r="K616" s="199">
        <f t="shared" si="9"/>
        <v>30.45</v>
      </c>
    </row>
    <row r="617" spans="2:11" x14ac:dyDescent="0.25">
      <c r="B617" s="198">
        <v>589</v>
      </c>
      <c r="C617" s="199">
        <v>32395958</v>
      </c>
      <c r="D617" s="199" t="s">
        <v>1509</v>
      </c>
      <c r="E617" s="199" t="s">
        <v>1340</v>
      </c>
      <c r="F617" s="200">
        <v>43535</v>
      </c>
      <c r="G617" s="200">
        <v>43674</v>
      </c>
      <c r="H617" s="199">
        <v>46834</v>
      </c>
      <c r="I617" s="199">
        <v>46834</v>
      </c>
      <c r="J617" s="199">
        <v>0.61</v>
      </c>
      <c r="K617" s="199">
        <f t="shared" si="9"/>
        <v>28.57</v>
      </c>
    </row>
    <row r="618" spans="2:11" x14ac:dyDescent="0.25">
      <c r="B618" s="198">
        <v>590</v>
      </c>
      <c r="C618" s="199">
        <v>32395958</v>
      </c>
      <c r="D618" s="199" t="s">
        <v>1509</v>
      </c>
      <c r="E618" s="199" t="s">
        <v>1343</v>
      </c>
      <c r="F618" s="200">
        <v>43535</v>
      </c>
      <c r="G618" s="200">
        <v>43674</v>
      </c>
      <c r="H618" s="199">
        <v>17544</v>
      </c>
      <c r="I618" s="199">
        <v>17544</v>
      </c>
      <c r="J618" s="199">
        <v>0.61</v>
      </c>
      <c r="K618" s="199">
        <f t="shared" si="9"/>
        <v>10.7</v>
      </c>
    </row>
    <row r="619" spans="2:11" x14ac:dyDescent="0.25">
      <c r="B619" s="198">
        <v>591</v>
      </c>
      <c r="C619" s="199">
        <v>32396976</v>
      </c>
      <c r="D619" s="199" t="s">
        <v>1510</v>
      </c>
      <c r="E619" s="199" t="s">
        <v>1340</v>
      </c>
      <c r="F619" s="200">
        <v>43591</v>
      </c>
      <c r="G619" s="200">
        <v>43702</v>
      </c>
      <c r="H619" s="199">
        <v>16574</v>
      </c>
      <c r="I619" s="199">
        <v>16574</v>
      </c>
      <c r="J619" s="199">
        <v>0.61</v>
      </c>
      <c r="K619" s="199">
        <f t="shared" si="9"/>
        <v>10.11</v>
      </c>
    </row>
    <row r="620" spans="2:11" x14ac:dyDescent="0.25">
      <c r="B620" s="198">
        <v>592</v>
      </c>
      <c r="C620" s="199">
        <v>32396976</v>
      </c>
      <c r="D620" s="199" t="s">
        <v>1510</v>
      </c>
      <c r="E620" s="199" t="s">
        <v>1342</v>
      </c>
      <c r="F620" s="200">
        <v>43591</v>
      </c>
      <c r="G620" s="200">
        <v>43702</v>
      </c>
      <c r="H620" s="199">
        <v>6013</v>
      </c>
      <c r="I620" s="199">
        <v>6013</v>
      </c>
      <c r="J620" s="199">
        <v>0.61</v>
      </c>
      <c r="K620" s="199">
        <f t="shared" si="9"/>
        <v>3.67</v>
      </c>
    </row>
    <row r="621" spans="2:11" x14ac:dyDescent="0.25">
      <c r="B621" s="198">
        <v>593</v>
      </c>
      <c r="C621" s="199">
        <v>32396976</v>
      </c>
      <c r="D621" s="199" t="s">
        <v>1510</v>
      </c>
      <c r="E621" s="199" t="s">
        <v>1343</v>
      </c>
      <c r="F621" s="200">
        <v>43591</v>
      </c>
      <c r="G621" s="200">
        <v>43702</v>
      </c>
      <c r="H621" s="199">
        <v>4946</v>
      </c>
      <c r="I621" s="199">
        <v>4946</v>
      </c>
      <c r="J621" s="199">
        <v>0.61</v>
      </c>
      <c r="K621" s="199">
        <f t="shared" si="9"/>
        <v>3.02</v>
      </c>
    </row>
    <row r="622" spans="2:11" x14ac:dyDescent="0.25">
      <c r="B622" s="198">
        <v>594</v>
      </c>
      <c r="C622" s="199">
        <v>32396976</v>
      </c>
      <c r="D622" s="199" t="s">
        <v>1510</v>
      </c>
      <c r="E622" s="199" t="s">
        <v>1358</v>
      </c>
      <c r="F622" s="200">
        <v>43591</v>
      </c>
      <c r="G622" s="200">
        <v>43702</v>
      </c>
      <c r="H622" s="199">
        <v>151</v>
      </c>
      <c r="I622" s="199">
        <v>151</v>
      </c>
      <c r="J622" s="199">
        <v>0.61</v>
      </c>
      <c r="K622" s="199">
        <f t="shared" si="9"/>
        <v>0.09</v>
      </c>
    </row>
    <row r="623" spans="2:11" x14ac:dyDescent="0.25">
      <c r="B623" s="198">
        <v>595</v>
      </c>
      <c r="C623" s="199">
        <v>32396976</v>
      </c>
      <c r="D623" s="199" t="s">
        <v>1510</v>
      </c>
      <c r="E623" s="199" t="s">
        <v>1344</v>
      </c>
      <c r="F623" s="200">
        <v>43591</v>
      </c>
      <c r="G623" s="200">
        <v>43702</v>
      </c>
      <c r="H623" s="199">
        <v>31427</v>
      </c>
      <c r="I623" s="199">
        <v>31427</v>
      </c>
      <c r="J623" s="199">
        <v>0.61</v>
      </c>
      <c r="K623" s="199">
        <f t="shared" si="9"/>
        <v>19.170000000000002</v>
      </c>
    </row>
    <row r="624" spans="2:11" x14ac:dyDescent="0.25">
      <c r="B624" s="198">
        <v>596</v>
      </c>
      <c r="C624" s="199">
        <v>32396976</v>
      </c>
      <c r="D624" s="199" t="s">
        <v>1510</v>
      </c>
      <c r="E624" s="199" t="s">
        <v>1345</v>
      </c>
      <c r="F624" s="200">
        <v>43591</v>
      </c>
      <c r="G624" s="200">
        <v>43702</v>
      </c>
      <c r="H624" s="199">
        <v>19901</v>
      </c>
      <c r="I624" s="199">
        <v>19901</v>
      </c>
      <c r="J624" s="199">
        <v>0.61</v>
      </c>
      <c r="K624" s="199">
        <f t="shared" si="9"/>
        <v>12.14</v>
      </c>
    </row>
    <row r="625" spans="2:11" x14ac:dyDescent="0.25">
      <c r="B625" s="198">
        <v>597</v>
      </c>
      <c r="C625" s="199">
        <v>32396976</v>
      </c>
      <c r="D625" s="199" t="s">
        <v>1510</v>
      </c>
      <c r="E625" s="199" t="s">
        <v>1359</v>
      </c>
      <c r="F625" s="200">
        <v>43591</v>
      </c>
      <c r="G625" s="200">
        <v>43702</v>
      </c>
      <c r="H625" s="199">
        <v>328</v>
      </c>
      <c r="I625" s="199">
        <v>328</v>
      </c>
      <c r="J625" s="199">
        <v>0.61</v>
      </c>
      <c r="K625" s="199">
        <f t="shared" si="9"/>
        <v>0.2</v>
      </c>
    </row>
    <row r="626" spans="2:11" x14ac:dyDescent="0.25">
      <c r="B626" s="198">
        <v>598</v>
      </c>
      <c r="C626" s="199">
        <v>32396976</v>
      </c>
      <c r="D626" s="199" t="s">
        <v>1510</v>
      </c>
      <c r="E626" s="199" t="s">
        <v>1346</v>
      </c>
      <c r="F626" s="200">
        <v>43591</v>
      </c>
      <c r="G626" s="200">
        <v>43702</v>
      </c>
      <c r="H626" s="199">
        <v>15109</v>
      </c>
      <c r="I626" s="199">
        <v>15109</v>
      </c>
      <c r="J626" s="199">
        <v>0.61</v>
      </c>
      <c r="K626" s="199">
        <f t="shared" si="9"/>
        <v>9.2200000000000006</v>
      </c>
    </row>
    <row r="627" spans="2:11" x14ac:dyDescent="0.25">
      <c r="B627" s="198">
        <v>599</v>
      </c>
      <c r="C627" s="199">
        <v>32396976</v>
      </c>
      <c r="D627" s="199" t="s">
        <v>1510</v>
      </c>
      <c r="E627" s="199" t="s">
        <v>1347</v>
      </c>
      <c r="F627" s="200">
        <v>43591</v>
      </c>
      <c r="G627" s="200">
        <v>43702</v>
      </c>
      <c r="H627" s="199">
        <v>32864</v>
      </c>
      <c r="I627" s="199">
        <v>32864</v>
      </c>
      <c r="J627" s="199">
        <v>0.61</v>
      </c>
      <c r="K627" s="199">
        <f t="shared" si="9"/>
        <v>20.05</v>
      </c>
    </row>
    <row r="628" spans="2:11" x14ac:dyDescent="0.25">
      <c r="B628" s="198">
        <v>600</v>
      </c>
      <c r="C628" s="199">
        <v>32396976</v>
      </c>
      <c r="D628" s="199" t="s">
        <v>1510</v>
      </c>
      <c r="E628" s="199" t="s">
        <v>1348</v>
      </c>
      <c r="F628" s="200">
        <v>43591</v>
      </c>
      <c r="G628" s="200">
        <v>43702</v>
      </c>
      <c r="H628" s="199">
        <v>9779</v>
      </c>
      <c r="I628" s="199">
        <v>9779</v>
      </c>
      <c r="J628" s="199">
        <v>0.61</v>
      </c>
      <c r="K628" s="199">
        <f t="shared" si="9"/>
        <v>5.97</v>
      </c>
    </row>
    <row r="629" spans="2:11" x14ac:dyDescent="0.25">
      <c r="B629" s="198">
        <v>601</v>
      </c>
      <c r="C629" s="199">
        <v>32396976</v>
      </c>
      <c r="D629" s="199" t="s">
        <v>1510</v>
      </c>
      <c r="E629" s="199" t="s">
        <v>1356</v>
      </c>
      <c r="F629" s="200">
        <v>43591</v>
      </c>
      <c r="G629" s="200">
        <v>43702</v>
      </c>
      <c r="H629" s="199">
        <v>186</v>
      </c>
      <c r="I629" s="199">
        <v>186</v>
      </c>
      <c r="J629" s="199">
        <v>0.61</v>
      </c>
      <c r="K629" s="199">
        <f t="shared" si="9"/>
        <v>0.11</v>
      </c>
    </row>
    <row r="630" spans="2:11" x14ac:dyDescent="0.25">
      <c r="B630" s="198">
        <v>602</v>
      </c>
      <c r="C630" s="199">
        <v>32396976</v>
      </c>
      <c r="D630" s="199" t="s">
        <v>1510</v>
      </c>
      <c r="E630" s="199" t="s">
        <v>1350</v>
      </c>
      <c r="F630" s="200">
        <v>43591</v>
      </c>
      <c r="G630" s="200">
        <v>43702</v>
      </c>
      <c r="H630" s="199">
        <v>17163</v>
      </c>
      <c r="I630" s="199">
        <v>17163</v>
      </c>
      <c r="J630" s="199">
        <v>0.61</v>
      </c>
      <c r="K630" s="199">
        <f t="shared" si="9"/>
        <v>10.47</v>
      </c>
    </row>
    <row r="631" spans="2:11" x14ac:dyDescent="0.25">
      <c r="B631" s="198">
        <v>603</v>
      </c>
      <c r="C631" s="199">
        <v>32423628</v>
      </c>
      <c r="D631" s="199" t="s">
        <v>1511</v>
      </c>
      <c r="E631" s="199" t="s">
        <v>1359</v>
      </c>
      <c r="F631" s="200">
        <v>43559</v>
      </c>
      <c r="G631" s="200">
        <v>43646</v>
      </c>
      <c r="H631" s="199">
        <v>48330</v>
      </c>
      <c r="I631" s="199">
        <v>48330</v>
      </c>
      <c r="J631" s="199">
        <v>0.61</v>
      </c>
      <c r="K631" s="199">
        <f t="shared" si="9"/>
        <v>29.48</v>
      </c>
    </row>
    <row r="632" spans="2:11" x14ac:dyDescent="0.25">
      <c r="B632" s="198">
        <v>604</v>
      </c>
      <c r="C632" s="199">
        <v>32423628</v>
      </c>
      <c r="D632" s="199" t="s">
        <v>1511</v>
      </c>
      <c r="E632" s="199" t="s">
        <v>1348</v>
      </c>
      <c r="F632" s="200">
        <v>43559</v>
      </c>
      <c r="G632" s="200">
        <v>43646</v>
      </c>
      <c r="H632" s="199">
        <v>398972</v>
      </c>
      <c r="I632" s="199">
        <v>398972</v>
      </c>
      <c r="J632" s="199">
        <v>0.61</v>
      </c>
      <c r="K632" s="199">
        <f t="shared" si="9"/>
        <v>243.37</v>
      </c>
    </row>
    <row r="633" spans="2:11" x14ac:dyDescent="0.25">
      <c r="B633" s="198">
        <v>605</v>
      </c>
      <c r="C633" s="199">
        <v>32450326</v>
      </c>
      <c r="D633" s="199" t="s">
        <v>1512</v>
      </c>
      <c r="E633" s="199" t="s">
        <v>1352</v>
      </c>
      <c r="F633" s="200">
        <v>43537</v>
      </c>
      <c r="G633" s="200">
        <v>43738</v>
      </c>
      <c r="H633" s="199">
        <v>9905</v>
      </c>
      <c r="I633" s="199">
        <v>9905</v>
      </c>
      <c r="J633" s="199">
        <v>0.61</v>
      </c>
      <c r="K633" s="199">
        <f t="shared" si="9"/>
        <v>6.04</v>
      </c>
    </row>
    <row r="634" spans="2:11" x14ac:dyDescent="0.25">
      <c r="B634" s="198">
        <v>606</v>
      </c>
      <c r="C634" s="199">
        <v>32452154</v>
      </c>
      <c r="D634" s="199" t="s">
        <v>1513</v>
      </c>
      <c r="E634" s="199" t="s">
        <v>1340</v>
      </c>
      <c r="F634" s="200">
        <v>43542</v>
      </c>
      <c r="G634" s="200">
        <v>43625</v>
      </c>
      <c r="H634" s="199">
        <v>165317</v>
      </c>
      <c r="I634" s="199">
        <v>165317</v>
      </c>
      <c r="J634" s="199">
        <v>0.61</v>
      </c>
      <c r="K634" s="199">
        <f t="shared" si="9"/>
        <v>100.84</v>
      </c>
    </row>
    <row r="635" spans="2:11" x14ac:dyDescent="0.25">
      <c r="B635" s="198">
        <v>607</v>
      </c>
      <c r="C635" s="199">
        <v>32470099</v>
      </c>
      <c r="D635" s="199" t="s">
        <v>1514</v>
      </c>
      <c r="E635" s="199" t="s">
        <v>1359</v>
      </c>
      <c r="F635" s="200">
        <v>43558</v>
      </c>
      <c r="G635" s="200">
        <v>43737</v>
      </c>
      <c r="H635" s="199">
        <v>6665</v>
      </c>
      <c r="I635" s="199">
        <v>6665</v>
      </c>
      <c r="J635" s="199">
        <v>0.61</v>
      </c>
      <c r="K635" s="199">
        <f t="shared" si="9"/>
        <v>4.07</v>
      </c>
    </row>
    <row r="636" spans="2:11" x14ac:dyDescent="0.25">
      <c r="B636" s="198">
        <v>608</v>
      </c>
      <c r="C636" s="199">
        <v>32470099</v>
      </c>
      <c r="D636" s="199" t="s">
        <v>1514</v>
      </c>
      <c r="E636" s="199" t="s">
        <v>1348</v>
      </c>
      <c r="F636" s="200">
        <v>43558</v>
      </c>
      <c r="G636" s="200">
        <v>43737</v>
      </c>
      <c r="H636" s="199">
        <v>82392</v>
      </c>
      <c r="I636" s="199">
        <v>82392</v>
      </c>
      <c r="J636" s="199">
        <v>0.61</v>
      </c>
      <c r="K636" s="199">
        <f t="shared" si="9"/>
        <v>50.26</v>
      </c>
    </row>
    <row r="637" spans="2:11" x14ac:dyDescent="0.25">
      <c r="B637" s="198">
        <v>609</v>
      </c>
      <c r="C637" s="199">
        <v>32471585</v>
      </c>
      <c r="D637" s="199" t="s">
        <v>1515</v>
      </c>
      <c r="E637" s="199" t="s">
        <v>1340</v>
      </c>
      <c r="F637" s="200">
        <v>43605</v>
      </c>
      <c r="G637" s="200">
        <v>43632</v>
      </c>
      <c r="H637" s="199">
        <v>171294</v>
      </c>
      <c r="I637" s="199">
        <v>171294</v>
      </c>
      <c r="J637" s="199">
        <v>0.61</v>
      </c>
      <c r="K637" s="199">
        <f t="shared" si="9"/>
        <v>104.49</v>
      </c>
    </row>
    <row r="638" spans="2:11" x14ac:dyDescent="0.25">
      <c r="B638" s="198">
        <v>610</v>
      </c>
      <c r="C638" s="199">
        <v>32471585</v>
      </c>
      <c r="D638" s="199" t="s">
        <v>1515</v>
      </c>
      <c r="E638" s="199" t="s">
        <v>1342</v>
      </c>
      <c r="F638" s="200">
        <v>43605</v>
      </c>
      <c r="G638" s="200">
        <v>43632</v>
      </c>
      <c r="H638" s="199">
        <v>24850</v>
      </c>
      <c r="I638" s="199">
        <v>24850</v>
      </c>
      <c r="J638" s="199">
        <v>0.61</v>
      </c>
      <c r="K638" s="199">
        <f t="shared" si="9"/>
        <v>15.16</v>
      </c>
    </row>
    <row r="639" spans="2:11" x14ac:dyDescent="0.25">
      <c r="B639" s="198">
        <v>611</v>
      </c>
      <c r="C639" s="199">
        <v>32471585</v>
      </c>
      <c r="D639" s="199" t="s">
        <v>1515</v>
      </c>
      <c r="E639" s="199" t="s">
        <v>1343</v>
      </c>
      <c r="F639" s="200">
        <v>43605</v>
      </c>
      <c r="G639" s="200">
        <v>43632</v>
      </c>
      <c r="H639" s="199">
        <v>45057</v>
      </c>
      <c r="I639" s="199">
        <v>45057</v>
      </c>
      <c r="J639" s="199">
        <v>0.61</v>
      </c>
      <c r="K639" s="199">
        <f t="shared" si="9"/>
        <v>27.48</v>
      </c>
    </row>
    <row r="640" spans="2:11" x14ac:dyDescent="0.25">
      <c r="B640" s="198">
        <v>612</v>
      </c>
      <c r="C640" s="199">
        <v>32471585</v>
      </c>
      <c r="D640" s="199" t="s">
        <v>1515</v>
      </c>
      <c r="E640" s="199" t="s">
        <v>1344</v>
      </c>
      <c r="F640" s="200">
        <v>43605</v>
      </c>
      <c r="G640" s="200">
        <v>43632</v>
      </c>
      <c r="H640" s="199">
        <v>79471</v>
      </c>
      <c r="I640" s="199">
        <v>79471</v>
      </c>
      <c r="J640" s="199">
        <v>0.61</v>
      </c>
      <c r="K640" s="199">
        <f t="shared" si="9"/>
        <v>48.48</v>
      </c>
    </row>
    <row r="641" spans="2:11" x14ac:dyDescent="0.25">
      <c r="B641" s="198">
        <v>613</v>
      </c>
      <c r="C641" s="199">
        <v>32471585</v>
      </c>
      <c r="D641" s="199" t="s">
        <v>1515</v>
      </c>
      <c r="E641" s="199" t="s">
        <v>1346</v>
      </c>
      <c r="F641" s="200">
        <v>43605</v>
      </c>
      <c r="G641" s="200">
        <v>43632</v>
      </c>
      <c r="H641" s="199">
        <v>81800</v>
      </c>
      <c r="I641" s="199">
        <v>81800</v>
      </c>
      <c r="J641" s="199">
        <v>0.61</v>
      </c>
      <c r="K641" s="199">
        <f t="shared" si="9"/>
        <v>49.9</v>
      </c>
    </row>
    <row r="642" spans="2:11" x14ac:dyDescent="0.25">
      <c r="B642" s="198">
        <v>614</v>
      </c>
      <c r="C642" s="199">
        <v>32471585</v>
      </c>
      <c r="D642" s="199" t="s">
        <v>1515</v>
      </c>
      <c r="E642" s="199" t="s">
        <v>1347</v>
      </c>
      <c r="F642" s="200">
        <v>43605</v>
      </c>
      <c r="G642" s="200">
        <v>43632</v>
      </c>
      <c r="H642" s="199">
        <v>146141</v>
      </c>
      <c r="I642" s="199">
        <v>146141</v>
      </c>
      <c r="J642" s="199">
        <v>0.61</v>
      </c>
      <c r="K642" s="199">
        <f t="shared" si="9"/>
        <v>89.15</v>
      </c>
    </row>
    <row r="643" spans="2:11" x14ac:dyDescent="0.25">
      <c r="B643" s="198">
        <v>615</v>
      </c>
      <c r="C643" s="199">
        <v>32471585</v>
      </c>
      <c r="D643" s="199" t="s">
        <v>1515</v>
      </c>
      <c r="E643" s="199" t="s">
        <v>1356</v>
      </c>
      <c r="F643" s="200">
        <v>43605</v>
      </c>
      <c r="G643" s="200">
        <v>43632</v>
      </c>
      <c r="H643" s="199">
        <v>3074</v>
      </c>
      <c r="I643" s="199">
        <v>3074</v>
      </c>
      <c r="J643" s="199">
        <v>0.61</v>
      </c>
      <c r="K643" s="199">
        <f t="shared" si="9"/>
        <v>1.88</v>
      </c>
    </row>
    <row r="644" spans="2:11" x14ac:dyDescent="0.25">
      <c r="B644" s="198">
        <v>616</v>
      </c>
      <c r="C644" s="199">
        <v>32471585</v>
      </c>
      <c r="D644" s="199" t="s">
        <v>1515</v>
      </c>
      <c r="E644" s="199" t="s">
        <v>1350</v>
      </c>
      <c r="F644" s="200">
        <v>43605</v>
      </c>
      <c r="G644" s="200">
        <v>43632</v>
      </c>
      <c r="H644" s="199">
        <v>194887</v>
      </c>
      <c r="I644" s="199">
        <v>194887</v>
      </c>
      <c r="J644" s="199">
        <v>0.61</v>
      </c>
      <c r="K644" s="199">
        <f t="shared" si="9"/>
        <v>118.88</v>
      </c>
    </row>
    <row r="645" spans="2:11" x14ac:dyDescent="0.25">
      <c r="B645" s="198">
        <v>617</v>
      </c>
      <c r="C645" s="199">
        <v>32505981</v>
      </c>
      <c r="D645" s="199" t="s">
        <v>1516</v>
      </c>
      <c r="E645" s="199" t="s">
        <v>1340</v>
      </c>
      <c r="F645" s="200">
        <v>43538</v>
      </c>
      <c r="G645" s="200">
        <v>43643</v>
      </c>
      <c r="H645" s="199">
        <v>296071</v>
      </c>
      <c r="I645" s="199">
        <v>296071</v>
      </c>
      <c r="J645" s="199">
        <v>0.61</v>
      </c>
      <c r="K645" s="199">
        <f t="shared" si="9"/>
        <v>180.6</v>
      </c>
    </row>
    <row r="646" spans="2:11" x14ac:dyDescent="0.25">
      <c r="B646" s="198">
        <v>618</v>
      </c>
      <c r="C646" s="199">
        <v>32506413</v>
      </c>
      <c r="D646" s="199" t="s">
        <v>1517</v>
      </c>
      <c r="E646" s="199" t="s">
        <v>1340</v>
      </c>
      <c r="F646" s="200">
        <v>43538</v>
      </c>
      <c r="G646" s="200">
        <v>43646</v>
      </c>
      <c r="H646" s="199">
        <v>219139</v>
      </c>
      <c r="I646" s="199">
        <v>219139</v>
      </c>
      <c r="J646" s="199">
        <v>0.61</v>
      </c>
      <c r="K646" s="199">
        <f t="shared" si="9"/>
        <v>133.66999999999999</v>
      </c>
    </row>
    <row r="647" spans="2:11" x14ac:dyDescent="0.25">
      <c r="B647" s="198">
        <v>619</v>
      </c>
      <c r="C647" s="199">
        <v>32532273</v>
      </c>
      <c r="D647" s="199" t="s">
        <v>1518</v>
      </c>
      <c r="E647" s="199" t="s">
        <v>1344</v>
      </c>
      <c r="F647" s="200">
        <v>43556</v>
      </c>
      <c r="G647" s="200">
        <v>43730</v>
      </c>
      <c r="H647" s="199">
        <v>193157</v>
      </c>
      <c r="I647" s="199">
        <v>193157</v>
      </c>
      <c r="J647" s="199">
        <v>0.61</v>
      </c>
      <c r="K647" s="199">
        <f t="shared" si="9"/>
        <v>117.83</v>
      </c>
    </row>
    <row r="648" spans="2:11" x14ac:dyDescent="0.25">
      <c r="B648" s="198">
        <v>620</v>
      </c>
      <c r="C648" s="199">
        <v>32532273</v>
      </c>
      <c r="D648" s="199" t="s">
        <v>1518</v>
      </c>
      <c r="E648" s="199" t="s">
        <v>1345</v>
      </c>
      <c r="F648" s="200">
        <v>43556</v>
      </c>
      <c r="G648" s="200">
        <v>43730</v>
      </c>
      <c r="H648" s="199">
        <v>12778</v>
      </c>
      <c r="I648" s="199">
        <v>12778</v>
      </c>
      <c r="J648" s="199">
        <v>0.61</v>
      </c>
      <c r="K648" s="199">
        <f t="shared" si="9"/>
        <v>7.79</v>
      </c>
    </row>
    <row r="649" spans="2:11" x14ac:dyDescent="0.25">
      <c r="B649" s="198">
        <v>621</v>
      </c>
      <c r="C649" s="199">
        <v>32546872</v>
      </c>
      <c r="D649" s="199" t="s">
        <v>1519</v>
      </c>
      <c r="E649" s="199" t="s">
        <v>1340</v>
      </c>
      <c r="F649" s="200">
        <v>43556</v>
      </c>
      <c r="G649" s="200">
        <v>43632</v>
      </c>
      <c r="H649" s="199">
        <v>152448</v>
      </c>
      <c r="I649" s="199">
        <v>152448</v>
      </c>
      <c r="J649" s="199">
        <v>0.61</v>
      </c>
      <c r="K649" s="199">
        <f t="shared" si="9"/>
        <v>92.99</v>
      </c>
    </row>
    <row r="650" spans="2:11" x14ac:dyDescent="0.25">
      <c r="B650" s="198">
        <v>622</v>
      </c>
      <c r="C650" s="199">
        <v>32546872</v>
      </c>
      <c r="D650" s="199" t="s">
        <v>1519</v>
      </c>
      <c r="E650" s="199" t="s">
        <v>1343</v>
      </c>
      <c r="F650" s="200">
        <v>43556</v>
      </c>
      <c r="G650" s="200">
        <v>43632</v>
      </c>
      <c r="H650" s="199">
        <v>48798</v>
      </c>
      <c r="I650" s="199">
        <v>48798</v>
      </c>
      <c r="J650" s="199">
        <v>0.61</v>
      </c>
      <c r="K650" s="199">
        <f t="shared" si="9"/>
        <v>29.77</v>
      </c>
    </row>
    <row r="651" spans="2:11" x14ac:dyDescent="0.25">
      <c r="B651" s="198">
        <v>623</v>
      </c>
      <c r="C651" s="199">
        <v>32546872</v>
      </c>
      <c r="D651" s="199" t="s">
        <v>1519</v>
      </c>
      <c r="E651" s="199" t="s">
        <v>1356</v>
      </c>
      <c r="F651" s="200">
        <v>43556</v>
      </c>
      <c r="G651" s="200">
        <v>43632</v>
      </c>
      <c r="H651" s="199">
        <v>6004</v>
      </c>
      <c r="I651" s="199">
        <v>6004</v>
      </c>
      <c r="J651" s="199">
        <v>0.61</v>
      </c>
      <c r="K651" s="199">
        <f t="shared" si="9"/>
        <v>3.66</v>
      </c>
    </row>
    <row r="652" spans="2:11" x14ac:dyDescent="0.25">
      <c r="B652" s="198">
        <v>624</v>
      </c>
      <c r="C652" s="199">
        <v>32546872</v>
      </c>
      <c r="D652" s="199" t="s">
        <v>1519</v>
      </c>
      <c r="E652" s="199" t="s">
        <v>1350</v>
      </c>
      <c r="F652" s="200">
        <v>43556</v>
      </c>
      <c r="G652" s="200">
        <v>43632</v>
      </c>
      <c r="H652" s="199">
        <v>309885</v>
      </c>
      <c r="I652" s="199">
        <v>309885</v>
      </c>
      <c r="J652" s="199">
        <v>0.61</v>
      </c>
      <c r="K652" s="199">
        <f t="shared" si="9"/>
        <v>189.03</v>
      </c>
    </row>
    <row r="653" spans="2:11" x14ac:dyDescent="0.25">
      <c r="B653" s="198">
        <v>625</v>
      </c>
      <c r="C653" s="199">
        <v>32554284</v>
      </c>
      <c r="D653" s="199" t="s">
        <v>1520</v>
      </c>
      <c r="E653" s="199" t="s">
        <v>1344</v>
      </c>
      <c r="F653" s="200">
        <v>43560</v>
      </c>
      <c r="G653" s="200">
        <v>43646</v>
      </c>
      <c r="H653" s="199">
        <v>567698</v>
      </c>
      <c r="I653" s="199">
        <v>567698</v>
      </c>
      <c r="J653" s="199">
        <v>0.61</v>
      </c>
      <c r="K653" s="199">
        <f t="shared" si="9"/>
        <v>346.3</v>
      </c>
    </row>
    <row r="654" spans="2:11" x14ac:dyDescent="0.25">
      <c r="B654" s="198">
        <v>626</v>
      </c>
      <c r="C654" s="199">
        <v>32554284</v>
      </c>
      <c r="D654" s="199" t="s">
        <v>1520</v>
      </c>
      <c r="E654" s="199" t="s">
        <v>1345</v>
      </c>
      <c r="F654" s="200">
        <v>43560</v>
      </c>
      <c r="G654" s="200">
        <v>43646</v>
      </c>
      <c r="H654" s="199">
        <v>3693</v>
      </c>
      <c r="I654" s="199">
        <v>3693</v>
      </c>
      <c r="J654" s="199">
        <v>0.61</v>
      </c>
      <c r="K654" s="199">
        <f t="shared" si="9"/>
        <v>2.25</v>
      </c>
    </row>
    <row r="655" spans="2:11" x14ac:dyDescent="0.25">
      <c r="B655" s="198">
        <v>627</v>
      </c>
      <c r="C655" s="199">
        <v>32554791</v>
      </c>
      <c r="D655" s="199" t="s">
        <v>1521</v>
      </c>
      <c r="E655" s="199" t="s">
        <v>1344</v>
      </c>
      <c r="F655" s="200">
        <v>43605</v>
      </c>
      <c r="G655" s="200">
        <v>43632</v>
      </c>
      <c r="H655" s="199">
        <v>633426</v>
      </c>
      <c r="I655" s="199">
        <v>633426</v>
      </c>
      <c r="J655" s="199">
        <v>0.61</v>
      </c>
      <c r="K655" s="199">
        <f t="shared" si="9"/>
        <v>386.39</v>
      </c>
    </row>
    <row r="656" spans="2:11" x14ac:dyDescent="0.25">
      <c r="B656" s="198">
        <v>628</v>
      </c>
      <c r="C656" s="199">
        <v>32554791</v>
      </c>
      <c r="D656" s="199" t="s">
        <v>1521</v>
      </c>
      <c r="E656" s="199" t="s">
        <v>1345</v>
      </c>
      <c r="F656" s="200">
        <v>43605</v>
      </c>
      <c r="G656" s="200">
        <v>43632</v>
      </c>
      <c r="H656" s="199">
        <v>52367</v>
      </c>
      <c r="I656" s="199">
        <v>52367</v>
      </c>
      <c r="J656" s="199">
        <v>0.61</v>
      </c>
      <c r="K656" s="199">
        <f t="shared" si="9"/>
        <v>31.94</v>
      </c>
    </row>
    <row r="657" spans="2:11" x14ac:dyDescent="0.25">
      <c r="B657" s="198">
        <v>629</v>
      </c>
      <c r="C657" s="199">
        <v>32564006</v>
      </c>
      <c r="D657" s="199" t="s">
        <v>1522</v>
      </c>
      <c r="E657" s="199" t="s">
        <v>1344</v>
      </c>
      <c r="F657" s="200">
        <v>43556</v>
      </c>
      <c r="G657" s="200">
        <v>43646</v>
      </c>
      <c r="H657" s="199">
        <v>368536</v>
      </c>
      <c r="I657" s="199">
        <v>368536</v>
      </c>
      <c r="J657" s="199">
        <v>0.61</v>
      </c>
      <c r="K657" s="199">
        <f t="shared" si="9"/>
        <v>224.81</v>
      </c>
    </row>
    <row r="658" spans="2:11" x14ac:dyDescent="0.25">
      <c r="B658" s="198">
        <v>630</v>
      </c>
      <c r="C658" s="199">
        <v>32564006</v>
      </c>
      <c r="D658" s="199" t="s">
        <v>1522</v>
      </c>
      <c r="E658" s="199" t="s">
        <v>1345</v>
      </c>
      <c r="F658" s="200">
        <v>43556</v>
      </c>
      <c r="G658" s="200">
        <v>43646</v>
      </c>
      <c r="H658" s="199">
        <v>31267</v>
      </c>
      <c r="I658" s="199">
        <v>31267</v>
      </c>
      <c r="J658" s="199">
        <v>0.61</v>
      </c>
      <c r="K658" s="199">
        <f t="shared" si="9"/>
        <v>19.07</v>
      </c>
    </row>
    <row r="659" spans="2:11" x14ac:dyDescent="0.25">
      <c r="B659" s="198">
        <v>631</v>
      </c>
      <c r="C659" s="199">
        <v>32564098</v>
      </c>
      <c r="D659" s="199" t="s">
        <v>1523</v>
      </c>
      <c r="E659" s="199" t="s">
        <v>1344</v>
      </c>
      <c r="F659" s="200">
        <v>43556</v>
      </c>
      <c r="G659" s="200">
        <v>43646</v>
      </c>
      <c r="H659" s="199">
        <v>1688547</v>
      </c>
      <c r="I659" s="199">
        <v>1688547</v>
      </c>
      <c r="J659" s="199">
        <v>0.61</v>
      </c>
      <c r="K659" s="199">
        <f t="shared" si="9"/>
        <v>1030.01</v>
      </c>
    </row>
    <row r="660" spans="2:11" x14ac:dyDescent="0.25">
      <c r="B660" s="198">
        <v>632</v>
      </c>
      <c r="C660" s="199">
        <v>32564098</v>
      </c>
      <c r="D660" s="199" t="s">
        <v>1523</v>
      </c>
      <c r="E660" s="199" t="s">
        <v>1345</v>
      </c>
      <c r="F660" s="200">
        <v>43556</v>
      </c>
      <c r="G660" s="200">
        <v>43646</v>
      </c>
      <c r="H660" s="199">
        <v>77301</v>
      </c>
      <c r="I660" s="199">
        <v>77301</v>
      </c>
      <c r="J660" s="199">
        <v>0.61</v>
      </c>
      <c r="K660" s="199">
        <f t="shared" si="9"/>
        <v>47.15</v>
      </c>
    </row>
    <row r="661" spans="2:11" x14ac:dyDescent="0.25">
      <c r="B661" s="198">
        <v>633</v>
      </c>
      <c r="C661" s="199">
        <v>32564110</v>
      </c>
      <c r="D661" s="199" t="s">
        <v>1524</v>
      </c>
      <c r="E661" s="199" t="s">
        <v>1344</v>
      </c>
      <c r="F661" s="200">
        <v>43566</v>
      </c>
      <c r="G661" s="200">
        <v>43646</v>
      </c>
      <c r="H661" s="199">
        <v>271791</v>
      </c>
      <c r="I661" s="199">
        <v>271791</v>
      </c>
      <c r="J661" s="199">
        <v>0.61</v>
      </c>
      <c r="K661" s="199">
        <f t="shared" si="9"/>
        <v>165.79</v>
      </c>
    </row>
    <row r="662" spans="2:11" x14ac:dyDescent="0.25">
      <c r="B662" s="198">
        <v>634</v>
      </c>
      <c r="C662" s="199">
        <v>32578639</v>
      </c>
      <c r="D662" s="199" t="s">
        <v>1525</v>
      </c>
      <c r="E662" s="199" t="s">
        <v>1344</v>
      </c>
      <c r="F662" s="200">
        <v>43564</v>
      </c>
      <c r="G662" s="200">
        <v>43646</v>
      </c>
      <c r="H662" s="199">
        <v>130305</v>
      </c>
      <c r="I662" s="199">
        <v>130305</v>
      </c>
      <c r="J662" s="199">
        <v>0.61</v>
      </c>
      <c r="K662" s="199">
        <f t="shared" si="9"/>
        <v>79.489999999999995</v>
      </c>
    </row>
    <row r="663" spans="2:11" x14ac:dyDescent="0.25">
      <c r="B663" s="198">
        <v>635</v>
      </c>
      <c r="C663" s="199">
        <v>32578639</v>
      </c>
      <c r="D663" s="199" t="s">
        <v>1525</v>
      </c>
      <c r="E663" s="199" t="s">
        <v>1345</v>
      </c>
      <c r="F663" s="200">
        <v>43564</v>
      </c>
      <c r="G663" s="200">
        <v>43646</v>
      </c>
      <c r="H663" s="199">
        <v>12263</v>
      </c>
      <c r="I663" s="199">
        <v>12263</v>
      </c>
      <c r="J663" s="199">
        <v>0.61</v>
      </c>
      <c r="K663" s="199">
        <f t="shared" si="9"/>
        <v>7.48</v>
      </c>
    </row>
    <row r="664" spans="2:11" x14ac:dyDescent="0.25">
      <c r="B664" s="198">
        <v>636</v>
      </c>
      <c r="C664" s="199">
        <v>32582496</v>
      </c>
      <c r="D664" s="199" t="s">
        <v>1526</v>
      </c>
      <c r="E664" s="199" t="s">
        <v>1344</v>
      </c>
      <c r="F664" s="200">
        <v>43556</v>
      </c>
      <c r="G664" s="200">
        <v>43632</v>
      </c>
      <c r="H664" s="199">
        <v>159859</v>
      </c>
      <c r="I664" s="199">
        <v>159859</v>
      </c>
      <c r="J664" s="199">
        <v>0.61</v>
      </c>
      <c r="K664" s="199">
        <f t="shared" si="9"/>
        <v>97.51</v>
      </c>
    </row>
    <row r="665" spans="2:11" x14ac:dyDescent="0.25">
      <c r="B665" s="198">
        <v>637</v>
      </c>
      <c r="C665" s="199">
        <v>32582496</v>
      </c>
      <c r="D665" s="199" t="s">
        <v>1526</v>
      </c>
      <c r="E665" s="199" t="s">
        <v>1345</v>
      </c>
      <c r="F665" s="200">
        <v>43556</v>
      </c>
      <c r="G665" s="200">
        <v>43632</v>
      </c>
      <c r="H665" s="199">
        <v>6454</v>
      </c>
      <c r="I665" s="199">
        <v>6454</v>
      </c>
      <c r="J665" s="199">
        <v>0.61</v>
      </c>
      <c r="K665" s="199">
        <f t="shared" si="9"/>
        <v>3.94</v>
      </c>
    </row>
    <row r="666" spans="2:11" x14ac:dyDescent="0.25">
      <c r="B666" s="198">
        <v>638</v>
      </c>
      <c r="C666" s="199">
        <v>32582906</v>
      </c>
      <c r="D666" s="199" t="s">
        <v>1527</v>
      </c>
      <c r="E666" s="199" t="s">
        <v>1344</v>
      </c>
      <c r="F666" s="200">
        <v>43556</v>
      </c>
      <c r="G666" s="200">
        <v>43646</v>
      </c>
      <c r="H666" s="199">
        <v>160087</v>
      </c>
      <c r="I666" s="199">
        <v>160087</v>
      </c>
      <c r="J666" s="199">
        <v>0.61</v>
      </c>
      <c r="K666" s="199">
        <f t="shared" si="9"/>
        <v>97.65</v>
      </c>
    </row>
    <row r="667" spans="2:11" x14ac:dyDescent="0.25">
      <c r="B667" s="198">
        <v>639</v>
      </c>
      <c r="C667" s="199">
        <v>32582906</v>
      </c>
      <c r="D667" s="199" t="s">
        <v>1527</v>
      </c>
      <c r="E667" s="199" t="s">
        <v>1345</v>
      </c>
      <c r="F667" s="200">
        <v>43556</v>
      </c>
      <c r="G667" s="200">
        <v>43646</v>
      </c>
      <c r="H667" s="199">
        <v>12497</v>
      </c>
      <c r="I667" s="199">
        <v>12497</v>
      </c>
      <c r="J667" s="199">
        <v>0.61</v>
      </c>
      <c r="K667" s="199">
        <f t="shared" si="9"/>
        <v>7.62</v>
      </c>
    </row>
    <row r="668" spans="2:11" x14ac:dyDescent="0.25">
      <c r="B668" s="198">
        <v>640</v>
      </c>
      <c r="C668" s="199">
        <v>32582915</v>
      </c>
      <c r="D668" s="199" t="s">
        <v>1528</v>
      </c>
      <c r="E668" s="199" t="s">
        <v>1344</v>
      </c>
      <c r="F668" s="200">
        <v>43556</v>
      </c>
      <c r="G668" s="200">
        <v>43646</v>
      </c>
      <c r="H668" s="199">
        <v>165330</v>
      </c>
      <c r="I668" s="199">
        <v>165330</v>
      </c>
      <c r="J668" s="199">
        <v>0.61</v>
      </c>
      <c r="K668" s="199">
        <f t="shared" ref="K668:K731" si="10">ROUND(I668*(J668/1000),2)</f>
        <v>100.85</v>
      </c>
    </row>
    <row r="669" spans="2:11" x14ac:dyDescent="0.25">
      <c r="B669" s="198">
        <v>641</v>
      </c>
      <c r="C669" s="199">
        <v>32582915</v>
      </c>
      <c r="D669" s="199" t="s">
        <v>1528</v>
      </c>
      <c r="E669" s="199" t="s">
        <v>1345</v>
      </c>
      <c r="F669" s="200">
        <v>43556</v>
      </c>
      <c r="G669" s="200">
        <v>43646</v>
      </c>
      <c r="H669" s="199">
        <v>6482</v>
      </c>
      <c r="I669" s="199">
        <v>6482</v>
      </c>
      <c r="J669" s="199">
        <v>0.61</v>
      </c>
      <c r="K669" s="199">
        <f t="shared" si="10"/>
        <v>3.95</v>
      </c>
    </row>
    <row r="670" spans="2:11" x14ac:dyDescent="0.25">
      <c r="B670" s="198">
        <v>642</v>
      </c>
      <c r="C670" s="199">
        <v>32583185</v>
      </c>
      <c r="D670" s="199" t="s">
        <v>1529</v>
      </c>
      <c r="E670" s="199" t="s">
        <v>1344</v>
      </c>
      <c r="F670" s="200">
        <v>43577</v>
      </c>
      <c r="G670" s="200">
        <v>43618</v>
      </c>
      <c r="H670" s="199">
        <v>228868</v>
      </c>
      <c r="I670" s="199">
        <v>228868</v>
      </c>
      <c r="J670" s="199">
        <v>0.61</v>
      </c>
      <c r="K670" s="199">
        <f t="shared" si="10"/>
        <v>139.61000000000001</v>
      </c>
    </row>
    <row r="671" spans="2:11" x14ac:dyDescent="0.25">
      <c r="B671" s="198">
        <v>643</v>
      </c>
      <c r="C671" s="199">
        <v>32583185</v>
      </c>
      <c r="D671" s="199" t="s">
        <v>1529</v>
      </c>
      <c r="E671" s="199" t="s">
        <v>1345</v>
      </c>
      <c r="F671" s="200">
        <v>43577</v>
      </c>
      <c r="G671" s="200">
        <v>43618</v>
      </c>
      <c r="H671" s="199">
        <v>21888</v>
      </c>
      <c r="I671" s="199">
        <v>21888</v>
      </c>
      <c r="J671" s="199">
        <v>0.61</v>
      </c>
      <c r="K671" s="199">
        <f t="shared" si="10"/>
        <v>13.35</v>
      </c>
    </row>
    <row r="672" spans="2:11" x14ac:dyDescent="0.25">
      <c r="B672" s="198">
        <v>644</v>
      </c>
      <c r="C672" s="199">
        <v>32583224</v>
      </c>
      <c r="D672" s="199" t="s">
        <v>1530</v>
      </c>
      <c r="E672" s="199" t="s">
        <v>1344</v>
      </c>
      <c r="F672" s="200">
        <v>43556</v>
      </c>
      <c r="G672" s="200">
        <v>43646</v>
      </c>
      <c r="H672" s="199">
        <v>571926</v>
      </c>
      <c r="I672" s="199">
        <v>571926</v>
      </c>
      <c r="J672" s="199">
        <v>0.61</v>
      </c>
      <c r="K672" s="199">
        <f t="shared" si="10"/>
        <v>348.87</v>
      </c>
    </row>
    <row r="673" spans="2:11" x14ac:dyDescent="0.25">
      <c r="B673" s="198">
        <v>645</v>
      </c>
      <c r="C673" s="199">
        <v>32583224</v>
      </c>
      <c r="D673" s="199" t="s">
        <v>1530</v>
      </c>
      <c r="E673" s="199" t="s">
        <v>1345</v>
      </c>
      <c r="F673" s="200">
        <v>43556</v>
      </c>
      <c r="G673" s="200">
        <v>43646</v>
      </c>
      <c r="H673" s="199">
        <v>29383</v>
      </c>
      <c r="I673" s="199">
        <v>29383</v>
      </c>
      <c r="J673" s="199">
        <v>0.61</v>
      </c>
      <c r="K673" s="199">
        <f t="shared" si="10"/>
        <v>17.920000000000002</v>
      </c>
    </row>
    <row r="674" spans="2:11" x14ac:dyDescent="0.25">
      <c r="B674" s="198">
        <v>646</v>
      </c>
      <c r="C674" s="199">
        <v>32589670</v>
      </c>
      <c r="D674" s="199" t="s">
        <v>1531</v>
      </c>
      <c r="E674" s="199" t="s">
        <v>1340</v>
      </c>
      <c r="F674" s="200">
        <v>43556</v>
      </c>
      <c r="G674" s="200">
        <v>43646</v>
      </c>
      <c r="H674" s="199">
        <v>28479</v>
      </c>
      <c r="I674" s="199">
        <v>28479</v>
      </c>
      <c r="J674" s="199">
        <v>0.61</v>
      </c>
      <c r="K674" s="199">
        <f t="shared" si="10"/>
        <v>17.37</v>
      </c>
    </row>
    <row r="675" spans="2:11" x14ac:dyDescent="0.25">
      <c r="B675" s="198">
        <v>647</v>
      </c>
      <c r="C675" s="199">
        <v>32589670</v>
      </c>
      <c r="D675" s="199" t="s">
        <v>1531</v>
      </c>
      <c r="E675" s="199" t="s">
        <v>1342</v>
      </c>
      <c r="F675" s="200">
        <v>43556</v>
      </c>
      <c r="G675" s="200">
        <v>43646</v>
      </c>
      <c r="H675" s="199">
        <v>29810</v>
      </c>
      <c r="I675" s="199">
        <v>29810</v>
      </c>
      <c r="J675" s="199">
        <v>0.61</v>
      </c>
      <c r="K675" s="199">
        <f t="shared" si="10"/>
        <v>18.18</v>
      </c>
    </row>
    <row r="676" spans="2:11" x14ac:dyDescent="0.25">
      <c r="B676" s="198">
        <v>648</v>
      </c>
      <c r="C676" s="199">
        <v>32589670</v>
      </c>
      <c r="D676" s="199" t="s">
        <v>1531</v>
      </c>
      <c r="E676" s="199" t="s">
        <v>1343</v>
      </c>
      <c r="F676" s="200">
        <v>43556</v>
      </c>
      <c r="G676" s="200">
        <v>43646</v>
      </c>
      <c r="H676" s="199">
        <v>10217</v>
      </c>
      <c r="I676" s="199">
        <v>10217</v>
      </c>
      <c r="J676" s="199">
        <v>0.61</v>
      </c>
      <c r="K676" s="199">
        <f t="shared" si="10"/>
        <v>6.23</v>
      </c>
    </row>
    <row r="677" spans="2:11" x14ac:dyDescent="0.25">
      <c r="B677" s="198">
        <v>649</v>
      </c>
      <c r="C677" s="199">
        <v>32589670</v>
      </c>
      <c r="D677" s="199" t="s">
        <v>1531</v>
      </c>
      <c r="E677" s="199" t="s">
        <v>1358</v>
      </c>
      <c r="F677" s="200">
        <v>43556</v>
      </c>
      <c r="G677" s="200">
        <v>43646</v>
      </c>
      <c r="H677" s="199">
        <v>1465</v>
      </c>
      <c r="I677" s="199">
        <v>1465</v>
      </c>
      <c r="J677" s="199">
        <v>0.61</v>
      </c>
      <c r="K677" s="199">
        <f t="shared" si="10"/>
        <v>0.89</v>
      </c>
    </row>
    <row r="678" spans="2:11" x14ac:dyDescent="0.25">
      <c r="B678" s="198">
        <v>650</v>
      </c>
      <c r="C678" s="199">
        <v>32589670</v>
      </c>
      <c r="D678" s="199" t="s">
        <v>1531</v>
      </c>
      <c r="E678" s="199" t="s">
        <v>1344</v>
      </c>
      <c r="F678" s="200">
        <v>43556</v>
      </c>
      <c r="G678" s="200">
        <v>43646</v>
      </c>
      <c r="H678" s="199">
        <v>153427</v>
      </c>
      <c r="I678" s="199">
        <v>153427</v>
      </c>
      <c r="J678" s="199">
        <v>0.61</v>
      </c>
      <c r="K678" s="199">
        <f t="shared" si="10"/>
        <v>93.59</v>
      </c>
    </row>
    <row r="679" spans="2:11" x14ac:dyDescent="0.25">
      <c r="B679" s="198">
        <v>651</v>
      </c>
      <c r="C679" s="199">
        <v>32589670</v>
      </c>
      <c r="D679" s="199" t="s">
        <v>1531</v>
      </c>
      <c r="E679" s="199" t="s">
        <v>1345</v>
      </c>
      <c r="F679" s="200">
        <v>43556</v>
      </c>
      <c r="G679" s="200">
        <v>43646</v>
      </c>
      <c r="H679" s="199">
        <v>129474</v>
      </c>
      <c r="I679" s="199">
        <v>129474</v>
      </c>
      <c r="J679" s="199">
        <v>0.61</v>
      </c>
      <c r="K679" s="199">
        <f t="shared" si="10"/>
        <v>78.98</v>
      </c>
    </row>
    <row r="680" spans="2:11" x14ac:dyDescent="0.25">
      <c r="B680" s="198">
        <v>652</v>
      </c>
      <c r="C680" s="199">
        <v>32589670</v>
      </c>
      <c r="D680" s="199" t="s">
        <v>1531</v>
      </c>
      <c r="E680" s="199" t="s">
        <v>1346</v>
      </c>
      <c r="F680" s="200">
        <v>43556</v>
      </c>
      <c r="G680" s="200">
        <v>43646</v>
      </c>
      <c r="H680" s="199">
        <v>66998</v>
      </c>
      <c r="I680" s="199">
        <v>66998</v>
      </c>
      <c r="J680" s="199">
        <v>0.61</v>
      </c>
      <c r="K680" s="199">
        <f t="shared" si="10"/>
        <v>40.869999999999997</v>
      </c>
    </row>
    <row r="681" spans="2:11" x14ac:dyDescent="0.25">
      <c r="B681" s="198">
        <v>653</v>
      </c>
      <c r="C681" s="199">
        <v>32589670</v>
      </c>
      <c r="D681" s="199" t="s">
        <v>1531</v>
      </c>
      <c r="E681" s="199" t="s">
        <v>1347</v>
      </c>
      <c r="F681" s="200">
        <v>43556</v>
      </c>
      <c r="G681" s="200">
        <v>43646</v>
      </c>
      <c r="H681" s="199">
        <v>131949</v>
      </c>
      <c r="I681" s="199">
        <v>131949</v>
      </c>
      <c r="J681" s="199">
        <v>0.61</v>
      </c>
      <c r="K681" s="199">
        <f t="shared" si="10"/>
        <v>80.489999999999995</v>
      </c>
    </row>
    <row r="682" spans="2:11" x14ac:dyDescent="0.25">
      <c r="B682" s="198">
        <v>654</v>
      </c>
      <c r="C682" s="199">
        <v>32589670</v>
      </c>
      <c r="D682" s="199" t="s">
        <v>1531</v>
      </c>
      <c r="E682" s="199" t="s">
        <v>1348</v>
      </c>
      <c r="F682" s="200">
        <v>43556</v>
      </c>
      <c r="G682" s="200">
        <v>43646</v>
      </c>
      <c r="H682" s="199">
        <v>5381</v>
      </c>
      <c r="I682" s="199">
        <v>5381</v>
      </c>
      <c r="J682" s="199">
        <v>0.61</v>
      </c>
      <c r="K682" s="199">
        <f t="shared" si="10"/>
        <v>3.28</v>
      </c>
    </row>
    <row r="683" spans="2:11" x14ac:dyDescent="0.25">
      <c r="B683" s="198">
        <v>655</v>
      </c>
      <c r="C683" s="199">
        <v>32589670</v>
      </c>
      <c r="D683" s="199" t="s">
        <v>1531</v>
      </c>
      <c r="E683" s="199" t="s">
        <v>1356</v>
      </c>
      <c r="F683" s="200">
        <v>43556</v>
      </c>
      <c r="G683" s="200">
        <v>43646</v>
      </c>
      <c r="H683" s="199">
        <v>1348</v>
      </c>
      <c r="I683" s="199">
        <v>1348</v>
      </c>
      <c r="J683" s="199">
        <v>0.61</v>
      </c>
      <c r="K683" s="199">
        <f t="shared" si="10"/>
        <v>0.82</v>
      </c>
    </row>
    <row r="684" spans="2:11" x14ac:dyDescent="0.25">
      <c r="B684" s="198">
        <v>656</v>
      </c>
      <c r="C684" s="199">
        <v>32589670</v>
      </c>
      <c r="D684" s="199" t="s">
        <v>1531</v>
      </c>
      <c r="E684" s="199" t="s">
        <v>1350</v>
      </c>
      <c r="F684" s="200">
        <v>43556</v>
      </c>
      <c r="G684" s="200">
        <v>43646</v>
      </c>
      <c r="H684" s="199">
        <v>57868</v>
      </c>
      <c r="I684" s="199">
        <v>57868</v>
      </c>
      <c r="J684" s="199">
        <v>0.61</v>
      </c>
      <c r="K684" s="199">
        <f t="shared" si="10"/>
        <v>35.299999999999997</v>
      </c>
    </row>
    <row r="685" spans="2:11" x14ac:dyDescent="0.25">
      <c r="B685" s="198">
        <v>657</v>
      </c>
      <c r="C685" s="199">
        <v>32589715</v>
      </c>
      <c r="D685" s="199" t="s">
        <v>1532</v>
      </c>
      <c r="E685" s="199" t="s">
        <v>1344</v>
      </c>
      <c r="F685" s="200">
        <v>43556</v>
      </c>
      <c r="G685" s="200">
        <v>43646</v>
      </c>
      <c r="H685" s="199">
        <v>455865</v>
      </c>
      <c r="I685" s="199">
        <v>455865</v>
      </c>
      <c r="J685" s="199">
        <v>0.61</v>
      </c>
      <c r="K685" s="199">
        <f t="shared" si="10"/>
        <v>278.08</v>
      </c>
    </row>
    <row r="686" spans="2:11" x14ac:dyDescent="0.25">
      <c r="B686" s="198">
        <v>658</v>
      </c>
      <c r="C686" s="199">
        <v>32589715</v>
      </c>
      <c r="D686" s="199" t="s">
        <v>1532</v>
      </c>
      <c r="E686" s="199" t="s">
        <v>1345</v>
      </c>
      <c r="F686" s="200">
        <v>43556</v>
      </c>
      <c r="G686" s="200">
        <v>43646</v>
      </c>
      <c r="H686" s="199">
        <v>52948</v>
      </c>
      <c r="I686" s="199">
        <v>52948</v>
      </c>
      <c r="J686" s="199">
        <v>0.61</v>
      </c>
      <c r="K686" s="199">
        <f t="shared" si="10"/>
        <v>32.299999999999997</v>
      </c>
    </row>
    <row r="687" spans="2:11" x14ac:dyDescent="0.25">
      <c r="B687" s="198">
        <v>659</v>
      </c>
      <c r="C687" s="199">
        <v>32589842</v>
      </c>
      <c r="D687" s="199" t="s">
        <v>1533</v>
      </c>
      <c r="E687" s="199" t="s">
        <v>1340</v>
      </c>
      <c r="F687" s="200">
        <v>43556</v>
      </c>
      <c r="G687" s="200">
        <v>43646</v>
      </c>
      <c r="H687" s="199">
        <v>429993</v>
      </c>
      <c r="I687" s="199">
        <v>429993</v>
      </c>
      <c r="J687" s="199">
        <v>0.61</v>
      </c>
      <c r="K687" s="199">
        <f t="shared" si="10"/>
        <v>262.3</v>
      </c>
    </row>
    <row r="688" spans="2:11" x14ac:dyDescent="0.25">
      <c r="B688" s="198">
        <v>660</v>
      </c>
      <c r="C688" s="199">
        <v>32589842</v>
      </c>
      <c r="D688" s="199" t="s">
        <v>1533</v>
      </c>
      <c r="E688" s="199" t="s">
        <v>1343</v>
      </c>
      <c r="F688" s="200">
        <v>43556</v>
      </c>
      <c r="G688" s="200">
        <v>43646</v>
      </c>
      <c r="H688" s="199">
        <v>137649</v>
      </c>
      <c r="I688" s="199">
        <v>137649</v>
      </c>
      <c r="J688" s="199">
        <v>0.61</v>
      </c>
      <c r="K688" s="199">
        <f t="shared" si="10"/>
        <v>83.97</v>
      </c>
    </row>
    <row r="689" spans="2:11" x14ac:dyDescent="0.25">
      <c r="B689" s="198">
        <v>661</v>
      </c>
      <c r="C689" s="199">
        <v>32589842</v>
      </c>
      <c r="D689" s="199" t="s">
        <v>1533</v>
      </c>
      <c r="E689" s="199" t="s">
        <v>1356</v>
      </c>
      <c r="F689" s="200">
        <v>43556</v>
      </c>
      <c r="G689" s="200">
        <v>43646</v>
      </c>
      <c r="H689" s="199">
        <v>2752</v>
      </c>
      <c r="I689" s="199">
        <v>2752</v>
      </c>
      <c r="J689" s="199">
        <v>0.61</v>
      </c>
      <c r="K689" s="199">
        <f t="shared" si="10"/>
        <v>1.68</v>
      </c>
    </row>
    <row r="690" spans="2:11" x14ac:dyDescent="0.25">
      <c r="B690" s="198">
        <v>662</v>
      </c>
      <c r="C690" s="199">
        <v>32589842</v>
      </c>
      <c r="D690" s="199" t="s">
        <v>1533</v>
      </c>
      <c r="E690" s="199" t="s">
        <v>1350</v>
      </c>
      <c r="F690" s="200">
        <v>43556</v>
      </c>
      <c r="G690" s="200">
        <v>43646</v>
      </c>
      <c r="H690" s="199">
        <v>372707</v>
      </c>
      <c r="I690" s="199">
        <v>372707</v>
      </c>
      <c r="J690" s="199">
        <v>0.61</v>
      </c>
      <c r="K690" s="199">
        <f t="shared" si="10"/>
        <v>227.35</v>
      </c>
    </row>
    <row r="691" spans="2:11" x14ac:dyDescent="0.25">
      <c r="B691" s="198">
        <v>663</v>
      </c>
      <c r="C691" s="199">
        <v>32712594</v>
      </c>
      <c r="D691" s="199" t="s">
        <v>1534</v>
      </c>
      <c r="E691" s="199" t="s">
        <v>1344</v>
      </c>
      <c r="F691" s="200">
        <v>43564</v>
      </c>
      <c r="G691" s="200">
        <v>43646</v>
      </c>
      <c r="H691" s="199">
        <v>77350</v>
      </c>
      <c r="I691" s="199">
        <v>77350</v>
      </c>
      <c r="J691" s="199">
        <v>0.61</v>
      </c>
      <c r="K691" s="199">
        <f t="shared" si="10"/>
        <v>47.18</v>
      </c>
    </row>
    <row r="692" spans="2:11" x14ac:dyDescent="0.25">
      <c r="B692" s="198">
        <v>664</v>
      </c>
      <c r="C692" s="199">
        <v>32712594</v>
      </c>
      <c r="D692" s="199" t="s">
        <v>1534</v>
      </c>
      <c r="E692" s="199" t="s">
        <v>1345</v>
      </c>
      <c r="F692" s="200">
        <v>43564</v>
      </c>
      <c r="G692" s="200">
        <v>43646</v>
      </c>
      <c r="H692" s="199">
        <v>5581</v>
      </c>
      <c r="I692" s="199">
        <v>5581</v>
      </c>
      <c r="J692" s="199">
        <v>0.61</v>
      </c>
      <c r="K692" s="199">
        <f t="shared" si="10"/>
        <v>3.4</v>
      </c>
    </row>
    <row r="693" spans="2:11" x14ac:dyDescent="0.25">
      <c r="B693" s="198">
        <v>665</v>
      </c>
      <c r="C693" s="199">
        <v>32713220</v>
      </c>
      <c r="D693" s="199" t="s">
        <v>1535</v>
      </c>
      <c r="E693" s="199" t="s">
        <v>1344</v>
      </c>
      <c r="F693" s="200">
        <v>43556</v>
      </c>
      <c r="G693" s="200">
        <v>43646</v>
      </c>
      <c r="H693" s="199">
        <v>314466</v>
      </c>
      <c r="I693" s="199">
        <v>314466</v>
      </c>
      <c r="J693" s="199">
        <v>0.61</v>
      </c>
      <c r="K693" s="199">
        <f t="shared" si="10"/>
        <v>191.82</v>
      </c>
    </row>
    <row r="694" spans="2:11" x14ac:dyDescent="0.25">
      <c r="B694" s="198">
        <v>666</v>
      </c>
      <c r="C694" s="199">
        <v>32713220</v>
      </c>
      <c r="D694" s="199" t="s">
        <v>1535</v>
      </c>
      <c r="E694" s="199" t="s">
        <v>1345</v>
      </c>
      <c r="F694" s="200">
        <v>43556</v>
      </c>
      <c r="G694" s="200">
        <v>43646</v>
      </c>
      <c r="H694" s="199">
        <v>26170</v>
      </c>
      <c r="I694" s="199">
        <v>26170</v>
      </c>
      <c r="J694" s="199">
        <v>0.61</v>
      </c>
      <c r="K694" s="199">
        <f t="shared" si="10"/>
        <v>15.96</v>
      </c>
    </row>
    <row r="695" spans="2:11" x14ac:dyDescent="0.25">
      <c r="B695" s="198">
        <v>667</v>
      </c>
      <c r="C695" s="199">
        <v>32714065</v>
      </c>
      <c r="D695" s="199" t="s">
        <v>1536</v>
      </c>
      <c r="E695" s="199" t="s">
        <v>1340</v>
      </c>
      <c r="F695" s="200">
        <v>43584</v>
      </c>
      <c r="G695" s="200">
        <v>43625</v>
      </c>
      <c r="H695" s="199">
        <v>124323</v>
      </c>
      <c r="I695" s="199">
        <v>124323</v>
      </c>
      <c r="J695" s="199">
        <v>0.61</v>
      </c>
      <c r="K695" s="199">
        <f t="shared" si="10"/>
        <v>75.84</v>
      </c>
    </row>
    <row r="696" spans="2:11" x14ac:dyDescent="0.25">
      <c r="B696" s="198">
        <v>668</v>
      </c>
      <c r="C696" s="199">
        <v>32714065</v>
      </c>
      <c r="D696" s="199" t="s">
        <v>1536</v>
      </c>
      <c r="E696" s="199" t="s">
        <v>1343</v>
      </c>
      <c r="F696" s="200">
        <v>43584</v>
      </c>
      <c r="G696" s="200">
        <v>43625</v>
      </c>
      <c r="H696" s="199">
        <v>7899</v>
      </c>
      <c r="I696" s="199">
        <v>7899</v>
      </c>
      <c r="J696" s="199">
        <v>0.61</v>
      </c>
      <c r="K696" s="199">
        <f t="shared" si="10"/>
        <v>4.82</v>
      </c>
    </row>
    <row r="697" spans="2:11" x14ac:dyDescent="0.25">
      <c r="B697" s="198">
        <v>669</v>
      </c>
      <c r="C697" s="199">
        <v>32714065</v>
      </c>
      <c r="D697" s="199" t="s">
        <v>1536</v>
      </c>
      <c r="E697" s="199" t="s">
        <v>1344</v>
      </c>
      <c r="F697" s="200">
        <v>43584</v>
      </c>
      <c r="G697" s="200">
        <v>43625</v>
      </c>
      <c r="H697" s="199">
        <v>200885</v>
      </c>
      <c r="I697" s="199">
        <v>200885</v>
      </c>
      <c r="J697" s="199">
        <v>0.61</v>
      </c>
      <c r="K697" s="199">
        <f t="shared" si="10"/>
        <v>122.54</v>
      </c>
    </row>
    <row r="698" spans="2:11" x14ac:dyDescent="0.25">
      <c r="B698" s="198">
        <v>670</v>
      </c>
      <c r="C698" s="199">
        <v>32714065</v>
      </c>
      <c r="D698" s="199" t="s">
        <v>1536</v>
      </c>
      <c r="E698" s="199" t="s">
        <v>1346</v>
      </c>
      <c r="F698" s="200">
        <v>43584</v>
      </c>
      <c r="G698" s="200">
        <v>43625</v>
      </c>
      <c r="H698" s="199">
        <v>26702</v>
      </c>
      <c r="I698" s="199">
        <v>26702</v>
      </c>
      <c r="J698" s="199">
        <v>0.61</v>
      </c>
      <c r="K698" s="199">
        <f t="shared" si="10"/>
        <v>16.29</v>
      </c>
    </row>
    <row r="699" spans="2:11" x14ac:dyDescent="0.25">
      <c r="B699" s="198">
        <v>671</v>
      </c>
      <c r="C699" s="199">
        <v>32714065</v>
      </c>
      <c r="D699" s="199" t="s">
        <v>1536</v>
      </c>
      <c r="E699" s="199" t="s">
        <v>1347</v>
      </c>
      <c r="F699" s="200">
        <v>43584</v>
      </c>
      <c r="G699" s="200">
        <v>43625</v>
      </c>
      <c r="H699" s="199">
        <v>434</v>
      </c>
      <c r="I699" s="199">
        <v>434</v>
      </c>
      <c r="J699" s="199">
        <v>0.61</v>
      </c>
      <c r="K699" s="199">
        <f t="shared" si="10"/>
        <v>0.26</v>
      </c>
    </row>
    <row r="700" spans="2:11" x14ac:dyDescent="0.25">
      <c r="B700" s="198">
        <v>672</v>
      </c>
      <c r="C700" s="199">
        <v>32714065</v>
      </c>
      <c r="D700" s="199" t="s">
        <v>1536</v>
      </c>
      <c r="E700" s="199" t="s">
        <v>1350</v>
      </c>
      <c r="F700" s="200">
        <v>43584</v>
      </c>
      <c r="G700" s="200">
        <v>43625</v>
      </c>
      <c r="H700" s="199">
        <v>2871</v>
      </c>
      <c r="I700" s="199">
        <v>2871</v>
      </c>
      <c r="J700" s="199">
        <v>0.61</v>
      </c>
      <c r="K700" s="199">
        <f t="shared" si="10"/>
        <v>1.75</v>
      </c>
    </row>
    <row r="701" spans="2:11" x14ac:dyDescent="0.25">
      <c r="B701" s="198">
        <v>673</v>
      </c>
      <c r="C701" s="199">
        <v>32714518</v>
      </c>
      <c r="D701" s="199" t="s">
        <v>1537</v>
      </c>
      <c r="E701" s="199" t="s">
        <v>1344</v>
      </c>
      <c r="F701" s="200">
        <v>43557</v>
      </c>
      <c r="G701" s="200">
        <v>43611</v>
      </c>
      <c r="H701" s="199">
        <v>1001605</v>
      </c>
      <c r="I701" s="199">
        <v>1001605</v>
      </c>
      <c r="J701" s="199">
        <v>0.61</v>
      </c>
      <c r="K701" s="199">
        <f t="shared" si="10"/>
        <v>610.98</v>
      </c>
    </row>
    <row r="702" spans="2:11" x14ac:dyDescent="0.25">
      <c r="B702" s="198">
        <v>674</v>
      </c>
      <c r="C702" s="199">
        <v>32714518</v>
      </c>
      <c r="D702" s="199" t="s">
        <v>1537</v>
      </c>
      <c r="E702" s="199" t="s">
        <v>1345</v>
      </c>
      <c r="F702" s="200">
        <v>43557</v>
      </c>
      <c r="G702" s="200">
        <v>43611</v>
      </c>
      <c r="H702" s="199">
        <v>40704</v>
      </c>
      <c r="I702" s="199">
        <v>40704</v>
      </c>
      <c r="J702" s="199">
        <v>0.61</v>
      </c>
      <c r="K702" s="199">
        <f t="shared" si="10"/>
        <v>24.83</v>
      </c>
    </row>
    <row r="703" spans="2:11" x14ac:dyDescent="0.25">
      <c r="B703" s="198">
        <v>675</v>
      </c>
      <c r="C703" s="199">
        <v>32714858</v>
      </c>
      <c r="D703" s="199" t="s">
        <v>1538</v>
      </c>
      <c r="E703" s="199" t="s">
        <v>1344</v>
      </c>
      <c r="F703" s="200">
        <v>43556</v>
      </c>
      <c r="G703" s="200">
        <v>43646</v>
      </c>
      <c r="H703" s="199">
        <v>365611</v>
      </c>
      <c r="I703" s="199">
        <v>365611</v>
      </c>
      <c r="J703" s="199">
        <v>0.61</v>
      </c>
      <c r="K703" s="199">
        <f t="shared" si="10"/>
        <v>223.02</v>
      </c>
    </row>
    <row r="704" spans="2:11" x14ac:dyDescent="0.25">
      <c r="B704" s="198">
        <v>676</v>
      </c>
      <c r="C704" s="199">
        <v>32714858</v>
      </c>
      <c r="D704" s="199" t="s">
        <v>1538</v>
      </c>
      <c r="E704" s="199" t="s">
        <v>1345</v>
      </c>
      <c r="F704" s="200">
        <v>43556</v>
      </c>
      <c r="G704" s="200">
        <v>43646</v>
      </c>
      <c r="H704" s="199">
        <v>32908</v>
      </c>
      <c r="I704" s="199">
        <v>32908</v>
      </c>
      <c r="J704" s="199">
        <v>0.61</v>
      </c>
      <c r="K704" s="199">
        <f t="shared" si="10"/>
        <v>20.07</v>
      </c>
    </row>
    <row r="705" spans="2:11" x14ac:dyDescent="0.25">
      <c r="B705" s="198">
        <v>677</v>
      </c>
      <c r="C705" s="199">
        <v>32715168</v>
      </c>
      <c r="D705" s="199" t="s">
        <v>1539</v>
      </c>
      <c r="E705" s="199" t="s">
        <v>1344</v>
      </c>
      <c r="F705" s="200">
        <v>43584</v>
      </c>
      <c r="G705" s="200">
        <v>43632</v>
      </c>
      <c r="H705" s="199">
        <v>554836</v>
      </c>
      <c r="I705" s="199">
        <v>554836</v>
      </c>
      <c r="J705" s="199">
        <v>0.61</v>
      </c>
      <c r="K705" s="199">
        <f t="shared" si="10"/>
        <v>338.45</v>
      </c>
    </row>
    <row r="706" spans="2:11" x14ac:dyDescent="0.25">
      <c r="B706" s="198">
        <v>678</v>
      </c>
      <c r="C706" s="199">
        <v>32715168</v>
      </c>
      <c r="D706" s="199" t="s">
        <v>1539</v>
      </c>
      <c r="E706" s="199" t="s">
        <v>1345</v>
      </c>
      <c r="F706" s="200">
        <v>43584</v>
      </c>
      <c r="G706" s="200">
        <v>43632</v>
      </c>
      <c r="H706" s="199">
        <v>26629</v>
      </c>
      <c r="I706" s="199">
        <v>26629</v>
      </c>
      <c r="J706" s="199">
        <v>0.61</v>
      </c>
      <c r="K706" s="199">
        <f t="shared" si="10"/>
        <v>16.239999999999998</v>
      </c>
    </row>
    <row r="707" spans="2:11" x14ac:dyDescent="0.25">
      <c r="B707" s="198">
        <v>679</v>
      </c>
      <c r="C707" s="199">
        <v>32715485</v>
      </c>
      <c r="D707" s="199" t="s">
        <v>1540</v>
      </c>
      <c r="E707" s="199" t="s">
        <v>1340</v>
      </c>
      <c r="F707" s="200">
        <v>43591</v>
      </c>
      <c r="G707" s="200">
        <v>43646</v>
      </c>
      <c r="H707" s="199">
        <v>81188</v>
      </c>
      <c r="I707" s="199">
        <v>81188</v>
      </c>
      <c r="J707" s="199">
        <v>0.61</v>
      </c>
      <c r="K707" s="199">
        <f t="shared" si="10"/>
        <v>49.52</v>
      </c>
    </row>
    <row r="708" spans="2:11" x14ac:dyDescent="0.25">
      <c r="B708" s="198">
        <v>680</v>
      </c>
      <c r="C708" s="199">
        <v>32715485</v>
      </c>
      <c r="D708" s="199" t="s">
        <v>1540</v>
      </c>
      <c r="E708" s="199" t="s">
        <v>1343</v>
      </c>
      <c r="F708" s="200">
        <v>43591</v>
      </c>
      <c r="G708" s="200">
        <v>43646</v>
      </c>
      <c r="H708" s="199">
        <v>27605</v>
      </c>
      <c r="I708" s="199">
        <v>27605</v>
      </c>
      <c r="J708" s="199">
        <v>0.61</v>
      </c>
      <c r="K708" s="199">
        <f t="shared" si="10"/>
        <v>16.84</v>
      </c>
    </row>
    <row r="709" spans="2:11" x14ac:dyDescent="0.25">
      <c r="B709" s="198">
        <v>681</v>
      </c>
      <c r="C709" s="199">
        <v>32715485</v>
      </c>
      <c r="D709" s="199" t="s">
        <v>1540</v>
      </c>
      <c r="E709" s="199" t="s">
        <v>1344</v>
      </c>
      <c r="F709" s="200">
        <v>43591</v>
      </c>
      <c r="G709" s="200">
        <v>43646</v>
      </c>
      <c r="H709" s="199">
        <v>13257</v>
      </c>
      <c r="I709" s="199">
        <v>13257</v>
      </c>
      <c r="J709" s="199">
        <v>0.61</v>
      </c>
      <c r="K709" s="199">
        <f t="shared" si="10"/>
        <v>8.09</v>
      </c>
    </row>
    <row r="710" spans="2:11" x14ac:dyDescent="0.25">
      <c r="B710" s="198">
        <v>682</v>
      </c>
      <c r="C710" s="199">
        <v>32715485</v>
      </c>
      <c r="D710" s="199" t="s">
        <v>1540</v>
      </c>
      <c r="E710" s="199" t="s">
        <v>1346</v>
      </c>
      <c r="F710" s="200">
        <v>43591</v>
      </c>
      <c r="G710" s="200">
        <v>43646</v>
      </c>
      <c r="H710" s="199">
        <v>15770</v>
      </c>
      <c r="I710" s="199">
        <v>15770</v>
      </c>
      <c r="J710" s="199">
        <v>0.61</v>
      </c>
      <c r="K710" s="199">
        <f t="shared" si="10"/>
        <v>9.6199999999999992</v>
      </c>
    </row>
    <row r="711" spans="2:11" x14ac:dyDescent="0.25">
      <c r="B711" s="198">
        <v>683</v>
      </c>
      <c r="C711" s="199">
        <v>32715485</v>
      </c>
      <c r="D711" s="199" t="s">
        <v>1540</v>
      </c>
      <c r="E711" s="199" t="s">
        <v>1347</v>
      </c>
      <c r="F711" s="200">
        <v>43591</v>
      </c>
      <c r="G711" s="200">
        <v>43646</v>
      </c>
      <c r="H711" s="199">
        <v>42379</v>
      </c>
      <c r="I711" s="199">
        <v>42379</v>
      </c>
      <c r="J711" s="199">
        <v>0.61</v>
      </c>
      <c r="K711" s="199">
        <f t="shared" si="10"/>
        <v>25.85</v>
      </c>
    </row>
    <row r="712" spans="2:11" x14ac:dyDescent="0.25">
      <c r="B712" s="198">
        <v>684</v>
      </c>
      <c r="C712" s="199">
        <v>32715485</v>
      </c>
      <c r="D712" s="199" t="s">
        <v>1540</v>
      </c>
      <c r="E712" s="199" t="s">
        <v>1356</v>
      </c>
      <c r="F712" s="200">
        <v>43591</v>
      </c>
      <c r="G712" s="200">
        <v>43646</v>
      </c>
      <c r="H712" s="199">
        <v>167</v>
      </c>
      <c r="I712" s="199">
        <v>167</v>
      </c>
      <c r="J712" s="199">
        <v>0.61</v>
      </c>
      <c r="K712" s="199">
        <f t="shared" si="10"/>
        <v>0.1</v>
      </c>
    </row>
    <row r="713" spans="2:11" x14ac:dyDescent="0.25">
      <c r="B713" s="198">
        <v>685</v>
      </c>
      <c r="C713" s="199">
        <v>32715485</v>
      </c>
      <c r="D713" s="199" t="s">
        <v>1540</v>
      </c>
      <c r="E713" s="199" t="s">
        <v>1350</v>
      </c>
      <c r="F713" s="200">
        <v>43591</v>
      </c>
      <c r="G713" s="200">
        <v>43646</v>
      </c>
      <c r="H713" s="199">
        <v>58341</v>
      </c>
      <c r="I713" s="199">
        <v>58341</v>
      </c>
      <c r="J713" s="199">
        <v>0.61</v>
      </c>
      <c r="K713" s="199">
        <f t="shared" si="10"/>
        <v>35.590000000000003</v>
      </c>
    </row>
    <row r="714" spans="2:11" x14ac:dyDescent="0.25">
      <c r="B714" s="198">
        <v>686</v>
      </c>
      <c r="C714" s="199">
        <v>32728012</v>
      </c>
      <c r="D714" s="199" t="s">
        <v>1541</v>
      </c>
      <c r="E714" s="199" t="s">
        <v>1344</v>
      </c>
      <c r="F714" s="200">
        <v>43556</v>
      </c>
      <c r="G714" s="200">
        <v>43646</v>
      </c>
      <c r="H714" s="199">
        <v>388871</v>
      </c>
      <c r="I714" s="199">
        <v>388871</v>
      </c>
      <c r="J714" s="199">
        <v>0.61</v>
      </c>
      <c r="K714" s="199">
        <f t="shared" si="10"/>
        <v>237.21</v>
      </c>
    </row>
    <row r="715" spans="2:11" x14ac:dyDescent="0.25">
      <c r="B715" s="198">
        <v>687</v>
      </c>
      <c r="C715" s="199">
        <v>32728012</v>
      </c>
      <c r="D715" s="199" t="s">
        <v>1541</v>
      </c>
      <c r="E715" s="199" t="s">
        <v>1345</v>
      </c>
      <c r="F715" s="200">
        <v>43556</v>
      </c>
      <c r="G715" s="200">
        <v>43646</v>
      </c>
      <c r="H715" s="199">
        <v>26484</v>
      </c>
      <c r="I715" s="199">
        <v>26484</v>
      </c>
      <c r="J715" s="199">
        <v>0.61</v>
      </c>
      <c r="K715" s="199">
        <f t="shared" si="10"/>
        <v>16.16</v>
      </c>
    </row>
    <row r="716" spans="2:11" x14ac:dyDescent="0.25">
      <c r="B716" s="198">
        <v>688</v>
      </c>
      <c r="C716" s="199">
        <v>32728969</v>
      </c>
      <c r="D716" s="199" t="s">
        <v>1542</v>
      </c>
      <c r="E716" s="199" t="s">
        <v>1340</v>
      </c>
      <c r="F716" s="200">
        <v>43584</v>
      </c>
      <c r="G716" s="200">
        <v>43632</v>
      </c>
      <c r="H716" s="199">
        <v>113774</v>
      </c>
      <c r="I716" s="199">
        <v>113774</v>
      </c>
      <c r="J716" s="199">
        <v>0.61</v>
      </c>
      <c r="K716" s="199">
        <f t="shared" si="10"/>
        <v>69.400000000000006</v>
      </c>
    </row>
    <row r="717" spans="2:11" x14ac:dyDescent="0.25">
      <c r="B717" s="198">
        <v>689</v>
      </c>
      <c r="C717" s="199">
        <v>32728969</v>
      </c>
      <c r="D717" s="199" t="s">
        <v>1542</v>
      </c>
      <c r="E717" s="199" t="s">
        <v>1343</v>
      </c>
      <c r="F717" s="200">
        <v>43584</v>
      </c>
      <c r="G717" s="200">
        <v>43632</v>
      </c>
      <c r="H717" s="199">
        <v>42456</v>
      </c>
      <c r="I717" s="199">
        <v>42456</v>
      </c>
      <c r="J717" s="199">
        <v>0.61</v>
      </c>
      <c r="K717" s="199">
        <f t="shared" si="10"/>
        <v>25.9</v>
      </c>
    </row>
    <row r="718" spans="2:11" x14ac:dyDescent="0.25">
      <c r="B718" s="198">
        <v>690</v>
      </c>
      <c r="C718" s="199">
        <v>32728969</v>
      </c>
      <c r="D718" s="199" t="s">
        <v>1542</v>
      </c>
      <c r="E718" s="199" t="s">
        <v>1344</v>
      </c>
      <c r="F718" s="200">
        <v>43584</v>
      </c>
      <c r="G718" s="200">
        <v>43632</v>
      </c>
      <c r="H718" s="199">
        <v>31728</v>
      </c>
      <c r="I718" s="199">
        <v>31728</v>
      </c>
      <c r="J718" s="199">
        <v>0.61</v>
      </c>
      <c r="K718" s="199">
        <f t="shared" si="10"/>
        <v>19.350000000000001</v>
      </c>
    </row>
    <row r="719" spans="2:11" x14ac:dyDescent="0.25">
      <c r="B719" s="198">
        <v>691</v>
      </c>
      <c r="C719" s="199">
        <v>32728969</v>
      </c>
      <c r="D719" s="199" t="s">
        <v>1542</v>
      </c>
      <c r="E719" s="199" t="s">
        <v>1346</v>
      </c>
      <c r="F719" s="200">
        <v>43584</v>
      </c>
      <c r="G719" s="200">
        <v>43632</v>
      </c>
      <c r="H719" s="199">
        <v>25055</v>
      </c>
      <c r="I719" s="199">
        <v>25055</v>
      </c>
      <c r="J719" s="199">
        <v>0.61</v>
      </c>
      <c r="K719" s="199">
        <f t="shared" si="10"/>
        <v>15.28</v>
      </c>
    </row>
    <row r="720" spans="2:11" x14ac:dyDescent="0.25">
      <c r="B720" s="198">
        <v>692</v>
      </c>
      <c r="C720" s="199">
        <v>32728969</v>
      </c>
      <c r="D720" s="199" t="s">
        <v>1542</v>
      </c>
      <c r="E720" s="199" t="s">
        <v>1347</v>
      </c>
      <c r="F720" s="200">
        <v>43584</v>
      </c>
      <c r="G720" s="200">
        <v>43632</v>
      </c>
      <c r="H720" s="199">
        <v>86040</v>
      </c>
      <c r="I720" s="199">
        <v>86040</v>
      </c>
      <c r="J720" s="199">
        <v>0.61</v>
      </c>
      <c r="K720" s="199">
        <f t="shared" si="10"/>
        <v>52.48</v>
      </c>
    </row>
    <row r="721" spans="2:11" x14ac:dyDescent="0.25">
      <c r="B721" s="198">
        <v>693</v>
      </c>
      <c r="C721" s="199">
        <v>32728969</v>
      </c>
      <c r="D721" s="199" t="s">
        <v>1542</v>
      </c>
      <c r="E721" s="199" t="s">
        <v>1350</v>
      </c>
      <c r="F721" s="200">
        <v>43584</v>
      </c>
      <c r="G721" s="200">
        <v>43632</v>
      </c>
      <c r="H721" s="199">
        <v>99970</v>
      </c>
      <c r="I721" s="199">
        <v>99970</v>
      </c>
      <c r="J721" s="199">
        <v>0.61</v>
      </c>
      <c r="K721" s="199">
        <f t="shared" si="10"/>
        <v>60.98</v>
      </c>
    </row>
    <row r="722" spans="2:11" x14ac:dyDescent="0.25">
      <c r="B722" s="198">
        <v>694</v>
      </c>
      <c r="C722" s="199">
        <v>32744600</v>
      </c>
      <c r="D722" s="199" t="s">
        <v>1543</v>
      </c>
      <c r="E722" s="199" t="s">
        <v>1344</v>
      </c>
      <c r="F722" s="200">
        <v>43556</v>
      </c>
      <c r="G722" s="200">
        <v>43646</v>
      </c>
      <c r="H722" s="199">
        <v>309212</v>
      </c>
      <c r="I722" s="199">
        <v>309212</v>
      </c>
      <c r="J722" s="199">
        <v>0.61</v>
      </c>
      <c r="K722" s="199">
        <f t="shared" si="10"/>
        <v>188.62</v>
      </c>
    </row>
    <row r="723" spans="2:11" x14ac:dyDescent="0.25">
      <c r="B723" s="198">
        <v>695</v>
      </c>
      <c r="C723" s="199">
        <v>32744600</v>
      </c>
      <c r="D723" s="199" t="s">
        <v>1543</v>
      </c>
      <c r="E723" s="199" t="s">
        <v>1345</v>
      </c>
      <c r="F723" s="200">
        <v>43556</v>
      </c>
      <c r="G723" s="200">
        <v>43646</v>
      </c>
      <c r="H723" s="199">
        <v>11867</v>
      </c>
      <c r="I723" s="199">
        <v>11867</v>
      </c>
      <c r="J723" s="199">
        <v>0.61</v>
      </c>
      <c r="K723" s="199">
        <f t="shared" si="10"/>
        <v>7.24</v>
      </c>
    </row>
    <row r="724" spans="2:11" x14ac:dyDescent="0.25">
      <c r="B724" s="198">
        <v>696</v>
      </c>
      <c r="C724" s="199">
        <v>32745947</v>
      </c>
      <c r="D724" s="199" t="s">
        <v>1544</v>
      </c>
      <c r="E724" s="199" t="s">
        <v>1340</v>
      </c>
      <c r="F724" s="200">
        <v>43556</v>
      </c>
      <c r="G724" s="200">
        <v>43646</v>
      </c>
      <c r="H724" s="199">
        <v>120555</v>
      </c>
      <c r="I724" s="199">
        <v>120555</v>
      </c>
      <c r="J724" s="199">
        <v>0.61</v>
      </c>
      <c r="K724" s="199">
        <f t="shared" si="10"/>
        <v>73.540000000000006</v>
      </c>
    </row>
    <row r="725" spans="2:11" x14ac:dyDescent="0.25">
      <c r="B725" s="198">
        <v>697</v>
      </c>
      <c r="C725" s="199">
        <v>32745947</v>
      </c>
      <c r="D725" s="199" t="s">
        <v>1544</v>
      </c>
      <c r="E725" s="199" t="s">
        <v>1343</v>
      </c>
      <c r="F725" s="200">
        <v>43556</v>
      </c>
      <c r="G725" s="200">
        <v>43646</v>
      </c>
      <c r="H725" s="199">
        <v>41206</v>
      </c>
      <c r="I725" s="199">
        <v>41206</v>
      </c>
      <c r="J725" s="199">
        <v>0.61</v>
      </c>
      <c r="K725" s="199">
        <f t="shared" si="10"/>
        <v>25.14</v>
      </c>
    </row>
    <row r="726" spans="2:11" x14ac:dyDescent="0.25">
      <c r="B726" s="198">
        <v>698</v>
      </c>
      <c r="C726" s="199">
        <v>32745947</v>
      </c>
      <c r="D726" s="199" t="s">
        <v>1544</v>
      </c>
      <c r="E726" s="199" t="s">
        <v>1344</v>
      </c>
      <c r="F726" s="200">
        <v>43556</v>
      </c>
      <c r="G726" s="200">
        <v>43646</v>
      </c>
      <c r="H726" s="199">
        <v>14908</v>
      </c>
      <c r="I726" s="199">
        <v>14908</v>
      </c>
      <c r="J726" s="199">
        <v>0.61</v>
      </c>
      <c r="K726" s="199">
        <f t="shared" si="10"/>
        <v>9.09</v>
      </c>
    </row>
    <row r="727" spans="2:11" x14ac:dyDescent="0.25">
      <c r="B727" s="198">
        <v>699</v>
      </c>
      <c r="C727" s="199">
        <v>32745947</v>
      </c>
      <c r="D727" s="199" t="s">
        <v>1544</v>
      </c>
      <c r="E727" s="199" t="s">
        <v>1346</v>
      </c>
      <c r="F727" s="200">
        <v>43556</v>
      </c>
      <c r="G727" s="200">
        <v>43646</v>
      </c>
      <c r="H727" s="199">
        <v>22730</v>
      </c>
      <c r="I727" s="199">
        <v>22730</v>
      </c>
      <c r="J727" s="199">
        <v>0.61</v>
      </c>
      <c r="K727" s="199">
        <f t="shared" si="10"/>
        <v>13.87</v>
      </c>
    </row>
    <row r="728" spans="2:11" x14ac:dyDescent="0.25">
      <c r="B728" s="198">
        <v>700</v>
      </c>
      <c r="C728" s="199">
        <v>32745947</v>
      </c>
      <c r="D728" s="199" t="s">
        <v>1544</v>
      </c>
      <c r="E728" s="199" t="s">
        <v>1347</v>
      </c>
      <c r="F728" s="200">
        <v>43556</v>
      </c>
      <c r="G728" s="200">
        <v>43646</v>
      </c>
      <c r="H728" s="199">
        <v>67227</v>
      </c>
      <c r="I728" s="199">
        <v>67227</v>
      </c>
      <c r="J728" s="199">
        <v>0.61</v>
      </c>
      <c r="K728" s="199">
        <f t="shared" si="10"/>
        <v>41.01</v>
      </c>
    </row>
    <row r="729" spans="2:11" x14ac:dyDescent="0.25">
      <c r="B729" s="198">
        <v>701</v>
      </c>
      <c r="C729" s="199">
        <v>32745947</v>
      </c>
      <c r="D729" s="199" t="s">
        <v>1544</v>
      </c>
      <c r="E729" s="199" t="s">
        <v>1350</v>
      </c>
      <c r="F729" s="200">
        <v>43556</v>
      </c>
      <c r="G729" s="200">
        <v>43646</v>
      </c>
      <c r="H729" s="199">
        <v>86092</v>
      </c>
      <c r="I729" s="199">
        <v>86092</v>
      </c>
      <c r="J729" s="199">
        <v>0.61</v>
      </c>
      <c r="K729" s="199">
        <f t="shared" si="10"/>
        <v>52.52</v>
      </c>
    </row>
    <row r="730" spans="2:11" x14ac:dyDescent="0.25">
      <c r="B730" s="198">
        <v>702</v>
      </c>
      <c r="C730" s="199">
        <v>32746427</v>
      </c>
      <c r="D730" s="199" t="s">
        <v>1545</v>
      </c>
      <c r="E730" s="199" t="s">
        <v>1344</v>
      </c>
      <c r="F730" s="200">
        <v>43584</v>
      </c>
      <c r="G730" s="200">
        <v>43646</v>
      </c>
      <c r="H730" s="199">
        <v>1942940</v>
      </c>
      <c r="I730" s="199">
        <v>1942940</v>
      </c>
      <c r="J730" s="199">
        <v>0.61</v>
      </c>
      <c r="K730" s="199">
        <f t="shared" si="10"/>
        <v>1185.19</v>
      </c>
    </row>
    <row r="731" spans="2:11" x14ac:dyDescent="0.25">
      <c r="B731" s="198">
        <v>703</v>
      </c>
      <c r="C731" s="199">
        <v>32746427</v>
      </c>
      <c r="D731" s="199" t="s">
        <v>1545</v>
      </c>
      <c r="E731" s="199" t="s">
        <v>1345</v>
      </c>
      <c r="F731" s="200">
        <v>43584</v>
      </c>
      <c r="G731" s="200">
        <v>43646</v>
      </c>
      <c r="H731" s="199">
        <v>148125</v>
      </c>
      <c r="I731" s="199">
        <v>148125</v>
      </c>
      <c r="J731" s="199">
        <v>0.61</v>
      </c>
      <c r="K731" s="199">
        <f t="shared" si="10"/>
        <v>90.36</v>
      </c>
    </row>
    <row r="732" spans="2:11" x14ac:dyDescent="0.25">
      <c r="B732" s="198">
        <v>704</v>
      </c>
      <c r="C732" s="199">
        <v>32746992</v>
      </c>
      <c r="D732" s="199" t="s">
        <v>1546</v>
      </c>
      <c r="E732" s="199" t="s">
        <v>1344</v>
      </c>
      <c r="F732" s="200">
        <v>43577</v>
      </c>
      <c r="G732" s="200">
        <v>43646</v>
      </c>
      <c r="H732" s="199">
        <v>111821</v>
      </c>
      <c r="I732" s="199">
        <v>111821</v>
      </c>
      <c r="J732" s="199">
        <v>0.61</v>
      </c>
      <c r="K732" s="199">
        <f t="shared" ref="K732:K795" si="11">ROUND(I732*(J732/1000),2)</f>
        <v>68.209999999999994</v>
      </c>
    </row>
    <row r="733" spans="2:11" x14ac:dyDescent="0.25">
      <c r="B733" s="198">
        <v>705</v>
      </c>
      <c r="C733" s="199">
        <v>32746992</v>
      </c>
      <c r="D733" s="199" t="s">
        <v>1546</v>
      </c>
      <c r="E733" s="199" t="s">
        <v>1345</v>
      </c>
      <c r="F733" s="200">
        <v>43577</v>
      </c>
      <c r="G733" s="200">
        <v>43646</v>
      </c>
      <c r="H733" s="199">
        <v>9510</v>
      </c>
      <c r="I733" s="199">
        <v>9510</v>
      </c>
      <c r="J733" s="199">
        <v>0.61</v>
      </c>
      <c r="K733" s="199">
        <f t="shared" si="11"/>
        <v>5.8</v>
      </c>
    </row>
    <row r="734" spans="2:11" x14ac:dyDescent="0.25">
      <c r="B734" s="198">
        <v>706</v>
      </c>
      <c r="C734" s="199">
        <v>32754117</v>
      </c>
      <c r="D734" s="199" t="s">
        <v>1547</v>
      </c>
      <c r="E734" s="199" t="s">
        <v>1340</v>
      </c>
      <c r="F734" s="200">
        <v>43591</v>
      </c>
      <c r="G734" s="200">
        <v>43646</v>
      </c>
      <c r="H734" s="199">
        <v>62046</v>
      </c>
      <c r="I734" s="199">
        <v>62046</v>
      </c>
      <c r="J734" s="199">
        <v>0.61</v>
      </c>
      <c r="K734" s="199">
        <f t="shared" si="11"/>
        <v>37.85</v>
      </c>
    </row>
    <row r="735" spans="2:11" x14ac:dyDescent="0.25">
      <c r="B735" s="198">
        <v>707</v>
      </c>
      <c r="C735" s="199">
        <v>32754117</v>
      </c>
      <c r="D735" s="199" t="s">
        <v>1547</v>
      </c>
      <c r="E735" s="199" t="s">
        <v>1342</v>
      </c>
      <c r="F735" s="200">
        <v>43591</v>
      </c>
      <c r="G735" s="200">
        <v>43646</v>
      </c>
      <c r="H735" s="199">
        <v>8735</v>
      </c>
      <c r="I735" s="199">
        <v>8735</v>
      </c>
      <c r="J735" s="199">
        <v>0.61</v>
      </c>
      <c r="K735" s="199">
        <f t="shared" si="11"/>
        <v>5.33</v>
      </c>
    </row>
    <row r="736" spans="2:11" x14ac:dyDescent="0.25">
      <c r="B736" s="198">
        <v>708</v>
      </c>
      <c r="C736" s="199">
        <v>32754117</v>
      </c>
      <c r="D736" s="199" t="s">
        <v>1547</v>
      </c>
      <c r="E736" s="199" t="s">
        <v>1343</v>
      </c>
      <c r="F736" s="200">
        <v>43591</v>
      </c>
      <c r="G736" s="200">
        <v>43646</v>
      </c>
      <c r="H736" s="199">
        <v>21653</v>
      </c>
      <c r="I736" s="199">
        <v>21653</v>
      </c>
      <c r="J736" s="199">
        <v>0.61</v>
      </c>
      <c r="K736" s="199">
        <f t="shared" si="11"/>
        <v>13.21</v>
      </c>
    </row>
    <row r="737" spans="2:11" x14ac:dyDescent="0.25">
      <c r="B737" s="198">
        <v>709</v>
      </c>
      <c r="C737" s="199">
        <v>32754117</v>
      </c>
      <c r="D737" s="199" t="s">
        <v>1547</v>
      </c>
      <c r="E737" s="199" t="s">
        <v>1358</v>
      </c>
      <c r="F737" s="200">
        <v>43591</v>
      </c>
      <c r="G737" s="200">
        <v>43646</v>
      </c>
      <c r="H737" s="199">
        <v>529</v>
      </c>
      <c r="I737" s="199">
        <v>529</v>
      </c>
      <c r="J737" s="199">
        <v>0.61</v>
      </c>
      <c r="K737" s="199">
        <f t="shared" si="11"/>
        <v>0.32</v>
      </c>
    </row>
    <row r="738" spans="2:11" x14ac:dyDescent="0.25">
      <c r="B738" s="198">
        <v>710</v>
      </c>
      <c r="C738" s="199">
        <v>32754117</v>
      </c>
      <c r="D738" s="199" t="s">
        <v>1547</v>
      </c>
      <c r="E738" s="199" t="s">
        <v>1344</v>
      </c>
      <c r="F738" s="200">
        <v>43591</v>
      </c>
      <c r="G738" s="200">
        <v>43646</v>
      </c>
      <c r="H738" s="199">
        <v>61811</v>
      </c>
      <c r="I738" s="199">
        <v>61811</v>
      </c>
      <c r="J738" s="199">
        <v>0.61</v>
      </c>
      <c r="K738" s="199">
        <f t="shared" si="11"/>
        <v>37.700000000000003</v>
      </c>
    </row>
    <row r="739" spans="2:11" x14ac:dyDescent="0.25">
      <c r="B739" s="198">
        <v>711</v>
      </c>
      <c r="C739" s="199">
        <v>32754117</v>
      </c>
      <c r="D739" s="199" t="s">
        <v>1547</v>
      </c>
      <c r="E739" s="199" t="s">
        <v>1345</v>
      </c>
      <c r="F739" s="200">
        <v>43591</v>
      </c>
      <c r="G739" s="200">
        <v>43646</v>
      </c>
      <c r="H739" s="199">
        <v>44041</v>
      </c>
      <c r="I739" s="199">
        <v>44041</v>
      </c>
      <c r="J739" s="199">
        <v>0.61</v>
      </c>
      <c r="K739" s="199">
        <f t="shared" si="11"/>
        <v>26.87</v>
      </c>
    </row>
    <row r="740" spans="2:11" x14ac:dyDescent="0.25">
      <c r="B740" s="198">
        <v>712</v>
      </c>
      <c r="C740" s="199">
        <v>32754117</v>
      </c>
      <c r="D740" s="199" t="s">
        <v>1547</v>
      </c>
      <c r="E740" s="199" t="s">
        <v>1359</v>
      </c>
      <c r="F740" s="200">
        <v>43591</v>
      </c>
      <c r="G740" s="200">
        <v>43646</v>
      </c>
      <c r="H740" s="199">
        <v>1163</v>
      </c>
      <c r="I740" s="199">
        <v>1163</v>
      </c>
      <c r="J740" s="199">
        <v>0.61</v>
      </c>
      <c r="K740" s="199">
        <f t="shared" si="11"/>
        <v>0.71</v>
      </c>
    </row>
    <row r="741" spans="2:11" x14ac:dyDescent="0.25">
      <c r="B741" s="198">
        <v>713</v>
      </c>
      <c r="C741" s="199">
        <v>32754117</v>
      </c>
      <c r="D741" s="199" t="s">
        <v>1547</v>
      </c>
      <c r="E741" s="199" t="s">
        <v>1346</v>
      </c>
      <c r="F741" s="200">
        <v>43591</v>
      </c>
      <c r="G741" s="200">
        <v>43646</v>
      </c>
      <c r="H741" s="199">
        <v>55619</v>
      </c>
      <c r="I741" s="199">
        <v>55619</v>
      </c>
      <c r="J741" s="199">
        <v>0.61</v>
      </c>
      <c r="K741" s="199">
        <f t="shared" si="11"/>
        <v>33.93</v>
      </c>
    </row>
    <row r="742" spans="2:11" x14ac:dyDescent="0.25">
      <c r="B742" s="198">
        <v>714</v>
      </c>
      <c r="C742" s="199">
        <v>32754117</v>
      </c>
      <c r="D742" s="199" t="s">
        <v>1547</v>
      </c>
      <c r="E742" s="199" t="s">
        <v>1347</v>
      </c>
      <c r="F742" s="200">
        <v>43591</v>
      </c>
      <c r="G742" s="200">
        <v>43646</v>
      </c>
      <c r="H742" s="199">
        <v>129489</v>
      </c>
      <c r="I742" s="199">
        <v>129489</v>
      </c>
      <c r="J742" s="199">
        <v>0.61</v>
      </c>
      <c r="K742" s="199">
        <f t="shared" si="11"/>
        <v>78.989999999999995</v>
      </c>
    </row>
    <row r="743" spans="2:11" x14ac:dyDescent="0.25">
      <c r="B743" s="198">
        <v>715</v>
      </c>
      <c r="C743" s="199">
        <v>32754117</v>
      </c>
      <c r="D743" s="199" t="s">
        <v>1547</v>
      </c>
      <c r="E743" s="199" t="s">
        <v>1348</v>
      </c>
      <c r="F743" s="200">
        <v>43591</v>
      </c>
      <c r="G743" s="200">
        <v>43646</v>
      </c>
      <c r="H743" s="199">
        <v>25625</v>
      </c>
      <c r="I743" s="199">
        <v>25625</v>
      </c>
      <c r="J743" s="199">
        <v>0.61</v>
      </c>
      <c r="K743" s="199">
        <f t="shared" si="11"/>
        <v>15.63</v>
      </c>
    </row>
    <row r="744" spans="2:11" x14ac:dyDescent="0.25">
      <c r="B744" s="198">
        <v>716</v>
      </c>
      <c r="C744" s="199">
        <v>32754117</v>
      </c>
      <c r="D744" s="199" t="s">
        <v>1547</v>
      </c>
      <c r="E744" s="199" t="s">
        <v>1356</v>
      </c>
      <c r="F744" s="200">
        <v>43591</v>
      </c>
      <c r="G744" s="200">
        <v>43646</v>
      </c>
      <c r="H744" s="199">
        <v>428</v>
      </c>
      <c r="I744" s="199">
        <v>428</v>
      </c>
      <c r="J744" s="199">
        <v>0.61</v>
      </c>
      <c r="K744" s="199">
        <f t="shared" si="11"/>
        <v>0.26</v>
      </c>
    </row>
    <row r="745" spans="2:11" x14ac:dyDescent="0.25">
      <c r="B745" s="198">
        <v>717</v>
      </c>
      <c r="C745" s="199">
        <v>32754117</v>
      </c>
      <c r="D745" s="199" t="s">
        <v>1547</v>
      </c>
      <c r="E745" s="199" t="s">
        <v>1350</v>
      </c>
      <c r="F745" s="200">
        <v>43591</v>
      </c>
      <c r="G745" s="200">
        <v>43646</v>
      </c>
      <c r="H745" s="199">
        <v>68640</v>
      </c>
      <c r="I745" s="199">
        <v>68640</v>
      </c>
      <c r="J745" s="199">
        <v>0.61</v>
      </c>
      <c r="K745" s="199">
        <f t="shared" si="11"/>
        <v>41.87</v>
      </c>
    </row>
    <row r="746" spans="2:11" x14ac:dyDescent="0.25">
      <c r="B746" s="198">
        <v>718</v>
      </c>
      <c r="C746" s="199">
        <v>32761309</v>
      </c>
      <c r="D746" s="199" t="s">
        <v>1548</v>
      </c>
      <c r="E746" s="199" t="s">
        <v>1340</v>
      </c>
      <c r="F746" s="200">
        <v>43585</v>
      </c>
      <c r="G746" s="200">
        <v>43618</v>
      </c>
      <c r="H746" s="199">
        <v>11153</v>
      </c>
      <c r="I746" s="199">
        <v>11153</v>
      </c>
      <c r="J746" s="199">
        <v>0.61</v>
      </c>
      <c r="K746" s="199">
        <f t="shared" si="11"/>
        <v>6.8</v>
      </c>
    </row>
    <row r="747" spans="2:11" x14ac:dyDescent="0.25">
      <c r="B747" s="198">
        <v>719</v>
      </c>
      <c r="C747" s="199">
        <v>32761309</v>
      </c>
      <c r="D747" s="199" t="s">
        <v>1548</v>
      </c>
      <c r="E747" s="199" t="s">
        <v>1344</v>
      </c>
      <c r="F747" s="200">
        <v>43585</v>
      </c>
      <c r="G747" s="200">
        <v>43646</v>
      </c>
      <c r="H747" s="199">
        <v>8021706</v>
      </c>
      <c r="I747" s="199">
        <v>8021706</v>
      </c>
      <c r="J747" s="199">
        <v>0.61</v>
      </c>
      <c r="K747" s="199">
        <f t="shared" si="11"/>
        <v>4893.24</v>
      </c>
    </row>
    <row r="748" spans="2:11" x14ac:dyDescent="0.25">
      <c r="B748" s="198">
        <v>720</v>
      </c>
      <c r="C748" s="199">
        <v>32761309</v>
      </c>
      <c r="D748" s="199" t="s">
        <v>1548</v>
      </c>
      <c r="E748" s="199" t="s">
        <v>1347</v>
      </c>
      <c r="F748" s="200">
        <v>43585</v>
      </c>
      <c r="G748" s="200">
        <v>43646</v>
      </c>
      <c r="H748" s="199">
        <v>247340</v>
      </c>
      <c r="I748" s="199">
        <v>247340</v>
      </c>
      <c r="J748" s="199">
        <v>0.61</v>
      </c>
      <c r="K748" s="199">
        <f t="shared" si="11"/>
        <v>150.88</v>
      </c>
    </row>
    <row r="749" spans="2:11" x14ac:dyDescent="0.25">
      <c r="B749" s="198">
        <v>721</v>
      </c>
      <c r="C749" s="199">
        <v>32761309</v>
      </c>
      <c r="D749" s="199" t="s">
        <v>1548</v>
      </c>
      <c r="E749" s="199" t="s">
        <v>1350</v>
      </c>
      <c r="F749" s="200">
        <v>43585</v>
      </c>
      <c r="G749" s="200">
        <v>43646</v>
      </c>
      <c r="H749" s="199">
        <v>341482</v>
      </c>
      <c r="I749" s="199">
        <v>341482</v>
      </c>
      <c r="J749" s="199">
        <v>0.61</v>
      </c>
      <c r="K749" s="199">
        <f t="shared" si="11"/>
        <v>208.3</v>
      </c>
    </row>
    <row r="750" spans="2:11" x14ac:dyDescent="0.25">
      <c r="B750" s="198">
        <v>722</v>
      </c>
      <c r="C750" s="199">
        <v>32774855</v>
      </c>
      <c r="D750" s="199" t="s">
        <v>1549</v>
      </c>
      <c r="E750" s="199" t="s">
        <v>1344</v>
      </c>
      <c r="F750" s="200">
        <v>43585</v>
      </c>
      <c r="G750" s="200">
        <v>43618</v>
      </c>
      <c r="H750" s="199">
        <v>754507</v>
      </c>
      <c r="I750" s="199">
        <v>754507</v>
      </c>
      <c r="J750" s="199">
        <v>0.61</v>
      </c>
      <c r="K750" s="199">
        <f t="shared" si="11"/>
        <v>460.25</v>
      </c>
    </row>
    <row r="751" spans="2:11" x14ac:dyDescent="0.25">
      <c r="B751" s="198">
        <v>723</v>
      </c>
      <c r="C751" s="199">
        <v>32774855</v>
      </c>
      <c r="D751" s="199" t="s">
        <v>1549</v>
      </c>
      <c r="E751" s="199" t="s">
        <v>1345</v>
      </c>
      <c r="F751" s="200">
        <v>43585</v>
      </c>
      <c r="G751" s="200">
        <v>43618</v>
      </c>
      <c r="H751" s="199">
        <v>69148</v>
      </c>
      <c r="I751" s="199">
        <v>69148</v>
      </c>
      <c r="J751" s="199">
        <v>0.61</v>
      </c>
      <c r="K751" s="199">
        <f t="shared" si="11"/>
        <v>42.18</v>
      </c>
    </row>
    <row r="752" spans="2:11" x14ac:dyDescent="0.25">
      <c r="B752" s="198">
        <v>724</v>
      </c>
      <c r="C752" s="199">
        <v>32775063</v>
      </c>
      <c r="D752" s="199" t="s">
        <v>1550</v>
      </c>
      <c r="E752" s="199" t="s">
        <v>1344</v>
      </c>
      <c r="F752" s="200">
        <v>43584</v>
      </c>
      <c r="G752" s="200">
        <v>43625</v>
      </c>
      <c r="H752" s="199">
        <v>454140</v>
      </c>
      <c r="I752" s="199">
        <v>454140</v>
      </c>
      <c r="J752" s="199">
        <v>0.61</v>
      </c>
      <c r="K752" s="199">
        <f t="shared" si="11"/>
        <v>277.02999999999997</v>
      </c>
    </row>
    <row r="753" spans="2:11" x14ac:dyDescent="0.25">
      <c r="B753" s="198">
        <v>725</v>
      </c>
      <c r="C753" s="199">
        <v>32775063</v>
      </c>
      <c r="D753" s="199" t="s">
        <v>1550</v>
      </c>
      <c r="E753" s="199" t="s">
        <v>1345</v>
      </c>
      <c r="F753" s="200">
        <v>43584</v>
      </c>
      <c r="G753" s="200">
        <v>43625</v>
      </c>
      <c r="H753" s="199">
        <v>50091</v>
      </c>
      <c r="I753" s="199">
        <v>50091</v>
      </c>
      <c r="J753" s="199">
        <v>0.61</v>
      </c>
      <c r="K753" s="199">
        <f t="shared" si="11"/>
        <v>30.56</v>
      </c>
    </row>
    <row r="754" spans="2:11" x14ac:dyDescent="0.25">
      <c r="B754" s="198">
        <v>726</v>
      </c>
      <c r="C754" s="199">
        <v>32775352</v>
      </c>
      <c r="D754" s="199" t="s">
        <v>1551</v>
      </c>
      <c r="E754" s="199" t="s">
        <v>1344</v>
      </c>
      <c r="F754" s="200">
        <v>43591</v>
      </c>
      <c r="G754" s="200">
        <v>43646</v>
      </c>
      <c r="H754" s="199">
        <v>552169</v>
      </c>
      <c r="I754" s="199">
        <v>552169</v>
      </c>
      <c r="J754" s="199">
        <v>0.61</v>
      </c>
      <c r="K754" s="199">
        <f t="shared" si="11"/>
        <v>336.82</v>
      </c>
    </row>
    <row r="755" spans="2:11" x14ac:dyDescent="0.25">
      <c r="B755" s="198">
        <v>727</v>
      </c>
      <c r="C755" s="199">
        <v>32775741</v>
      </c>
      <c r="D755" s="199" t="s">
        <v>1552</v>
      </c>
      <c r="E755" s="199" t="s">
        <v>1340</v>
      </c>
      <c r="F755" s="200">
        <v>43549</v>
      </c>
      <c r="G755" s="200">
        <v>43646</v>
      </c>
      <c r="H755" s="199">
        <v>7081</v>
      </c>
      <c r="I755" s="199">
        <v>7081</v>
      </c>
      <c r="J755" s="199">
        <v>0.61</v>
      </c>
      <c r="K755" s="199">
        <f t="shared" si="11"/>
        <v>4.32</v>
      </c>
    </row>
    <row r="756" spans="2:11" x14ac:dyDescent="0.25">
      <c r="B756" s="198">
        <v>728</v>
      </c>
      <c r="C756" s="199">
        <v>32775741</v>
      </c>
      <c r="D756" s="199" t="s">
        <v>1552</v>
      </c>
      <c r="E756" s="199" t="s">
        <v>1342</v>
      </c>
      <c r="F756" s="200">
        <v>43549</v>
      </c>
      <c r="G756" s="200">
        <v>43646</v>
      </c>
      <c r="H756" s="199">
        <v>17124</v>
      </c>
      <c r="I756" s="199">
        <v>17124</v>
      </c>
      <c r="J756" s="199">
        <v>0.61</v>
      </c>
      <c r="K756" s="199">
        <f t="shared" si="11"/>
        <v>10.45</v>
      </c>
    </row>
    <row r="757" spans="2:11" x14ac:dyDescent="0.25">
      <c r="B757" s="198">
        <v>729</v>
      </c>
      <c r="C757" s="199">
        <v>32775741</v>
      </c>
      <c r="D757" s="199" t="s">
        <v>1552</v>
      </c>
      <c r="E757" s="199" t="s">
        <v>1343</v>
      </c>
      <c r="F757" s="200">
        <v>43549</v>
      </c>
      <c r="G757" s="200">
        <v>43646</v>
      </c>
      <c r="H757" s="199">
        <v>3460</v>
      </c>
      <c r="I757" s="199">
        <v>3460</v>
      </c>
      <c r="J757" s="199">
        <v>0.61</v>
      </c>
      <c r="K757" s="199">
        <f t="shared" si="11"/>
        <v>2.11</v>
      </c>
    </row>
    <row r="758" spans="2:11" x14ac:dyDescent="0.25">
      <c r="B758" s="198">
        <v>730</v>
      </c>
      <c r="C758" s="199">
        <v>32775741</v>
      </c>
      <c r="D758" s="199" t="s">
        <v>1552</v>
      </c>
      <c r="E758" s="199" t="s">
        <v>1358</v>
      </c>
      <c r="F758" s="200">
        <v>43549</v>
      </c>
      <c r="G758" s="200">
        <v>43646</v>
      </c>
      <c r="H758" s="199">
        <v>802</v>
      </c>
      <c r="I758" s="199">
        <v>802</v>
      </c>
      <c r="J758" s="199">
        <v>0.61</v>
      </c>
      <c r="K758" s="199">
        <f t="shared" si="11"/>
        <v>0.49</v>
      </c>
    </row>
    <row r="759" spans="2:11" x14ac:dyDescent="0.25">
      <c r="B759" s="198">
        <v>731</v>
      </c>
      <c r="C759" s="199">
        <v>32775741</v>
      </c>
      <c r="D759" s="199" t="s">
        <v>1552</v>
      </c>
      <c r="E759" s="199" t="s">
        <v>1344</v>
      </c>
      <c r="F759" s="200">
        <v>43549</v>
      </c>
      <c r="G759" s="200">
        <v>43646</v>
      </c>
      <c r="H759" s="199">
        <v>349488</v>
      </c>
      <c r="I759" s="199">
        <v>349488</v>
      </c>
      <c r="J759" s="199">
        <v>0.61</v>
      </c>
      <c r="K759" s="199">
        <f t="shared" si="11"/>
        <v>213.19</v>
      </c>
    </row>
    <row r="760" spans="2:11" x14ac:dyDescent="0.25">
      <c r="B760" s="198">
        <v>732</v>
      </c>
      <c r="C760" s="199">
        <v>32775741</v>
      </c>
      <c r="D760" s="199" t="s">
        <v>1552</v>
      </c>
      <c r="E760" s="199" t="s">
        <v>1345</v>
      </c>
      <c r="F760" s="200">
        <v>43549</v>
      </c>
      <c r="G760" s="200">
        <v>43646</v>
      </c>
      <c r="H760" s="199">
        <v>47439</v>
      </c>
      <c r="I760" s="199">
        <v>47439</v>
      </c>
      <c r="J760" s="199">
        <v>0.61</v>
      </c>
      <c r="K760" s="199">
        <f t="shared" si="11"/>
        <v>28.94</v>
      </c>
    </row>
    <row r="761" spans="2:11" x14ac:dyDescent="0.25">
      <c r="B761" s="198">
        <v>733</v>
      </c>
      <c r="C761" s="199">
        <v>32775741</v>
      </c>
      <c r="D761" s="199" t="s">
        <v>1552</v>
      </c>
      <c r="E761" s="199" t="s">
        <v>1346</v>
      </c>
      <c r="F761" s="200">
        <v>43549</v>
      </c>
      <c r="G761" s="200">
        <v>43646</v>
      </c>
      <c r="H761" s="199">
        <v>28540</v>
      </c>
      <c r="I761" s="199">
        <v>28540</v>
      </c>
      <c r="J761" s="199">
        <v>0.61</v>
      </c>
      <c r="K761" s="199">
        <f t="shared" si="11"/>
        <v>17.41</v>
      </c>
    </row>
    <row r="762" spans="2:11" x14ac:dyDescent="0.25">
      <c r="B762" s="198">
        <v>734</v>
      </c>
      <c r="C762" s="199">
        <v>32775741</v>
      </c>
      <c r="D762" s="199" t="s">
        <v>1552</v>
      </c>
      <c r="E762" s="199" t="s">
        <v>1347</v>
      </c>
      <c r="F762" s="200">
        <v>43549</v>
      </c>
      <c r="G762" s="200">
        <v>43646</v>
      </c>
      <c r="H762" s="199">
        <v>65358</v>
      </c>
      <c r="I762" s="199">
        <v>65358</v>
      </c>
      <c r="J762" s="199">
        <v>0.61</v>
      </c>
      <c r="K762" s="199">
        <f t="shared" si="11"/>
        <v>39.869999999999997</v>
      </c>
    </row>
    <row r="763" spans="2:11" x14ac:dyDescent="0.25">
      <c r="B763" s="198">
        <v>735</v>
      </c>
      <c r="C763" s="199">
        <v>32775741</v>
      </c>
      <c r="D763" s="199" t="s">
        <v>1552</v>
      </c>
      <c r="E763" s="199" t="s">
        <v>1356</v>
      </c>
      <c r="F763" s="200">
        <v>43549</v>
      </c>
      <c r="G763" s="200">
        <v>43646</v>
      </c>
      <c r="H763" s="199">
        <v>360</v>
      </c>
      <c r="I763" s="199">
        <v>360</v>
      </c>
      <c r="J763" s="199">
        <v>0.61</v>
      </c>
      <c r="K763" s="199">
        <f t="shared" si="11"/>
        <v>0.22</v>
      </c>
    </row>
    <row r="764" spans="2:11" x14ac:dyDescent="0.25">
      <c r="B764" s="198">
        <v>736</v>
      </c>
      <c r="C764" s="199">
        <v>32775741</v>
      </c>
      <c r="D764" s="199" t="s">
        <v>1552</v>
      </c>
      <c r="E764" s="199" t="s">
        <v>1350</v>
      </c>
      <c r="F764" s="200">
        <v>43549</v>
      </c>
      <c r="G764" s="200">
        <v>43646</v>
      </c>
      <c r="H764" s="199">
        <v>15763</v>
      </c>
      <c r="I764" s="199">
        <v>15763</v>
      </c>
      <c r="J764" s="199">
        <v>0.61</v>
      </c>
      <c r="K764" s="199">
        <f t="shared" si="11"/>
        <v>9.6199999999999992</v>
      </c>
    </row>
    <row r="765" spans="2:11" x14ac:dyDescent="0.25">
      <c r="B765" s="198">
        <v>737</v>
      </c>
      <c r="C765" s="199">
        <v>32778849</v>
      </c>
      <c r="D765" s="199" t="s">
        <v>1553</v>
      </c>
      <c r="E765" s="199" t="s">
        <v>1344</v>
      </c>
      <c r="F765" s="200">
        <v>43598</v>
      </c>
      <c r="G765" s="200">
        <v>43611</v>
      </c>
      <c r="H765" s="199">
        <v>217800</v>
      </c>
      <c r="I765" s="199">
        <v>217800</v>
      </c>
      <c r="J765" s="199">
        <v>0.61</v>
      </c>
      <c r="K765" s="199">
        <f t="shared" si="11"/>
        <v>132.86000000000001</v>
      </c>
    </row>
    <row r="766" spans="2:11" x14ac:dyDescent="0.25">
      <c r="B766" s="198">
        <v>738</v>
      </c>
      <c r="C766" s="199">
        <v>32778849</v>
      </c>
      <c r="D766" s="199" t="s">
        <v>1553</v>
      </c>
      <c r="E766" s="199" t="s">
        <v>1345</v>
      </c>
      <c r="F766" s="200">
        <v>43598</v>
      </c>
      <c r="G766" s="200">
        <v>43611</v>
      </c>
      <c r="H766" s="199">
        <v>9807</v>
      </c>
      <c r="I766" s="199">
        <v>9807</v>
      </c>
      <c r="J766" s="199">
        <v>0.61</v>
      </c>
      <c r="K766" s="199">
        <f t="shared" si="11"/>
        <v>5.98</v>
      </c>
    </row>
    <row r="767" spans="2:11" x14ac:dyDescent="0.25">
      <c r="B767" s="198">
        <v>739</v>
      </c>
      <c r="C767" s="199">
        <v>32781289</v>
      </c>
      <c r="D767" s="199" t="s">
        <v>1554</v>
      </c>
      <c r="E767" s="199" t="s">
        <v>1344</v>
      </c>
      <c r="F767" s="200">
        <v>43605</v>
      </c>
      <c r="G767" s="200">
        <v>43611</v>
      </c>
      <c r="H767" s="199">
        <v>137699</v>
      </c>
      <c r="I767" s="199">
        <v>137699</v>
      </c>
      <c r="J767" s="199">
        <v>0.61</v>
      </c>
      <c r="K767" s="199">
        <f t="shared" si="11"/>
        <v>84</v>
      </c>
    </row>
    <row r="768" spans="2:11" x14ac:dyDescent="0.25">
      <c r="B768" s="198">
        <v>740</v>
      </c>
      <c r="C768" s="199">
        <v>32781289</v>
      </c>
      <c r="D768" s="199" t="s">
        <v>1554</v>
      </c>
      <c r="E768" s="199" t="s">
        <v>1345</v>
      </c>
      <c r="F768" s="200">
        <v>43605</v>
      </c>
      <c r="G768" s="200">
        <v>43611</v>
      </c>
      <c r="H768" s="199">
        <v>11738</v>
      </c>
      <c r="I768" s="199">
        <v>11738</v>
      </c>
      <c r="J768" s="199">
        <v>0.61</v>
      </c>
      <c r="K768" s="199">
        <f t="shared" si="11"/>
        <v>7.16</v>
      </c>
    </row>
    <row r="769" spans="2:11" x14ac:dyDescent="0.25">
      <c r="B769" s="198">
        <v>741</v>
      </c>
      <c r="C769" s="199">
        <v>32797827</v>
      </c>
      <c r="D769" s="199" t="s">
        <v>1555</v>
      </c>
      <c r="E769" s="199" t="s">
        <v>1359</v>
      </c>
      <c r="F769" s="200">
        <v>43556</v>
      </c>
      <c r="G769" s="200">
        <v>43646</v>
      </c>
      <c r="H769" s="199">
        <v>115252</v>
      </c>
      <c r="I769" s="199">
        <v>115252</v>
      </c>
      <c r="J769" s="199">
        <v>0.61</v>
      </c>
      <c r="K769" s="199">
        <f t="shared" si="11"/>
        <v>70.3</v>
      </c>
    </row>
    <row r="770" spans="2:11" x14ac:dyDescent="0.25">
      <c r="B770" s="198">
        <v>742</v>
      </c>
      <c r="C770" s="199">
        <v>32797827</v>
      </c>
      <c r="D770" s="199" t="s">
        <v>1555</v>
      </c>
      <c r="E770" s="199" t="s">
        <v>1348</v>
      </c>
      <c r="F770" s="200">
        <v>43556</v>
      </c>
      <c r="G770" s="200">
        <v>43646</v>
      </c>
      <c r="H770" s="199">
        <v>886274</v>
      </c>
      <c r="I770" s="199">
        <v>886274</v>
      </c>
      <c r="J770" s="199">
        <v>0.61</v>
      </c>
      <c r="K770" s="199">
        <f t="shared" si="11"/>
        <v>540.63</v>
      </c>
    </row>
    <row r="771" spans="2:11" x14ac:dyDescent="0.25">
      <c r="B771" s="198">
        <v>743</v>
      </c>
      <c r="C771" s="199">
        <v>32800448</v>
      </c>
      <c r="D771" s="199" t="s">
        <v>1556</v>
      </c>
      <c r="E771" s="199" t="s">
        <v>1340</v>
      </c>
      <c r="F771" s="200">
        <v>43584</v>
      </c>
      <c r="G771" s="200">
        <v>43646</v>
      </c>
      <c r="H771" s="199">
        <v>161099</v>
      </c>
      <c r="I771" s="199">
        <v>161099</v>
      </c>
      <c r="J771" s="199">
        <v>0.61</v>
      </c>
      <c r="K771" s="199">
        <f t="shared" si="11"/>
        <v>98.27</v>
      </c>
    </row>
    <row r="772" spans="2:11" x14ac:dyDescent="0.25">
      <c r="B772" s="198">
        <v>744</v>
      </c>
      <c r="C772" s="199">
        <v>32800448</v>
      </c>
      <c r="D772" s="199" t="s">
        <v>1556</v>
      </c>
      <c r="E772" s="199" t="s">
        <v>1342</v>
      </c>
      <c r="F772" s="200">
        <v>43584</v>
      </c>
      <c r="G772" s="200">
        <v>43646</v>
      </c>
      <c r="H772" s="199">
        <v>41070</v>
      </c>
      <c r="I772" s="199">
        <v>41070</v>
      </c>
      <c r="J772" s="199">
        <v>0.61</v>
      </c>
      <c r="K772" s="199">
        <f t="shared" si="11"/>
        <v>25.05</v>
      </c>
    </row>
    <row r="773" spans="2:11" x14ac:dyDescent="0.25">
      <c r="B773" s="198">
        <v>745</v>
      </c>
      <c r="C773" s="199">
        <v>32800448</v>
      </c>
      <c r="D773" s="199" t="s">
        <v>1556</v>
      </c>
      <c r="E773" s="199" t="s">
        <v>1343</v>
      </c>
      <c r="F773" s="200">
        <v>43584</v>
      </c>
      <c r="G773" s="200">
        <v>43646</v>
      </c>
      <c r="H773" s="199">
        <v>52721</v>
      </c>
      <c r="I773" s="199">
        <v>52721</v>
      </c>
      <c r="J773" s="199">
        <v>0.61</v>
      </c>
      <c r="K773" s="199">
        <f t="shared" si="11"/>
        <v>32.159999999999997</v>
      </c>
    </row>
    <row r="774" spans="2:11" x14ac:dyDescent="0.25">
      <c r="B774" s="198">
        <v>746</v>
      </c>
      <c r="C774" s="199">
        <v>32800448</v>
      </c>
      <c r="D774" s="199" t="s">
        <v>1556</v>
      </c>
      <c r="E774" s="199" t="s">
        <v>1358</v>
      </c>
      <c r="F774" s="200">
        <v>43584</v>
      </c>
      <c r="G774" s="200">
        <v>43646</v>
      </c>
      <c r="H774" s="199">
        <v>1598</v>
      </c>
      <c r="I774" s="199">
        <v>1598</v>
      </c>
      <c r="J774" s="199">
        <v>0.61</v>
      </c>
      <c r="K774" s="199">
        <f t="shared" si="11"/>
        <v>0.97</v>
      </c>
    </row>
    <row r="775" spans="2:11" x14ac:dyDescent="0.25">
      <c r="B775" s="198">
        <v>747</v>
      </c>
      <c r="C775" s="199">
        <v>32800448</v>
      </c>
      <c r="D775" s="199" t="s">
        <v>1556</v>
      </c>
      <c r="E775" s="199" t="s">
        <v>1344</v>
      </c>
      <c r="F775" s="200">
        <v>43584</v>
      </c>
      <c r="G775" s="200">
        <v>43646</v>
      </c>
      <c r="H775" s="199">
        <v>202607</v>
      </c>
      <c r="I775" s="199">
        <v>202607</v>
      </c>
      <c r="J775" s="199">
        <v>0.61</v>
      </c>
      <c r="K775" s="199">
        <f t="shared" si="11"/>
        <v>123.59</v>
      </c>
    </row>
    <row r="776" spans="2:11" x14ac:dyDescent="0.25">
      <c r="B776" s="198">
        <v>748</v>
      </c>
      <c r="C776" s="199">
        <v>32800448</v>
      </c>
      <c r="D776" s="199" t="s">
        <v>1556</v>
      </c>
      <c r="E776" s="199" t="s">
        <v>1345</v>
      </c>
      <c r="F776" s="200">
        <v>43584</v>
      </c>
      <c r="G776" s="200">
        <v>43646</v>
      </c>
      <c r="H776" s="199">
        <v>123119</v>
      </c>
      <c r="I776" s="199">
        <v>123119</v>
      </c>
      <c r="J776" s="199">
        <v>0.61</v>
      </c>
      <c r="K776" s="199">
        <f t="shared" si="11"/>
        <v>75.099999999999994</v>
      </c>
    </row>
    <row r="777" spans="2:11" x14ac:dyDescent="0.25">
      <c r="B777" s="198">
        <v>749</v>
      </c>
      <c r="C777" s="199">
        <v>32800448</v>
      </c>
      <c r="D777" s="199" t="s">
        <v>1556</v>
      </c>
      <c r="E777" s="199" t="s">
        <v>1359</v>
      </c>
      <c r="F777" s="200">
        <v>43584</v>
      </c>
      <c r="G777" s="200">
        <v>43646</v>
      </c>
      <c r="H777" s="199">
        <v>756</v>
      </c>
      <c r="I777" s="199">
        <v>756</v>
      </c>
      <c r="J777" s="199">
        <v>0.61</v>
      </c>
      <c r="K777" s="199">
        <f t="shared" si="11"/>
        <v>0.46</v>
      </c>
    </row>
    <row r="778" spans="2:11" x14ac:dyDescent="0.25">
      <c r="B778" s="198">
        <v>750</v>
      </c>
      <c r="C778" s="199">
        <v>32800448</v>
      </c>
      <c r="D778" s="199" t="s">
        <v>1556</v>
      </c>
      <c r="E778" s="199" t="s">
        <v>1346</v>
      </c>
      <c r="F778" s="200">
        <v>43584</v>
      </c>
      <c r="G778" s="200">
        <v>43646</v>
      </c>
      <c r="H778" s="199">
        <v>158845</v>
      </c>
      <c r="I778" s="199">
        <v>158845</v>
      </c>
      <c r="J778" s="199">
        <v>0.61</v>
      </c>
      <c r="K778" s="199">
        <f t="shared" si="11"/>
        <v>96.9</v>
      </c>
    </row>
    <row r="779" spans="2:11" x14ac:dyDescent="0.25">
      <c r="B779" s="198">
        <v>751</v>
      </c>
      <c r="C779" s="199">
        <v>32800448</v>
      </c>
      <c r="D779" s="199" t="s">
        <v>1556</v>
      </c>
      <c r="E779" s="199" t="s">
        <v>1347</v>
      </c>
      <c r="F779" s="200">
        <v>43584</v>
      </c>
      <c r="G779" s="200">
        <v>43646</v>
      </c>
      <c r="H779" s="199">
        <v>420663</v>
      </c>
      <c r="I779" s="199">
        <v>420663</v>
      </c>
      <c r="J779" s="199">
        <v>0.61</v>
      </c>
      <c r="K779" s="199">
        <f t="shared" si="11"/>
        <v>256.60000000000002</v>
      </c>
    </row>
    <row r="780" spans="2:11" x14ac:dyDescent="0.25">
      <c r="B780" s="198">
        <v>752</v>
      </c>
      <c r="C780" s="199">
        <v>32800448</v>
      </c>
      <c r="D780" s="199" t="s">
        <v>1556</v>
      </c>
      <c r="E780" s="199" t="s">
        <v>1348</v>
      </c>
      <c r="F780" s="200">
        <v>43584</v>
      </c>
      <c r="G780" s="200">
        <v>43646</v>
      </c>
      <c r="H780" s="199">
        <v>4438</v>
      </c>
      <c r="I780" s="199">
        <v>4438</v>
      </c>
      <c r="J780" s="199">
        <v>0.61</v>
      </c>
      <c r="K780" s="199">
        <f t="shared" si="11"/>
        <v>2.71</v>
      </c>
    </row>
    <row r="781" spans="2:11" x14ac:dyDescent="0.25">
      <c r="B781" s="198">
        <v>753</v>
      </c>
      <c r="C781" s="199">
        <v>32800448</v>
      </c>
      <c r="D781" s="199" t="s">
        <v>1556</v>
      </c>
      <c r="E781" s="199" t="s">
        <v>1356</v>
      </c>
      <c r="F781" s="200">
        <v>43616</v>
      </c>
      <c r="G781" s="200">
        <v>43646</v>
      </c>
      <c r="H781" s="199">
        <v>99</v>
      </c>
      <c r="I781" s="199">
        <v>99</v>
      </c>
      <c r="J781" s="199">
        <v>0.61</v>
      </c>
      <c r="K781" s="199">
        <f t="shared" si="11"/>
        <v>0.06</v>
      </c>
    </row>
    <row r="782" spans="2:11" x14ac:dyDescent="0.25">
      <c r="B782" s="198">
        <v>754</v>
      </c>
      <c r="C782" s="199">
        <v>32800448</v>
      </c>
      <c r="D782" s="199" t="s">
        <v>1556</v>
      </c>
      <c r="E782" s="199" t="s">
        <v>1350</v>
      </c>
      <c r="F782" s="200">
        <v>43584</v>
      </c>
      <c r="G782" s="200">
        <v>43646</v>
      </c>
      <c r="H782" s="199">
        <v>175006</v>
      </c>
      <c r="I782" s="199">
        <v>175006</v>
      </c>
      <c r="J782" s="199">
        <v>0.61</v>
      </c>
      <c r="K782" s="199">
        <f t="shared" si="11"/>
        <v>106.75</v>
      </c>
    </row>
    <row r="783" spans="2:11" x14ac:dyDescent="0.25">
      <c r="B783" s="198">
        <v>755</v>
      </c>
      <c r="C783" s="199">
        <v>32806704</v>
      </c>
      <c r="D783" s="199" t="s">
        <v>1557</v>
      </c>
      <c r="E783" s="199" t="s">
        <v>1344</v>
      </c>
      <c r="F783" s="200">
        <v>43556</v>
      </c>
      <c r="G783" s="200">
        <v>43646</v>
      </c>
      <c r="H783" s="199">
        <v>1128836</v>
      </c>
      <c r="I783" s="199">
        <v>1128836</v>
      </c>
      <c r="J783" s="199">
        <v>0.61</v>
      </c>
      <c r="K783" s="199">
        <f t="shared" si="11"/>
        <v>688.59</v>
      </c>
    </row>
    <row r="784" spans="2:11" x14ac:dyDescent="0.25">
      <c r="B784" s="198">
        <v>756</v>
      </c>
      <c r="C784" s="199">
        <v>32806704</v>
      </c>
      <c r="D784" s="199" t="s">
        <v>1557</v>
      </c>
      <c r="E784" s="199" t="s">
        <v>1345</v>
      </c>
      <c r="F784" s="200">
        <v>43556</v>
      </c>
      <c r="G784" s="200">
        <v>43646</v>
      </c>
      <c r="H784" s="199">
        <v>99860</v>
      </c>
      <c r="I784" s="199">
        <v>99860</v>
      </c>
      <c r="J784" s="199">
        <v>0.61</v>
      </c>
      <c r="K784" s="199">
        <f t="shared" si="11"/>
        <v>60.91</v>
      </c>
    </row>
    <row r="785" spans="2:11" x14ac:dyDescent="0.25">
      <c r="B785" s="198">
        <v>757</v>
      </c>
      <c r="C785" s="199">
        <v>32808347</v>
      </c>
      <c r="D785" s="199" t="s">
        <v>1558</v>
      </c>
      <c r="E785" s="199" t="s">
        <v>1344</v>
      </c>
      <c r="F785" s="200">
        <v>43557</v>
      </c>
      <c r="G785" s="200">
        <v>43646</v>
      </c>
      <c r="H785" s="199">
        <v>130498</v>
      </c>
      <c r="I785" s="199">
        <v>130498</v>
      </c>
      <c r="J785" s="199">
        <v>0.61</v>
      </c>
      <c r="K785" s="199">
        <f t="shared" si="11"/>
        <v>79.599999999999994</v>
      </c>
    </row>
    <row r="786" spans="2:11" x14ac:dyDescent="0.25">
      <c r="B786" s="198">
        <v>758</v>
      </c>
      <c r="C786" s="199">
        <v>32808347</v>
      </c>
      <c r="D786" s="199" t="s">
        <v>1558</v>
      </c>
      <c r="E786" s="199" t="s">
        <v>1345</v>
      </c>
      <c r="F786" s="200">
        <v>43557</v>
      </c>
      <c r="G786" s="200">
        <v>43646</v>
      </c>
      <c r="H786" s="199">
        <v>11032</v>
      </c>
      <c r="I786" s="199">
        <v>11032</v>
      </c>
      <c r="J786" s="199">
        <v>0.61</v>
      </c>
      <c r="K786" s="199">
        <f t="shared" si="11"/>
        <v>6.73</v>
      </c>
    </row>
    <row r="787" spans="2:11" x14ac:dyDescent="0.25">
      <c r="B787" s="198">
        <v>759</v>
      </c>
      <c r="C787" s="199">
        <v>32810665</v>
      </c>
      <c r="D787" s="199" t="s">
        <v>1559</v>
      </c>
      <c r="E787" s="199" t="s">
        <v>1359</v>
      </c>
      <c r="F787" s="200">
        <v>43591</v>
      </c>
      <c r="G787" s="200">
        <v>43611</v>
      </c>
      <c r="H787" s="199">
        <v>53367</v>
      </c>
      <c r="I787" s="199">
        <v>53367</v>
      </c>
      <c r="J787" s="199">
        <v>0.61</v>
      </c>
      <c r="K787" s="199">
        <f t="shared" si="11"/>
        <v>32.549999999999997</v>
      </c>
    </row>
    <row r="788" spans="2:11" x14ac:dyDescent="0.25">
      <c r="B788" s="198">
        <v>760</v>
      </c>
      <c r="C788" s="199">
        <v>32810665</v>
      </c>
      <c r="D788" s="199" t="s">
        <v>1559</v>
      </c>
      <c r="E788" s="199" t="s">
        <v>1348</v>
      </c>
      <c r="F788" s="200">
        <v>43591</v>
      </c>
      <c r="G788" s="200">
        <v>43611</v>
      </c>
      <c r="H788" s="199">
        <v>630446</v>
      </c>
      <c r="I788" s="199">
        <v>630446</v>
      </c>
      <c r="J788" s="199">
        <v>0.61</v>
      </c>
      <c r="K788" s="199">
        <f t="shared" si="11"/>
        <v>384.57</v>
      </c>
    </row>
    <row r="789" spans="2:11" x14ac:dyDescent="0.25">
      <c r="B789" s="198">
        <v>761</v>
      </c>
      <c r="C789" s="199">
        <v>32821172</v>
      </c>
      <c r="D789" s="199" t="s">
        <v>1560</v>
      </c>
      <c r="E789" s="199" t="s">
        <v>1344</v>
      </c>
      <c r="F789" s="200">
        <v>43584</v>
      </c>
      <c r="G789" s="200">
        <v>43639</v>
      </c>
      <c r="H789" s="199">
        <v>91055</v>
      </c>
      <c r="I789" s="199">
        <v>91055</v>
      </c>
      <c r="J789" s="199">
        <v>0.61</v>
      </c>
      <c r="K789" s="199">
        <f t="shared" si="11"/>
        <v>55.54</v>
      </c>
    </row>
    <row r="790" spans="2:11" x14ac:dyDescent="0.25">
      <c r="B790" s="198">
        <v>762</v>
      </c>
      <c r="C790" s="199">
        <v>32821172</v>
      </c>
      <c r="D790" s="199" t="s">
        <v>1560</v>
      </c>
      <c r="E790" s="199" t="s">
        <v>1345</v>
      </c>
      <c r="F790" s="200">
        <v>43584</v>
      </c>
      <c r="G790" s="200">
        <v>43639</v>
      </c>
      <c r="H790" s="199">
        <v>3727</v>
      </c>
      <c r="I790" s="199">
        <v>3727</v>
      </c>
      <c r="J790" s="199">
        <v>0.61</v>
      </c>
      <c r="K790" s="199">
        <f t="shared" si="11"/>
        <v>2.27</v>
      </c>
    </row>
    <row r="791" spans="2:11" x14ac:dyDescent="0.25">
      <c r="B791" s="198">
        <v>763</v>
      </c>
      <c r="C791" s="199">
        <v>32823036</v>
      </c>
      <c r="D791" s="199" t="s">
        <v>1561</v>
      </c>
      <c r="E791" s="199" t="s">
        <v>1342</v>
      </c>
      <c r="F791" s="200">
        <v>43605</v>
      </c>
      <c r="G791" s="200">
        <v>43632</v>
      </c>
      <c r="H791" s="199">
        <v>74425</v>
      </c>
      <c r="I791" s="199">
        <v>74425</v>
      </c>
      <c r="J791" s="199">
        <v>0.61</v>
      </c>
      <c r="K791" s="199">
        <f t="shared" si="11"/>
        <v>45.4</v>
      </c>
    </row>
    <row r="792" spans="2:11" x14ac:dyDescent="0.25">
      <c r="B792" s="198">
        <v>764</v>
      </c>
      <c r="C792" s="199">
        <v>32834857</v>
      </c>
      <c r="D792" s="199" t="s">
        <v>1562</v>
      </c>
      <c r="E792" s="199" t="s">
        <v>1340</v>
      </c>
      <c r="F792" s="200">
        <v>43556</v>
      </c>
      <c r="G792" s="200">
        <v>43646</v>
      </c>
      <c r="H792" s="199">
        <v>21210</v>
      </c>
      <c r="I792" s="199">
        <v>21210</v>
      </c>
      <c r="J792" s="199">
        <v>0.61</v>
      </c>
      <c r="K792" s="199">
        <f t="shared" si="11"/>
        <v>12.94</v>
      </c>
    </row>
    <row r="793" spans="2:11" x14ac:dyDescent="0.25">
      <c r="B793" s="198">
        <v>765</v>
      </c>
      <c r="C793" s="199">
        <v>32834857</v>
      </c>
      <c r="D793" s="199" t="s">
        <v>1562</v>
      </c>
      <c r="E793" s="199" t="s">
        <v>1342</v>
      </c>
      <c r="F793" s="200">
        <v>43556</v>
      </c>
      <c r="G793" s="200">
        <v>43646</v>
      </c>
      <c r="H793" s="199">
        <v>5973</v>
      </c>
      <c r="I793" s="199">
        <v>5973</v>
      </c>
      <c r="J793" s="199">
        <v>0.61</v>
      </c>
      <c r="K793" s="199">
        <f t="shared" si="11"/>
        <v>3.64</v>
      </c>
    </row>
    <row r="794" spans="2:11" x14ac:dyDescent="0.25">
      <c r="B794" s="198">
        <v>766</v>
      </c>
      <c r="C794" s="199">
        <v>32834857</v>
      </c>
      <c r="D794" s="199" t="s">
        <v>1562</v>
      </c>
      <c r="E794" s="199" t="s">
        <v>1343</v>
      </c>
      <c r="F794" s="200">
        <v>43556</v>
      </c>
      <c r="G794" s="200">
        <v>43646</v>
      </c>
      <c r="H794" s="199">
        <v>8469</v>
      </c>
      <c r="I794" s="199">
        <v>8469</v>
      </c>
      <c r="J794" s="199">
        <v>0.61</v>
      </c>
      <c r="K794" s="199">
        <f t="shared" si="11"/>
        <v>5.17</v>
      </c>
    </row>
    <row r="795" spans="2:11" x14ac:dyDescent="0.25">
      <c r="B795" s="198">
        <v>767</v>
      </c>
      <c r="C795" s="199">
        <v>32834857</v>
      </c>
      <c r="D795" s="199" t="s">
        <v>1562</v>
      </c>
      <c r="E795" s="199" t="s">
        <v>1358</v>
      </c>
      <c r="F795" s="200">
        <v>43556</v>
      </c>
      <c r="G795" s="200">
        <v>43646</v>
      </c>
      <c r="H795" s="199">
        <v>255</v>
      </c>
      <c r="I795" s="199">
        <v>255</v>
      </c>
      <c r="J795" s="199">
        <v>0.61</v>
      </c>
      <c r="K795" s="199">
        <f t="shared" si="11"/>
        <v>0.16</v>
      </c>
    </row>
    <row r="796" spans="2:11" x14ac:dyDescent="0.25">
      <c r="B796" s="198">
        <v>768</v>
      </c>
      <c r="C796" s="199">
        <v>32834857</v>
      </c>
      <c r="D796" s="199" t="s">
        <v>1562</v>
      </c>
      <c r="E796" s="199" t="s">
        <v>1344</v>
      </c>
      <c r="F796" s="200">
        <v>43556</v>
      </c>
      <c r="G796" s="200">
        <v>43646</v>
      </c>
      <c r="H796" s="199">
        <v>17634</v>
      </c>
      <c r="I796" s="199">
        <v>17634</v>
      </c>
      <c r="J796" s="199">
        <v>0.61</v>
      </c>
      <c r="K796" s="199">
        <f t="shared" ref="K796:K859" si="12">ROUND(I796*(J796/1000),2)</f>
        <v>10.76</v>
      </c>
    </row>
    <row r="797" spans="2:11" x14ac:dyDescent="0.25">
      <c r="B797" s="198">
        <v>769</v>
      </c>
      <c r="C797" s="199">
        <v>32834857</v>
      </c>
      <c r="D797" s="199" t="s">
        <v>1562</v>
      </c>
      <c r="E797" s="199" t="s">
        <v>1345</v>
      </c>
      <c r="F797" s="200">
        <v>43556</v>
      </c>
      <c r="G797" s="200">
        <v>43646</v>
      </c>
      <c r="H797" s="199">
        <v>16290</v>
      </c>
      <c r="I797" s="199">
        <v>16290</v>
      </c>
      <c r="J797" s="199">
        <v>0.61</v>
      </c>
      <c r="K797" s="199">
        <f t="shared" si="12"/>
        <v>9.94</v>
      </c>
    </row>
    <row r="798" spans="2:11" x14ac:dyDescent="0.25">
      <c r="B798" s="198">
        <v>770</v>
      </c>
      <c r="C798" s="199">
        <v>32834857</v>
      </c>
      <c r="D798" s="199" t="s">
        <v>1562</v>
      </c>
      <c r="E798" s="199" t="s">
        <v>1359</v>
      </c>
      <c r="F798" s="200">
        <v>43556</v>
      </c>
      <c r="G798" s="200">
        <v>43646</v>
      </c>
      <c r="H798" s="199">
        <v>476</v>
      </c>
      <c r="I798" s="199">
        <v>476</v>
      </c>
      <c r="J798" s="199">
        <v>0.61</v>
      </c>
      <c r="K798" s="199">
        <f t="shared" si="12"/>
        <v>0.28999999999999998</v>
      </c>
    </row>
    <row r="799" spans="2:11" x14ac:dyDescent="0.25">
      <c r="B799" s="198">
        <v>771</v>
      </c>
      <c r="C799" s="199">
        <v>32834857</v>
      </c>
      <c r="D799" s="199" t="s">
        <v>1562</v>
      </c>
      <c r="E799" s="199" t="s">
        <v>1346</v>
      </c>
      <c r="F799" s="200">
        <v>43556</v>
      </c>
      <c r="G799" s="200">
        <v>43646</v>
      </c>
      <c r="H799" s="199">
        <v>21459</v>
      </c>
      <c r="I799" s="199">
        <v>21459</v>
      </c>
      <c r="J799" s="199">
        <v>0.61</v>
      </c>
      <c r="K799" s="199">
        <f t="shared" si="12"/>
        <v>13.09</v>
      </c>
    </row>
    <row r="800" spans="2:11" x14ac:dyDescent="0.25">
      <c r="B800" s="198">
        <v>772</v>
      </c>
      <c r="C800" s="199">
        <v>32834857</v>
      </c>
      <c r="D800" s="199" t="s">
        <v>1562</v>
      </c>
      <c r="E800" s="199" t="s">
        <v>1347</v>
      </c>
      <c r="F800" s="200">
        <v>43556</v>
      </c>
      <c r="G800" s="200">
        <v>43646</v>
      </c>
      <c r="H800" s="199">
        <v>73114</v>
      </c>
      <c r="I800" s="199">
        <v>73114</v>
      </c>
      <c r="J800" s="199">
        <v>0.61</v>
      </c>
      <c r="K800" s="199">
        <f t="shared" si="12"/>
        <v>44.6</v>
      </c>
    </row>
    <row r="801" spans="2:11" x14ac:dyDescent="0.25">
      <c r="B801" s="198">
        <v>773</v>
      </c>
      <c r="C801" s="199">
        <v>32834857</v>
      </c>
      <c r="D801" s="199" t="s">
        <v>1562</v>
      </c>
      <c r="E801" s="199" t="s">
        <v>1348</v>
      </c>
      <c r="F801" s="200">
        <v>43556</v>
      </c>
      <c r="G801" s="200">
        <v>43646</v>
      </c>
      <c r="H801" s="199">
        <v>8999</v>
      </c>
      <c r="I801" s="199">
        <v>8999</v>
      </c>
      <c r="J801" s="199">
        <v>0.61</v>
      </c>
      <c r="K801" s="199">
        <f t="shared" si="12"/>
        <v>5.49</v>
      </c>
    </row>
    <row r="802" spans="2:11" x14ac:dyDescent="0.25">
      <c r="B802" s="198">
        <v>774</v>
      </c>
      <c r="C802" s="199">
        <v>32834857</v>
      </c>
      <c r="D802" s="199" t="s">
        <v>1562</v>
      </c>
      <c r="E802" s="199" t="s">
        <v>1356</v>
      </c>
      <c r="F802" s="200">
        <v>43556</v>
      </c>
      <c r="G802" s="200">
        <v>43646</v>
      </c>
      <c r="H802" s="199">
        <v>35</v>
      </c>
      <c r="I802" s="199">
        <v>35</v>
      </c>
      <c r="J802" s="199">
        <v>0.61</v>
      </c>
      <c r="K802" s="199">
        <f t="shared" si="12"/>
        <v>0.02</v>
      </c>
    </row>
    <row r="803" spans="2:11" x14ac:dyDescent="0.25">
      <c r="B803" s="198">
        <v>775</v>
      </c>
      <c r="C803" s="199">
        <v>32834857</v>
      </c>
      <c r="D803" s="199" t="s">
        <v>1562</v>
      </c>
      <c r="E803" s="199" t="s">
        <v>1350</v>
      </c>
      <c r="F803" s="200">
        <v>43556</v>
      </c>
      <c r="G803" s="200">
        <v>43646</v>
      </c>
      <c r="H803" s="199">
        <v>21255</v>
      </c>
      <c r="I803" s="199">
        <v>21255</v>
      </c>
      <c r="J803" s="199">
        <v>0.61</v>
      </c>
      <c r="K803" s="199">
        <f t="shared" si="12"/>
        <v>12.97</v>
      </c>
    </row>
    <row r="804" spans="2:11" x14ac:dyDescent="0.25">
      <c r="B804" s="198">
        <v>776</v>
      </c>
      <c r="C804" s="199">
        <v>32837876</v>
      </c>
      <c r="D804" s="199" t="s">
        <v>1563</v>
      </c>
      <c r="E804" s="199" t="s">
        <v>1344</v>
      </c>
      <c r="F804" s="200">
        <v>43556</v>
      </c>
      <c r="G804" s="200">
        <v>43646</v>
      </c>
      <c r="H804" s="199">
        <v>359921</v>
      </c>
      <c r="I804" s="199">
        <v>359921</v>
      </c>
      <c r="J804" s="199">
        <v>0.61</v>
      </c>
      <c r="K804" s="199">
        <f t="shared" si="12"/>
        <v>219.55</v>
      </c>
    </row>
    <row r="805" spans="2:11" x14ac:dyDescent="0.25">
      <c r="B805" s="198">
        <v>777</v>
      </c>
      <c r="C805" s="199">
        <v>32837876</v>
      </c>
      <c r="D805" s="199" t="s">
        <v>1563</v>
      </c>
      <c r="E805" s="199" t="s">
        <v>1345</v>
      </c>
      <c r="F805" s="200">
        <v>43556</v>
      </c>
      <c r="G805" s="200">
        <v>43646</v>
      </c>
      <c r="H805" s="199">
        <v>40247</v>
      </c>
      <c r="I805" s="199">
        <v>40247</v>
      </c>
      <c r="J805" s="199">
        <v>0.61</v>
      </c>
      <c r="K805" s="199">
        <f t="shared" si="12"/>
        <v>24.55</v>
      </c>
    </row>
    <row r="806" spans="2:11" x14ac:dyDescent="0.25">
      <c r="B806" s="198">
        <v>778</v>
      </c>
      <c r="C806" s="199">
        <v>32837954</v>
      </c>
      <c r="D806" s="199" t="s">
        <v>1564</v>
      </c>
      <c r="E806" s="199" t="s">
        <v>1340</v>
      </c>
      <c r="F806" s="200">
        <v>43556</v>
      </c>
      <c r="G806" s="200">
        <v>43597</v>
      </c>
      <c r="H806" s="199">
        <v>51016</v>
      </c>
      <c r="I806" s="199">
        <v>51016</v>
      </c>
      <c r="J806" s="199">
        <v>0.61</v>
      </c>
      <c r="K806" s="199">
        <f t="shared" si="12"/>
        <v>31.12</v>
      </c>
    </row>
    <row r="807" spans="2:11" x14ac:dyDescent="0.25">
      <c r="B807" s="198">
        <v>779</v>
      </c>
      <c r="C807" s="199">
        <v>32837954</v>
      </c>
      <c r="D807" s="199" t="s">
        <v>1564</v>
      </c>
      <c r="E807" s="199" t="s">
        <v>1342</v>
      </c>
      <c r="F807" s="200">
        <v>43556</v>
      </c>
      <c r="G807" s="200">
        <v>43597</v>
      </c>
      <c r="H807" s="199">
        <v>2710</v>
      </c>
      <c r="I807" s="199">
        <v>2710</v>
      </c>
      <c r="J807" s="199">
        <v>0.61</v>
      </c>
      <c r="K807" s="199">
        <f t="shared" si="12"/>
        <v>1.65</v>
      </c>
    </row>
    <row r="808" spans="2:11" x14ac:dyDescent="0.25">
      <c r="B808" s="198">
        <v>780</v>
      </c>
      <c r="C808" s="199">
        <v>32837954</v>
      </c>
      <c r="D808" s="199" t="s">
        <v>1564</v>
      </c>
      <c r="E808" s="199" t="s">
        <v>1343</v>
      </c>
      <c r="F808" s="200">
        <v>43556</v>
      </c>
      <c r="G808" s="200">
        <v>43597</v>
      </c>
      <c r="H808" s="199">
        <v>18619</v>
      </c>
      <c r="I808" s="199">
        <v>18619</v>
      </c>
      <c r="J808" s="199">
        <v>0.61</v>
      </c>
      <c r="K808" s="199">
        <f t="shared" si="12"/>
        <v>11.36</v>
      </c>
    </row>
    <row r="809" spans="2:11" x14ac:dyDescent="0.25">
      <c r="B809" s="198">
        <v>781</v>
      </c>
      <c r="C809" s="199">
        <v>32837954</v>
      </c>
      <c r="D809" s="199" t="s">
        <v>1564</v>
      </c>
      <c r="E809" s="199" t="s">
        <v>1358</v>
      </c>
      <c r="F809" s="200">
        <v>43556</v>
      </c>
      <c r="G809" s="200">
        <v>43597</v>
      </c>
      <c r="H809" s="199">
        <v>116</v>
      </c>
      <c r="I809" s="199">
        <v>116</v>
      </c>
      <c r="J809" s="199">
        <v>0.61</v>
      </c>
      <c r="K809" s="199">
        <f t="shared" si="12"/>
        <v>7.0000000000000007E-2</v>
      </c>
    </row>
    <row r="810" spans="2:11" x14ac:dyDescent="0.25">
      <c r="B810" s="198">
        <v>782</v>
      </c>
      <c r="C810" s="199">
        <v>32837954</v>
      </c>
      <c r="D810" s="199" t="s">
        <v>1564</v>
      </c>
      <c r="E810" s="199" t="s">
        <v>1344</v>
      </c>
      <c r="F810" s="200">
        <v>43556</v>
      </c>
      <c r="G810" s="200">
        <v>43597</v>
      </c>
      <c r="H810" s="199">
        <v>25251</v>
      </c>
      <c r="I810" s="199">
        <v>25251</v>
      </c>
      <c r="J810" s="199">
        <v>0.61</v>
      </c>
      <c r="K810" s="199">
        <f t="shared" si="12"/>
        <v>15.4</v>
      </c>
    </row>
    <row r="811" spans="2:11" x14ac:dyDescent="0.25">
      <c r="B811" s="198">
        <v>783</v>
      </c>
      <c r="C811" s="199">
        <v>32837954</v>
      </c>
      <c r="D811" s="199" t="s">
        <v>1564</v>
      </c>
      <c r="E811" s="199" t="s">
        <v>1345</v>
      </c>
      <c r="F811" s="200">
        <v>43556</v>
      </c>
      <c r="G811" s="200">
        <v>43597</v>
      </c>
      <c r="H811" s="199">
        <v>11936</v>
      </c>
      <c r="I811" s="199">
        <v>11936</v>
      </c>
      <c r="J811" s="199">
        <v>0.61</v>
      </c>
      <c r="K811" s="199">
        <f t="shared" si="12"/>
        <v>7.28</v>
      </c>
    </row>
    <row r="812" spans="2:11" x14ac:dyDescent="0.25">
      <c r="B812" s="198">
        <v>784</v>
      </c>
      <c r="C812" s="199">
        <v>32837954</v>
      </c>
      <c r="D812" s="199" t="s">
        <v>1564</v>
      </c>
      <c r="E812" s="199" t="s">
        <v>1359</v>
      </c>
      <c r="F812" s="200">
        <v>43556</v>
      </c>
      <c r="G812" s="200">
        <v>43597</v>
      </c>
      <c r="H812" s="199">
        <v>161</v>
      </c>
      <c r="I812" s="199">
        <v>161</v>
      </c>
      <c r="J812" s="199">
        <v>0.61</v>
      </c>
      <c r="K812" s="199">
        <f t="shared" si="12"/>
        <v>0.1</v>
      </c>
    </row>
    <row r="813" spans="2:11" x14ac:dyDescent="0.25">
      <c r="B813" s="198">
        <v>785</v>
      </c>
      <c r="C813" s="199">
        <v>32837954</v>
      </c>
      <c r="D813" s="199" t="s">
        <v>1564</v>
      </c>
      <c r="E813" s="199" t="s">
        <v>1346</v>
      </c>
      <c r="F813" s="200">
        <v>43556</v>
      </c>
      <c r="G813" s="200">
        <v>43597</v>
      </c>
      <c r="H813" s="199">
        <v>13771</v>
      </c>
      <c r="I813" s="199">
        <v>13771</v>
      </c>
      <c r="J813" s="199">
        <v>0.61</v>
      </c>
      <c r="K813" s="199">
        <f t="shared" si="12"/>
        <v>8.4</v>
      </c>
    </row>
    <row r="814" spans="2:11" x14ac:dyDescent="0.25">
      <c r="B814" s="198">
        <v>786</v>
      </c>
      <c r="C814" s="199">
        <v>32837954</v>
      </c>
      <c r="D814" s="199" t="s">
        <v>1564</v>
      </c>
      <c r="E814" s="199" t="s">
        <v>1347</v>
      </c>
      <c r="F814" s="200">
        <v>43556</v>
      </c>
      <c r="G814" s="200">
        <v>43597</v>
      </c>
      <c r="H814" s="199">
        <v>43684</v>
      </c>
      <c r="I814" s="199">
        <v>43684</v>
      </c>
      <c r="J814" s="199">
        <v>0.61</v>
      </c>
      <c r="K814" s="199">
        <f t="shared" si="12"/>
        <v>26.65</v>
      </c>
    </row>
    <row r="815" spans="2:11" x14ac:dyDescent="0.25">
      <c r="B815" s="198">
        <v>787</v>
      </c>
      <c r="C815" s="199">
        <v>32837954</v>
      </c>
      <c r="D815" s="199" t="s">
        <v>1564</v>
      </c>
      <c r="E815" s="199" t="s">
        <v>1348</v>
      </c>
      <c r="F815" s="200">
        <v>43556</v>
      </c>
      <c r="G815" s="200">
        <v>43597</v>
      </c>
      <c r="H815" s="199">
        <v>5288</v>
      </c>
      <c r="I815" s="199">
        <v>5288</v>
      </c>
      <c r="J815" s="199">
        <v>0.61</v>
      </c>
      <c r="K815" s="199">
        <f t="shared" si="12"/>
        <v>3.23</v>
      </c>
    </row>
    <row r="816" spans="2:11" x14ac:dyDescent="0.25">
      <c r="B816" s="198">
        <v>788</v>
      </c>
      <c r="C816" s="199">
        <v>32837954</v>
      </c>
      <c r="D816" s="199" t="s">
        <v>1564</v>
      </c>
      <c r="E816" s="199" t="s">
        <v>1350</v>
      </c>
      <c r="F816" s="200">
        <v>43556</v>
      </c>
      <c r="G816" s="200">
        <v>43597</v>
      </c>
      <c r="H816" s="199">
        <v>30282</v>
      </c>
      <c r="I816" s="199">
        <v>30282</v>
      </c>
      <c r="J816" s="199">
        <v>0.61</v>
      </c>
      <c r="K816" s="199">
        <f t="shared" si="12"/>
        <v>18.47</v>
      </c>
    </row>
    <row r="817" spans="2:11" x14ac:dyDescent="0.25">
      <c r="B817" s="198">
        <v>789</v>
      </c>
      <c r="C817" s="199">
        <v>32838146</v>
      </c>
      <c r="D817" s="199" t="s">
        <v>1565</v>
      </c>
      <c r="E817" s="199" t="s">
        <v>1344</v>
      </c>
      <c r="F817" s="200">
        <v>43577</v>
      </c>
      <c r="G817" s="200">
        <v>43639</v>
      </c>
      <c r="H817" s="199">
        <v>56478</v>
      </c>
      <c r="I817" s="199">
        <v>56478</v>
      </c>
      <c r="J817" s="199">
        <v>0.61</v>
      </c>
      <c r="K817" s="199">
        <f t="shared" si="12"/>
        <v>34.450000000000003</v>
      </c>
    </row>
    <row r="818" spans="2:11" x14ac:dyDescent="0.25">
      <c r="B818" s="198">
        <v>790</v>
      </c>
      <c r="C818" s="199">
        <v>32838146</v>
      </c>
      <c r="D818" s="199" t="s">
        <v>1565</v>
      </c>
      <c r="E818" s="199" t="s">
        <v>1345</v>
      </c>
      <c r="F818" s="200">
        <v>43577</v>
      </c>
      <c r="G818" s="200">
        <v>43639</v>
      </c>
      <c r="H818" s="199">
        <v>3433</v>
      </c>
      <c r="I818" s="199">
        <v>3433</v>
      </c>
      <c r="J818" s="199">
        <v>0.61</v>
      </c>
      <c r="K818" s="199">
        <f t="shared" si="12"/>
        <v>2.09</v>
      </c>
    </row>
    <row r="819" spans="2:11" x14ac:dyDescent="0.25">
      <c r="B819" s="198">
        <v>791</v>
      </c>
      <c r="C819" s="199">
        <v>32838300</v>
      </c>
      <c r="D819" s="199" t="s">
        <v>1566</v>
      </c>
      <c r="E819" s="199" t="s">
        <v>1344</v>
      </c>
      <c r="F819" s="200">
        <v>43558</v>
      </c>
      <c r="G819" s="200">
        <v>43632</v>
      </c>
      <c r="H819" s="199">
        <v>86399</v>
      </c>
      <c r="I819" s="199">
        <v>86399</v>
      </c>
      <c r="J819" s="199">
        <v>0.61</v>
      </c>
      <c r="K819" s="199">
        <f t="shared" si="12"/>
        <v>52.7</v>
      </c>
    </row>
    <row r="820" spans="2:11" x14ac:dyDescent="0.25">
      <c r="B820" s="198">
        <v>792</v>
      </c>
      <c r="C820" s="199">
        <v>32838300</v>
      </c>
      <c r="D820" s="199" t="s">
        <v>1566</v>
      </c>
      <c r="E820" s="199" t="s">
        <v>1345</v>
      </c>
      <c r="F820" s="200">
        <v>43558</v>
      </c>
      <c r="G820" s="200">
        <v>43632</v>
      </c>
      <c r="H820" s="199">
        <v>5844</v>
      </c>
      <c r="I820" s="199">
        <v>5844</v>
      </c>
      <c r="J820" s="199">
        <v>0.61</v>
      </c>
      <c r="K820" s="199">
        <f t="shared" si="12"/>
        <v>3.56</v>
      </c>
    </row>
    <row r="821" spans="2:11" x14ac:dyDescent="0.25">
      <c r="B821" s="198">
        <v>793</v>
      </c>
      <c r="C821" s="199">
        <v>32845097</v>
      </c>
      <c r="D821" s="199" t="s">
        <v>1567</v>
      </c>
      <c r="E821" s="199" t="s">
        <v>1359</v>
      </c>
      <c r="F821" s="200">
        <v>43586</v>
      </c>
      <c r="G821" s="200">
        <v>43646</v>
      </c>
      <c r="H821" s="199">
        <v>34338</v>
      </c>
      <c r="I821" s="199">
        <v>34338</v>
      </c>
      <c r="J821" s="199">
        <v>0.61</v>
      </c>
      <c r="K821" s="199">
        <f t="shared" si="12"/>
        <v>20.95</v>
      </c>
    </row>
    <row r="822" spans="2:11" x14ac:dyDescent="0.25">
      <c r="B822" s="198">
        <v>794</v>
      </c>
      <c r="C822" s="199">
        <v>32845097</v>
      </c>
      <c r="D822" s="199" t="s">
        <v>1567</v>
      </c>
      <c r="E822" s="199" t="s">
        <v>1348</v>
      </c>
      <c r="F822" s="200">
        <v>43586</v>
      </c>
      <c r="G822" s="200">
        <v>43646</v>
      </c>
      <c r="H822" s="199">
        <v>400405</v>
      </c>
      <c r="I822" s="199">
        <v>400405</v>
      </c>
      <c r="J822" s="199">
        <v>0.61</v>
      </c>
      <c r="K822" s="199">
        <f t="shared" si="12"/>
        <v>244.25</v>
      </c>
    </row>
    <row r="823" spans="2:11" x14ac:dyDescent="0.25">
      <c r="B823" s="198">
        <v>795</v>
      </c>
      <c r="C823" s="199">
        <v>32848281</v>
      </c>
      <c r="D823" s="199" t="s">
        <v>1568</v>
      </c>
      <c r="E823" s="199" t="s">
        <v>1344</v>
      </c>
      <c r="F823" s="200">
        <v>43570</v>
      </c>
      <c r="G823" s="200">
        <v>43646</v>
      </c>
      <c r="H823" s="199">
        <v>911814</v>
      </c>
      <c r="I823" s="199">
        <v>911814</v>
      </c>
      <c r="J823" s="199">
        <v>0.61</v>
      </c>
      <c r="K823" s="199">
        <f t="shared" si="12"/>
        <v>556.21</v>
      </c>
    </row>
    <row r="824" spans="2:11" x14ac:dyDescent="0.25">
      <c r="B824" s="198">
        <v>796</v>
      </c>
      <c r="C824" s="199">
        <v>32848281</v>
      </c>
      <c r="D824" s="199" t="s">
        <v>1568</v>
      </c>
      <c r="E824" s="199" t="s">
        <v>1345</v>
      </c>
      <c r="F824" s="200">
        <v>43570</v>
      </c>
      <c r="G824" s="200">
        <v>43646</v>
      </c>
      <c r="H824" s="199">
        <v>65120</v>
      </c>
      <c r="I824" s="199">
        <v>65120</v>
      </c>
      <c r="J824" s="199">
        <v>0.61</v>
      </c>
      <c r="K824" s="199">
        <f t="shared" si="12"/>
        <v>39.72</v>
      </c>
    </row>
    <row r="825" spans="2:11" x14ac:dyDescent="0.25">
      <c r="B825" s="198">
        <v>797</v>
      </c>
      <c r="C825" s="199">
        <v>32849100</v>
      </c>
      <c r="D825" s="199" t="s">
        <v>1569</v>
      </c>
      <c r="E825" s="199" t="s">
        <v>1344</v>
      </c>
      <c r="F825" s="200">
        <v>43556</v>
      </c>
      <c r="G825" s="200">
        <v>43737</v>
      </c>
      <c r="H825" s="199">
        <v>444196</v>
      </c>
      <c r="I825" s="199">
        <v>444196</v>
      </c>
      <c r="J825" s="199">
        <v>0.61</v>
      </c>
      <c r="K825" s="199">
        <f t="shared" si="12"/>
        <v>270.95999999999998</v>
      </c>
    </row>
    <row r="826" spans="2:11" x14ac:dyDescent="0.25">
      <c r="B826" s="198">
        <v>798</v>
      </c>
      <c r="C826" s="199">
        <v>32849100</v>
      </c>
      <c r="D826" s="199" t="s">
        <v>1569</v>
      </c>
      <c r="E826" s="199" t="s">
        <v>1345</v>
      </c>
      <c r="F826" s="200">
        <v>43556</v>
      </c>
      <c r="G826" s="200">
        <v>43737</v>
      </c>
      <c r="H826" s="199">
        <v>28167</v>
      </c>
      <c r="I826" s="199">
        <v>28167</v>
      </c>
      <c r="J826" s="199">
        <v>0.61</v>
      </c>
      <c r="K826" s="199">
        <f t="shared" si="12"/>
        <v>17.18</v>
      </c>
    </row>
    <row r="827" spans="2:11" x14ac:dyDescent="0.25">
      <c r="B827" s="198">
        <v>799</v>
      </c>
      <c r="C827" s="199">
        <v>32849729</v>
      </c>
      <c r="D827" s="199" t="s">
        <v>1570</v>
      </c>
      <c r="E827" s="199" t="s">
        <v>1340</v>
      </c>
      <c r="F827" s="200">
        <v>43556</v>
      </c>
      <c r="G827" s="200">
        <v>43646</v>
      </c>
      <c r="H827" s="199">
        <v>304553</v>
      </c>
      <c r="I827" s="199">
        <v>304553</v>
      </c>
      <c r="J827" s="199">
        <v>0.61</v>
      </c>
      <c r="K827" s="199">
        <f t="shared" si="12"/>
        <v>185.78</v>
      </c>
    </row>
    <row r="828" spans="2:11" x14ac:dyDescent="0.25">
      <c r="B828" s="198">
        <v>800</v>
      </c>
      <c r="C828" s="199">
        <v>32849729</v>
      </c>
      <c r="D828" s="199" t="s">
        <v>1570</v>
      </c>
      <c r="E828" s="199" t="s">
        <v>1343</v>
      </c>
      <c r="F828" s="200">
        <v>43556</v>
      </c>
      <c r="G828" s="200">
        <v>43646</v>
      </c>
      <c r="H828" s="199">
        <v>94558</v>
      </c>
      <c r="I828" s="199">
        <v>94558</v>
      </c>
      <c r="J828" s="199">
        <v>0.61</v>
      </c>
      <c r="K828" s="199">
        <f t="shared" si="12"/>
        <v>57.68</v>
      </c>
    </row>
    <row r="829" spans="2:11" x14ac:dyDescent="0.25">
      <c r="B829" s="198">
        <v>801</v>
      </c>
      <c r="C829" s="199">
        <v>32849729</v>
      </c>
      <c r="D829" s="199" t="s">
        <v>1570</v>
      </c>
      <c r="E829" s="199" t="s">
        <v>1344</v>
      </c>
      <c r="F829" s="200">
        <v>43556</v>
      </c>
      <c r="G829" s="200">
        <v>43646</v>
      </c>
      <c r="H829" s="199">
        <v>925443</v>
      </c>
      <c r="I829" s="199">
        <v>925443</v>
      </c>
      <c r="J829" s="199">
        <v>0.61</v>
      </c>
      <c r="K829" s="199">
        <f t="shared" si="12"/>
        <v>564.52</v>
      </c>
    </row>
    <row r="830" spans="2:11" x14ac:dyDescent="0.25">
      <c r="B830" s="198">
        <v>802</v>
      </c>
      <c r="C830" s="199">
        <v>32849729</v>
      </c>
      <c r="D830" s="199" t="s">
        <v>1570</v>
      </c>
      <c r="E830" s="199" t="s">
        <v>1345</v>
      </c>
      <c r="F830" s="200">
        <v>43556</v>
      </c>
      <c r="G830" s="200">
        <v>43646</v>
      </c>
      <c r="H830" s="199">
        <v>60628</v>
      </c>
      <c r="I830" s="199">
        <v>60628</v>
      </c>
      <c r="J830" s="199">
        <v>0.61</v>
      </c>
      <c r="K830" s="199">
        <f t="shared" si="12"/>
        <v>36.979999999999997</v>
      </c>
    </row>
    <row r="831" spans="2:11" x14ac:dyDescent="0.25">
      <c r="B831" s="198">
        <v>803</v>
      </c>
      <c r="C831" s="199">
        <v>32849729</v>
      </c>
      <c r="D831" s="199" t="s">
        <v>1570</v>
      </c>
      <c r="E831" s="199" t="s">
        <v>1359</v>
      </c>
      <c r="F831" s="200">
        <v>43556</v>
      </c>
      <c r="G831" s="200">
        <v>43646</v>
      </c>
      <c r="H831" s="199">
        <v>2398</v>
      </c>
      <c r="I831" s="199">
        <v>2398</v>
      </c>
      <c r="J831" s="199">
        <v>0.61</v>
      </c>
      <c r="K831" s="199">
        <f t="shared" si="12"/>
        <v>1.46</v>
      </c>
    </row>
    <row r="832" spans="2:11" x14ac:dyDescent="0.25">
      <c r="B832" s="198">
        <v>804</v>
      </c>
      <c r="C832" s="199">
        <v>32849729</v>
      </c>
      <c r="D832" s="199" t="s">
        <v>1570</v>
      </c>
      <c r="E832" s="199" t="s">
        <v>1346</v>
      </c>
      <c r="F832" s="200">
        <v>43556</v>
      </c>
      <c r="G832" s="200">
        <v>43646</v>
      </c>
      <c r="H832" s="199">
        <v>13171</v>
      </c>
      <c r="I832" s="199">
        <v>13171</v>
      </c>
      <c r="J832" s="199">
        <v>0.61</v>
      </c>
      <c r="K832" s="199">
        <f t="shared" si="12"/>
        <v>8.0299999999999994</v>
      </c>
    </row>
    <row r="833" spans="2:11" x14ac:dyDescent="0.25">
      <c r="B833" s="198">
        <v>805</v>
      </c>
      <c r="C833" s="199">
        <v>32849729</v>
      </c>
      <c r="D833" s="199" t="s">
        <v>1570</v>
      </c>
      <c r="E833" s="199" t="s">
        <v>1347</v>
      </c>
      <c r="F833" s="200">
        <v>43556</v>
      </c>
      <c r="G833" s="200">
        <v>43646</v>
      </c>
      <c r="H833" s="199">
        <v>224024</v>
      </c>
      <c r="I833" s="199">
        <v>224024</v>
      </c>
      <c r="J833" s="199">
        <v>0.61</v>
      </c>
      <c r="K833" s="199">
        <f t="shared" si="12"/>
        <v>136.65</v>
      </c>
    </row>
    <row r="834" spans="2:11" x14ac:dyDescent="0.25">
      <c r="B834" s="198">
        <v>806</v>
      </c>
      <c r="C834" s="199">
        <v>32849729</v>
      </c>
      <c r="D834" s="199" t="s">
        <v>1570</v>
      </c>
      <c r="E834" s="199" t="s">
        <v>1348</v>
      </c>
      <c r="F834" s="200">
        <v>43556</v>
      </c>
      <c r="G834" s="200">
        <v>43646</v>
      </c>
      <c r="H834" s="199">
        <v>30999</v>
      </c>
      <c r="I834" s="199">
        <v>30999</v>
      </c>
      <c r="J834" s="199">
        <v>0.61</v>
      </c>
      <c r="K834" s="199">
        <f t="shared" si="12"/>
        <v>18.91</v>
      </c>
    </row>
    <row r="835" spans="2:11" x14ac:dyDescent="0.25">
      <c r="B835" s="198">
        <v>807</v>
      </c>
      <c r="C835" s="199">
        <v>32849729</v>
      </c>
      <c r="D835" s="199" t="s">
        <v>1570</v>
      </c>
      <c r="E835" s="199" t="s">
        <v>1356</v>
      </c>
      <c r="F835" s="200">
        <v>43556</v>
      </c>
      <c r="G835" s="200">
        <v>43646</v>
      </c>
      <c r="H835" s="199">
        <v>780</v>
      </c>
      <c r="I835" s="199">
        <v>780</v>
      </c>
      <c r="J835" s="199">
        <v>0.61</v>
      </c>
      <c r="K835" s="199">
        <f t="shared" si="12"/>
        <v>0.48</v>
      </c>
    </row>
    <row r="836" spans="2:11" x14ac:dyDescent="0.25">
      <c r="B836" s="198">
        <v>808</v>
      </c>
      <c r="C836" s="199">
        <v>32849729</v>
      </c>
      <c r="D836" s="199" t="s">
        <v>1570</v>
      </c>
      <c r="E836" s="199" t="s">
        <v>1350</v>
      </c>
      <c r="F836" s="200">
        <v>43556</v>
      </c>
      <c r="G836" s="200">
        <v>43646</v>
      </c>
      <c r="H836" s="199">
        <v>243636</v>
      </c>
      <c r="I836" s="199">
        <v>243636</v>
      </c>
      <c r="J836" s="199">
        <v>0.61</v>
      </c>
      <c r="K836" s="199">
        <f t="shared" si="12"/>
        <v>148.62</v>
      </c>
    </row>
    <row r="837" spans="2:11" x14ac:dyDescent="0.25">
      <c r="B837" s="198">
        <v>809</v>
      </c>
      <c r="C837" s="199">
        <v>32854309</v>
      </c>
      <c r="D837" s="199" t="s">
        <v>1571</v>
      </c>
      <c r="E837" s="199" t="s">
        <v>1340</v>
      </c>
      <c r="F837" s="200">
        <v>43592</v>
      </c>
      <c r="G837" s="200">
        <v>43632</v>
      </c>
      <c r="H837" s="199">
        <v>42907</v>
      </c>
      <c r="I837" s="199">
        <v>42907</v>
      </c>
      <c r="J837" s="199">
        <v>0.61</v>
      </c>
      <c r="K837" s="199">
        <f t="shared" si="12"/>
        <v>26.17</v>
      </c>
    </row>
    <row r="838" spans="2:11" x14ac:dyDescent="0.25">
      <c r="B838" s="198">
        <v>810</v>
      </c>
      <c r="C838" s="199">
        <v>32854309</v>
      </c>
      <c r="D838" s="199" t="s">
        <v>1571</v>
      </c>
      <c r="E838" s="199" t="s">
        <v>1344</v>
      </c>
      <c r="F838" s="200">
        <v>43592</v>
      </c>
      <c r="G838" s="200">
        <v>43632</v>
      </c>
      <c r="H838" s="199">
        <v>118286</v>
      </c>
      <c r="I838" s="199">
        <v>118286</v>
      </c>
      <c r="J838" s="199">
        <v>0.61</v>
      </c>
      <c r="K838" s="199">
        <f t="shared" si="12"/>
        <v>72.150000000000006</v>
      </c>
    </row>
    <row r="839" spans="2:11" x14ac:dyDescent="0.25">
      <c r="B839" s="198">
        <v>811</v>
      </c>
      <c r="C839" s="199">
        <v>32854309</v>
      </c>
      <c r="D839" s="199" t="s">
        <v>1571</v>
      </c>
      <c r="E839" s="199" t="s">
        <v>1350</v>
      </c>
      <c r="F839" s="200">
        <v>43592</v>
      </c>
      <c r="G839" s="200">
        <v>43632</v>
      </c>
      <c r="H839" s="199">
        <v>16922</v>
      </c>
      <c r="I839" s="199">
        <v>16922</v>
      </c>
      <c r="J839" s="199">
        <v>0.61</v>
      </c>
      <c r="K839" s="199">
        <f t="shared" si="12"/>
        <v>10.32</v>
      </c>
    </row>
    <row r="840" spans="2:11" x14ac:dyDescent="0.25">
      <c r="B840" s="198">
        <v>812</v>
      </c>
      <c r="C840" s="199">
        <v>32869457</v>
      </c>
      <c r="D840" s="199" t="s">
        <v>1572</v>
      </c>
      <c r="E840" s="199" t="s">
        <v>1340</v>
      </c>
      <c r="F840" s="200">
        <v>43558</v>
      </c>
      <c r="G840" s="200">
        <v>43646</v>
      </c>
      <c r="H840" s="199">
        <v>766637</v>
      </c>
      <c r="I840" s="199">
        <v>766637</v>
      </c>
      <c r="J840" s="199">
        <v>0.61</v>
      </c>
      <c r="K840" s="199">
        <f t="shared" si="12"/>
        <v>467.65</v>
      </c>
    </row>
    <row r="841" spans="2:11" x14ac:dyDescent="0.25">
      <c r="B841" s="198">
        <v>813</v>
      </c>
      <c r="C841" s="199">
        <v>32869457</v>
      </c>
      <c r="D841" s="199" t="s">
        <v>1572</v>
      </c>
      <c r="E841" s="199" t="s">
        <v>1343</v>
      </c>
      <c r="F841" s="200">
        <v>43558</v>
      </c>
      <c r="G841" s="200">
        <v>43646</v>
      </c>
      <c r="H841" s="199">
        <v>77850</v>
      </c>
      <c r="I841" s="199">
        <v>77850</v>
      </c>
      <c r="J841" s="199">
        <v>0.61</v>
      </c>
      <c r="K841" s="199">
        <f t="shared" si="12"/>
        <v>47.49</v>
      </c>
    </row>
    <row r="842" spans="2:11" x14ac:dyDescent="0.25">
      <c r="B842" s="198">
        <v>814</v>
      </c>
      <c r="C842" s="199">
        <v>32869457</v>
      </c>
      <c r="D842" s="199" t="s">
        <v>1572</v>
      </c>
      <c r="E842" s="199" t="s">
        <v>1344</v>
      </c>
      <c r="F842" s="200">
        <v>43558</v>
      </c>
      <c r="G842" s="200">
        <v>43646</v>
      </c>
      <c r="H842" s="199">
        <v>3243</v>
      </c>
      <c r="I842" s="199">
        <v>3243</v>
      </c>
      <c r="J842" s="199">
        <v>0.61</v>
      </c>
      <c r="K842" s="199">
        <f t="shared" si="12"/>
        <v>1.98</v>
      </c>
    </row>
    <row r="843" spans="2:11" x14ac:dyDescent="0.25">
      <c r="B843" s="198">
        <v>815</v>
      </c>
      <c r="C843" s="199">
        <v>32869457</v>
      </c>
      <c r="D843" s="199" t="s">
        <v>1572</v>
      </c>
      <c r="E843" s="199" t="s">
        <v>1346</v>
      </c>
      <c r="F843" s="200">
        <v>43558</v>
      </c>
      <c r="G843" s="200">
        <v>43646</v>
      </c>
      <c r="H843" s="199">
        <v>81112</v>
      </c>
      <c r="I843" s="199">
        <v>81112</v>
      </c>
      <c r="J843" s="199">
        <v>0.61</v>
      </c>
      <c r="K843" s="199">
        <f t="shared" si="12"/>
        <v>49.48</v>
      </c>
    </row>
    <row r="844" spans="2:11" x14ac:dyDescent="0.25">
      <c r="B844" s="198">
        <v>816</v>
      </c>
      <c r="C844" s="199">
        <v>32869457</v>
      </c>
      <c r="D844" s="199" t="s">
        <v>1572</v>
      </c>
      <c r="E844" s="199" t="s">
        <v>1347</v>
      </c>
      <c r="F844" s="200">
        <v>43558</v>
      </c>
      <c r="G844" s="200">
        <v>43646</v>
      </c>
      <c r="H844" s="199">
        <v>101116</v>
      </c>
      <c r="I844" s="199">
        <v>101116</v>
      </c>
      <c r="J844" s="199">
        <v>0.61</v>
      </c>
      <c r="K844" s="199">
        <f t="shared" si="12"/>
        <v>61.68</v>
      </c>
    </row>
    <row r="845" spans="2:11" x14ac:dyDescent="0.25">
      <c r="B845" s="198">
        <v>817</v>
      </c>
      <c r="C845" s="199">
        <v>32869457</v>
      </c>
      <c r="D845" s="199" t="s">
        <v>1572</v>
      </c>
      <c r="E845" s="199" t="s">
        <v>1350</v>
      </c>
      <c r="F845" s="200">
        <v>43558</v>
      </c>
      <c r="G845" s="200">
        <v>43646</v>
      </c>
      <c r="H845" s="199">
        <v>84001</v>
      </c>
      <c r="I845" s="199">
        <v>84001</v>
      </c>
      <c r="J845" s="199">
        <v>0.61</v>
      </c>
      <c r="K845" s="199">
        <f t="shared" si="12"/>
        <v>51.24</v>
      </c>
    </row>
    <row r="846" spans="2:11" x14ac:dyDescent="0.25">
      <c r="B846" s="198">
        <v>818</v>
      </c>
      <c r="C846" s="199">
        <v>32869529</v>
      </c>
      <c r="D846" s="199" t="s">
        <v>1573</v>
      </c>
      <c r="E846" s="199" t="s">
        <v>1340</v>
      </c>
      <c r="F846" s="200">
        <v>43556</v>
      </c>
      <c r="G846" s="200">
        <v>43639</v>
      </c>
      <c r="H846" s="199">
        <v>279014</v>
      </c>
      <c r="I846" s="199">
        <v>279014</v>
      </c>
      <c r="J846" s="199">
        <v>0.61</v>
      </c>
      <c r="K846" s="199">
        <f t="shared" si="12"/>
        <v>170.2</v>
      </c>
    </row>
    <row r="847" spans="2:11" x14ac:dyDescent="0.25">
      <c r="B847" s="198">
        <v>819</v>
      </c>
      <c r="C847" s="199">
        <v>32869529</v>
      </c>
      <c r="D847" s="199" t="s">
        <v>1573</v>
      </c>
      <c r="E847" s="199" t="s">
        <v>1343</v>
      </c>
      <c r="F847" s="200">
        <v>43556</v>
      </c>
      <c r="G847" s="200">
        <v>43639</v>
      </c>
      <c r="H847" s="199">
        <v>90162</v>
      </c>
      <c r="I847" s="199">
        <v>90162</v>
      </c>
      <c r="J847" s="199">
        <v>0.61</v>
      </c>
      <c r="K847" s="199">
        <f t="shared" si="12"/>
        <v>55</v>
      </c>
    </row>
    <row r="848" spans="2:11" x14ac:dyDescent="0.25">
      <c r="B848" s="198">
        <v>820</v>
      </c>
      <c r="C848" s="199">
        <v>32869529</v>
      </c>
      <c r="D848" s="199" t="s">
        <v>1573</v>
      </c>
      <c r="E848" s="199" t="s">
        <v>1346</v>
      </c>
      <c r="F848" s="200">
        <v>43556</v>
      </c>
      <c r="G848" s="200">
        <v>43639</v>
      </c>
      <c r="H848" s="199">
        <v>124358</v>
      </c>
      <c r="I848" s="199">
        <v>124358</v>
      </c>
      <c r="J848" s="199">
        <v>0.61</v>
      </c>
      <c r="K848" s="199">
        <f t="shared" si="12"/>
        <v>75.86</v>
      </c>
    </row>
    <row r="849" spans="2:11" x14ac:dyDescent="0.25">
      <c r="B849" s="198">
        <v>821</v>
      </c>
      <c r="C849" s="199">
        <v>32869529</v>
      </c>
      <c r="D849" s="199" t="s">
        <v>1573</v>
      </c>
      <c r="E849" s="199" t="s">
        <v>1347</v>
      </c>
      <c r="F849" s="200">
        <v>43556</v>
      </c>
      <c r="G849" s="200">
        <v>43639</v>
      </c>
      <c r="H849" s="199">
        <v>329839</v>
      </c>
      <c r="I849" s="199">
        <v>329839</v>
      </c>
      <c r="J849" s="199">
        <v>0.61</v>
      </c>
      <c r="K849" s="199">
        <f t="shared" si="12"/>
        <v>201.2</v>
      </c>
    </row>
    <row r="850" spans="2:11" x14ac:dyDescent="0.25">
      <c r="B850" s="198">
        <v>822</v>
      </c>
      <c r="C850" s="199">
        <v>32869529</v>
      </c>
      <c r="D850" s="199" t="s">
        <v>1573</v>
      </c>
      <c r="E850" s="199" t="s">
        <v>1356</v>
      </c>
      <c r="F850" s="200">
        <v>43556</v>
      </c>
      <c r="G850" s="200">
        <v>43639</v>
      </c>
      <c r="H850" s="199">
        <v>1190</v>
      </c>
      <c r="I850" s="199">
        <v>1190</v>
      </c>
      <c r="J850" s="199">
        <v>0.61</v>
      </c>
      <c r="K850" s="199">
        <f t="shared" si="12"/>
        <v>0.73</v>
      </c>
    </row>
    <row r="851" spans="2:11" x14ac:dyDescent="0.25">
      <c r="B851" s="198">
        <v>823</v>
      </c>
      <c r="C851" s="199">
        <v>32869529</v>
      </c>
      <c r="D851" s="199" t="s">
        <v>1573</v>
      </c>
      <c r="E851" s="199" t="s">
        <v>1350</v>
      </c>
      <c r="F851" s="200">
        <v>43556</v>
      </c>
      <c r="G851" s="200">
        <v>43639</v>
      </c>
      <c r="H851" s="199">
        <v>203178</v>
      </c>
      <c r="I851" s="199">
        <v>203178</v>
      </c>
      <c r="J851" s="199">
        <v>0.61</v>
      </c>
      <c r="K851" s="199">
        <f t="shared" si="12"/>
        <v>123.94</v>
      </c>
    </row>
    <row r="852" spans="2:11" x14ac:dyDescent="0.25">
      <c r="B852" s="198">
        <v>824</v>
      </c>
      <c r="C852" s="199">
        <v>32869535</v>
      </c>
      <c r="D852" s="199" t="s">
        <v>1574</v>
      </c>
      <c r="E852" s="199" t="s">
        <v>1344</v>
      </c>
      <c r="F852" s="200">
        <v>43556</v>
      </c>
      <c r="G852" s="200">
        <v>43639</v>
      </c>
      <c r="H852" s="199">
        <v>317942</v>
      </c>
      <c r="I852" s="199">
        <v>317942</v>
      </c>
      <c r="J852" s="199">
        <v>0.61</v>
      </c>
      <c r="K852" s="199">
        <f t="shared" si="12"/>
        <v>193.94</v>
      </c>
    </row>
    <row r="853" spans="2:11" x14ac:dyDescent="0.25">
      <c r="B853" s="198">
        <v>825</v>
      </c>
      <c r="C853" s="199">
        <v>32869535</v>
      </c>
      <c r="D853" s="199" t="s">
        <v>1574</v>
      </c>
      <c r="E853" s="199" t="s">
        <v>1345</v>
      </c>
      <c r="F853" s="200">
        <v>43556</v>
      </c>
      <c r="G853" s="200">
        <v>43639</v>
      </c>
      <c r="H853" s="199">
        <v>24590</v>
      </c>
      <c r="I853" s="199">
        <v>24590</v>
      </c>
      <c r="J853" s="199">
        <v>0.61</v>
      </c>
      <c r="K853" s="199">
        <f t="shared" si="12"/>
        <v>15</v>
      </c>
    </row>
    <row r="854" spans="2:11" x14ac:dyDescent="0.25">
      <c r="B854" s="198">
        <v>826</v>
      </c>
      <c r="C854" s="199">
        <v>32869544</v>
      </c>
      <c r="D854" s="199" t="s">
        <v>1575</v>
      </c>
      <c r="E854" s="199" t="s">
        <v>1344</v>
      </c>
      <c r="F854" s="200">
        <v>43556</v>
      </c>
      <c r="G854" s="200">
        <v>43639</v>
      </c>
      <c r="H854" s="199">
        <v>606058</v>
      </c>
      <c r="I854" s="199">
        <v>606058</v>
      </c>
      <c r="J854" s="199">
        <v>0.61</v>
      </c>
      <c r="K854" s="199">
        <f t="shared" si="12"/>
        <v>369.7</v>
      </c>
    </row>
    <row r="855" spans="2:11" x14ac:dyDescent="0.25">
      <c r="B855" s="198">
        <v>827</v>
      </c>
      <c r="C855" s="199">
        <v>32869544</v>
      </c>
      <c r="D855" s="199" t="s">
        <v>1575</v>
      </c>
      <c r="E855" s="199" t="s">
        <v>1345</v>
      </c>
      <c r="F855" s="200">
        <v>43556</v>
      </c>
      <c r="G855" s="200">
        <v>43639</v>
      </c>
      <c r="H855" s="199">
        <v>51162</v>
      </c>
      <c r="I855" s="199">
        <v>51162</v>
      </c>
      <c r="J855" s="199">
        <v>0.61</v>
      </c>
      <c r="K855" s="199">
        <f t="shared" si="12"/>
        <v>31.21</v>
      </c>
    </row>
    <row r="856" spans="2:11" x14ac:dyDescent="0.25">
      <c r="B856" s="198">
        <v>828</v>
      </c>
      <c r="C856" s="199">
        <v>32869553</v>
      </c>
      <c r="D856" s="199" t="s">
        <v>1576</v>
      </c>
      <c r="E856" s="199" t="s">
        <v>1340</v>
      </c>
      <c r="F856" s="200">
        <v>43556</v>
      </c>
      <c r="G856" s="200">
        <v>43639</v>
      </c>
      <c r="H856" s="199">
        <v>362322</v>
      </c>
      <c r="I856" s="199">
        <v>362322</v>
      </c>
      <c r="J856" s="199">
        <v>0.61</v>
      </c>
      <c r="K856" s="199">
        <f t="shared" si="12"/>
        <v>221.02</v>
      </c>
    </row>
    <row r="857" spans="2:11" x14ac:dyDescent="0.25">
      <c r="B857" s="198">
        <v>829</v>
      </c>
      <c r="C857" s="199">
        <v>32869553</v>
      </c>
      <c r="D857" s="199" t="s">
        <v>1576</v>
      </c>
      <c r="E857" s="199" t="s">
        <v>1343</v>
      </c>
      <c r="F857" s="200">
        <v>43556</v>
      </c>
      <c r="G857" s="200">
        <v>43639</v>
      </c>
      <c r="H857" s="199">
        <v>111026</v>
      </c>
      <c r="I857" s="199">
        <v>111026</v>
      </c>
      <c r="J857" s="199">
        <v>0.61</v>
      </c>
      <c r="K857" s="199">
        <f t="shared" si="12"/>
        <v>67.73</v>
      </c>
    </row>
    <row r="858" spans="2:11" x14ac:dyDescent="0.25">
      <c r="B858" s="198">
        <v>830</v>
      </c>
      <c r="C858" s="199">
        <v>32869553</v>
      </c>
      <c r="D858" s="199" t="s">
        <v>1576</v>
      </c>
      <c r="E858" s="199" t="s">
        <v>1346</v>
      </c>
      <c r="F858" s="200">
        <v>43556</v>
      </c>
      <c r="G858" s="200">
        <v>43639</v>
      </c>
      <c r="H858" s="199">
        <v>131802</v>
      </c>
      <c r="I858" s="199">
        <v>131802</v>
      </c>
      <c r="J858" s="199">
        <v>0.61</v>
      </c>
      <c r="K858" s="199">
        <f t="shared" si="12"/>
        <v>80.400000000000006</v>
      </c>
    </row>
    <row r="859" spans="2:11" x14ac:dyDescent="0.25">
      <c r="B859" s="198">
        <v>831</v>
      </c>
      <c r="C859" s="199">
        <v>32869553</v>
      </c>
      <c r="D859" s="199" t="s">
        <v>1576</v>
      </c>
      <c r="E859" s="199" t="s">
        <v>1347</v>
      </c>
      <c r="F859" s="200">
        <v>43556</v>
      </c>
      <c r="G859" s="200">
        <v>43639</v>
      </c>
      <c r="H859" s="199">
        <v>340585</v>
      </c>
      <c r="I859" s="199">
        <v>340585</v>
      </c>
      <c r="J859" s="199">
        <v>0.61</v>
      </c>
      <c r="K859" s="199">
        <f t="shared" si="12"/>
        <v>207.76</v>
      </c>
    </row>
    <row r="860" spans="2:11" x14ac:dyDescent="0.25">
      <c r="B860" s="198">
        <v>832</v>
      </c>
      <c r="C860" s="199">
        <v>32869553</v>
      </c>
      <c r="D860" s="199" t="s">
        <v>1576</v>
      </c>
      <c r="E860" s="199" t="s">
        <v>1356</v>
      </c>
      <c r="F860" s="200">
        <v>43556</v>
      </c>
      <c r="G860" s="200">
        <v>43639</v>
      </c>
      <c r="H860" s="199">
        <v>997</v>
      </c>
      <c r="I860" s="199">
        <v>997</v>
      </c>
      <c r="J860" s="199">
        <v>0.61</v>
      </c>
      <c r="K860" s="199">
        <f t="shared" ref="K860:K923" si="13">ROUND(I860*(J860/1000),2)</f>
        <v>0.61</v>
      </c>
    </row>
    <row r="861" spans="2:11" x14ac:dyDescent="0.25">
      <c r="B861" s="198">
        <v>833</v>
      </c>
      <c r="C861" s="199">
        <v>32869553</v>
      </c>
      <c r="D861" s="199" t="s">
        <v>1576</v>
      </c>
      <c r="E861" s="199" t="s">
        <v>1350</v>
      </c>
      <c r="F861" s="200">
        <v>43556</v>
      </c>
      <c r="G861" s="200">
        <v>43639</v>
      </c>
      <c r="H861" s="199">
        <v>215833</v>
      </c>
      <c r="I861" s="199">
        <v>215833</v>
      </c>
      <c r="J861" s="199">
        <v>0.61</v>
      </c>
      <c r="K861" s="199">
        <f t="shared" si="13"/>
        <v>131.66</v>
      </c>
    </row>
    <row r="862" spans="2:11" x14ac:dyDescent="0.25">
      <c r="B862" s="198">
        <v>834</v>
      </c>
      <c r="C862" s="199">
        <v>32869559</v>
      </c>
      <c r="D862" s="199" t="s">
        <v>1577</v>
      </c>
      <c r="E862" s="199" t="s">
        <v>1344</v>
      </c>
      <c r="F862" s="200">
        <v>43556</v>
      </c>
      <c r="G862" s="200">
        <v>43639</v>
      </c>
      <c r="H862" s="199">
        <v>1133888</v>
      </c>
      <c r="I862" s="199">
        <v>1133888</v>
      </c>
      <c r="J862" s="199">
        <v>0.61</v>
      </c>
      <c r="K862" s="199">
        <f t="shared" si="13"/>
        <v>691.67</v>
      </c>
    </row>
    <row r="863" spans="2:11" x14ac:dyDescent="0.25">
      <c r="B863" s="198">
        <v>835</v>
      </c>
      <c r="C863" s="199">
        <v>32869559</v>
      </c>
      <c r="D863" s="199" t="s">
        <v>1577</v>
      </c>
      <c r="E863" s="199" t="s">
        <v>1345</v>
      </c>
      <c r="F863" s="200">
        <v>43556</v>
      </c>
      <c r="G863" s="200">
        <v>43639</v>
      </c>
      <c r="H863" s="199">
        <v>79356</v>
      </c>
      <c r="I863" s="199">
        <v>79356</v>
      </c>
      <c r="J863" s="199">
        <v>0.61</v>
      </c>
      <c r="K863" s="199">
        <f t="shared" si="13"/>
        <v>48.41</v>
      </c>
    </row>
    <row r="864" spans="2:11" x14ac:dyDescent="0.25">
      <c r="B864" s="198">
        <v>836</v>
      </c>
      <c r="C864" s="199">
        <v>32876708</v>
      </c>
      <c r="D864" s="199" t="s">
        <v>1578</v>
      </c>
      <c r="E864" s="199" t="s">
        <v>1340</v>
      </c>
      <c r="F864" s="200">
        <v>43556</v>
      </c>
      <c r="G864" s="200">
        <v>43674</v>
      </c>
      <c r="H864" s="199">
        <v>104141</v>
      </c>
      <c r="I864" s="199">
        <v>104141</v>
      </c>
      <c r="J864" s="199">
        <v>0.61</v>
      </c>
      <c r="K864" s="199">
        <f t="shared" si="13"/>
        <v>63.53</v>
      </c>
    </row>
    <row r="865" spans="2:11" x14ac:dyDescent="0.25">
      <c r="B865" s="198">
        <v>837</v>
      </c>
      <c r="C865" s="199">
        <v>32876708</v>
      </c>
      <c r="D865" s="199" t="s">
        <v>1578</v>
      </c>
      <c r="E865" s="199" t="s">
        <v>1342</v>
      </c>
      <c r="F865" s="200">
        <v>43556</v>
      </c>
      <c r="G865" s="200">
        <v>43674</v>
      </c>
      <c r="H865" s="199">
        <v>6802</v>
      </c>
      <c r="I865" s="199">
        <v>6802</v>
      </c>
      <c r="J865" s="199">
        <v>0.61</v>
      </c>
      <c r="K865" s="199">
        <f t="shared" si="13"/>
        <v>4.1500000000000004</v>
      </c>
    </row>
    <row r="866" spans="2:11" x14ac:dyDescent="0.25">
      <c r="B866" s="198">
        <v>838</v>
      </c>
      <c r="C866" s="199">
        <v>32876708</v>
      </c>
      <c r="D866" s="199" t="s">
        <v>1578</v>
      </c>
      <c r="E866" s="199" t="s">
        <v>1343</v>
      </c>
      <c r="F866" s="200">
        <v>43556</v>
      </c>
      <c r="G866" s="200">
        <v>43674</v>
      </c>
      <c r="H866" s="199">
        <v>32628</v>
      </c>
      <c r="I866" s="199">
        <v>32628</v>
      </c>
      <c r="J866" s="199">
        <v>0.61</v>
      </c>
      <c r="K866" s="199">
        <f t="shared" si="13"/>
        <v>19.899999999999999</v>
      </c>
    </row>
    <row r="867" spans="2:11" x14ac:dyDescent="0.25">
      <c r="B867" s="198">
        <v>839</v>
      </c>
      <c r="C867" s="199">
        <v>32876708</v>
      </c>
      <c r="D867" s="199" t="s">
        <v>1578</v>
      </c>
      <c r="E867" s="199" t="s">
        <v>1344</v>
      </c>
      <c r="F867" s="200">
        <v>43556</v>
      </c>
      <c r="G867" s="200">
        <v>43674</v>
      </c>
      <c r="H867" s="199">
        <v>32063</v>
      </c>
      <c r="I867" s="199">
        <v>32063</v>
      </c>
      <c r="J867" s="199">
        <v>0.61</v>
      </c>
      <c r="K867" s="199">
        <f t="shared" si="13"/>
        <v>19.559999999999999</v>
      </c>
    </row>
    <row r="868" spans="2:11" x14ac:dyDescent="0.25">
      <c r="B868" s="198">
        <v>840</v>
      </c>
      <c r="C868" s="199">
        <v>32876708</v>
      </c>
      <c r="D868" s="199" t="s">
        <v>1578</v>
      </c>
      <c r="E868" s="199" t="s">
        <v>1345</v>
      </c>
      <c r="F868" s="200">
        <v>43556</v>
      </c>
      <c r="G868" s="200">
        <v>43674</v>
      </c>
      <c r="H868" s="199">
        <v>5196</v>
      </c>
      <c r="I868" s="199">
        <v>5196</v>
      </c>
      <c r="J868" s="199">
        <v>0.61</v>
      </c>
      <c r="K868" s="199">
        <f t="shared" si="13"/>
        <v>3.17</v>
      </c>
    </row>
    <row r="869" spans="2:11" x14ac:dyDescent="0.25">
      <c r="B869" s="198">
        <v>841</v>
      </c>
      <c r="C869" s="199">
        <v>32876708</v>
      </c>
      <c r="D869" s="199" t="s">
        <v>1578</v>
      </c>
      <c r="E869" s="199" t="s">
        <v>1359</v>
      </c>
      <c r="F869" s="200">
        <v>43556</v>
      </c>
      <c r="G869" s="200">
        <v>43674</v>
      </c>
      <c r="H869" s="199">
        <v>1048</v>
      </c>
      <c r="I869" s="199">
        <v>1048</v>
      </c>
      <c r="J869" s="199">
        <v>0.61</v>
      </c>
      <c r="K869" s="199">
        <f t="shared" si="13"/>
        <v>0.64</v>
      </c>
    </row>
    <row r="870" spans="2:11" x14ac:dyDescent="0.25">
      <c r="B870" s="198">
        <v>842</v>
      </c>
      <c r="C870" s="199">
        <v>32876708</v>
      </c>
      <c r="D870" s="199" t="s">
        <v>1578</v>
      </c>
      <c r="E870" s="199" t="s">
        <v>1346</v>
      </c>
      <c r="F870" s="200">
        <v>43556</v>
      </c>
      <c r="G870" s="200">
        <v>43674</v>
      </c>
      <c r="H870" s="199">
        <v>37149</v>
      </c>
      <c r="I870" s="199">
        <v>37149</v>
      </c>
      <c r="J870" s="199">
        <v>0.61</v>
      </c>
      <c r="K870" s="199">
        <f t="shared" si="13"/>
        <v>22.66</v>
      </c>
    </row>
    <row r="871" spans="2:11" x14ac:dyDescent="0.25">
      <c r="B871" s="198">
        <v>843</v>
      </c>
      <c r="C871" s="199">
        <v>32876708</v>
      </c>
      <c r="D871" s="199" t="s">
        <v>1578</v>
      </c>
      <c r="E871" s="199" t="s">
        <v>1347</v>
      </c>
      <c r="F871" s="200">
        <v>43556</v>
      </c>
      <c r="G871" s="200">
        <v>43674</v>
      </c>
      <c r="H871" s="199">
        <v>89418</v>
      </c>
      <c r="I871" s="199">
        <v>89418</v>
      </c>
      <c r="J871" s="199">
        <v>0.61</v>
      </c>
      <c r="K871" s="199">
        <f t="shared" si="13"/>
        <v>54.54</v>
      </c>
    </row>
    <row r="872" spans="2:11" x14ac:dyDescent="0.25">
      <c r="B872" s="198">
        <v>844</v>
      </c>
      <c r="C872" s="199">
        <v>32876708</v>
      </c>
      <c r="D872" s="199" t="s">
        <v>1578</v>
      </c>
      <c r="E872" s="199" t="s">
        <v>1356</v>
      </c>
      <c r="F872" s="200">
        <v>43556</v>
      </c>
      <c r="G872" s="200">
        <v>43674</v>
      </c>
      <c r="H872" s="199">
        <v>425</v>
      </c>
      <c r="I872" s="199">
        <v>425</v>
      </c>
      <c r="J872" s="199">
        <v>0.61</v>
      </c>
      <c r="K872" s="199">
        <f t="shared" si="13"/>
        <v>0.26</v>
      </c>
    </row>
    <row r="873" spans="2:11" x14ac:dyDescent="0.25">
      <c r="B873" s="198">
        <v>845</v>
      </c>
      <c r="C873" s="199">
        <v>32876708</v>
      </c>
      <c r="D873" s="199" t="s">
        <v>1578</v>
      </c>
      <c r="E873" s="199" t="s">
        <v>1350</v>
      </c>
      <c r="F873" s="200">
        <v>43556</v>
      </c>
      <c r="G873" s="200">
        <v>43674</v>
      </c>
      <c r="H873" s="199">
        <v>89854</v>
      </c>
      <c r="I873" s="199">
        <v>89854</v>
      </c>
      <c r="J873" s="199">
        <v>0.61</v>
      </c>
      <c r="K873" s="199">
        <f t="shared" si="13"/>
        <v>54.81</v>
      </c>
    </row>
    <row r="874" spans="2:11" x14ac:dyDescent="0.25">
      <c r="B874" s="198">
        <v>846</v>
      </c>
      <c r="C874" s="199">
        <v>32878661</v>
      </c>
      <c r="D874" s="199" t="s">
        <v>1579</v>
      </c>
      <c r="E874" s="199" t="s">
        <v>1344</v>
      </c>
      <c r="F874" s="200">
        <v>43591</v>
      </c>
      <c r="G874" s="200">
        <v>43646</v>
      </c>
      <c r="H874" s="199">
        <v>620932</v>
      </c>
      <c r="I874" s="199">
        <v>620932</v>
      </c>
      <c r="J874" s="199">
        <v>0.61</v>
      </c>
      <c r="K874" s="199">
        <f t="shared" si="13"/>
        <v>378.77</v>
      </c>
    </row>
    <row r="875" spans="2:11" x14ac:dyDescent="0.25">
      <c r="B875" s="198">
        <v>847</v>
      </c>
      <c r="C875" s="199">
        <v>32878661</v>
      </c>
      <c r="D875" s="199" t="s">
        <v>1579</v>
      </c>
      <c r="E875" s="199" t="s">
        <v>1345</v>
      </c>
      <c r="F875" s="200">
        <v>43591</v>
      </c>
      <c r="G875" s="200">
        <v>43646</v>
      </c>
      <c r="H875" s="199">
        <v>44429</v>
      </c>
      <c r="I875" s="199">
        <v>44429</v>
      </c>
      <c r="J875" s="199">
        <v>0.61</v>
      </c>
      <c r="K875" s="199">
        <f t="shared" si="13"/>
        <v>27.1</v>
      </c>
    </row>
    <row r="876" spans="2:11" x14ac:dyDescent="0.25">
      <c r="B876" s="198">
        <v>848</v>
      </c>
      <c r="C876" s="199">
        <v>32880855</v>
      </c>
      <c r="D876" s="199" t="s">
        <v>1580</v>
      </c>
      <c r="E876" s="199" t="s">
        <v>1340</v>
      </c>
      <c r="F876" s="200">
        <v>43586</v>
      </c>
      <c r="G876" s="200">
        <v>43646</v>
      </c>
      <c r="H876" s="199">
        <v>215796</v>
      </c>
      <c r="I876" s="199">
        <v>215796</v>
      </c>
      <c r="J876" s="199">
        <v>0.61</v>
      </c>
      <c r="K876" s="199">
        <f t="shared" si="13"/>
        <v>131.63999999999999</v>
      </c>
    </row>
    <row r="877" spans="2:11" x14ac:dyDescent="0.25">
      <c r="B877" s="198">
        <v>849</v>
      </c>
      <c r="C877" s="199">
        <v>32880855</v>
      </c>
      <c r="D877" s="199" t="s">
        <v>1580</v>
      </c>
      <c r="E877" s="199" t="s">
        <v>1343</v>
      </c>
      <c r="F877" s="200">
        <v>43586</v>
      </c>
      <c r="G877" s="200">
        <v>43646</v>
      </c>
      <c r="H877" s="199">
        <v>74121</v>
      </c>
      <c r="I877" s="199">
        <v>74121</v>
      </c>
      <c r="J877" s="199">
        <v>0.61</v>
      </c>
      <c r="K877" s="199">
        <f t="shared" si="13"/>
        <v>45.21</v>
      </c>
    </row>
    <row r="878" spans="2:11" x14ac:dyDescent="0.25">
      <c r="B878" s="198">
        <v>850</v>
      </c>
      <c r="C878" s="199">
        <v>32880855</v>
      </c>
      <c r="D878" s="199" t="s">
        <v>1580</v>
      </c>
      <c r="E878" s="199" t="s">
        <v>1344</v>
      </c>
      <c r="F878" s="200">
        <v>43586</v>
      </c>
      <c r="G878" s="200">
        <v>43646</v>
      </c>
      <c r="H878" s="199">
        <v>106160</v>
      </c>
      <c r="I878" s="199">
        <v>106160</v>
      </c>
      <c r="J878" s="199">
        <v>0.61</v>
      </c>
      <c r="K878" s="199">
        <f t="shared" si="13"/>
        <v>64.760000000000005</v>
      </c>
    </row>
    <row r="879" spans="2:11" x14ac:dyDescent="0.25">
      <c r="B879" s="198">
        <v>851</v>
      </c>
      <c r="C879" s="199">
        <v>32880855</v>
      </c>
      <c r="D879" s="199" t="s">
        <v>1580</v>
      </c>
      <c r="E879" s="199" t="s">
        <v>1359</v>
      </c>
      <c r="F879" s="200">
        <v>43586</v>
      </c>
      <c r="G879" s="200">
        <v>43646</v>
      </c>
      <c r="H879" s="199">
        <v>575</v>
      </c>
      <c r="I879" s="199">
        <v>575</v>
      </c>
      <c r="J879" s="199">
        <v>0.61</v>
      </c>
      <c r="K879" s="199">
        <f t="shared" si="13"/>
        <v>0.35</v>
      </c>
    </row>
    <row r="880" spans="2:11" x14ac:dyDescent="0.25">
      <c r="B880" s="198">
        <v>852</v>
      </c>
      <c r="C880" s="199">
        <v>32880855</v>
      </c>
      <c r="D880" s="199" t="s">
        <v>1580</v>
      </c>
      <c r="E880" s="199" t="s">
        <v>1346</v>
      </c>
      <c r="F880" s="200">
        <v>43586</v>
      </c>
      <c r="G880" s="200">
        <v>43646</v>
      </c>
      <c r="H880" s="199">
        <v>18898</v>
      </c>
      <c r="I880" s="199">
        <v>18898</v>
      </c>
      <c r="J880" s="199">
        <v>0.61</v>
      </c>
      <c r="K880" s="199">
        <f t="shared" si="13"/>
        <v>11.53</v>
      </c>
    </row>
    <row r="881" spans="2:11" x14ac:dyDescent="0.25">
      <c r="B881" s="198">
        <v>853</v>
      </c>
      <c r="C881" s="199">
        <v>32880855</v>
      </c>
      <c r="D881" s="199" t="s">
        <v>1580</v>
      </c>
      <c r="E881" s="199" t="s">
        <v>1347</v>
      </c>
      <c r="F881" s="200">
        <v>43586</v>
      </c>
      <c r="G881" s="200">
        <v>43646</v>
      </c>
      <c r="H881" s="199">
        <v>306622</v>
      </c>
      <c r="I881" s="199">
        <v>306622</v>
      </c>
      <c r="J881" s="199">
        <v>0.61</v>
      </c>
      <c r="K881" s="199">
        <f t="shared" si="13"/>
        <v>187.04</v>
      </c>
    </row>
    <row r="882" spans="2:11" x14ac:dyDescent="0.25">
      <c r="B882" s="198">
        <v>854</v>
      </c>
      <c r="C882" s="199">
        <v>32880855</v>
      </c>
      <c r="D882" s="199" t="s">
        <v>1580</v>
      </c>
      <c r="E882" s="199" t="s">
        <v>1348</v>
      </c>
      <c r="F882" s="200">
        <v>43586</v>
      </c>
      <c r="G882" s="200">
        <v>43646</v>
      </c>
      <c r="H882" s="199">
        <v>3123</v>
      </c>
      <c r="I882" s="199">
        <v>3123</v>
      </c>
      <c r="J882" s="199">
        <v>0.61</v>
      </c>
      <c r="K882" s="199">
        <f t="shared" si="13"/>
        <v>1.91</v>
      </c>
    </row>
    <row r="883" spans="2:11" x14ac:dyDescent="0.25">
      <c r="B883" s="198">
        <v>855</v>
      </c>
      <c r="C883" s="199">
        <v>32880855</v>
      </c>
      <c r="D883" s="199" t="s">
        <v>1580</v>
      </c>
      <c r="E883" s="199" t="s">
        <v>1356</v>
      </c>
      <c r="F883" s="200">
        <v>43586</v>
      </c>
      <c r="G883" s="200">
        <v>43646</v>
      </c>
      <c r="H883" s="199">
        <v>1253</v>
      </c>
      <c r="I883" s="199">
        <v>1253</v>
      </c>
      <c r="J883" s="199">
        <v>0.61</v>
      </c>
      <c r="K883" s="199">
        <f t="shared" si="13"/>
        <v>0.76</v>
      </c>
    </row>
    <row r="884" spans="2:11" x14ac:dyDescent="0.25">
      <c r="B884" s="198">
        <v>856</v>
      </c>
      <c r="C884" s="199">
        <v>32880855</v>
      </c>
      <c r="D884" s="199" t="s">
        <v>1580</v>
      </c>
      <c r="E884" s="199" t="s">
        <v>1350</v>
      </c>
      <c r="F884" s="200">
        <v>43586</v>
      </c>
      <c r="G884" s="200">
        <v>43646</v>
      </c>
      <c r="H884" s="199">
        <v>112476</v>
      </c>
      <c r="I884" s="199">
        <v>112476</v>
      </c>
      <c r="J884" s="199">
        <v>0.61</v>
      </c>
      <c r="K884" s="199">
        <f t="shared" si="13"/>
        <v>68.61</v>
      </c>
    </row>
    <row r="885" spans="2:11" x14ac:dyDescent="0.25">
      <c r="B885" s="198">
        <v>857</v>
      </c>
      <c r="C885" s="199">
        <v>32881373</v>
      </c>
      <c r="D885" s="199" t="s">
        <v>1581</v>
      </c>
      <c r="E885" s="199" t="s">
        <v>1356</v>
      </c>
      <c r="F885" s="200">
        <v>43586</v>
      </c>
      <c r="G885" s="200">
        <v>43646</v>
      </c>
      <c r="H885" s="199">
        <v>16866</v>
      </c>
      <c r="I885" s="199">
        <v>16866</v>
      </c>
      <c r="J885" s="199">
        <v>0.61</v>
      </c>
      <c r="K885" s="199">
        <f t="shared" si="13"/>
        <v>10.29</v>
      </c>
    </row>
    <row r="886" spans="2:11" x14ac:dyDescent="0.25">
      <c r="B886" s="198">
        <v>858</v>
      </c>
      <c r="C886" s="199">
        <v>32881373</v>
      </c>
      <c r="D886" s="199" t="s">
        <v>1581</v>
      </c>
      <c r="E886" s="199" t="s">
        <v>1350</v>
      </c>
      <c r="F886" s="200">
        <v>43586</v>
      </c>
      <c r="G886" s="200">
        <v>43646</v>
      </c>
      <c r="H886" s="199">
        <v>1985776</v>
      </c>
      <c r="I886" s="199">
        <v>1985776</v>
      </c>
      <c r="J886" s="199">
        <v>0.61</v>
      </c>
      <c r="K886" s="199">
        <f t="shared" si="13"/>
        <v>1211.32</v>
      </c>
    </row>
    <row r="887" spans="2:11" x14ac:dyDescent="0.25">
      <c r="B887" s="198">
        <v>859</v>
      </c>
      <c r="C887" s="199">
        <v>32885230</v>
      </c>
      <c r="D887" s="199" t="s">
        <v>1582</v>
      </c>
      <c r="E887" s="199" t="s">
        <v>1340</v>
      </c>
      <c r="F887" s="200">
        <v>43576</v>
      </c>
      <c r="G887" s="200">
        <v>43737</v>
      </c>
      <c r="H887" s="199">
        <v>81839</v>
      </c>
      <c r="I887" s="199">
        <v>81839</v>
      </c>
      <c r="J887" s="199">
        <v>0.61</v>
      </c>
      <c r="K887" s="199">
        <f t="shared" si="13"/>
        <v>49.92</v>
      </c>
    </row>
    <row r="888" spans="2:11" x14ac:dyDescent="0.25">
      <c r="B888" s="198">
        <v>860</v>
      </c>
      <c r="C888" s="199">
        <v>32885230</v>
      </c>
      <c r="D888" s="199" t="s">
        <v>1582</v>
      </c>
      <c r="E888" s="199" t="s">
        <v>1343</v>
      </c>
      <c r="F888" s="200">
        <v>43576</v>
      </c>
      <c r="G888" s="200">
        <v>43737</v>
      </c>
      <c r="H888" s="199">
        <v>25474</v>
      </c>
      <c r="I888" s="199">
        <v>25474</v>
      </c>
      <c r="J888" s="199">
        <v>0.61</v>
      </c>
      <c r="K888" s="199">
        <f t="shared" si="13"/>
        <v>15.54</v>
      </c>
    </row>
    <row r="889" spans="2:11" x14ac:dyDescent="0.25">
      <c r="B889" s="198">
        <v>861</v>
      </c>
      <c r="C889" s="199">
        <v>32885230</v>
      </c>
      <c r="D889" s="199" t="s">
        <v>1582</v>
      </c>
      <c r="E889" s="199" t="s">
        <v>1346</v>
      </c>
      <c r="F889" s="200">
        <v>43576</v>
      </c>
      <c r="G889" s="200">
        <v>43737</v>
      </c>
      <c r="H889" s="199">
        <v>5425</v>
      </c>
      <c r="I889" s="199">
        <v>5425</v>
      </c>
      <c r="J889" s="199">
        <v>0.61</v>
      </c>
      <c r="K889" s="199">
        <f t="shared" si="13"/>
        <v>3.31</v>
      </c>
    </row>
    <row r="890" spans="2:11" x14ac:dyDescent="0.25">
      <c r="B890" s="198">
        <v>862</v>
      </c>
      <c r="C890" s="199">
        <v>32887380</v>
      </c>
      <c r="D890" s="199" t="s">
        <v>1583</v>
      </c>
      <c r="E890" s="199" t="s">
        <v>1340</v>
      </c>
      <c r="F890" s="200">
        <v>43564</v>
      </c>
      <c r="G890" s="200">
        <v>43646</v>
      </c>
      <c r="H890" s="199">
        <v>723350</v>
      </c>
      <c r="I890" s="199">
        <v>723350</v>
      </c>
      <c r="J890" s="199">
        <v>0.61</v>
      </c>
      <c r="K890" s="199">
        <f t="shared" si="13"/>
        <v>441.24</v>
      </c>
    </row>
    <row r="891" spans="2:11" x14ac:dyDescent="0.25">
      <c r="B891" s="198">
        <v>863</v>
      </c>
      <c r="C891" s="199">
        <v>32887380</v>
      </c>
      <c r="D891" s="199" t="s">
        <v>1583</v>
      </c>
      <c r="E891" s="199" t="s">
        <v>1343</v>
      </c>
      <c r="F891" s="200">
        <v>43564</v>
      </c>
      <c r="G891" s="200">
        <v>43646</v>
      </c>
      <c r="H891" s="199">
        <v>547506</v>
      </c>
      <c r="I891" s="199">
        <v>547506</v>
      </c>
      <c r="J891" s="199">
        <v>0.61</v>
      </c>
      <c r="K891" s="199">
        <f t="shared" si="13"/>
        <v>333.98</v>
      </c>
    </row>
    <row r="892" spans="2:11" x14ac:dyDescent="0.25">
      <c r="B892" s="198">
        <v>864</v>
      </c>
      <c r="C892" s="199">
        <v>32887380</v>
      </c>
      <c r="D892" s="199" t="s">
        <v>1583</v>
      </c>
      <c r="E892" s="199" t="s">
        <v>1346</v>
      </c>
      <c r="F892" s="200">
        <v>43564</v>
      </c>
      <c r="G892" s="200">
        <v>43646</v>
      </c>
      <c r="H892" s="199">
        <v>535136</v>
      </c>
      <c r="I892" s="199">
        <v>535136</v>
      </c>
      <c r="J892" s="199">
        <v>0.61</v>
      </c>
      <c r="K892" s="199">
        <f t="shared" si="13"/>
        <v>326.43</v>
      </c>
    </row>
    <row r="893" spans="2:11" x14ac:dyDescent="0.25">
      <c r="B893" s="198">
        <v>865</v>
      </c>
      <c r="C893" s="199">
        <v>32887380</v>
      </c>
      <c r="D893" s="199" t="s">
        <v>1583</v>
      </c>
      <c r="E893" s="199" t="s">
        <v>1347</v>
      </c>
      <c r="F893" s="200">
        <v>43564</v>
      </c>
      <c r="G893" s="200">
        <v>43646</v>
      </c>
      <c r="H893" s="199">
        <v>1622415</v>
      </c>
      <c r="I893" s="199">
        <v>1622415</v>
      </c>
      <c r="J893" s="199">
        <v>0.61</v>
      </c>
      <c r="K893" s="199">
        <f t="shared" si="13"/>
        <v>989.67</v>
      </c>
    </row>
    <row r="894" spans="2:11" x14ac:dyDescent="0.25">
      <c r="B894" s="198">
        <v>866</v>
      </c>
      <c r="C894" s="199">
        <v>32887380</v>
      </c>
      <c r="D894" s="199" t="s">
        <v>1583</v>
      </c>
      <c r="E894" s="199" t="s">
        <v>1356</v>
      </c>
      <c r="F894" s="200">
        <v>43600</v>
      </c>
      <c r="G894" s="200">
        <v>43646</v>
      </c>
      <c r="H894" s="199">
        <v>10855</v>
      </c>
      <c r="I894" s="199">
        <v>10855</v>
      </c>
      <c r="J894" s="199">
        <v>0.61</v>
      </c>
      <c r="K894" s="199">
        <f t="shared" si="13"/>
        <v>6.62</v>
      </c>
    </row>
    <row r="895" spans="2:11" x14ac:dyDescent="0.25">
      <c r="B895" s="198">
        <v>867</v>
      </c>
      <c r="C895" s="199">
        <v>32887380</v>
      </c>
      <c r="D895" s="199" t="s">
        <v>1583</v>
      </c>
      <c r="E895" s="199" t="s">
        <v>1350</v>
      </c>
      <c r="F895" s="200">
        <v>43564</v>
      </c>
      <c r="G895" s="200">
        <v>43646</v>
      </c>
      <c r="H895" s="199">
        <v>1121829</v>
      </c>
      <c r="I895" s="199">
        <v>1121829</v>
      </c>
      <c r="J895" s="199">
        <v>0.61</v>
      </c>
      <c r="K895" s="199">
        <f t="shared" si="13"/>
        <v>684.32</v>
      </c>
    </row>
    <row r="896" spans="2:11" x14ac:dyDescent="0.25">
      <c r="B896" s="198">
        <v>868</v>
      </c>
      <c r="C896" s="199">
        <v>32889642</v>
      </c>
      <c r="D896" s="199" t="s">
        <v>1584</v>
      </c>
      <c r="E896" s="199" t="s">
        <v>1344</v>
      </c>
      <c r="F896" s="200">
        <v>43577</v>
      </c>
      <c r="G896" s="200">
        <v>43590</v>
      </c>
      <c r="H896" s="199">
        <v>15186</v>
      </c>
      <c r="I896" s="199">
        <v>15186</v>
      </c>
      <c r="J896" s="199">
        <v>0.61</v>
      </c>
      <c r="K896" s="199">
        <f t="shared" si="13"/>
        <v>9.26</v>
      </c>
    </row>
    <row r="897" spans="2:11" x14ac:dyDescent="0.25">
      <c r="B897" s="198">
        <v>869</v>
      </c>
      <c r="C897" s="199">
        <v>32889642</v>
      </c>
      <c r="D897" s="199" t="s">
        <v>1584</v>
      </c>
      <c r="E897" s="199" t="s">
        <v>1345</v>
      </c>
      <c r="F897" s="200">
        <v>43577</v>
      </c>
      <c r="G897" s="200">
        <v>43590</v>
      </c>
      <c r="H897" s="199">
        <v>1202</v>
      </c>
      <c r="I897" s="199">
        <v>1202</v>
      </c>
      <c r="J897" s="199">
        <v>0.61</v>
      </c>
      <c r="K897" s="199">
        <f t="shared" si="13"/>
        <v>0.73</v>
      </c>
    </row>
    <row r="898" spans="2:11" x14ac:dyDescent="0.25">
      <c r="B898" s="198">
        <v>870</v>
      </c>
      <c r="C898" s="199">
        <v>32889729</v>
      </c>
      <c r="D898" s="199" t="s">
        <v>1585</v>
      </c>
      <c r="E898" s="199" t="s">
        <v>1356</v>
      </c>
      <c r="F898" s="200">
        <v>43612</v>
      </c>
      <c r="G898" s="200">
        <v>43646</v>
      </c>
      <c r="H898" s="199">
        <v>11184</v>
      </c>
      <c r="I898" s="199">
        <v>11184</v>
      </c>
      <c r="J898" s="199">
        <v>0.61</v>
      </c>
      <c r="K898" s="199">
        <f t="shared" si="13"/>
        <v>6.82</v>
      </c>
    </row>
    <row r="899" spans="2:11" x14ac:dyDescent="0.25">
      <c r="B899" s="198">
        <v>871</v>
      </c>
      <c r="C899" s="199">
        <v>32889729</v>
      </c>
      <c r="D899" s="199" t="s">
        <v>1585</v>
      </c>
      <c r="E899" s="199" t="s">
        <v>1350</v>
      </c>
      <c r="F899" s="200">
        <v>43593</v>
      </c>
      <c r="G899" s="200">
        <v>43646</v>
      </c>
      <c r="H899" s="199">
        <v>2498831</v>
      </c>
      <c r="I899" s="199">
        <v>2498831</v>
      </c>
      <c r="J899" s="199">
        <v>0.61</v>
      </c>
      <c r="K899" s="199">
        <f t="shared" si="13"/>
        <v>1524.29</v>
      </c>
    </row>
    <row r="900" spans="2:11" x14ac:dyDescent="0.25">
      <c r="B900" s="198">
        <v>872</v>
      </c>
      <c r="C900" s="199">
        <v>32891629</v>
      </c>
      <c r="D900" s="199" t="s">
        <v>1586</v>
      </c>
      <c r="E900" s="199" t="s">
        <v>1344</v>
      </c>
      <c r="F900" s="200">
        <v>43598</v>
      </c>
      <c r="G900" s="200">
        <v>43639</v>
      </c>
      <c r="H900" s="199">
        <v>137283</v>
      </c>
      <c r="I900" s="199">
        <v>137283</v>
      </c>
      <c r="J900" s="199">
        <v>0.61</v>
      </c>
      <c r="K900" s="199">
        <f t="shared" si="13"/>
        <v>83.74</v>
      </c>
    </row>
    <row r="901" spans="2:11" x14ac:dyDescent="0.25">
      <c r="B901" s="198">
        <v>873</v>
      </c>
      <c r="C901" s="199">
        <v>32891629</v>
      </c>
      <c r="D901" s="199" t="s">
        <v>1586</v>
      </c>
      <c r="E901" s="199" t="s">
        <v>1345</v>
      </c>
      <c r="F901" s="200">
        <v>43598</v>
      </c>
      <c r="G901" s="200">
        <v>43639</v>
      </c>
      <c r="H901" s="199">
        <v>5090</v>
      </c>
      <c r="I901" s="199">
        <v>5090</v>
      </c>
      <c r="J901" s="199">
        <v>0.61</v>
      </c>
      <c r="K901" s="199">
        <f t="shared" si="13"/>
        <v>3.1</v>
      </c>
    </row>
    <row r="902" spans="2:11" x14ac:dyDescent="0.25">
      <c r="B902" s="198">
        <v>874</v>
      </c>
      <c r="C902" s="199">
        <v>32891632</v>
      </c>
      <c r="D902" s="199" t="s">
        <v>1587</v>
      </c>
      <c r="E902" s="199" t="s">
        <v>1344</v>
      </c>
      <c r="F902" s="200">
        <v>43605</v>
      </c>
      <c r="G902" s="200">
        <v>43625</v>
      </c>
      <c r="H902" s="199">
        <v>411853</v>
      </c>
      <c r="I902" s="199">
        <v>411853</v>
      </c>
      <c r="J902" s="199">
        <v>0.61</v>
      </c>
      <c r="K902" s="199">
        <f t="shared" si="13"/>
        <v>251.23</v>
      </c>
    </row>
    <row r="903" spans="2:11" x14ac:dyDescent="0.25">
      <c r="B903" s="198">
        <v>875</v>
      </c>
      <c r="C903" s="199">
        <v>32891632</v>
      </c>
      <c r="D903" s="199" t="s">
        <v>1587</v>
      </c>
      <c r="E903" s="199" t="s">
        <v>1345</v>
      </c>
      <c r="F903" s="200">
        <v>43605</v>
      </c>
      <c r="G903" s="200">
        <v>43625</v>
      </c>
      <c r="H903" s="199">
        <v>27549</v>
      </c>
      <c r="I903" s="199">
        <v>27549</v>
      </c>
      <c r="J903" s="199">
        <v>0.61</v>
      </c>
      <c r="K903" s="199">
        <f t="shared" si="13"/>
        <v>16.8</v>
      </c>
    </row>
    <row r="904" spans="2:11" x14ac:dyDescent="0.25">
      <c r="B904" s="198">
        <v>876</v>
      </c>
      <c r="C904" s="199">
        <v>32891634</v>
      </c>
      <c r="D904" s="199" t="s">
        <v>1588</v>
      </c>
      <c r="E904" s="199" t="s">
        <v>1340</v>
      </c>
      <c r="F904" s="200">
        <v>43556</v>
      </c>
      <c r="G904" s="200">
        <v>43645</v>
      </c>
      <c r="H904" s="199">
        <v>1730217</v>
      </c>
      <c r="I904" s="199">
        <v>1730217</v>
      </c>
      <c r="J904" s="199">
        <v>0.61</v>
      </c>
      <c r="K904" s="199">
        <f t="shared" si="13"/>
        <v>1055.43</v>
      </c>
    </row>
    <row r="905" spans="2:11" x14ac:dyDescent="0.25">
      <c r="B905" s="198">
        <v>877</v>
      </c>
      <c r="C905" s="199">
        <v>32891634</v>
      </c>
      <c r="D905" s="199" t="s">
        <v>1588</v>
      </c>
      <c r="E905" s="199" t="s">
        <v>1342</v>
      </c>
      <c r="F905" s="200">
        <v>43556</v>
      </c>
      <c r="G905" s="200">
        <v>43645</v>
      </c>
      <c r="H905" s="199">
        <v>103696</v>
      </c>
      <c r="I905" s="199">
        <v>103696</v>
      </c>
      <c r="J905" s="199">
        <v>0.61</v>
      </c>
      <c r="K905" s="199">
        <f t="shared" si="13"/>
        <v>63.25</v>
      </c>
    </row>
    <row r="906" spans="2:11" x14ac:dyDescent="0.25">
      <c r="B906" s="198">
        <v>878</v>
      </c>
      <c r="C906" s="199">
        <v>32891634</v>
      </c>
      <c r="D906" s="199" t="s">
        <v>1588</v>
      </c>
      <c r="E906" s="199" t="s">
        <v>1343</v>
      </c>
      <c r="F906" s="200">
        <v>43556</v>
      </c>
      <c r="G906" s="200">
        <v>43645</v>
      </c>
      <c r="H906" s="199">
        <v>538662</v>
      </c>
      <c r="I906" s="199">
        <v>538662</v>
      </c>
      <c r="J906" s="199">
        <v>0.61</v>
      </c>
      <c r="K906" s="199">
        <f t="shared" si="13"/>
        <v>328.58</v>
      </c>
    </row>
    <row r="907" spans="2:11" x14ac:dyDescent="0.25">
      <c r="B907" s="198">
        <v>879</v>
      </c>
      <c r="C907" s="199">
        <v>32891634</v>
      </c>
      <c r="D907" s="199" t="s">
        <v>1588</v>
      </c>
      <c r="E907" s="199" t="s">
        <v>1358</v>
      </c>
      <c r="F907" s="200">
        <v>43556</v>
      </c>
      <c r="G907" s="200">
        <v>43645</v>
      </c>
      <c r="H907" s="199">
        <v>4862</v>
      </c>
      <c r="I907" s="199">
        <v>4862</v>
      </c>
      <c r="J907" s="199">
        <v>0.61</v>
      </c>
      <c r="K907" s="199">
        <f t="shared" si="13"/>
        <v>2.97</v>
      </c>
    </row>
    <row r="908" spans="2:11" x14ac:dyDescent="0.25">
      <c r="B908" s="198">
        <v>880</v>
      </c>
      <c r="C908" s="199">
        <v>32891634</v>
      </c>
      <c r="D908" s="199" t="s">
        <v>1588</v>
      </c>
      <c r="E908" s="199" t="s">
        <v>1344</v>
      </c>
      <c r="F908" s="200">
        <v>43556</v>
      </c>
      <c r="G908" s="200">
        <v>43645</v>
      </c>
      <c r="H908" s="199">
        <v>2692857</v>
      </c>
      <c r="I908" s="199">
        <v>2692857</v>
      </c>
      <c r="J908" s="199">
        <v>0.61</v>
      </c>
      <c r="K908" s="199">
        <f t="shared" si="13"/>
        <v>1642.64</v>
      </c>
    </row>
    <row r="909" spans="2:11" x14ac:dyDescent="0.25">
      <c r="B909" s="198">
        <v>881</v>
      </c>
      <c r="C909" s="199">
        <v>32891634</v>
      </c>
      <c r="D909" s="199" t="s">
        <v>1588</v>
      </c>
      <c r="E909" s="199" t="s">
        <v>1345</v>
      </c>
      <c r="F909" s="200">
        <v>43556</v>
      </c>
      <c r="G909" s="200">
        <v>43645</v>
      </c>
      <c r="H909" s="199">
        <v>524297</v>
      </c>
      <c r="I909" s="199">
        <v>524297</v>
      </c>
      <c r="J909" s="199">
        <v>0.61</v>
      </c>
      <c r="K909" s="199">
        <f t="shared" si="13"/>
        <v>319.82</v>
      </c>
    </row>
    <row r="910" spans="2:11" x14ac:dyDescent="0.25">
      <c r="B910" s="198">
        <v>882</v>
      </c>
      <c r="C910" s="199">
        <v>32891634</v>
      </c>
      <c r="D910" s="199" t="s">
        <v>1588</v>
      </c>
      <c r="E910" s="199" t="s">
        <v>1359</v>
      </c>
      <c r="F910" s="200">
        <v>43556</v>
      </c>
      <c r="G910" s="200">
        <v>43645</v>
      </c>
      <c r="H910" s="199">
        <v>2484</v>
      </c>
      <c r="I910" s="199">
        <v>2484</v>
      </c>
      <c r="J910" s="199">
        <v>0.61</v>
      </c>
      <c r="K910" s="199">
        <f t="shared" si="13"/>
        <v>1.52</v>
      </c>
    </row>
    <row r="911" spans="2:11" x14ac:dyDescent="0.25">
      <c r="B911" s="198">
        <v>883</v>
      </c>
      <c r="C911" s="199">
        <v>32891634</v>
      </c>
      <c r="D911" s="199" t="s">
        <v>1588</v>
      </c>
      <c r="E911" s="199" t="s">
        <v>1346</v>
      </c>
      <c r="F911" s="200">
        <v>43556</v>
      </c>
      <c r="G911" s="200">
        <v>43645</v>
      </c>
      <c r="H911" s="199">
        <v>745684</v>
      </c>
      <c r="I911" s="199">
        <v>745684</v>
      </c>
      <c r="J911" s="199">
        <v>0.61</v>
      </c>
      <c r="K911" s="199">
        <f t="shared" si="13"/>
        <v>454.87</v>
      </c>
    </row>
    <row r="912" spans="2:11" x14ac:dyDescent="0.25">
      <c r="B912" s="198">
        <v>884</v>
      </c>
      <c r="C912" s="199">
        <v>32891634</v>
      </c>
      <c r="D912" s="199" t="s">
        <v>1588</v>
      </c>
      <c r="E912" s="199" t="s">
        <v>1347</v>
      </c>
      <c r="F912" s="200">
        <v>43556</v>
      </c>
      <c r="G912" s="200">
        <v>43645</v>
      </c>
      <c r="H912" s="199">
        <v>1966957</v>
      </c>
      <c r="I912" s="199">
        <v>1966957</v>
      </c>
      <c r="J912" s="199">
        <v>0.61</v>
      </c>
      <c r="K912" s="199">
        <f t="shared" si="13"/>
        <v>1199.8399999999999</v>
      </c>
    </row>
    <row r="913" spans="2:11" x14ac:dyDescent="0.25">
      <c r="B913" s="198">
        <v>885</v>
      </c>
      <c r="C913" s="199">
        <v>32891634</v>
      </c>
      <c r="D913" s="199" t="s">
        <v>1588</v>
      </c>
      <c r="E913" s="199" t="s">
        <v>1348</v>
      </c>
      <c r="F913" s="200">
        <v>43556</v>
      </c>
      <c r="G913" s="200">
        <v>43645</v>
      </c>
      <c r="H913" s="199">
        <v>16638</v>
      </c>
      <c r="I913" s="199">
        <v>16638</v>
      </c>
      <c r="J913" s="199">
        <v>0.61</v>
      </c>
      <c r="K913" s="199">
        <f t="shared" si="13"/>
        <v>10.15</v>
      </c>
    </row>
    <row r="914" spans="2:11" x14ac:dyDescent="0.25">
      <c r="B914" s="198">
        <v>886</v>
      </c>
      <c r="C914" s="199">
        <v>32891634</v>
      </c>
      <c r="D914" s="199" t="s">
        <v>1588</v>
      </c>
      <c r="E914" s="199" t="s">
        <v>1356</v>
      </c>
      <c r="F914" s="200">
        <v>43556</v>
      </c>
      <c r="G914" s="200">
        <v>43645</v>
      </c>
      <c r="H914" s="199">
        <v>12614</v>
      </c>
      <c r="I914" s="199">
        <v>12614</v>
      </c>
      <c r="J914" s="199">
        <v>0.61</v>
      </c>
      <c r="K914" s="199">
        <f t="shared" si="13"/>
        <v>7.69</v>
      </c>
    </row>
    <row r="915" spans="2:11" x14ac:dyDescent="0.25">
      <c r="B915" s="198">
        <v>887</v>
      </c>
      <c r="C915" s="199">
        <v>32891634</v>
      </c>
      <c r="D915" s="199" t="s">
        <v>1588</v>
      </c>
      <c r="E915" s="199" t="s">
        <v>1350</v>
      </c>
      <c r="F915" s="200">
        <v>43556</v>
      </c>
      <c r="G915" s="200">
        <v>43645</v>
      </c>
      <c r="H915" s="199">
        <v>1519271</v>
      </c>
      <c r="I915" s="199">
        <v>1519271</v>
      </c>
      <c r="J915" s="199">
        <v>0.61</v>
      </c>
      <c r="K915" s="199">
        <f t="shared" si="13"/>
        <v>926.76</v>
      </c>
    </row>
    <row r="916" spans="2:11" x14ac:dyDescent="0.25">
      <c r="B916" s="198">
        <v>888</v>
      </c>
      <c r="C916" s="199">
        <v>32893604</v>
      </c>
      <c r="D916" s="199" t="s">
        <v>1589</v>
      </c>
      <c r="E916" s="199" t="s">
        <v>1344</v>
      </c>
      <c r="F916" s="200">
        <v>43584</v>
      </c>
      <c r="G916" s="200">
        <v>43646</v>
      </c>
      <c r="H916" s="199">
        <v>3957415</v>
      </c>
      <c r="I916" s="199">
        <v>3957415</v>
      </c>
      <c r="J916" s="199">
        <v>0.61</v>
      </c>
      <c r="K916" s="199">
        <f t="shared" si="13"/>
        <v>2414.02</v>
      </c>
    </row>
    <row r="917" spans="2:11" x14ac:dyDescent="0.25">
      <c r="B917" s="198">
        <v>889</v>
      </c>
      <c r="C917" s="199">
        <v>32893604</v>
      </c>
      <c r="D917" s="199" t="s">
        <v>1589</v>
      </c>
      <c r="E917" s="199" t="s">
        <v>1345</v>
      </c>
      <c r="F917" s="200">
        <v>43584</v>
      </c>
      <c r="G917" s="200">
        <v>43646</v>
      </c>
      <c r="H917" s="199">
        <v>38359</v>
      </c>
      <c r="I917" s="199">
        <v>38359</v>
      </c>
      <c r="J917" s="199">
        <v>0.61</v>
      </c>
      <c r="K917" s="199">
        <f t="shared" si="13"/>
        <v>23.4</v>
      </c>
    </row>
    <row r="918" spans="2:11" x14ac:dyDescent="0.25">
      <c r="B918" s="198">
        <v>890</v>
      </c>
      <c r="C918" s="199">
        <v>32894537</v>
      </c>
      <c r="D918" s="199" t="s">
        <v>1590</v>
      </c>
      <c r="E918" s="199" t="s">
        <v>1344</v>
      </c>
      <c r="F918" s="200">
        <v>43558</v>
      </c>
      <c r="G918" s="200">
        <v>43646</v>
      </c>
      <c r="H918" s="199">
        <v>627765</v>
      </c>
      <c r="I918" s="199">
        <v>627765</v>
      </c>
      <c r="J918" s="199">
        <v>0.61</v>
      </c>
      <c r="K918" s="199">
        <f t="shared" si="13"/>
        <v>382.94</v>
      </c>
    </row>
    <row r="919" spans="2:11" x14ac:dyDescent="0.25">
      <c r="B919" s="198">
        <v>891</v>
      </c>
      <c r="C919" s="199">
        <v>32894537</v>
      </c>
      <c r="D919" s="199" t="s">
        <v>1590</v>
      </c>
      <c r="E919" s="199" t="s">
        <v>1345</v>
      </c>
      <c r="F919" s="200">
        <v>43558</v>
      </c>
      <c r="G919" s="200">
        <v>43646</v>
      </c>
      <c r="H919" s="199">
        <v>42731</v>
      </c>
      <c r="I919" s="199">
        <v>42731</v>
      </c>
      <c r="J919" s="199">
        <v>0.61</v>
      </c>
      <c r="K919" s="199">
        <f t="shared" si="13"/>
        <v>26.07</v>
      </c>
    </row>
    <row r="920" spans="2:11" x14ac:dyDescent="0.25">
      <c r="B920" s="198">
        <v>892</v>
      </c>
      <c r="C920" s="199">
        <v>32894582</v>
      </c>
      <c r="D920" s="199" t="s">
        <v>1591</v>
      </c>
      <c r="E920" s="199" t="s">
        <v>1344</v>
      </c>
      <c r="F920" s="200">
        <v>43560</v>
      </c>
      <c r="G920" s="200">
        <v>43646</v>
      </c>
      <c r="H920" s="199">
        <v>607350</v>
      </c>
      <c r="I920" s="199">
        <v>607350</v>
      </c>
      <c r="J920" s="199">
        <v>0.61</v>
      </c>
      <c r="K920" s="199">
        <f t="shared" si="13"/>
        <v>370.48</v>
      </c>
    </row>
    <row r="921" spans="2:11" x14ac:dyDescent="0.25">
      <c r="B921" s="198">
        <v>893</v>
      </c>
      <c r="C921" s="199">
        <v>32894582</v>
      </c>
      <c r="D921" s="199" t="s">
        <v>1591</v>
      </c>
      <c r="E921" s="199" t="s">
        <v>1345</v>
      </c>
      <c r="F921" s="200">
        <v>43560</v>
      </c>
      <c r="G921" s="200">
        <v>43646</v>
      </c>
      <c r="H921" s="199">
        <v>58467</v>
      </c>
      <c r="I921" s="199">
        <v>58467</v>
      </c>
      <c r="J921" s="199">
        <v>0.61</v>
      </c>
      <c r="K921" s="199">
        <f t="shared" si="13"/>
        <v>35.659999999999997</v>
      </c>
    </row>
    <row r="922" spans="2:11" x14ac:dyDescent="0.25">
      <c r="B922" s="198">
        <v>894</v>
      </c>
      <c r="C922" s="199">
        <v>32894633</v>
      </c>
      <c r="D922" s="199" t="s">
        <v>1592</v>
      </c>
      <c r="E922" s="199" t="s">
        <v>1344</v>
      </c>
      <c r="F922" s="200">
        <v>43556</v>
      </c>
      <c r="G922" s="200">
        <v>43606</v>
      </c>
      <c r="H922" s="199">
        <v>268185</v>
      </c>
      <c r="I922" s="199">
        <v>268185</v>
      </c>
      <c r="J922" s="199">
        <v>0.61</v>
      </c>
      <c r="K922" s="199">
        <f t="shared" si="13"/>
        <v>163.59</v>
      </c>
    </row>
    <row r="923" spans="2:11" x14ac:dyDescent="0.25">
      <c r="B923" s="198">
        <v>895</v>
      </c>
      <c r="C923" s="199">
        <v>32894633</v>
      </c>
      <c r="D923" s="199" t="s">
        <v>1592</v>
      </c>
      <c r="E923" s="199" t="s">
        <v>1345</v>
      </c>
      <c r="F923" s="200">
        <v>43556</v>
      </c>
      <c r="G923" s="200">
        <v>43606</v>
      </c>
      <c r="H923" s="199">
        <v>19838</v>
      </c>
      <c r="I923" s="199">
        <v>19838</v>
      </c>
      <c r="J923" s="199">
        <v>0.61</v>
      </c>
      <c r="K923" s="199">
        <f t="shared" si="13"/>
        <v>12.1</v>
      </c>
    </row>
    <row r="924" spans="2:11" x14ac:dyDescent="0.25">
      <c r="B924" s="198">
        <v>896</v>
      </c>
      <c r="C924" s="199">
        <v>32894959</v>
      </c>
      <c r="D924" s="199" t="s">
        <v>1593</v>
      </c>
      <c r="E924" s="199" t="s">
        <v>1344</v>
      </c>
      <c r="F924" s="200">
        <v>43556</v>
      </c>
      <c r="G924" s="200">
        <v>43730</v>
      </c>
      <c r="H924" s="199">
        <v>87203</v>
      </c>
      <c r="I924" s="199">
        <v>87203</v>
      </c>
      <c r="J924" s="199">
        <v>0.61</v>
      </c>
      <c r="K924" s="199">
        <f t="shared" ref="K924:K987" si="14">ROUND(I924*(J924/1000),2)</f>
        <v>53.19</v>
      </c>
    </row>
    <row r="925" spans="2:11" x14ac:dyDescent="0.25">
      <c r="B925" s="198">
        <v>897</v>
      </c>
      <c r="C925" s="199">
        <v>32894959</v>
      </c>
      <c r="D925" s="199" t="s">
        <v>1593</v>
      </c>
      <c r="E925" s="199" t="s">
        <v>1345</v>
      </c>
      <c r="F925" s="200">
        <v>43556</v>
      </c>
      <c r="G925" s="200">
        <v>43730</v>
      </c>
      <c r="H925" s="199">
        <v>10825</v>
      </c>
      <c r="I925" s="199">
        <v>10825</v>
      </c>
      <c r="J925" s="199">
        <v>0.61</v>
      </c>
      <c r="K925" s="199">
        <f t="shared" si="14"/>
        <v>6.6</v>
      </c>
    </row>
    <row r="926" spans="2:11" x14ac:dyDescent="0.25">
      <c r="B926" s="198">
        <v>898</v>
      </c>
      <c r="C926" s="199">
        <v>32899780</v>
      </c>
      <c r="D926" s="199" t="s">
        <v>1594</v>
      </c>
      <c r="E926" s="199" t="s">
        <v>1340</v>
      </c>
      <c r="F926" s="200">
        <v>43557</v>
      </c>
      <c r="G926" s="200">
        <v>43646</v>
      </c>
      <c r="H926" s="199">
        <v>357458</v>
      </c>
      <c r="I926" s="199">
        <v>357458</v>
      </c>
      <c r="J926" s="199">
        <v>0.61</v>
      </c>
      <c r="K926" s="199">
        <f t="shared" si="14"/>
        <v>218.05</v>
      </c>
    </row>
    <row r="927" spans="2:11" x14ac:dyDescent="0.25">
      <c r="B927" s="198">
        <v>899</v>
      </c>
      <c r="C927" s="199">
        <v>32899780</v>
      </c>
      <c r="D927" s="199" t="s">
        <v>1594</v>
      </c>
      <c r="E927" s="199" t="s">
        <v>1343</v>
      </c>
      <c r="F927" s="200">
        <v>43557</v>
      </c>
      <c r="G927" s="200">
        <v>43646</v>
      </c>
      <c r="H927" s="199">
        <v>104845</v>
      </c>
      <c r="I927" s="199">
        <v>104845</v>
      </c>
      <c r="J927" s="199">
        <v>0.61</v>
      </c>
      <c r="K927" s="199">
        <f t="shared" si="14"/>
        <v>63.96</v>
      </c>
    </row>
    <row r="928" spans="2:11" x14ac:dyDescent="0.25">
      <c r="B928" s="198">
        <v>900</v>
      </c>
      <c r="C928" s="199">
        <v>32899780</v>
      </c>
      <c r="D928" s="199" t="s">
        <v>1594</v>
      </c>
      <c r="E928" s="199" t="s">
        <v>1346</v>
      </c>
      <c r="F928" s="200">
        <v>43557</v>
      </c>
      <c r="G928" s="200">
        <v>43646</v>
      </c>
      <c r="H928" s="199">
        <v>135978</v>
      </c>
      <c r="I928" s="199">
        <v>135978</v>
      </c>
      <c r="J928" s="199">
        <v>0.61</v>
      </c>
      <c r="K928" s="199">
        <f t="shared" si="14"/>
        <v>82.95</v>
      </c>
    </row>
    <row r="929" spans="2:11" x14ac:dyDescent="0.25">
      <c r="B929" s="198">
        <v>901</v>
      </c>
      <c r="C929" s="199">
        <v>32899833</v>
      </c>
      <c r="D929" s="199" t="s">
        <v>1595</v>
      </c>
      <c r="E929" s="199" t="s">
        <v>1344</v>
      </c>
      <c r="F929" s="200">
        <v>43556</v>
      </c>
      <c r="G929" s="200">
        <v>43646</v>
      </c>
      <c r="H929" s="199">
        <v>212618</v>
      </c>
      <c r="I929" s="199">
        <v>212618</v>
      </c>
      <c r="J929" s="199">
        <v>0.61</v>
      </c>
      <c r="K929" s="199">
        <f t="shared" si="14"/>
        <v>129.69999999999999</v>
      </c>
    </row>
    <row r="930" spans="2:11" x14ac:dyDescent="0.25">
      <c r="B930" s="198">
        <v>902</v>
      </c>
      <c r="C930" s="199">
        <v>32899833</v>
      </c>
      <c r="D930" s="199" t="s">
        <v>1595</v>
      </c>
      <c r="E930" s="199" t="s">
        <v>1345</v>
      </c>
      <c r="F930" s="200">
        <v>43556</v>
      </c>
      <c r="G930" s="200">
        <v>43646</v>
      </c>
      <c r="H930" s="199">
        <v>20242</v>
      </c>
      <c r="I930" s="199">
        <v>20242</v>
      </c>
      <c r="J930" s="199">
        <v>0.61</v>
      </c>
      <c r="K930" s="199">
        <f t="shared" si="14"/>
        <v>12.35</v>
      </c>
    </row>
    <row r="931" spans="2:11" x14ac:dyDescent="0.25">
      <c r="B931" s="198">
        <v>903</v>
      </c>
      <c r="C931" s="199">
        <v>32899848</v>
      </c>
      <c r="D931" s="199" t="s">
        <v>1596</v>
      </c>
      <c r="E931" s="199" t="s">
        <v>1344</v>
      </c>
      <c r="F931" s="200">
        <v>43556</v>
      </c>
      <c r="G931" s="200">
        <v>43646</v>
      </c>
      <c r="H931" s="199">
        <v>66958</v>
      </c>
      <c r="I931" s="199">
        <v>66958</v>
      </c>
      <c r="J931" s="199">
        <v>0.61</v>
      </c>
      <c r="K931" s="199">
        <f t="shared" si="14"/>
        <v>40.840000000000003</v>
      </c>
    </row>
    <row r="932" spans="2:11" x14ac:dyDescent="0.25">
      <c r="B932" s="198">
        <v>904</v>
      </c>
      <c r="C932" s="199">
        <v>32899848</v>
      </c>
      <c r="D932" s="199" t="s">
        <v>1596</v>
      </c>
      <c r="E932" s="199" t="s">
        <v>1345</v>
      </c>
      <c r="F932" s="200">
        <v>43556</v>
      </c>
      <c r="G932" s="200">
        <v>43646</v>
      </c>
      <c r="H932" s="199">
        <v>9407</v>
      </c>
      <c r="I932" s="199">
        <v>9407</v>
      </c>
      <c r="J932" s="199">
        <v>0.61</v>
      </c>
      <c r="K932" s="199">
        <f t="shared" si="14"/>
        <v>5.74</v>
      </c>
    </row>
    <row r="933" spans="2:11" x14ac:dyDescent="0.25">
      <c r="B933" s="198">
        <v>905</v>
      </c>
      <c r="C933" s="199">
        <v>32899863</v>
      </c>
      <c r="D933" s="199" t="s">
        <v>1597</v>
      </c>
      <c r="E933" s="199" t="s">
        <v>1344</v>
      </c>
      <c r="F933" s="200">
        <v>43556</v>
      </c>
      <c r="G933" s="200">
        <v>43646</v>
      </c>
      <c r="H933" s="199">
        <v>261708</v>
      </c>
      <c r="I933" s="199">
        <v>261708</v>
      </c>
      <c r="J933" s="199">
        <v>0.61</v>
      </c>
      <c r="K933" s="199">
        <f t="shared" si="14"/>
        <v>159.63999999999999</v>
      </c>
    </row>
    <row r="934" spans="2:11" x14ac:dyDescent="0.25">
      <c r="B934" s="198">
        <v>906</v>
      </c>
      <c r="C934" s="199">
        <v>32899863</v>
      </c>
      <c r="D934" s="199" t="s">
        <v>1597</v>
      </c>
      <c r="E934" s="199" t="s">
        <v>1345</v>
      </c>
      <c r="F934" s="200">
        <v>43556</v>
      </c>
      <c r="G934" s="200">
        <v>43646</v>
      </c>
      <c r="H934" s="199">
        <v>26150</v>
      </c>
      <c r="I934" s="199">
        <v>26150</v>
      </c>
      <c r="J934" s="199">
        <v>0.61</v>
      </c>
      <c r="K934" s="199">
        <f t="shared" si="14"/>
        <v>15.95</v>
      </c>
    </row>
    <row r="935" spans="2:11" x14ac:dyDescent="0.25">
      <c r="B935" s="198">
        <v>907</v>
      </c>
      <c r="C935" s="199">
        <v>32905421</v>
      </c>
      <c r="D935" s="199" t="s">
        <v>1598</v>
      </c>
      <c r="E935" s="199" t="s">
        <v>1344</v>
      </c>
      <c r="F935" s="200">
        <v>43556</v>
      </c>
      <c r="G935" s="200">
        <v>43727</v>
      </c>
      <c r="H935" s="199">
        <v>1196358</v>
      </c>
      <c r="I935" s="199">
        <v>1196358</v>
      </c>
      <c r="J935" s="199">
        <v>0.61</v>
      </c>
      <c r="K935" s="199">
        <f t="shared" si="14"/>
        <v>729.78</v>
      </c>
    </row>
    <row r="936" spans="2:11" x14ac:dyDescent="0.25">
      <c r="B936" s="198">
        <v>908</v>
      </c>
      <c r="C936" s="199">
        <v>32905421</v>
      </c>
      <c r="D936" s="199" t="s">
        <v>1598</v>
      </c>
      <c r="E936" s="199" t="s">
        <v>1345</v>
      </c>
      <c r="F936" s="200">
        <v>43556</v>
      </c>
      <c r="G936" s="200">
        <v>43727</v>
      </c>
      <c r="H936" s="199">
        <v>77289</v>
      </c>
      <c r="I936" s="199">
        <v>77289</v>
      </c>
      <c r="J936" s="199">
        <v>0.61</v>
      </c>
      <c r="K936" s="199">
        <f t="shared" si="14"/>
        <v>47.15</v>
      </c>
    </row>
    <row r="937" spans="2:11" x14ac:dyDescent="0.25">
      <c r="B937" s="198">
        <v>909</v>
      </c>
      <c r="C937" s="199">
        <v>32906426</v>
      </c>
      <c r="D937" s="199" t="s">
        <v>1599</v>
      </c>
      <c r="E937" s="199" t="s">
        <v>1344</v>
      </c>
      <c r="F937" s="200">
        <v>43556</v>
      </c>
      <c r="G937" s="200">
        <v>43646</v>
      </c>
      <c r="H937" s="199">
        <v>144791</v>
      </c>
      <c r="I937" s="199">
        <v>144791</v>
      </c>
      <c r="J937" s="199">
        <v>0.61</v>
      </c>
      <c r="K937" s="199">
        <f t="shared" si="14"/>
        <v>88.32</v>
      </c>
    </row>
    <row r="938" spans="2:11" x14ac:dyDescent="0.25">
      <c r="B938" s="198">
        <v>910</v>
      </c>
      <c r="C938" s="199">
        <v>32906426</v>
      </c>
      <c r="D938" s="199" t="s">
        <v>1599</v>
      </c>
      <c r="E938" s="199" t="s">
        <v>1345</v>
      </c>
      <c r="F938" s="200">
        <v>43556</v>
      </c>
      <c r="G938" s="200">
        <v>43646</v>
      </c>
      <c r="H938" s="199">
        <v>10963</v>
      </c>
      <c r="I938" s="199">
        <v>10963</v>
      </c>
      <c r="J938" s="199">
        <v>0.61</v>
      </c>
      <c r="K938" s="199">
        <f t="shared" si="14"/>
        <v>6.69</v>
      </c>
    </row>
    <row r="939" spans="2:11" x14ac:dyDescent="0.25">
      <c r="B939" s="198">
        <v>911</v>
      </c>
      <c r="C939" s="199">
        <v>32907728</v>
      </c>
      <c r="D939" s="199" t="s">
        <v>1600</v>
      </c>
      <c r="E939" s="199" t="s">
        <v>1340</v>
      </c>
      <c r="F939" s="200">
        <v>43556</v>
      </c>
      <c r="G939" s="200">
        <v>43646</v>
      </c>
      <c r="H939" s="199">
        <v>10405</v>
      </c>
      <c r="I939" s="199">
        <v>10405</v>
      </c>
      <c r="J939" s="199">
        <v>0.61</v>
      </c>
      <c r="K939" s="199">
        <f t="shared" si="14"/>
        <v>6.35</v>
      </c>
    </row>
    <row r="940" spans="2:11" x14ac:dyDescent="0.25">
      <c r="B940" s="198">
        <v>912</v>
      </c>
      <c r="C940" s="199">
        <v>32907728</v>
      </c>
      <c r="D940" s="199" t="s">
        <v>1600</v>
      </c>
      <c r="E940" s="199" t="s">
        <v>1342</v>
      </c>
      <c r="F940" s="200">
        <v>43556</v>
      </c>
      <c r="G940" s="200">
        <v>43646</v>
      </c>
      <c r="H940" s="199">
        <v>5230</v>
      </c>
      <c r="I940" s="199">
        <v>5230</v>
      </c>
      <c r="J940" s="199">
        <v>0.61</v>
      </c>
      <c r="K940" s="199">
        <f t="shared" si="14"/>
        <v>3.19</v>
      </c>
    </row>
    <row r="941" spans="2:11" x14ac:dyDescent="0.25">
      <c r="B941" s="198">
        <v>913</v>
      </c>
      <c r="C941" s="199">
        <v>32907728</v>
      </c>
      <c r="D941" s="199" t="s">
        <v>1600</v>
      </c>
      <c r="E941" s="199" t="s">
        <v>1343</v>
      </c>
      <c r="F941" s="200">
        <v>43556</v>
      </c>
      <c r="G941" s="200">
        <v>43646</v>
      </c>
      <c r="H941" s="199">
        <v>5893</v>
      </c>
      <c r="I941" s="199">
        <v>5893</v>
      </c>
      <c r="J941" s="199">
        <v>0.61</v>
      </c>
      <c r="K941" s="199">
        <f t="shared" si="14"/>
        <v>3.59</v>
      </c>
    </row>
    <row r="942" spans="2:11" x14ac:dyDescent="0.25">
      <c r="B942" s="198">
        <v>914</v>
      </c>
      <c r="C942" s="199">
        <v>32907728</v>
      </c>
      <c r="D942" s="199" t="s">
        <v>1600</v>
      </c>
      <c r="E942" s="199" t="s">
        <v>1358</v>
      </c>
      <c r="F942" s="200">
        <v>43556</v>
      </c>
      <c r="G942" s="200">
        <v>43646</v>
      </c>
      <c r="H942" s="199">
        <v>213</v>
      </c>
      <c r="I942" s="199">
        <v>213</v>
      </c>
      <c r="J942" s="199">
        <v>0.61</v>
      </c>
      <c r="K942" s="199">
        <f t="shared" si="14"/>
        <v>0.13</v>
      </c>
    </row>
    <row r="943" spans="2:11" x14ac:dyDescent="0.25">
      <c r="B943" s="198">
        <v>915</v>
      </c>
      <c r="C943" s="199">
        <v>32907728</v>
      </c>
      <c r="D943" s="199" t="s">
        <v>1600</v>
      </c>
      <c r="E943" s="199" t="s">
        <v>1344</v>
      </c>
      <c r="F943" s="200">
        <v>43556</v>
      </c>
      <c r="G943" s="200">
        <v>43646</v>
      </c>
      <c r="H943" s="199">
        <v>65951</v>
      </c>
      <c r="I943" s="199">
        <v>65951</v>
      </c>
      <c r="J943" s="199">
        <v>0.61</v>
      </c>
      <c r="K943" s="199">
        <f t="shared" si="14"/>
        <v>40.229999999999997</v>
      </c>
    </row>
    <row r="944" spans="2:11" x14ac:dyDescent="0.25">
      <c r="B944" s="198">
        <v>916</v>
      </c>
      <c r="C944" s="199">
        <v>32907728</v>
      </c>
      <c r="D944" s="199" t="s">
        <v>1600</v>
      </c>
      <c r="E944" s="199" t="s">
        <v>1345</v>
      </c>
      <c r="F944" s="200">
        <v>43556</v>
      </c>
      <c r="G944" s="200">
        <v>43646</v>
      </c>
      <c r="H944" s="199">
        <v>40024</v>
      </c>
      <c r="I944" s="199">
        <v>40024</v>
      </c>
      <c r="J944" s="199">
        <v>0.61</v>
      </c>
      <c r="K944" s="199">
        <f t="shared" si="14"/>
        <v>24.41</v>
      </c>
    </row>
    <row r="945" spans="2:11" x14ac:dyDescent="0.25">
      <c r="B945" s="198">
        <v>917</v>
      </c>
      <c r="C945" s="199">
        <v>32907728</v>
      </c>
      <c r="D945" s="199" t="s">
        <v>1600</v>
      </c>
      <c r="E945" s="199" t="s">
        <v>1359</v>
      </c>
      <c r="F945" s="200">
        <v>43556</v>
      </c>
      <c r="G945" s="200">
        <v>43646</v>
      </c>
      <c r="H945" s="199">
        <v>813</v>
      </c>
      <c r="I945" s="199">
        <v>813</v>
      </c>
      <c r="J945" s="199">
        <v>0.61</v>
      </c>
      <c r="K945" s="199">
        <f t="shared" si="14"/>
        <v>0.5</v>
      </c>
    </row>
    <row r="946" spans="2:11" x14ac:dyDescent="0.25">
      <c r="B946" s="198">
        <v>918</v>
      </c>
      <c r="C946" s="199">
        <v>32907728</v>
      </c>
      <c r="D946" s="199" t="s">
        <v>1600</v>
      </c>
      <c r="E946" s="199" t="s">
        <v>1346</v>
      </c>
      <c r="F946" s="200">
        <v>43556</v>
      </c>
      <c r="G946" s="200">
        <v>43646</v>
      </c>
      <c r="H946" s="199">
        <v>16491</v>
      </c>
      <c r="I946" s="199">
        <v>16491</v>
      </c>
      <c r="J946" s="199">
        <v>0.61</v>
      </c>
      <c r="K946" s="199">
        <f t="shared" si="14"/>
        <v>10.06</v>
      </c>
    </row>
    <row r="947" spans="2:11" x14ac:dyDescent="0.25">
      <c r="B947" s="198">
        <v>919</v>
      </c>
      <c r="C947" s="199">
        <v>32907728</v>
      </c>
      <c r="D947" s="199" t="s">
        <v>1600</v>
      </c>
      <c r="E947" s="199" t="s">
        <v>1347</v>
      </c>
      <c r="F947" s="200">
        <v>43556</v>
      </c>
      <c r="G947" s="200">
        <v>43646</v>
      </c>
      <c r="H947" s="199">
        <v>59550</v>
      </c>
      <c r="I947" s="199">
        <v>59550</v>
      </c>
      <c r="J947" s="199">
        <v>0.61</v>
      </c>
      <c r="K947" s="199">
        <f t="shared" si="14"/>
        <v>36.33</v>
      </c>
    </row>
    <row r="948" spans="2:11" x14ac:dyDescent="0.25">
      <c r="B948" s="198">
        <v>920</v>
      </c>
      <c r="C948" s="199">
        <v>32907728</v>
      </c>
      <c r="D948" s="199" t="s">
        <v>1600</v>
      </c>
      <c r="E948" s="199" t="s">
        <v>1348</v>
      </c>
      <c r="F948" s="200">
        <v>43556</v>
      </c>
      <c r="G948" s="200">
        <v>43646</v>
      </c>
      <c r="H948" s="199">
        <v>20009</v>
      </c>
      <c r="I948" s="199">
        <v>20009</v>
      </c>
      <c r="J948" s="199">
        <v>0.61</v>
      </c>
      <c r="K948" s="199">
        <f t="shared" si="14"/>
        <v>12.21</v>
      </c>
    </row>
    <row r="949" spans="2:11" x14ac:dyDescent="0.25">
      <c r="B949" s="198">
        <v>921</v>
      </c>
      <c r="C949" s="199">
        <v>32907728</v>
      </c>
      <c r="D949" s="199" t="s">
        <v>1600</v>
      </c>
      <c r="E949" s="199" t="s">
        <v>1356</v>
      </c>
      <c r="F949" s="200">
        <v>43556</v>
      </c>
      <c r="G949" s="200">
        <v>43646</v>
      </c>
      <c r="H949" s="199">
        <v>21</v>
      </c>
      <c r="I949" s="199">
        <v>21</v>
      </c>
      <c r="J949" s="199">
        <v>0.61</v>
      </c>
      <c r="K949" s="199">
        <f t="shared" si="14"/>
        <v>0.01</v>
      </c>
    </row>
    <row r="950" spans="2:11" x14ac:dyDescent="0.25">
      <c r="B950" s="198">
        <v>922</v>
      </c>
      <c r="C950" s="199">
        <v>32907728</v>
      </c>
      <c r="D950" s="199" t="s">
        <v>1600</v>
      </c>
      <c r="E950" s="199" t="s">
        <v>1350</v>
      </c>
      <c r="F950" s="200">
        <v>43556</v>
      </c>
      <c r="G950" s="200">
        <v>43646</v>
      </c>
      <c r="H950" s="199">
        <v>9356</v>
      </c>
      <c r="I950" s="199">
        <v>9356</v>
      </c>
      <c r="J950" s="199">
        <v>0.61</v>
      </c>
      <c r="K950" s="199">
        <f t="shared" si="14"/>
        <v>5.71</v>
      </c>
    </row>
    <row r="951" spans="2:11" x14ac:dyDescent="0.25">
      <c r="B951" s="198">
        <v>923</v>
      </c>
      <c r="C951" s="199">
        <v>32911760</v>
      </c>
      <c r="D951" s="199" t="s">
        <v>1601</v>
      </c>
      <c r="E951" s="199" t="s">
        <v>1340</v>
      </c>
      <c r="F951" s="200">
        <v>43570</v>
      </c>
      <c r="G951" s="200">
        <v>43646</v>
      </c>
      <c r="H951" s="199">
        <v>12074</v>
      </c>
      <c r="I951" s="199">
        <v>12074</v>
      </c>
      <c r="J951" s="199">
        <v>0.61</v>
      </c>
      <c r="K951" s="199">
        <f t="shared" si="14"/>
        <v>7.37</v>
      </c>
    </row>
    <row r="952" spans="2:11" x14ac:dyDescent="0.25">
      <c r="B952" s="198">
        <v>924</v>
      </c>
      <c r="C952" s="199">
        <v>32911760</v>
      </c>
      <c r="D952" s="199" t="s">
        <v>1601</v>
      </c>
      <c r="E952" s="199" t="s">
        <v>1342</v>
      </c>
      <c r="F952" s="200">
        <v>43570</v>
      </c>
      <c r="G952" s="200">
        <v>43646</v>
      </c>
      <c r="H952" s="199">
        <v>8511</v>
      </c>
      <c r="I952" s="199">
        <v>8511</v>
      </c>
      <c r="J952" s="199">
        <v>0.61</v>
      </c>
      <c r="K952" s="199">
        <f t="shared" si="14"/>
        <v>5.19</v>
      </c>
    </row>
    <row r="953" spans="2:11" x14ac:dyDescent="0.25">
      <c r="B953" s="198">
        <v>925</v>
      </c>
      <c r="C953" s="199">
        <v>32911760</v>
      </c>
      <c r="D953" s="199" t="s">
        <v>1601</v>
      </c>
      <c r="E953" s="199" t="s">
        <v>1343</v>
      </c>
      <c r="F953" s="200">
        <v>43570</v>
      </c>
      <c r="G953" s="200">
        <v>43646</v>
      </c>
      <c r="H953" s="199">
        <v>4443</v>
      </c>
      <c r="I953" s="199">
        <v>4443</v>
      </c>
      <c r="J953" s="199">
        <v>0.61</v>
      </c>
      <c r="K953" s="199">
        <f t="shared" si="14"/>
        <v>2.71</v>
      </c>
    </row>
    <row r="954" spans="2:11" x14ac:dyDescent="0.25">
      <c r="B954" s="198">
        <v>926</v>
      </c>
      <c r="C954" s="199">
        <v>32911760</v>
      </c>
      <c r="D954" s="199" t="s">
        <v>1601</v>
      </c>
      <c r="E954" s="199" t="s">
        <v>1358</v>
      </c>
      <c r="F954" s="200">
        <v>43591</v>
      </c>
      <c r="G954" s="200">
        <v>43646</v>
      </c>
      <c r="H954" s="199">
        <v>252</v>
      </c>
      <c r="I954" s="199">
        <v>252</v>
      </c>
      <c r="J954" s="199">
        <v>0.61</v>
      </c>
      <c r="K954" s="199">
        <f t="shared" si="14"/>
        <v>0.15</v>
      </c>
    </row>
    <row r="955" spans="2:11" x14ac:dyDescent="0.25">
      <c r="B955" s="198">
        <v>927</v>
      </c>
      <c r="C955" s="199">
        <v>32911760</v>
      </c>
      <c r="D955" s="199" t="s">
        <v>1601</v>
      </c>
      <c r="E955" s="199" t="s">
        <v>1344</v>
      </c>
      <c r="F955" s="200">
        <v>43570</v>
      </c>
      <c r="G955" s="200">
        <v>43646</v>
      </c>
      <c r="H955" s="199">
        <v>358964</v>
      </c>
      <c r="I955" s="199">
        <v>358964</v>
      </c>
      <c r="J955" s="199">
        <v>0.61</v>
      </c>
      <c r="K955" s="199">
        <f t="shared" si="14"/>
        <v>218.97</v>
      </c>
    </row>
    <row r="956" spans="2:11" x14ac:dyDescent="0.25">
      <c r="B956" s="198">
        <v>928</v>
      </c>
      <c r="C956" s="199">
        <v>32911760</v>
      </c>
      <c r="D956" s="199" t="s">
        <v>1601</v>
      </c>
      <c r="E956" s="199" t="s">
        <v>1345</v>
      </c>
      <c r="F956" s="200">
        <v>43570</v>
      </c>
      <c r="G956" s="200">
        <v>43646</v>
      </c>
      <c r="H956" s="199">
        <v>65755</v>
      </c>
      <c r="I956" s="199">
        <v>65755</v>
      </c>
      <c r="J956" s="199">
        <v>0.61</v>
      </c>
      <c r="K956" s="199">
        <f t="shared" si="14"/>
        <v>40.11</v>
      </c>
    </row>
    <row r="957" spans="2:11" x14ac:dyDescent="0.25">
      <c r="B957" s="198">
        <v>929</v>
      </c>
      <c r="C957" s="199">
        <v>32911760</v>
      </c>
      <c r="D957" s="199" t="s">
        <v>1601</v>
      </c>
      <c r="E957" s="199" t="s">
        <v>1359</v>
      </c>
      <c r="F957" s="200">
        <v>43592</v>
      </c>
      <c r="G957" s="200">
        <v>43646</v>
      </c>
      <c r="H957" s="199">
        <v>289</v>
      </c>
      <c r="I957" s="199">
        <v>289</v>
      </c>
      <c r="J957" s="199">
        <v>0.61</v>
      </c>
      <c r="K957" s="199">
        <f t="shared" si="14"/>
        <v>0.18</v>
      </c>
    </row>
    <row r="958" spans="2:11" x14ac:dyDescent="0.25">
      <c r="B958" s="198">
        <v>930</v>
      </c>
      <c r="C958" s="199">
        <v>32911760</v>
      </c>
      <c r="D958" s="199" t="s">
        <v>1601</v>
      </c>
      <c r="E958" s="199" t="s">
        <v>1346</v>
      </c>
      <c r="F958" s="200">
        <v>43570</v>
      </c>
      <c r="G958" s="200">
        <v>43646</v>
      </c>
      <c r="H958" s="199">
        <v>17977</v>
      </c>
      <c r="I958" s="199">
        <v>17977</v>
      </c>
      <c r="J958" s="199">
        <v>0.61</v>
      </c>
      <c r="K958" s="199">
        <f t="shared" si="14"/>
        <v>10.97</v>
      </c>
    </row>
    <row r="959" spans="2:11" x14ac:dyDescent="0.25">
      <c r="B959" s="198">
        <v>931</v>
      </c>
      <c r="C959" s="199">
        <v>32911760</v>
      </c>
      <c r="D959" s="199" t="s">
        <v>1601</v>
      </c>
      <c r="E959" s="199" t="s">
        <v>1347</v>
      </c>
      <c r="F959" s="200">
        <v>43570</v>
      </c>
      <c r="G959" s="200">
        <v>43646</v>
      </c>
      <c r="H959" s="199">
        <v>23874</v>
      </c>
      <c r="I959" s="199">
        <v>23874</v>
      </c>
      <c r="J959" s="199">
        <v>0.61</v>
      </c>
      <c r="K959" s="199">
        <f t="shared" si="14"/>
        <v>14.56</v>
      </c>
    </row>
    <row r="960" spans="2:11" x14ac:dyDescent="0.25">
      <c r="B960" s="198">
        <v>932</v>
      </c>
      <c r="C960" s="199">
        <v>32911760</v>
      </c>
      <c r="D960" s="199" t="s">
        <v>1601</v>
      </c>
      <c r="E960" s="199" t="s">
        <v>1348</v>
      </c>
      <c r="F960" s="200">
        <v>43570</v>
      </c>
      <c r="G960" s="200">
        <v>43646</v>
      </c>
      <c r="H960" s="199">
        <v>406</v>
      </c>
      <c r="I960" s="199">
        <v>406</v>
      </c>
      <c r="J960" s="199">
        <v>0.61</v>
      </c>
      <c r="K960" s="199">
        <f t="shared" si="14"/>
        <v>0.25</v>
      </c>
    </row>
    <row r="961" spans="2:11" x14ac:dyDescent="0.25">
      <c r="B961" s="198">
        <v>933</v>
      </c>
      <c r="C961" s="199">
        <v>32911760</v>
      </c>
      <c r="D961" s="199" t="s">
        <v>1601</v>
      </c>
      <c r="E961" s="199" t="s">
        <v>1356</v>
      </c>
      <c r="F961" s="200">
        <v>43592</v>
      </c>
      <c r="G961" s="200">
        <v>43646</v>
      </c>
      <c r="H961" s="199">
        <v>688</v>
      </c>
      <c r="I961" s="199">
        <v>688</v>
      </c>
      <c r="J961" s="199">
        <v>0.61</v>
      </c>
      <c r="K961" s="199">
        <f t="shared" si="14"/>
        <v>0.42</v>
      </c>
    </row>
    <row r="962" spans="2:11" x14ac:dyDescent="0.25">
      <c r="B962" s="198">
        <v>934</v>
      </c>
      <c r="C962" s="199">
        <v>32911760</v>
      </c>
      <c r="D962" s="199" t="s">
        <v>1601</v>
      </c>
      <c r="E962" s="199" t="s">
        <v>1350</v>
      </c>
      <c r="F962" s="200">
        <v>43570</v>
      </c>
      <c r="G962" s="200">
        <v>43646</v>
      </c>
      <c r="H962" s="199">
        <v>17169</v>
      </c>
      <c r="I962" s="199">
        <v>17169</v>
      </c>
      <c r="J962" s="199">
        <v>0.61</v>
      </c>
      <c r="K962" s="199">
        <f t="shared" si="14"/>
        <v>10.47</v>
      </c>
    </row>
    <row r="963" spans="2:11" x14ac:dyDescent="0.25">
      <c r="B963" s="198">
        <v>935</v>
      </c>
      <c r="C963" s="199">
        <v>32912210</v>
      </c>
      <c r="D963" s="199" t="s">
        <v>1602</v>
      </c>
      <c r="E963" s="199" t="s">
        <v>1344</v>
      </c>
      <c r="F963" s="200">
        <v>43557</v>
      </c>
      <c r="G963" s="200">
        <v>43646</v>
      </c>
      <c r="H963" s="199">
        <v>226718</v>
      </c>
      <c r="I963" s="199">
        <v>226718</v>
      </c>
      <c r="J963" s="199">
        <v>0.61</v>
      </c>
      <c r="K963" s="199">
        <f t="shared" si="14"/>
        <v>138.30000000000001</v>
      </c>
    </row>
    <row r="964" spans="2:11" x14ac:dyDescent="0.25">
      <c r="B964" s="198">
        <v>936</v>
      </c>
      <c r="C964" s="199">
        <v>32912210</v>
      </c>
      <c r="D964" s="199" t="s">
        <v>1602</v>
      </c>
      <c r="E964" s="199" t="s">
        <v>1345</v>
      </c>
      <c r="F964" s="200">
        <v>43557</v>
      </c>
      <c r="G964" s="200">
        <v>43646</v>
      </c>
      <c r="H964" s="199">
        <v>10102</v>
      </c>
      <c r="I964" s="199">
        <v>10102</v>
      </c>
      <c r="J964" s="199">
        <v>0.61</v>
      </c>
      <c r="K964" s="199">
        <f t="shared" si="14"/>
        <v>6.16</v>
      </c>
    </row>
    <row r="965" spans="2:11" x14ac:dyDescent="0.25">
      <c r="B965" s="198">
        <v>937</v>
      </c>
      <c r="C965" s="199">
        <v>32916208</v>
      </c>
      <c r="D965" s="199" t="s">
        <v>1603</v>
      </c>
      <c r="E965" s="199" t="s">
        <v>1340</v>
      </c>
      <c r="F965" s="200">
        <v>43561</v>
      </c>
      <c r="G965" s="200">
        <v>43646</v>
      </c>
      <c r="H965" s="199">
        <v>5446</v>
      </c>
      <c r="I965" s="199">
        <v>5446</v>
      </c>
      <c r="J965" s="199">
        <v>0.61</v>
      </c>
      <c r="K965" s="199">
        <f t="shared" si="14"/>
        <v>3.32</v>
      </c>
    </row>
    <row r="966" spans="2:11" x14ac:dyDescent="0.25">
      <c r="B966" s="198">
        <v>938</v>
      </c>
      <c r="C966" s="199">
        <v>32916208</v>
      </c>
      <c r="D966" s="199" t="s">
        <v>1603</v>
      </c>
      <c r="E966" s="199" t="s">
        <v>1343</v>
      </c>
      <c r="F966" s="200">
        <v>43561</v>
      </c>
      <c r="G966" s="200">
        <v>43646</v>
      </c>
      <c r="H966" s="199">
        <v>2821</v>
      </c>
      <c r="I966" s="199">
        <v>2821</v>
      </c>
      <c r="J966" s="199">
        <v>0.61</v>
      </c>
      <c r="K966" s="199">
        <f t="shared" si="14"/>
        <v>1.72</v>
      </c>
    </row>
    <row r="967" spans="2:11" x14ac:dyDescent="0.25">
      <c r="B967" s="198">
        <v>939</v>
      </c>
      <c r="C967" s="199">
        <v>32916208</v>
      </c>
      <c r="D967" s="199" t="s">
        <v>1603</v>
      </c>
      <c r="E967" s="199" t="s">
        <v>1344</v>
      </c>
      <c r="F967" s="200">
        <v>43561</v>
      </c>
      <c r="G967" s="200">
        <v>43646</v>
      </c>
      <c r="H967" s="199">
        <v>325428</v>
      </c>
      <c r="I967" s="199">
        <v>325428</v>
      </c>
      <c r="J967" s="199">
        <v>0.61</v>
      </c>
      <c r="K967" s="199">
        <f t="shared" si="14"/>
        <v>198.51</v>
      </c>
    </row>
    <row r="968" spans="2:11" x14ac:dyDescent="0.25">
      <c r="B968" s="198">
        <v>940</v>
      </c>
      <c r="C968" s="199">
        <v>32916673</v>
      </c>
      <c r="D968" s="199" t="s">
        <v>1604</v>
      </c>
      <c r="E968" s="199" t="s">
        <v>1340</v>
      </c>
      <c r="F968" s="200">
        <v>43556</v>
      </c>
      <c r="G968" s="200">
        <v>43646</v>
      </c>
      <c r="H968" s="199">
        <v>30235</v>
      </c>
      <c r="I968" s="199">
        <v>30235</v>
      </c>
      <c r="J968" s="199">
        <v>0.61</v>
      </c>
      <c r="K968" s="199">
        <f t="shared" si="14"/>
        <v>18.440000000000001</v>
      </c>
    </row>
    <row r="969" spans="2:11" x14ac:dyDescent="0.25">
      <c r="B969" s="198">
        <v>941</v>
      </c>
      <c r="C969" s="199">
        <v>32916673</v>
      </c>
      <c r="D969" s="199" t="s">
        <v>1604</v>
      </c>
      <c r="E969" s="199" t="s">
        <v>1342</v>
      </c>
      <c r="F969" s="200">
        <v>43556</v>
      </c>
      <c r="G969" s="200">
        <v>43646</v>
      </c>
      <c r="H969" s="199">
        <v>40009</v>
      </c>
      <c r="I969" s="199">
        <v>40009</v>
      </c>
      <c r="J969" s="199">
        <v>0.61</v>
      </c>
      <c r="K969" s="199">
        <f t="shared" si="14"/>
        <v>24.41</v>
      </c>
    </row>
    <row r="970" spans="2:11" x14ac:dyDescent="0.25">
      <c r="B970" s="198">
        <v>942</v>
      </c>
      <c r="C970" s="199">
        <v>32916673</v>
      </c>
      <c r="D970" s="199" t="s">
        <v>1604</v>
      </c>
      <c r="E970" s="199" t="s">
        <v>1343</v>
      </c>
      <c r="F970" s="200">
        <v>43556</v>
      </c>
      <c r="G970" s="200">
        <v>43646</v>
      </c>
      <c r="H970" s="199">
        <v>16648</v>
      </c>
      <c r="I970" s="199">
        <v>16648</v>
      </c>
      <c r="J970" s="199">
        <v>0.61</v>
      </c>
      <c r="K970" s="199">
        <f t="shared" si="14"/>
        <v>10.16</v>
      </c>
    </row>
    <row r="971" spans="2:11" x14ac:dyDescent="0.25">
      <c r="B971" s="198">
        <v>943</v>
      </c>
      <c r="C971" s="199">
        <v>32916673</v>
      </c>
      <c r="D971" s="199" t="s">
        <v>1604</v>
      </c>
      <c r="E971" s="199" t="s">
        <v>1358</v>
      </c>
      <c r="F971" s="200">
        <v>43556</v>
      </c>
      <c r="G971" s="200">
        <v>43646</v>
      </c>
      <c r="H971" s="199">
        <v>1193</v>
      </c>
      <c r="I971" s="199">
        <v>1193</v>
      </c>
      <c r="J971" s="199">
        <v>0.61</v>
      </c>
      <c r="K971" s="199">
        <f t="shared" si="14"/>
        <v>0.73</v>
      </c>
    </row>
    <row r="972" spans="2:11" x14ac:dyDescent="0.25">
      <c r="B972" s="198">
        <v>944</v>
      </c>
      <c r="C972" s="199">
        <v>32916673</v>
      </c>
      <c r="D972" s="199" t="s">
        <v>1604</v>
      </c>
      <c r="E972" s="199" t="s">
        <v>1344</v>
      </c>
      <c r="F972" s="200">
        <v>43556</v>
      </c>
      <c r="G972" s="200">
        <v>43646</v>
      </c>
      <c r="H972" s="199">
        <v>56720</v>
      </c>
      <c r="I972" s="199">
        <v>56720</v>
      </c>
      <c r="J972" s="199">
        <v>0.61</v>
      </c>
      <c r="K972" s="199">
        <f t="shared" si="14"/>
        <v>34.6</v>
      </c>
    </row>
    <row r="973" spans="2:11" x14ac:dyDescent="0.25">
      <c r="B973" s="198">
        <v>945</v>
      </c>
      <c r="C973" s="199">
        <v>32916673</v>
      </c>
      <c r="D973" s="199" t="s">
        <v>1604</v>
      </c>
      <c r="E973" s="199" t="s">
        <v>1345</v>
      </c>
      <c r="F973" s="200">
        <v>43556</v>
      </c>
      <c r="G973" s="200">
        <v>43646</v>
      </c>
      <c r="H973" s="199">
        <v>50127</v>
      </c>
      <c r="I973" s="199">
        <v>50127</v>
      </c>
      <c r="J973" s="199">
        <v>0.61</v>
      </c>
      <c r="K973" s="199">
        <f t="shared" si="14"/>
        <v>30.58</v>
      </c>
    </row>
    <row r="974" spans="2:11" x14ac:dyDescent="0.25">
      <c r="B974" s="198">
        <v>946</v>
      </c>
      <c r="C974" s="199">
        <v>32916673</v>
      </c>
      <c r="D974" s="199" t="s">
        <v>1604</v>
      </c>
      <c r="E974" s="199" t="s">
        <v>1359</v>
      </c>
      <c r="F974" s="200">
        <v>43556</v>
      </c>
      <c r="G974" s="200">
        <v>43646</v>
      </c>
      <c r="H974" s="199">
        <v>1621</v>
      </c>
      <c r="I974" s="199">
        <v>1621</v>
      </c>
      <c r="J974" s="199">
        <v>0.61</v>
      </c>
      <c r="K974" s="199">
        <f t="shared" si="14"/>
        <v>0.99</v>
      </c>
    </row>
    <row r="975" spans="2:11" x14ac:dyDescent="0.25">
      <c r="B975" s="198">
        <v>947</v>
      </c>
      <c r="C975" s="199">
        <v>32916673</v>
      </c>
      <c r="D975" s="199" t="s">
        <v>1604</v>
      </c>
      <c r="E975" s="199" t="s">
        <v>1346</v>
      </c>
      <c r="F975" s="200">
        <v>43556</v>
      </c>
      <c r="G975" s="200">
        <v>43646</v>
      </c>
      <c r="H975" s="199">
        <v>19515</v>
      </c>
      <c r="I975" s="199">
        <v>19515</v>
      </c>
      <c r="J975" s="199">
        <v>0.61</v>
      </c>
      <c r="K975" s="199">
        <f t="shared" si="14"/>
        <v>11.9</v>
      </c>
    </row>
    <row r="976" spans="2:11" x14ac:dyDescent="0.25">
      <c r="B976" s="198">
        <v>948</v>
      </c>
      <c r="C976" s="199">
        <v>32916673</v>
      </c>
      <c r="D976" s="199" t="s">
        <v>1604</v>
      </c>
      <c r="E976" s="199" t="s">
        <v>1347</v>
      </c>
      <c r="F976" s="200">
        <v>43556</v>
      </c>
      <c r="G976" s="200">
        <v>43646</v>
      </c>
      <c r="H976" s="199">
        <v>194053</v>
      </c>
      <c r="I976" s="199">
        <v>194053</v>
      </c>
      <c r="J976" s="199">
        <v>0.61</v>
      </c>
      <c r="K976" s="199">
        <f t="shared" si="14"/>
        <v>118.37</v>
      </c>
    </row>
    <row r="977" spans="2:11" x14ac:dyDescent="0.25">
      <c r="B977" s="198">
        <v>949</v>
      </c>
      <c r="C977" s="199">
        <v>32916673</v>
      </c>
      <c r="D977" s="199" t="s">
        <v>1604</v>
      </c>
      <c r="E977" s="199" t="s">
        <v>1348</v>
      </c>
      <c r="F977" s="200">
        <v>43556</v>
      </c>
      <c r="G977" s="200">
        <v>43646</v>
      </c>
      <c r="H977" s="199">
        <v>2965</v>
      </c>
      <c r="I977" s="199">
        <v>2965</v>
      </c>
      <c r="J977" s="199">
        <v>0.61</v>
      </c>
      <c r="K977" s="199">
        <f t="shared" si="14"/>
        <v>1.81</v>
      </c>
    </row>
    <row r="978" spans="2:11" x14ac:dyDescent="0.25">
      <c r="B978" s="198">
        <v>950</v>
      </c>
      <c r="C978" s="199">
        <v>32916673</v>
      </c>
      <c r="D978" s="199" t="s">
        <v>1604</v>
      </c>
      <c r="E978" s="199" t="s">
        <v>1356</v>
      </c>
      <c r="F978" s="200">
        <v>43556</v>
      </c>
      <c r="G978" s="200">
        <v>43646</v>
      </c>
      <c r="H978" s="199">
        <v>1314</v>
      </c>
      <c r="I978" s="199">
        <v>1314</v>
      </c>
      <c r="J978" s="199">
        <v>0.61</v>
      </c>
      <c r="K978" s="199">
        <f t="shared" si="14"/>
        <v>0.8</v>
      </c>
    </row>
    <row r="979" spans="2:11" x14ac:dyDescent="0.25">
      <c r="B979" s="198">
        <v>951</v>
      </c>
      <c r="C979" s="199">
        <v>32916673</v>
      </c>
      <c r="D979" s="199" t="s">
        <v>1604</v>
      </c>
      <c r="E979" s="199" t="s">
        <v>1350</v>
      </c>
      <c r="F979" s="200">
        <v>43556</v>
      </c>
      <c r="G979" s="200">
        <v>43646</v>
      </c>
      <c r="H979" s="199">
        <v>75368</v>
      </c>
      <c r="I979" s="199">
        <v>75368</v>
      </c>
      <c r="J979" s="199">
        <v>0.61</v>
      </c>
      <c r="K979" s="199">
        <f t="shared" si="14"/>
        <v>45.97</v>
      </c>
    </row>
    <row r="980" spans="2:11" x14ac:dyDescent="0.25">
      <c r="B980" s="198">
        <v>952</v>
      </c>
      <c r="C980" s="199">
        <v>32917057</v>
      </c>
      <c r="D980" s="199" t="s">
        <v>1605</v>
      </c>
      <c r="E980" s="199" t="s">
        <v>1344</v>
      </c>
      <c r="F980" s="200">
        <v>43565</v>
      </c>
      <c r="G980" s="200">
        <v>43646</v>
      </c>
      <c r="H980" s="199">
        <v>173815</v>
      </c>
      <c r="I980" s="199">
        <v>173815</v>
      </c>
      <c r="J980" s="199">
        <v>0.61</v>
      </c>
      <c r="K980" s="199">
        <f t="shared" si="14"/>
        <v>106.03</v>
      </c>
    </row>
    <row r="981" spans="2:11" x14ac:dyDescent="0.25">
      <c r="B981" s="198">
        <v>953</v>
      </c>
      <c r="C981" s="199">
        <v>32917057</v>
      </c>
      <c r="D981" s="199" t="s">
        <v>1605</v>
      </c>
      <c r="E981" s="199" t="s">
        <v>1345</v>
      </c>
      <c r="F981" s="200">
        <v>43565</v>
      </c>
      <c r="G981" s="200">
        <v>43646</v>
      </c>
      <c r="H981" s="199">
        <v>10676</v>
      </c>
      <c r="I981" s="199">
        <v>10676</v>
      </c>
      <c r="J981" s="199">
        <v>0.61</v>
      </c>
      <c r="K981" s="199">
        <f t="shared" si="14"/>
        <v>6.51</v>
      </c>
    </row>
    <row r="982" spans="2:11" x14ac:dyDescent="0.25">
      <c r="B982" s="198">
        <v>954</v>
      </c>
      <c r="C982" s="199">
        <v>32920158</v>
      </c>
      <c r="D982" s="199" t="s">
        <v>1606</v>
      </c>
      <c r="E982" s="199" t="s">
        <v>1344</v>
      </c>
      <c r="F982" s="200">
        <v>43556</v>
      </c>
      <c r="G982" s="200">
        <v>43646</v>
      </c>
      <c r="H982" s="199">
        <v>135723</v>
      </c>
      <c r="I982" s="199">
        <v>135723</v>
      </c>
      <c r="J982" s="199">
        <v>0.61</v>
      </c>
      <c r="K982" s="199">
        <f t="shared" si="14"/>
        <v>82.79</v>
      </c>
    </row>
    <row r="983" spans="2:11" x14ac:dyDescent="0.25">
      <c r="B983" s="198">
        <v>955</v>
      </c>
      <c r="C983" s="199">
        <v>32920158</v>
      </c>
      <c r="D983" s="199" t="s">
        <v>1606</v>
      </c>
      <c r="E983" s="199" t="s">
        <v>1345</v>
      </c>
      <c r="F983" s="200">
        <v>43556</v>
      </c>
      <c r="G983" s="200">
        <v>43646</v>
      </c>
      <c r="H983" s="199">
        <v>5650</v>
      </c>
      <c r="I983" s="199">
        <v>5650</v>
      </c>
      <c r="J983" s="199">
        <v>0.61</v>
      </c>
      <c r="K983" s="199">
        <f t="shared" si="14"/>
        <v>3.45</v>
      </c>
    </row>
    <row r="984" spans="2:11" x14ac:dyDescent="0.25">
      <c r="B984" s="198">
        <v>956</v>
      </c>
      <c r="C984" s="199">
        <v>32920159</v>
      </c>
      <c r="D984" s="199" t="s">
        <v>1607</v>
      </c>
      <c r="E984" s="199" t="s">
        <v>1340</v>
      </c>
      <c r="F984" s="200">
        <v>43556</v>
      </c>
      <c r="G984" s="200">
        <v>43830</v>
      </c>
      <c r="H984" s="199">
        <v>219488</v>
      </c>
      <c r="I984" s="199">
        <v>219488</v>
      </c>
      <c r="J984" s="199">
        <v>0.61</v>
      </c>
      <c r="K984" s="199">
        <f t="shared" si="14"/>
        <v>133.88999999999999</v>
      </c>
    </row>
    <row r="985" spans="2:11" x14ac:dyDescent="0.25">
      <c r="B985" s="198">
        <v>957</v>
      </c>
      <c r="C985" s="199">
        <v>32920159</v>
      </c>
      <c r="D985" s="199" t="s">
        <v>1607</v>
      </c>
      <c r="E985" s="199" t="s">
        <v>1342</v>
      </c>
      <c r="F985" s="200">
        <v>43556</v>
      </c>
      <c r="G985" s="200">
        <v>43830</v>
      </c>
      <c r="H985" s="199">
        <v>35539</v>
      </c>
      <c r="I985" s="199">
        <v>35539</v>
      </c>
      <c r="J985" s="199">
        <v>0.61</v>
      </c>
      <c r="K985" s="199">
        <f t="shared" si="14"/>
        <v>21.68</v>
      </c>
    </row>
    <row r="986" spans="2:11" x14ac:dyDescent="0.25">
      <c r="B986" s="198">
        <v>958</v>
      </c>
      <c r="C986" s="199">
        <v>32920159</v>
      </c>
      <c r="D986" s="199" t="s">
        <v>1607</v>
      </c>
      <c r="E986" s="199" t="s">
        <v>1343</v>
      </c>
      <c r="F986" s="200">
        <v>43556</v>
      </c>
      <c r="G986" s="200">
        <v>43830</v>
      </c>
      <c r="H986" s="199">
        <v>71436</v>
      </c>
      <c r="I986" s="199">
        <v>71436</v>
      </c>
      <c r="J986" s="199">
        <v>0.61</v>
      </c>
      <c r="K986" s="199">
        <f t="shared" si="14"/>
        <v>43.58</v>
      </c>
    </row>
    <row r="987" spans="2:11" x14ac:dyDescent="0.25">
      <c r="B987" s="198">
        <v>959</v>
      </c>
      <c r="C987" s="199">
        <v>32920159</v>
      </c>
      <c r="D987" s="199" t="s">
        <v>1607</v>
      </c>
      <c r="E987" s="199" t="s">
        <v>1358</v>
      </c>
      <c r="F987" s="200">
        <v>43556</v>
      </c>
      <c r="G987" s="200">
        <v>43830</v>
      </c>
      <c r="H987" s="199">
        <v>1219</v>
      </c>
      <c r="I987" s="199">
        <v>1219</v>
      </c>
      <c r="J987" s="199">
        <v>0.61</v>
      </c>
      <c r="K987" s="199">
        <f t="shared" si="14"/>
        <v>0.74</v>
      </c>
    </row>
    <row r="988" spans="2:11" x14ac:dyDescent="0.25">
      <c r="B988" s="198">
        <v>960</v>
      </c>
      <c r="C988" s="199">
        <v>32920159</v>
      </c>
      <c r="D988" s="199" t="s">
        <v>1607</v>
      </c>
      <c r="E988" s="199" t="s">
        <v>1344</v>
      </c>
      <c r="F988" s="200">
        <v>43556</v>
      </c>
      <c r="G988" s="200">
        <v>43830</v>
      </c>
      <c r="H988" s="199">
        <v>55793</v>
      </c>
      <c r="I988" s="199">
        <v>55793</v>
      </c>
      <c r="J988" s="199">
        <v>0.61</v>
      </c>
      <c r="K988" s="199">
        <f t="shared" ref="K988:K1051" si="15">ROUND(I988*(J988/1000),2)</f>
        <v>34.03</v>
      </c>
    </row>
    <row r="989" spans="2:11" x14ac:dyDescent="0.25">
      <c r="B989" s="198">
        <v>961</v>
      </c>
      <c r="C989" s="199">
        <v>32920159</v>
      </c>
      <c r="D989" s="199" t="s">
        <v>1607</v>
      </c>
      <c r="E989" s="199" t="s">
        <v>1345</v>
      </c>
      <c r="F989" s="200">
        <v>43556</v>
      </c>
      <c r="G989" s="200">
        <v>43830</v>
      </c>
      <c r="H989" s="199">
        <v>137650</v>
      </c>
      <c r="I989" s="199">
        <v>137650</v>
      </c>
      <c r="J989" s="199">
        <v>0.61</v>
      </c>
      <c r="K989" s="199">
        <f t="shared" si="15"/>
        <v>83.97</v>
      </c>
    </row>
    <row r="990" spans="2:11" x14ac:dyDescent="0.25">
      <c r="B990" s="198">
        <v>962</v>
      </c>
      <c r="C990" s="199">
        <v>32920159</v>
      </c>
      <c r="D990" s="199" t="s">
        <v>1607</v>
      </c>
      <c r="E990" s="199" t="s">
        <v>1359</v>
      </c>
      <c r="F990" s="200">
        <v>43556</v>
      </c>
      <c r="G990" s="200">
        <v>43830</v>
      </c>
      <c r="H990" s="199">
        <v>2315</v>
      </c>
      <c r="I990" s="199">
        <v>2315</v>
      </c>
      <c r="J990" s="199">
        <v>0.61</v>
      </c>
      <c r="K990" s="199">
        <f t="shared" si="15"/>
        <v>1.41</v>
      </c>
    </row>
    <row r="991" spans="2:11" x14ac:dyDescent="0.25">
      <c r="B991" s="198">
        <v>963</v>
      </c>
      <c r="C991" s="199">
        <v>32920159</v>
      </c>
      <c r="D991" s="199" t="s">
        <v>1607</v>
      </c>
      <c r="E991" s="199" t="s">
        <v>1346</v>
      </c>
      <c r="F991" s="200">
        <v>43556</v>
      </c>
      <c r="G991" s="200">
        <v>43830</v>
      </c>
      <c r="H991" s="199">
        <v>77865</v>
      </c>
      <c r="I991" s="199">
        <v>77865</v>
      </c>
      <c r="J991" s="199">
        <v>0.61</v>
      </c>
      <c r="K991" s="199">
        <f t="shared" si="15"/>
        <v>47.5</v>
      </c>
    </row>
    <row r="992" spans="2:11" x14ac:dyDescent="0.25">
      <c r="B992" s="198">
        <v>964</v>
      </c>
      <c r="C992" s="199">
        <v>32920159</v>
      </c>
      <c r="D992" s="199" t="s">
        <v>1607</v>
      </c>
      <c r="E992" s="199" t="s">
        <v>1347</v>
      </c>
      <c r="F992" s="200">
        <v>43556</v>
      </c>
      <c r="G992" s="200">
        <v>43830</v>
      </c>
      <c r="H992" s="199">
        <v>172336</v>
      </c>
      <c r="I992" s="199">
        <v>172336</v>
      </c>
      <c r="J992" s="199">
        <v>0.61</v>
      </c>
      <c r="K992" s="199">
        <f t="shared" si="15"/>
        <v>105.12</v>
      </c>
    </row>
    <row r="993" spans="2:11" x14ac:dyDescent="0.25">
      <c r="B993" s="198">
        <v>965</v>
      </c>
      <c r="C993" s="199">
        <v>32920159</v>
      </c>
      <c r="D993" s="199" t="s">
        <v>1607</v>
      </c>
      <c r="E993" s="199" t="s">
        <v>1348</v>
      </c>
      <c r="F993" s="200">
        <v>43556</v>
      </c>
      <c r="G993" s="200">
        <v>43830</v>
      </c>
      <c r="H993" s="199">
        <v>34280</v>
      </c>
      <c r="I993" s="199">
        <v>34280</v>
      </c>
      <c r="J993" s="199">
        <v>0.61</v>
      </c>
      <c r="K993" s="199">
        <f t="shared" si="15"/>
        <v>20.91</v>
      </c>
    </row>
    <row r="994" spans="2:11" x14ac:dyDescent="0.25">
      <c r="B994" s="198">
        <v>966</v>
      </c>
      <c r="C994" s="199">
        <v>32920159</v>
      </c>
      <c r="D994" s="199" t="s">
        <v>1607</v>
      </c>
      <c r="E994" s="199" t="s">
        <v>1356</v>
      </c>
      <c r="F994" s="200">
        <v>43556</v>
      </c>
      <c r="G994" s="200">
        <v>43830</v>
      </c>
      <c r="H994" s="199">
        <v>1994</v>
      </c>
      <c r="I994" s="199">
        <v>1994</v>
      </c>
      <c r="J994" s="199">
        <v>0.61</v>
      </c>
      <c r="K994" s="199">
        <f t="shared" si="15"/>
        <v>1.22</v>
      </c>
    </row>
    <row r="995" spans="2:11" x14ac:dyDescent="0.25">
      <c r="B995" s="198">
        <v>967</v>
      </c>
      <c r="C995" s="199">
        <v>32920159</v>
      </c>
      <c r="D995" s="199" t="s">
        <v>1607</v>
      </c>
      <c r="E995" s="199" t="s">
        <v>1350</v>
      </c>
      <c r="F995" s="200">
        <v>43556</v>
      </c>
      <c r="G995" s="200">
        <v>43830</v>
      </c>
      <c r="H995" s="199">
        <v>184914</v>
      </c>
      <c r="I995" s="199">
        <v>184914</v>
      </c>
      <c r="J995" s="199">
        <v>0.61</v>
      </c>
      <c r="K995" s="199">
        <f t="shared" si="15"/>
        <v>112.8</v>
      </c>
    </row>
    <row r="996" spans="2:11" x14ac:dyDescent="0.25">
      <c r="B996" s="198">
        <v>968</v>
      </c>
      <c r="C996" s="199">
        <v>32920196</v>
      </c>
      <c r="D996" s="199" t="s">
        <v>1608</v>
      </c>
      <c r="E996" s="199" t="s">
        <v>1344</v>
      </c>
      <c r="F996" s="200">
        <v>43593</v>
      </c>
      <c r="G996" s="200">
        <v>43646</v>
      </c>
      <c r="H996" s="199">
        <v>274976</v>
      </c>
      <c r="I996" s="199">
        <v>274976</v>
      </c>
      <c r="J996" s="199">
        <v>0.61</v>
      </c>
      <c r="K996" s="199">
        <f t="shared" si="15"/>
        <v>167.74</v>
      </c>
    </row>
    <row r="997" spans="2:11" x14ac:dyDescent="0.25">
      <c r="B997" s="198">
        <v>969</v>
      </c>
      <c r="C997" s="199">
        <v>32920196</v>
      </c>
      <c r="D997" s="199" t="s">
        <v>1608</v>
      </c>
      <c r="E997" s="199" t="s">
        <v>1345</v>
      </c>
      <c r="F997" s="200">
        <v>43593</v>
      </c>
      <c r="G997" s="200">
        <v>43646</v>
      </c>
      <c r="H997" s="199">
        <v>21914</v>
      </c>
      <c r="I997" s="199">
        <v>21914</v>
      </c>
      <c r="J997" s="199">
        <v>0.61</v>
      </c>
      <c r="K997" s="199">
        <f t="shared" si="15"/>
        <v>13.37</v>
      </c>
    </row>
    <row r="998" spans="2:11" x14ac:dyDescent="0.25">
      <c r="B998" s="198">
        <v>970</v>
      </c>
      <c r="C998" s="199">
        <v>32923599</v>
      </c>
      <c r="D998" s="199" t="s">
        <v>1609</v>
      </c>
      <c r="E998" s="199" t="s">
        <v>1344</v>
      </c>
      <c r="F998" s="200">
        <v>43556</v>
      </c>
      <c r="G998" s="200">
        <v>43646</v>
      </c>
      <c r="H998" s="199">
        <v>1395158</v>
      </c>
      <c r="I998" s="199">
        <v>1395158</v>
      </c>
      <c r="J998" s="199">
        <v>0.61</v>
      </c>
      <c r="K998" s="199">
        <f t="shared" si="15"/>
        <v>851.05</v>
      </c>
    </row>
    <row r="999" spans="2:11" x14ac:dyDescent="0.25">
      <c r="B999" s="198">
        <v>971</v>
      </c>
      <c r="C999" s="199">
        <v>32923599</v>
      </c>
      <c r="D999" s="199" t="s">
        <v>1609</v>
      </c>
      <c r="E999" s="199" t="s">
        <v>1345</v>
      </c>
      <c r="F999" s="200">
        <v>43556</v>
      </c>
      <c r="G999" s="200">
        <v>43646</v>
      </c>
      <c r="H999" s="199">
        <v>131940</v>
      </c>
      <c r="I999" s="199">
        <v>131940</v>
      </c>
      <c r="J999" s="199">
        <v>0.61</v>
      </c>
      <c r="K999" s="199">
        <f t="shared" si="15"/>
        <v>80.48</v>
      </c>
    </row>
    <row r="1000" spans="2:11" x14ac:dyDescent="0.25">
      <c r="B1000" s="198">
        <v>972</v>
      </c>
      <c r="C1000" s="199">
        <v>32942393</v>
      </c>
      <c r="D1000" s="199" t="s">
        <v>1610</v>
      </c>
      <c r="E1000" s="199" t="s">
        <v>1344</v>
      </c>
      <c r="F1000" s="200">
        <v>43556</v>
      </c>
      <c r="G1000" s="200">
        <v>43646</v>
      </c>
      <c r="H1000" s="199">
        <v>31106</v>
      </c>
      <c r="I1000" s="199">
        <v>31106</v>
      </c>
      <c r="J1000" s="199">
        <v>0.61</v>
      </c>
      <c r="K1000" s="199">
        <f t="shared" si="15"/>
        <v>18.97</v>
      </c>
    </row>
    <row r="1001" spans="2:11" x14ac:dyDescent="0.25">
      <c r="B1001" s="198">
        <v>973</v>
      </c>
      <c r="C1001" s="199">
        <v>32942393</v>
      </c>
      <c r="D1001" s="199" t="s">
        <v>1610</v>
      </c>
      <c r="E1001" s="199" t="s">
        <v>1345</v>
      </c>
      <c r="F1001" s="200">
        <v>43556</v>
      </c>
      <c r="G1001" s="200">
        <v>43646</v>
      </c>
      <c r="H1001" s="199">
        <v>2082</v>
      </c>
      <c r="I1001" s="199">
        <v>2082</v>
      </c>
      <c r="J1001" s="199">
        <v>0.61</v>
      </c>
      <c r="K1001" s="199">
        <f t="shared" si="15"/>
        <v>1.27</v>
      </c>
    </row>
    <row r="1002" spans="2:11" x14ac:dyDescent="0.25">
      <c r="B1002" s="198">
        <v>974</v>
      </c>
      <c r="C1002" s="199">
        <v>32943232</v>
      </c>
      <c r="D1002" s="199" t="s">
        <v>1611</v>
      </c>
      <c r="E1002" s="199" t="s">
        <v>1356</v>
      </c>
      <c r="F1002" s="200">
        <v>43556</v>
      </c>
      <c r="G1002" s="200">
        <v>43646</v>
      </c>
      <c r="H1002" s="199">
        <v>2879</v>
      </c>
      <c r="I1002" s="199">
        <v>2879</v>
      </c>
      <c r="J1002" s="199">
        <v>0.61</v>
      </c>
      <c r="K1002" s="199">
        <f t="shared" si="15"/>
        <v>1.76</v>
      </c>
    </row>
    <row r="1003" spans="2:11" x14ac:dyDescent="0.25">
      <c r="B1003" s="198">
        <v>975</v>
      </c>
      <c r="C1003" s="199">
        <v>32943232</v>
      </c>
      <c r="D1003" s="199" t="s">
        <v>1611</v>
      </c>
      <c r="E1003" s="199" t="s">
        <v>1350</v>
      </c>
      <c r="F1003" s="200">
        <v>43556</v>
      </c>
      <c r="G1003" s="200">
        <v>43646</v>
      </c>
      <c r="H1003" s="199">
        <v>374889</v>
      </c>
      <c r="I1003" s="199">
        <v>374889</v>
      </c>
      <c r="J1003" s="199">
        <v>0.61</v>
      </c>
      <c r="K1003" s="199">
        <f t="shared" si="15"/>
        <v>228.68</v>
      </c>
    </row>
    <row r="1004" spans="2:11" x14ac:dyDescent="0.25">
      <c r="B1004" s="198">
        <v>976</v>
      </c>
      <c r="C1004" s="199">
        <v>32943880</v>
      </c>
      <c r="D1004" s="199" t="s">
        <v>1612</v>
      </c>
      <c r="E1004" s="199" t="s">
        <v>1340</v>
      </c>
      <c r="F1004" s="200">
        <v>43557</v>
      </c>
      <c r="G1004" s="200">
        <v>43646</v>
      </c>
      <c r="H1004" s="199">
        <v>207104</v>
      </c>
      <c r="I1004" s="199">
        <v>207104</v>
      </c>
      <c r="J1004" s="199">
        <v>0.61</v>
      </c>
      <c r="K1004" s="199">
        <f t="shared" si="15"/>
        <v>126.33</v>
      </c>
    </row>
    <row r="1005" spans="2:11" x14ac:dyDescent="0.25">
      <c r="B1005" s="198">
        <v>977</v>
      </c>
      <c r="C1005" s="199">
        <v>32944296</v>
      </c>
      <c r="D1005" s="199" t="s">
        <v>1613</v>
      </c>
      <c r="E1005" s="199" t="s">
        <v>1352</v>
      </c>
      <c r="F1005" s="200">
        <v>43556</v>
      </c>
      <c r="G1005" s="200">
        <v>43646</v>
      </c>
      <c r="H1005" s="199">
        <v>391</v>
      </c>
      <c r="I1005" s="199">
        <v>391</v>
      </c>
      <c r="J1005" s="199">
        <v>0.61</v>
      </c>
      <c r="K1005" s="199">
        <f t="shared" si="15"/>
        <v>0.24</v>
      </c>
    </row>
    <row r="1006" spans="2:11" x14ac:dyDescent="0.25">
      <c r="B1006" s="198">
        <v>978</v>
      </c>
      <c r="C1006" s="199">
        <v>32944296</v>
      </c>
      <c r="D1006" s="199" t="s">
        <v>1613</v>
      </c>
      <c r="E1006" s="199" t="s">
        <v>1391</v>
      </c>
      <c r="F1006" s="200">
        <v>43556</v>
      </c>
      <c r="G1006" s="200">
        <v>43646</v>
      </c>
      <c r="H1006" s="199">
        <v>2099</v>
      </c>
      <c r="I1006" s="199">
        <v>2099</v>
      </c>
      <c r="J1006" s="199">
        <v>0.61</v>
      </c>
      <c r="K1006" s="199">
        <f t="shared" si="15"/>
        <v>1.28</v>
      </c>
    </row>
    <row r="1007" spans="2:11" x14ac:dyDescent="0.25">
      <c r="B1007" s="198">
        <v>979</v>
      </c>
      <c r="C1007" s="199">
        <v>32947507</v>
      </c>
      <c r="D1007" s="199" t="s">
        <v>1614</v>
      </c>
      <c r="E1007" s="199" t="s">
        <v>1359</v>
      </c>
      <c r="F1007" s="200">
        <v>43556</v>
      </c>
      <c r="G1007" s="200">
        <v>43646</v>
      </c>
      <c r="H1007" s="199">
        <v>28617</v>
      </c>
      <c r="I1007" s="199">
        <v>28617</v>
      </c>
      <c r="J1007" s="199">
        <v>0.61</v>
      </c>
      <c r="K1007" s="199">
        <f t="shared" si="15"/>
        <v>17.46</v>
      </c>
    </row>
    <row r="1008" spans="2:11" x14ac:dyDescent="0.25">
      <c r="B1008" s="198">
        <v>980</v>
      </c>
      <c r="C1008" s="199">
        <v>32947507</v>
      </c>
      <c r="D1008" s="199" t="s">
        <v>1614</v>
      </c>
      <c r="E1008" s="199" t="s">
        <v>1348</v>
      </c>
      <c r="F1008" s="200">
        <v>43556</v>
      </c>
      <c r="G1008" s="200">
        <v>43646</v>
      </c>
      <c r="H1008" s="199">
        <v>226745</v>
      </c>
      <c r="I1008" s="199">
        <v>226745</v>
      </c>
      <c r="J1008" s="199">
        <v>0.61</v>
      </c>
      <c r="K1008" s="199">
        <f t="shared" si="15"/>
        <v>138.31</v>
      </c>
    </row>
    <row r="1009" spans="2:11" x14ac:dyDescent="0.25">
      <c r="B1009" s="198">
        <v>981</v>
      </c>
      <c r="C1009" s="199">
        <v>32959268</v>
      </c>
      <c r="D1009" s="199" t="s">
        <v>1615</v>
      </c>
      <c r="E1009" s="199" t="s">
        <v>1344</v>
      </c>
      <c r="F1009" s="200">
        <v>43556</v>
      </c>
      <c r="G1009" s="200">
        <v>43646</v>
      </c>
      <c r="H1009" s="199">
        <v>275331</v>
      </c>
      <c r="I1009" s="199">
        <v>275331</v>
      </c>
      <c r="J1009" s="199">
        <v>0.61</v>
      </c>
      <c r="K1009" s="199">
        <f t="shared" si="15"/>
        <v>167.95</v>
      </c>
    </row>
    <row r="1010" spans="2:11" x14ac:dyDescent="0.25">
      <c r="B1010" s="198">
        <v>982</v>
      </c>
      <c r="C1010" s="199">
        <v>32959268</v>
      </c>
      <c r="D1010" s="199" t="s">
        <v>1615</v>
      </c>
      <c r="E1010" s="199" t="s">
        <v>1345</v>
      </c>
      <c r="F1010" s="200">
        <v>43556</v>
      </c>
      <c r="G1010" s="200">
        <v>43646</v>
      </c>
      <c r="H1010" s="199">
        <v>22589</v>
      </c>
      <c r="I1010" s="199">
        <v>22589</v>
      </c>
      <c r="J1010" s="199">
        <v>0.61</v>
      </c>
      <c r="K1010" s="199">
        <f t="shared" si="15"/>
        <v>13.78</v>
      </c>
    </row>
    <row r="1011" spans="2:11" x14ac:dyDescent="0.25">
      <c r="B1011" s="198">
        <v>983</v>
      </c>
      <c r="C1011" s="199">
        <v>32959807</v>
      </c>
      <c r="D1011" s="199" t="s">
        <v>1616</v>
      </c>
      <c r="E1011" s="199" t="s">
        <v>1340</v>
      </c>
      <c r="F1011" s="200">
        <v>43556</v>
      </c>
      <c r="G1011" s="200">
        <v>43646</v>
      </c>
      <c r="H1011" s="199">
        <v>251096</v>
      </c>
      <c r="I1011" s="199">
        <v>251096</v>
      </c>
      <c r="J1011" s="199">
        <v>0.61</v>
      </c>
      <c r="K1011" s="199">
        <f t="shared" si="15"/>
        <v>153.16999999999999</v>
      </c>
    </row>
    <row r="1012" spans="2:11" x14ac:dyDescent="0.25">
      <c r="B1012" s="198">
        <v>984</v>
      </c>
      <c r="C1012" s="199">
        <v>32959807</v>
      </c>
      <c r="D1012" s="199" t="s">
        <v>1616</v>
      </c>
      <c r="E1012" s="199" t="s">
        <v>1343</v>
      </c>
      <c r="F1012" s="200">
        <v>43556</v>
      </c>
      <c r="G1012" s="200">
        <v>43646</v>
      </c>
      <c r="H1012" s="199">
        <v>86749</v>
      </c>
      <c r="I1012" s="199">
        <v>86749</v>
      </c>
      <c r="J1012" s="199">
        <v>0.61</v>
      </c>
      <c r="K1012" s="199">
        <f t="shared" si="15"/>
        <v>52.92</v>
      </c>
    </row>
    <row r="1013" spans="2:11" x14ac:dyDescent="0.25">
      <c r="B1013" s="198">
        <v>985</v>
      </c>
      <c r="C1013" s="199">
        <v>32959807</v>
      </c>
      <c r="D1013" s="199" t="s">
        <v>1616</v>
      </c>
      <c r="E1013" s="199" t="s">
        <v>1347</v>
      </c>
      <c r="F1013" s="200">
        <v>43556</v>
      </c>
      <c r="G1013" s="200">
        <v>43646</v>
      </c>
      <c r="H1013" s="199">
        <v>184788</v>
      </c>
      <c r="I1013" s="199">
        <v>184788</v>
      </c>
      <c r="J1013" s="199">
        <v>0.61</v>
      </c>
      <c r="K1013" s="199">
        <f t="shared" si="15"/>
        <v>112.72</v>
      </c>
    </row>
    <row r="1014" spans="2:11" x14ac:dyDescent="0.25">
      <c r="B1014" s="198">
        <v>986</v>
      </c>
      <c r="C1014" s="199">
        <v>32959807</v>
      </c>
      <c r="D1014" s="199" t="s">
        <v>1616</v>
      </c>
      <c r="E1014" s="199" t="s">
        <v>1356</v>
      </c>
      <c r="F1014" s="200">
        <v>43556</v>
      </c>
      <c r="G1014" s="200">
        <v>43646</v>
      </c>
      <c r="H1014" s="199">
        <v>2279</v>
      </c>
      <c r="I1014" s="199">
        <v>2279</v>
      </c>
      <c r="J1014" s="199">
        <v>0.61</v>
      </c>
      <c r="K1014" s="199">
        <f t="shared" si="15"/>
        <v>1.39</v>
      </c>
    </row>
    <row r="1015" spans="2:11" x14ac:dyDescent="0.25">
      <c r="B1015" s="198">
        <v>987</v>
      </c>
      <c r="C1015" s="199">
        <v>32959807</v>
      </c>
      <c r="D1015" s="199" t="s">
        <v>1616</v>
      </c>
      <c r="E1015" s="199" t="s">
        <v>1350</v>
      </c>
      <c r="F1015" s="200">
        <v>43556</v>
      </c>
      <c r="G1015" s="200">
        <v>43646</v>
      </c>
      <c r="H1015" s="199">
        <v>209063</v>
      </c>
      <c r="I1015" s="199">
        <v>209063</v>
      </c>
      <c r="J1015" s="199">
        <v>0.61</v>
      </c>
      <c r="K1015" s="199">
        <f t="shared" si="15"/>
        <v>127.53</v>
      </c>
    </row>
    <row r="1016" spans="2:11" x14ac:dyDescent="0.25">
      <c r="B1016" s="198">
        <v>988</v>
      </c>
      <c r="C1016" s="199">
        <v>32961047</v>
      </c>
      <c r="D1016" s="199" t="s">
        <v>1617</v>
      </c>
      <c r="E1016" s="199" t="s">
        <v>1352</v>
      </c>
      <c r="F1016" s="200">
        <v>43586</v>
      </c>
      <c r="G1016" s="200">
        <v>43677</v>
      </c>
      <c r="H1016" s="199">
        <v>123</v>
      </c>
      <c r="I1016" s="199">
        <v>123</v>
      </c>
      <c r="J1016" s="199">
        <v>0.61</v>
      </c>
      <c r="K1016" s="199">
        <f t="shared" si="15"/>
        <v>0.08</v>
      </c>
    </row>
    <row r="1017" spans="2:11" x14ac:dyDescent="0.25">
      <c r="B1017" s="198">
        <v>989</v>
      </c>
      <c r="C1017" s="199">
        <v>32961047</v>
      </c>
      <c r="D1017" s="199" t="s">
        <v>1617</v>
      </c>
      <c r="E1017" s="199" t="s">
        <v>1391</v>
      </c>
      <c r="F1017" s="200">
        <v>43586</v>
      </c>
      <c r="G1017" s="200">
        <v>43677</v>
      </c>
      <c r="H1017" s="199">
        <v>639</v>
      </c>
      <c r="I1017" s="199">
        <v>639</v>
      </c>
      <c r="J1017" s="199">
        <v>0.61</v>
      </c>
      <c r="K1017" s="199">
        <f t="shared" si="15"/>
        <v>0.39</v>
      </c>
    </row>
    <row r="1018" spans="2:11" x14ac:dyDescent="0.25">
      <c r="B1018" s="198">
        <v>990</v>
      </c>
      <c r="C1018" s="199">
        <v>32962344</v>
      </c>
      <c r="D1018" s="199" t="s">
        <v>1618</v>
      </c>
      <c r="E1018" s="199" t="s">
        <v>1344</v>
      </c>
      <c r="F1018" s="200">
        <v>43556</v>
      </c>
      <c r="G1018" s="200">
        <v>43646</v>
      </c>
      <c r="H1018" s="199">
        <v>146628</v>
      </c>
      <c r="I1018" s="199">
        <v>146628</v>
      </c>
      <c r="J1018" s="199">
        <v>0.61</v>
      </c>
      <c r="K1018" s="199">
        <f t="shared" si="15"/>
        <v>89.44</v>
      </c>
    </row>
    <row r="1019" spans="2:11" x14ac:dyDescent="0.25">
      <c r="B1019" s="198">
        <v>991</v>
      </c>
      <c r="C1019" s="199">
        <v>32962344</v>
      </c>
      <c r="D1019" s="199" t="s">
        <v>1618</v>
      </c>
      <c r="E1019" s="199" t="s">
        <v>1345</v>
      </c>
      <c r="F1019" s="200">
        <v>43556</v>
      </c>
      <c r="G1019" s="200">
        <v>43646</v>
      </c>
      <c r="H1019" s="199">
        <v>10514</v>
      </c>
      <c r="I1019" s="199">
        <v>10514</v>
      </c>
      <c r="J1019" s="199">
        <v>0.61</v>
      </c>
      <c r="K1019" s="199">
        <f t="shared" si="15"/>
        <v>6.41</v>
      </c>
    </row>
    <row r="1020" spans="2:11" x14ac:dyDescent="0.25">
      <c r="B1020" s="198">
        <v>992</v>
      </c>
      <c r="C1020" s="199">
        <v>32964760</v>
      </c>
      <c r="D1020" s="199" t="s">
        <v>1619</v>
      </c>
      <c r="E1020" s="199" t="s">
        <v>1340</v>
      </c>
      <c r="F1020" s="200">
        <v>43557</v>
      </c>
      <c r="G1020" s="200">
        <v>43646</v>
      </c>
      <c r="H1020" s="199">
        <v>1459</v>
      </c>
      <c r="I1020" s="199">
        <v>1459</v>
      </c>
      <c r="J1020" s="199">
        <v>0.61</v>
      </c>
      <c r="K1020" s="199">
        <f t="shared" si="15"/>
        <v>0.89</v>
      </c>
    </row>
    <row r="1021" spans="2:11" x14ac:dyDescent="0.25">
      <c r="B1021" s="198">
        <v>993</v>
      </c>
      <c r="C1021" s="199">
        <v>32964760</v>
      </c>
      <c r="D1021" s="199" t="s">
        <v>1619</v>
      </c>
      <c r="E1021" s="199" t="s">
        <v>1344</v>
      </c>
      <c r="F1021" s="200">
        <v>43557</v>
      </c>
      <c r="G1021" s="200">
        <v>43646</v>
      </c>
      <c r="H1021" s="199">
        <v>1139966</v>
      </c>
      <c r="I1021" s="199">
        <v>1139966</v>
      </c>
      <c r="J1021" s="199">
        <v>0.61</v>
      </c>
      <c r="K1021" s="199">
        <f t="shared" si="15"/>
        <v>695.38</v>
      </c>
    </row>
    <row r="1022" spans="2:11" x14ac:dyDescent="0.25">
      <c r="B1022" s="198">
        <v>994</v>
      </c>
      <c r="C1022" s="199">
        <v>32964760</v>
      </c>
      <c r="D1022" s="199" t="s">
        <v>1619</v>
      </c>
      <c r="E1022" s="199" t="s">
        <v>1347</v>
      </c>
      <c r="F1022" s="200">
        <v>43557</v>
      </c>
      <c r="G1022" s="200">
        <v>43646</v>
      </c>
      <c r="H1022" s="199">
        <v>37667</v>
      </c>
      <c r="I1022" s="199">
        <v>37667</v>
      </c>
      <c r="J1022" s="199">
        <v>0.61</v>
      </c>
      <c r="K1022" s="199">
        <f t="shared" si="15"/>
        <v>22.98</v>
      </c>
    </row>
    <row r="1023" spans="2:11" x14ac:dyDescent="0.25">
      <c r="B1023" s="198">
        <v>995</v>
      </c>
      <c r="C1023" s="199">
        <v>32964760</v>
      </c>
      <c r="D1023" s="199" t="s">
        <v>1619</v>
      </c>
      <c r="E1023" s="199" t="s">
        <v>1350</v>
      </c>
      <c r="F1023" s="200">
        <v>43557</v>
      </c>
      <c r="G1023" s="200">
        <v>43646</v>
      </c>
      <c r="H1023" s="199">
        <v>19384</v>
      </c>
      <c r="I1023" s="199">
        <v>19384</v>
      </c>
      <c r="J1023" s="199">
        <v>0.61</v>
      </c>
      <c r="K1023" s="199">
        <f t="shared" si="15"/>
        <v>11.82</v>
      </c>
    </row>
    <row r="1024" spans="2:11" x14ac:dyDescent="0.25">
      <c r="B1024" s="198">
        <v>996</v>
      </c>
      <c r="C1024" s="199">
        <v>32969079</v>
      </c>
      <c r="D1024" s="199" t="s">
        <v>1620</v>
      </c>
      <c r="E1024" s="199" t="s">
        <v>1344</v>
      </c>
      <c r="F1024" s="200">
        <v>43591</v>
      </c>
      <c r="G1024" s="200">
        <v>43604</v>
      </c>
      <c r="H1024" s="199">
        <v>1698608</v>
      </c>
      <c r="I1024" s="199">
        <v>1698608</v>
      </c>
      <c r="J1024" s="199">
        <v>0.61</v>
      </c>
      <c r="K1024" s="199">
        <f t="shared" si="15"/>
        <v>1036.1500000000001</v>
      </c>
    </row>
    <row r="1025" spans="2:11" x14ac:dyDescent="0.25">
      <c r="B1025" s="198">
        <v>997</v>
      </c>
      <c r="C1025" s="199">
        <v>32969079</v>
      </c>
      <c r="D1025" s="199" t="s">
        <v>1620</v>
      </c>
      <c r="E1025" s="199" t="s">
        <v>1345</v>
      </c>
      <c r="F1025" s="200">
        <v>43591</v>
      </c>
      <c r="G1025" s="200">
        <v>43604</v>
      </c>
      <c r="H1025" s="199">
        <v>63497</v>
      </c>
      <c r="I1025" s="199">
        <v>63497</v>
      </c>
      <c r="J1025" s="199">
        <v>0.61</v>
      </c>
      <c r="K1025" s="199">
        <f t="shared" si="15"/>
        <v>38.729999999999997</v>
      </c>
    </row>
    <row r="1026" spans="2:11" x14ac:dyDescent="0.25">
      <c r="B1026" s="198">
        <v>998</v>
      </c>
      <c r="C1026" s="199">
        <v>32970486</v>
      </c>
      <c r="D1026" s="199" t="s">
        <v>1621</v>
      </c>
      <c r="E1026" s="199" t="s">
        <v>1344</v>
      </c>
      <c r="F1026" s="200">
        <v>43591</v>
      </c>
      <c r="G1026" s="200">
        <v>43639</v>
      </c>
      <c r="H1026" s="199">
        <v>937780</v>
      </c>
      <c r="I1026" s="199">
        <v>937780</v>
      </c>
      <c r="J1026" s="199">
        <v>0.61</v>
      </c>
      <c r="K1026" s="199">
        <f t="shared" si="15"/>
        <v>572.04999999999995</v>
      </c>
    </row>
    <row r="1027" spans="2:11" x14ac:dyDescent="0.25">
      <c r="B1027" s="198">
        <v>999</v>
      </c>
      <c r="C1027" s="199">
        <v>32970486</v>
      </c>
      <c r="D1027" s="199" t="s">
        <v>1621</v>
      </c>
      <c r="E1027" s="199" t="s">
        <v>1345</v>
      </c>
      <c r="F1027" s="200">
        <v>43591</v>
      </c>
      <c r="G1027" s="200">
        <v>43639</v>
      </c>
      <c r="H1027" s="199">
        <v>63343</v>
      </c>
      <c r="I1027" s="199">
        <v>63343</v>
      </c>
      <c r="J1027" s="199">
        <v>0.61</v>
      </c>
      <c r="K1027" s="199">
        <f t="shared" si="15"/>
        <v>38.64</v>
      </c>
    </row>
    <row r="1028" spans="2:11" x14ac:dyDescent="0.25">
      <c r="B1028" s="198">
        <v>1000</v>
      </c>
      <c r="C1028" s="199">
        <v>32974963</v>
      </c>
      <c r="D1028" s="199" t="s">
        <v>1622</v>
      </c>
      <c r="E1028" s="199" t="s">
        <v>1340</v>
      </c>
      <c r="F1028" s="200">
        <v>43586</v>
      </c>
      <c r="G1028" s="200">
        <v>43646</v>
      </c>
      <c r="H1028" s="199">
        <v>47441</v>
      </c>
      <c r="I1028" s="199">
        <v>47441</v>
      </c>
      <c r="J1028" s="199">
        <v>0.61</v>
      </c>
      <c r="K1028" s="199">
        <f t="shared" si="15"/>
        <v>28.94</v>
      </c>
    </row>
    <row r="1029" spans="2:11" x14ac:dyDescent="0.25">
      <c r="B1029" s="198">
        <v>1001</v>
      </c>
      <c r="C1029" s="199">
        <v>32974963</v>
      </c>
      <c r="D1029" s="199" t="s">
        <v>1622</v>
      </c>
      <c r="E1029" s="199" t="s">
        <v>1343</v>
      </c>
      <c r="F1029" s="200">
        <v>43586</v>
      </c>
      <c r="G1029" s="200">
        <v>43646</v>
      </c>
      <c r="H1029" s="199">
        <v>14445</v>
      </c>
      <c r="I1029" s="199">
        <v>14445</v>
      </c>
      <c r="J1029" s="199">
        <v>0.61</v>
      </c>
      <c r="K1029" s="199">
        <f t="shared" si="15"/>
        <v>8.81</v>
      </c>
    </row>
    <row r="1030" spans="2:11" x14ac:dyDescent="0.25">
      <c r="B1030" s="198">
        <v>1002</v>
      </c>
      <c r="C1030" s="199">
        <v>32974963</v>
      </c>
      <c r="D1030" s="199" t="s">
        <v>1622</v>
      </c>
      <c r="E1030" s="199" t="s">
        <v>1344</v>
      </c>
      <c r="F1030" s="200">
        <v>43586</v>
      </c>
      <c r="G1030" s="200">
        <v>43646</v>
      </c>
      <c r="H1030" s="199">
        <v>723331</v>
      </c>
      <c r="I1030" s="199">
        <v>723331</v>
      </c>
      <c r="J1030" s="199">
        <v>0.61</v>
      </c>
      <c r="K1030" s="199">
        <f t="shared" si="15"/>
        <v>441.23</v>
      </c>
    </row>
    <row r="1031" spans="2:11" x14ac:dyDescent="0.25">
      <c r="B1031" s="198">
        <v>1003</v>
      </c>
      <c r="C1031" s="199">
        <v>32974963</v>
      </c>
      <c r="D1031" s="199" t="s">
        <v>1622</v>
      </c>
      <c r="E1031" s="199" t="s">
        <v>1345</v>
      </c>
      <c r="F1031" s="200">
        <v>43586</v>
      </c>
      <c r="G1031" s="200">
        <v>43646</v>
      </c>
      <c r="H1031" s="199">
        <v>57798</v>
      </c>
      <c r="I1031" s="199">
        <v>57798</v>
      </c>
      <c r="J1031" s="199">
        <v>0.61</v>
      </c>
      <c r="K1031" s="199">
        <f t="shared" si="15"/>
        <v>35.26</v>
      </c>
    </row>
    <row r="1032" spans="2:11" x14ac:dyDescent="0.25">
      <c r="B1032" s="198">
        <v>1004</v>
      </c>
      <c r="C1032" s="199">
        <v>32974963</v>
      </c>
      <c r="D1032" s="199" t="s">
        <v>1622</v>
      </c>
      <c r="E1032" s="199" t="s">
        <v>1346</v>
      </c>
      <c r="F1032" s="200">
        <v>43586</v>
      </c>
      <c r="G1032" s="200">
        <v>43646</v>
      </c>
      <c r="H1032" s="199">
        <v>52242</v>
      </c>
      <c r="I1032" s="199">
        <v>52242</v>
      </c>
      <c r="J1032" s="199">
        <v>0.61</v>
      </c>
      <c r="K1032" s="199">
        <f t="shared" si="15"/>
        <v>31.87</v>
      </c>
    </row>
    <row r="1033" spans="2:11" x14ac:dyDescent="0.25">
      <c r="B1033" s="198">
        <v>1005</v>
      </c>
      <c r="C1033" s="199">
        <v>32974963</v>
      </c>
      <c r="D1033" s="199" t="s">
        <v>1622</v>
      </c>
      <c r="E1033" s="199" t="s">
        <v>1347</v>
      </c>
      <c r="F1033" s="200">
        <v>43586</v>
      </c>
      <c r="G1033" s="200">
        <v>43646</v>
      </c>
      <c r="H1033" s="199">
        <v>136955</v>
      </c>
      <c r="I1033" s="199">
        <v>136955</v>
      </c>
      <c r="J1033" s="199">
        <v>0.61</v>
      </c>
      <c r="K1033" s="199">
        <f t="shared" si="15"/>
        <v>83.54</v>
      </c>
    </row>
    <row r="1034" spans="2:11" x14ac:dyDescent="0.25">
      <c r="B1034" s="198">
        <v>1006</v>
      </c>
      <c r="C1034" s="199">
        <v>32974963</v>
      </c>
      <c r="D1034" s="199" t="s">
        <v>1622</v>
      </c>
      <c r="E1034" s="199" t="s">
        <v>1356</v>
      </c>
      <c r="F1034" s="200">
        <v>43586</v>
      </c>
      <c r="G1034" s="200">
        <v>43646</v>
      </c>
      <c r="H1034" s="199">
        <v>777</v>
      </c>
      <c r="I1034" s="199">
        <v>777</v>
      </c>
      <c r="J1034" s="199">
        <v>0.61</v>
      </c>
      <c r="K1034" s="199">
        <f t="shared" si="15"/>
        <v>0.47</v>
      </c>
    </row>
    <row r="1035" spans="2:11" x14ac:dyDescent="0.25">
      <c r="B1035" s="198">
        <v>1007</v>
      </c>
      <c r="C1035" s="199">
        <v>32974963</v>
      </c>
      <c r="D1035" s="199" t="s">
        <v>1622</v>
      </c>
      <c r="E1035" s="199" t="s">
        <v>1350</v>
      </c>
      <c r="F1035" s="200">
        <v>43586</v>
      </c>
      <c r="G1035" s="200">
        <v>43646</v>
      </c>
      <c r="H1035" s="199">
        <v>60534</v>
      </c>
      <c r="I1035" s="199">
        <v>60534</v>
      </c>
      <c r="J1035" s="199">
        <v>0.61</v>
      </c>
      <c r="K1035" s="199">
        <f t="shared" si="15"/>
        <v>36.93</v>
      </c>
    </row>
    <row r="1036" spans="2:11" x14ac:dyDescent="0.25">
      <c r="B1036" s="198">
        <v>1008</v>
      </c>
      <c r="C1036" s="199">
        <v>32975013</v>
      </c>
      <c r="D1036" s="199" t="s">
        <v>1623</v>
      </c>
      <c r="E1036" s="199" t="s">
        <v>1340</v>
      </c>
      <c r="F1036" s="200">
        <v>43559</v>
      </c>
      <c r="G1036" s="200">
        <v>43677</v>
      </c>
      <c r="H1036" s="199">
        <v>24861</v>
      </c>
      <c r="I1036" s="199">
        <v>24861</v>
      </c>
      <c r="J1036" s="199">
        <v>0.61</v>
      </c>
      <c r="K1036" s="199">
        <f t="shared" si="15"/>
        <v>15.17</v>
      </c>
    </row>
    <row r="1037" spans="2:11" x14ac:dyDescent="0.25">
      <c r="B1037" s="198">
        <v>1009</v>
      </c>
      <c r="C1037" s="199">
        <v>32975013</v>
      </c>
      <c r="D1037" s="199" t="s">
        <v>1623</v>
      </c>
      <c r="E1037" s="199" t="s">
        <v>1343</v>
      </c>
      <c r="F1037" s="200">
        <v>43559</v>
      </c>
      <c r="G1037" s="200">
        <v>43677</v>
      </c>
      <c r="H1037" s="199">
        <v>11463</v>
      </c>
      <c r="I1037" s="199">
        <v>11463</v>
      </c>
      <c r="J1037" s="199">
        <v>0.61</v>
      </c>
      <c r="K1037" s="199">
        <f t="shared" si="15"/>
        <v>6.99</v>
      </c>
    </row>
    <row r="1038" spans="2:11" x14ac:dyDescent="0.25">
      <c r="B1038" s="198">
        <v>1010</v>
      </c>
      <c r="C1038" s="199">
        <v>32975013</v>
      </c>
      <c r="D1038" s="199" t="s">
        <v>1623</v>
      </c>
      <c r="E1038" s="199" t="s">
        <v>1344</v>
      </c>
      <c r="F1038" s="200">
        <v>43559</v>
      </c>
      <c r="G1038" s="200">
        <v>43677</v>
      </c>
      <c r="H1038" s="199">
        <v>1527382</v>
      </c>
      <c r="I1038" s="199">
        <v>1527382</v>
      </c>
      <c r="J1038" s="199">
        <v>0.61</v>
      </c>
      <c r="K1038" s="199">
        <f t="shared" si="15"/>
        <v>931.7</v>
      </c>
    </row>
    <row r="1039" spans="2:11" x14ac:dyDescent="0.25">
      <c r="B1039" s="198">
        <v>1011</v>
      </c>
      <c r="C1039" s="199">
        <v>32975013</v>
      </c>
      <c r="D1039" s="199" t="s">
        <v>1623</v>
      </c>
      <c r="E1039" s="199" t="s">
        <v>1345</v>
      </c>
      <c r="F1039" s="200">
        <v>43559</v>
      </c>
      <c r="G1039" s="200">
        <v>43677</v>
      </c>
      <c r="H1039" s="199">
        <v>119379</v>
      </c>
      <c r="I1039" s="199">
        <v>119379</v>
      </c>
      <c r="J1039" s="199">
        <v>0.61</v>
      </c>
      <c r="K1039" s="199">
        <f t="shared" si="15"/>
        <v>72.819999999999993</v>
      </c>
    </row>
    <row r="1040" spans="2:11" x14ac:dyDescent="0.25">
      <c r="B1040" s="198">
        <v>1012</v>
      </c>
      <c r="C1040" s="199">
        <v>32975013</v>
      </c>
      <c r="D1040" s="199" t="s">
        <v>1623</v>
      </c>
      <c r="E1040" s="199" t="s">
        <v>1346</v>
      </c>
      <c r="F1040" s="200">
        <v>43559</v>
      </c>
      <c r="G1040" s="200">
        <v>43677</v>
      </c>
      <c r="H1040" s="199">
        <v>60545</v>
      </c>
      <c r="I1040" s="199">
        <v>60545</v>
      </c>
      <c r="J1040" s="199">
        <v>0.61</v>
      </c>
      <c r="K1040" s="199">
        <f t="shared" si="15"/>
        <v>36.93</v>
      </c>
    </row>
    <row r="1041" spans="2:11" x14ac:dyDescent="0.25">
      <c r="B1041" s="198">
        <v>1013</v>
      </c>
      <c r="C1041" s="199">
        <v>32975013</v>
      </c>
      <c r="D1041" s="199" t="s">
        <v>1623</v>
      </c>
      <c r="E1041" s="199" t="s">
        <v>1356</v>
      </c>
      <c r="F1041" s="200">
        <v>43559</v>
      </c>
      <c r="G1041" s="200">
        <v>43677</v>
      </c>
      <c r="H1041" s="199">
        <v>2550</v>
      </c>
      <c r="I1041" s="199">
        <v>2550</v>
      </c>
      <c r="J1041" s="199">
        <v>0.61</v>
      </c>
      <c r="K1041" s="199">
        <f t="shared" si="15"/>
        <v>1.56</v>
      </c>
    </row>
    <row r="1042" spans="2:11" x14ac:dyDescent="0.25">
      <c r="B1042" s="198">
        <v>1014</v>
      </c>
      <c r="C1042" s="199">
        <v>32975013</v>
      </c>
      <c r="D1042" s="199" t="s">
        <v>1623</v>
      </c>
      <c r="E1042" s="199" t="s">
        <v>1350</v>
      </c>
      <c r="F1042" s="200">
        <v>43559</v>
      </c>
      <c r="G1042" s="200">
        <v>43677</v>
      </c>
      <c r="H1042" s="199">
        <v>82388</v>
      </c>
      <c r="I1042" s="199">
        <v>82388</v>
      </c>
      <c r="J1042" s="199">
        <v>0.61</v>
      </c>
      <c r="K1042" s="199">
        <f t="shared" si="15"/>
        <v>50.26</v>
      </c>
    </row>
    <row r="1043" spans="2:11" x14ac:dyDescent="0.25">
      <c r="B1043" s="198">
        <v>1015</v>
      </c>
      <c r="C1043" s="199">
        <v>32975019</v>
      </c>
      <c r="D1043" s="199" t="s">
        <v>1624</v>
      </c>
      <c r="E1043" s="199" t="s">
        <v>1344</v>
      </c>
      <c r="F1043" s="200">
        <v>43558</v>
      </c>
      <c r="G1043" s="200">
        <v>43646</v>
      </c>
      <c r="H1043" s="199">
        <v>2045736</v>
      </c>
      <c r="I1043" s="199">
        <v>2045736</v>
      </c>
      <c r="J1043" s="199">
        <v>0.61</v>
      </c>
      <c r="K1043" s="199">
        <f t="shared" si="15"/>
        <v>1247.9000000000001</v>
      </c>
    </row>
    <row r="1044" spans="2:11" x14ac:dyDescent="0.25">
      <c r="B1044" s="198">
        <v>1016</v>
      </c>
      <c r="C1044" s="199">
        <v>32975019</v>
      </c>
      <c r="D1044" s="199" t="s">
        <v>1624</v>
      </c>
      <c r="E1044" s="199" t="s">
        <v>1345</v>
      </c>
      <c r="F1044" s="200">
        <v>43558</v>
      </c>
      <c r="G1044" s="200">
        <v>43646</v>
      </c>
      <c r="H1044" s="199">
        <v>149235</v>
      </c>
      <c r="I1044" s="199">
        <v>149235</v>
      </c>
      <c r="J1044" s="199">
        <v>0.61</v>
      </c>
      <c r="K1044" s="199">
        <f t="shared" si="15"/>
        <v>91.03</v>
      </c>
    </row>
    <row r="1045" spans="2:11" x14ac:dyDescent="0.25">
      <c r="B1045" s="198">
        <v>1017</v>
      </c>
      <c r="C1045" s="199">
        <v>32982492</v>
      </c>
      <c r="D1045" s="199" t="s">
        <v>1625</v>
      </c>
      <c r="E1045" s="199" t="s">
        <v>1348</v>
      </c>
      <c r="F1045" s="200">
        <v>43586</v>
      </c>
      <c r="G1045" s="200">
        <v>43921</v>
      </c>
      <c r="H1045" s="199">
        <v>4069</v>
      </c>
      <c r="I1045" s="199">
        <v>4069</v>
      </c>
      <c r="J1045" s="199">
        <v>0.61</v>
      </c>
      <c r="K1045" s="199">
        <f t="shared" si="15"/>
        <v>2.48</v>
      </c>
    </row>
    <row r="1046" spans="2:11" x14ac:dyDescent="0.25">
      <c r="B1046" s="198">
        <v>1018</v>
      </c>
      <c r="C1046" s="199">
        <v>32982522</v>
      </c>
      <c r="D1046" s="199" t="s">
        <v>1626</v>
      </c>
      <c r="E1046" s="199" t="s">
        <v>1359</v>
      </c>
      <c r="F1046" s="200">
        <v>43571</v>
      </c>
      <c r="G1046" s="200">
        <v>43616</v>
      </c>
      <c r="H1046" s="199">
        <v>9231</v>
      </c>
      <c r="I1046" s="199">
        <v>9231</v>
      </c>
      <c r="J1046" s="199">
        <v>0.61</v>
      </c>
      <c r="K1046" s="199">
        <f t="shared" si="15"/>
        <v>5.63</v>
      </c>
    </row>
    <row r="1047" spans="2:11" x14ac:dyDescent="0.25">
      <c r="B1047" s="198">
        <v>1019</v>
      </c>
      <c r="C1047" s="199">
        <v>32982522</v>
      </c>
      <c r="D1047" s="199" t="s">
        <v>1626</v>
      </c>
      <c r="E1047" s="199" t="s">
        <v>1348</v>
      </c>
      <c r="F1047" s="200">
        <v>43571</v>
      </c>
      <c r="G1047" s="200">
        <v>43616</v>
      </c>
      <c r="H1047" s="199">
        <v>80865</v>
      </c>
      <c r="I1047" s="199">
        <v>80865</v>
      </c>
      <c r="J1047" s="199">
        <v>0.61</v>
      </c>
      <c r="K1047" s="199">
        <f t="shared" si="15"/>
        <v>49.33</v>
      </c>
    </row>
    <row r="1048" spans="2:11" x14ac:dyDescent="0.25">
      <c r="B1048" s="198">
        <v>1020</v>
      </c>
      <c r="C1048" s="199">
        <v>32988375</v>
      </c>
      <c r="D1048" s="199" t="s">
        <v>1627</v>
      </c>
      <c r="E1048" s="199" t="s">
        <v>1340</v>
      </c>
      <c r="F1048" s="200">
        <v>43557</v>
      </c>
      <c r="G1048" s="200">
        <v>43646</v>
      </c>
      <c r="H1048" s="199">
        <v>11293</v>
      </c>
      <c r="I1048" s="199">
        <v>11293</v>
      </c>
      <c r="J1048" s="199">
        <v>0.61</v>
      </c>
      <c r="K1048" s="199">
        <f t="shared" si="15"/>
        <v>6.89</v>
      </c>
    </row>
    <row r="1049" spans="2:11" x14ac:dyDescent="0.25">
      <c r="B1049" s="198">
        <v>1021</v>
      </c>
      <c r="C1049" s="199">
        <v>32988375</v>
      </c>
      <c r="D1049" s="199" t="s">
        <v>1627</v>
      </c>
      <c r="E1049" s="199" t="s">
        <v>1342</v>
      </c>
      <c r="F1049" s="200">
        <v>43557</v>
      </c>
      <c r="G1049" s="200">
        <v>43646</v>
      </c>
      <c r="H1049" s="199">
        <v>7526</v>
      </c>
      <c r="I1049" s="199">
        <v>7526</v>
      </c>
      <c r="J1049" s="199">
        <v>0.61</v>
      </c>
      <c r="K1049" s="199">
        <f t="shared" si="15"/>
        <v>4.59</v>
      </c>
    </row>
    <row r="1050" spans="2:11" x14ac:dyDescent="0.25">
      <c r="B1050" s="198">
        <v>1022</v>
      </c>
      <c r="C1050" s="199">
        <v>32988375</v>
      </c>
      <c r="D1050" s="199" t="s">
        <v>1627</v>
      </c>
      <c r="E1050" s="199" t="s">
        <v>1343</v>
      </c>
      <c r="F1050" s="200">
        <v>43557</v>
      </c>
      <c r="G1050" s="200">
        <v>43646</v>
      </c>
      <c r="H1050" s="199">
        <v>5949</v>
      </c>
      <c r="I1050" s="199">
        <v>5949</v>
      </c>
      <c r="J1050" s="199">
        <v>0.61</v>
      </c>
      <c r="K1050" s="199">
        <f t="shared" si="15"/>
        <v>3.63</v>
      </c>
    </row>
    <row r="1051" spans="2:11" x14ac:dyDescent="0.25">
      <c r="B1051" s="198">
        <v>1023</v>
      </c>
      <c r="C1051" s="199">
        <v>32988375</v>
      </c>
      <c r="D1051" s="199" t="s">
        <v>1627</v>
      </c>
      <c r="E1051" s="199" t="s">
        <v>1358</v>
      </c>
      <c r="F1051" s="200">
        <v>43557</v>
      </c>
      <c r="G1051" s="200">
        <v>43646</v>
      </c>
      <c r="H1051" s="199">
        <v>265</v>
      </c>
      <c r="I1051" s="199">
        <v>265</v>
      </c>
      <c r="J1051" s="199">
        <v>0.61</v>
      </c>
      <c r="K1051" s="199">
        <f t="shared" si="15"/>
        <v>0.16</v>
      </c>
    </row>
    <row r="1052" spans="2:11" x14ac:dyDescent="0.25">
      <c r="B1052" s="198">
        <v>1024</v>
      </c>
      <c r="C1052" s="199">
        <v>32988375</v>
      </c>
      <c r="D1052" s="199" t="s">
        <v>1627</v>
      </c>
      <c r="E1052" s="199" t="s">
        <v>1344</v>
      </c>
      <c r="F1052" s="200">
        <v>43557</v>
      </c>
      <c r="G1052" s="200">
        <v>43646</v>
      </c>
      <c r="H1052" s="199">
        <v>80073</v>
      </c>
      <c r="I1052" s="199">
        <v>80073</v>
      </c>
      <c r="J1052" s="199">
        <v>0.61</v>
      </c>
      <c r="K1052" s="199">
        <f t="shared" ref="K1052:K1115" si="16">ROUND(I1052*(J1052/1000),2)</f>
        <v>48.84</v>
      </c>
    </row>
    <row r="1053" spans="2:11" x14ac:dyDescent="0.25">
      <c r="B1053" s="198">
        <v>1025</v>
      </c>
      <c r="C1053" s="199">
        <v>32988375</v>
      </c>
      <c r="D1053" s="199" t="s">
        <v>1627</v>
      </c>
      <c r="E1053" s="199" t="s">
        <v>1345</v>
      </c>
      <c r="F1053" s="200">
        <v>43557</v>
      </c>
      <c r="G1053" s="200">
        <v>43646</v>
      </c>
      <c r="H1053" s="199">
        <v>55128</v>
      </c>
      <c r="I1053" s="199">
        <v>55128</v>
      </c>
      <c r="J1053" s="199">
        <v>0.61</v>
      </c>
      <c r="K1053" s="199">
        <f t="shared" si="16"/>
        <v>33.630000000000003</v>
      </c>
    </row>
    <row r="1054" spans="2:11" x14ac:dyDescent="0.25">
      <c r="B1054" s="198">
        <v>1026</v>
      </c>
      <c r="C1054" s="199">
        <v>32988375</v>
      </c>
      <c r="D1054" s="199" t="s">
        <v>1627</v>
      </c>
      <c r="E1054" s="199" t="s">
        <v>1359</v>
      </c>
      <c r="F1054" s="200">
        <v>43557</v>
      </c>
      <c r="G1054" s="200">
        <v>43646</v>
      </c>
      <c r="H1054" s="199">
        <v>1553</v>
      </c>
      <c r="I1054" s="199">
        <v>1553</v>
      </c>
      <c r="J1054" s="199">
        <v>0.61</v>
      </c>
      <c r="K1054" s="199">
        <f t="shared" si="16"/>
        <v>0.95</v>
      </c>
    </row>
    <row r="1055" spans="2:11" x14ac:dyDescent="0.25">
      <c r="B1055" s="198">
        <v>1027</v>
      </c>
      <c r="C1055" s="199">
        <v>32988375</v>
      </c>
      <c r="D1055" s="199" t="s">
        <v>1627</v>
      </c>
      <c r="E1055" s="199" t="s">
        <v>1346</v>
      </c>
      <c r="F1055" s="200">
        <v>43557</v>
      </c>
      <c r="G1055" s="200">
        <v>43646</v>
      </c>
      <c r="H1055" s="199">
        <v>25613</v>
      </c>
      <c r="I1055" s="199">
        <v>25613</v>
      </c>
      <c r="J1055" s="199">
        <v>0.61</v>
      </c>
      <c r="K1055" s="199">
        <f t="shared" si="16"/>
        <v>15.62</v>
      </c>
    </row>
    <row r="1056" spans="2:11" x14ac:dyDescent="0.25">
      <c r="B1056" s="198">
        <v>1028</v>
      </c>
      <c r="C1056" s="199">
        <v>32988375</v>
      </c>
      <c r="D1056" s="199" t="s">
        <v>1627</v>
      </c>
      <c r="E1056" s="199" t="s">
        <v>1347</v>
      </c>
      <c r="F1056" s="200">
        <v>43557</v>
      </c>
      <c r="G1056" s="200">
        <v>43646</v>
      </c>
      <c r="H1056" s="199">
        <v>60819</v>
      </c>
      <c r="I1056" s="199">
        <v>60819</v>
      </c>
      <c r="J1056" s="199">
        <v>0.61</v>
      </c>
      <c r="K1056" s="199">
        <f t="shared" si="16"/>
        <v>37.1</v>
      </c>
    </row>
    <row r="1057" spans="2:11" x14ac:dyDescent="0.25">
      <c r="B1057" s="198">
        <v>1029</v>
      </c>
      <c r="C1057" s="199">
        <v>32988375</v>
      </c>
      <c r="D1057" s="199" t="s">
        <v>1627</v>
      </c>
      <c r="E1057" s="199" t="s">
        <v>1348</v>
      </c>
      <c r="F1057" s="200">
        <v>43557</v>
      </c>
      <c r="G1057" s="200">
        <v>43646</v>
      </c>
      <c r="H1057" s="199">
        <v>9652</v>
      </c>
      <c r="I1057" s="199">
        <v>9652</v>
      </c>
      <c r="J1057" s="199">
        <v>0.61</v>
      </c>
      <c r="K1057" s="199">
        <f t="shared" si="16"/>
        <v>5.89</v>
      </c>
    </row>
    <row r="1058" spans="2:11" x14ac:dyDescent="0.25">
      <c r="B1058" s="198">
        <v>1030</v>
      </c>
      <c r="C1058" s="199">
        <v>32988375</v>
      </c>
      <c r="D1058" s="199" t="s">
        <v>1627</v>
      </c>
      <c r="E1058" s="199" t="s">
        <v>1356</v>
      </c>
      <c r="F1058" s="200">
        <v>43557</v>
      </c>
      <c r="G1058" s="200">
        <v>43646</v>
      </c>
      <c r="H1058" s="199">
        <v>815</v>
      </c>
      <c r="I1058" s="199">
        <v>815</v>
      </c>
      <c r="J1058" s="199">
        <v>0.61</v>
      </c>
      <c r="K1058" s="199">
        <f t="shared" si="16"/>
        <v>0.5</v>
      </c>
    </row>
    <row r="1059" spans="2:11" x14ac:dyDescent="0.25">
      <c r="B1059" s="198">
        <v>1031</v>
      </c>
      <c r="C1059" s="199">
        <v>32988375</v>
      </c>
      <c r="D1059" s="199" t="s">
        <v>1627</v>
      </c>
      <c r="E1059" s="199" t="s">
        <v>1350</v>
      </c>
      <c r="F1059" s="200">
        <v>43557</v>
      </c>
      <c r="G1059" s="200">
        <v>43646</v>
      </c>
      <c r="H1059" s="199">
        <v>34685</v>
      </c>
      <c r="I1059" s="199">
        <v>34685</v>
      </c>
      <c r="J1059" s="199">
        <v>0.61</v>
      </c>
      <c r="K1059" s="199">
        <f t="shared" si="16"/>
        <v>21.16</v>
      </c>
    </row>
    <row r="1060" spans="2:11" x14ac:dyDescent="0.25">
      <c r="B1060" s="198">
        <v>1032</v>
      </c>
      <c r="C1060" s="199">
        <v>32990090</v>
      </c>
      <c r="D1060" s="199" t="s">
        <v>1628</v>
      </c>
      <c r="E1060" s="199" t="s">
        <v>1344</v>
      </c>
      <c r="F1060" s="200">
        <v>43584</v>
      </c>
      <c r="G1060" s="200">
        <v>43632</v>
      </c>
      <c r="H1060" s="199">
        <v>570692</v>
      </c>
      <c r="I1060" s="199">
        <v>570692</v>
      </c>
      <c r="J1060" s="199">
        <v>0.61</v>
      </c>
      <c r="K1060" s="199">
        <f t="shared" si="16"/>
        <v>348.12</v>
      </c>
    </row>
    <row r="1061" spans="2:11" x14ac:dyDescent="0.25">
      <c r="B1061" s="198">
        <v>1033</v>
      </c>
      <c r="C1061" s="199">
        <v>32990090</v>
      </c>
      <c r="D1061" s="199" t="s">
        <v>1628</v>
      </c>
      <c r="E1061" s="199" t="s">
        <v>1345</v>
      </c>
      <c r="F1061" s="200">
        <v>43584</v>
      </c>
      <c r="G1061" s="200">
        <v>43632</v>
      </c>
      <c r="H1061" s="199">
        <v>37922</v>
      </c>
      <c r="I1061" s="199">
        <v>37922</v>
      </c>
      <c r="J1061" s="199">
        <v>0.61</v>
      </c>
      <c r="K1061" s="199">
        <f t="shared" si="16"/>
        <v>23.13</v>
      </c>
    </row>
    <row r="1062" spans="2:11" x14ac:dyDescent="0.25">
      <c r="B1062" s="198">
        <v>1034</v>
      </c>
      <c r="C1062" s="199">
        <v>32991023</v>
      </c>
      <c r="D1062" s="199" t="s">
        <v>1629</v>
      </c>
      <c r="E1062" s="199" t="s">
        <v>1344</v>
      </c>
      <c r="F1062" s="200">
        <v>43598</v>
      </c>
      <c r="G1062" s="200">
        <v>43646</v>
      </c>
      <c r="H1062" s="199">
        <v>939778</v>
      </c>
      <c r="I1062" s="199">
        <v>939778</v>
      </c>
      <c r="J1062" s="199">
        <v>0.61</v>
      </c>
      <c r="K1062" s="199">
        <f t="shared" si="16"/>
        <v>573.26</v>
      </c>
    </row>
    <row r="1063" spans="2:11" x14ac:dyDescent="0.25">
      <c r="B1063" s="198">
        <v>1035</v>
      </c>
      <c r="C1063" s="199">
        <v>32991023</v>
      </c>
      <c r="D1063" s="199" t="s">
        <v>1629</v>
      </c>
      <c r="E1063" s="199" t="s">
        <v>1345</v>
      </c>
      <c r="F1063" s="200">
        <v>43598</v>
      </c>
      <c r="G1063" s="200">
        <v>43646</v>
      </c>
      <c r="H1063" s="199">
        <v>57698</v>
      </c>
      <c r="I1063" s="199">
        <v>57698</v>
      </c>
      <c r="J1063" s="199">
        <v>0.61</v>
      </c>
      <c r="K1063" s="199">
        <f t="shared" si="16"/>
        <v>35.200000000000003</v>
      </c>
    </row>
    <row r="1064" spans="2:11" x14ac:dyDescent="0.25">
      <c r="B1064" s="198">
        <v>1036</v>
      </c>
      <c r="C1064" s="199">
        <v>32994270</v>
      </c>
      <c r="D1064" s="199" t="s">
        <v>1630</v>
      </c>
      <c r="E1064" s="199" t="s">
        <v>1344</v>
      </c>
      <c r="F1064" s="200">
        <v>43591</v>
      </c>
      <c r="G1064" s="200">
        <v>43646</v>
      </c>
      <c r="H1064" s="199">
        <v>334280</v>
      </c>
      <c r="I1064" s="199">
        <v>334280</v>
      </c>
      <c r="J1064" s="199">
        <v>0.61</v>
      </c>
      <c r="K1064" s="199">
        <f t="shared" si="16"/>
        <v>203.91</v>
      </c>
    </row>
    <row r="1065" spans="2:11" x14ac:dyDescent="0.25">
      <c r="B1065" s="198">
        <v>1037</v>
      </c>
      <c r="C1065" s="199">
        <v>32994270</v>
      </c>
      <c r="D1065" s="199" t="s">
        <v>1630</v>
      </c>
      <c r="E1065" s="199" t="s">
        <v>1345</v>
      </c>
      <c r="F1065" s="200">
        <v>43591</v>
      </c>
      <c r="G1065" s="200">
        <v>43646</v>
      </c>
      <c r="H1065" s="199">
        <v>28153</v>
      </c>
      <c r="I1065" s="199">
        <v>28153</v>
      </c>
      <c r="J1065" s="199">
        <v>0.61</v>
      </c>
      <c r="K1065" s="199">
        <f t="shared" si="16"/>
        <v>17.170000000000002</v>
      </c>
    </row>
    <row r="1066" spans="2:11" x14ac:dyDescent="0.25">
      <c r="B1066" s="198">
        <v>1038</v>
      </c>
      <c r="C1066" s="199">
        <v>32995195</v>
      </c>
      <c r="D1066" s="199" t="s">
        <v>1631</v>
      </c>
      <c r="E1066" s="199" t="s">
        <v>1344</v>
      </c>
      <c r="F1066" s="200">
        <v>43557</v>
      </c>
      <c r="G1066" s="200">
        <v>43590</v>
      </c>
      <c r="H1066" s="199">
        <v>103994</v>
      </c>
      <c r="I1066" s="199">
        <v>103994</v>
      </c>
      <c r="J1066" s="199">
        <v>0.61</v>
      </c>
      <c r="K1066" s="199">
        <f t="shared" si="16"/>
        <v>63.44</v>
      </c>
    </row>
    <row r="1067" spans="2:11" x14ac:dyDescent="0.25">
      <c r="B1067" s="198">
        <v>1039</v>
      </c>
      <c r="C1067" s="199">
        <v>32997705</v>
      </c>
      <c r="D1067" s="199" t="s">
        <v>1632</v>
      </c>
      <c r="E1067" s="199" t="s">
        <v>1340</v>
      </c>
      <c r="F1067" s="200">
        <v>43591</v>
      </c>
      <c r="G1067" s="200">
        <v>43639</v>
      </c>
      <c r="H1067" s="199">
        <v>196140</v>
      </c>
      <c r="I1067" s="199">
        <v>196140</v>
      </c>
      <c r="J1067" s="199">
        <v>0.61</v>
      </c>
      <c r="K1067" s="199">
        <f t="shared" si="16"/>
        <v>119.65</v>
      </c>
    </row>
    <row r="1068" spans="2:11" x14ac:dyDescent="0.25">
      <c r="B1068" s="198">
        <v>1040</v>
      </c>
      <c r="C1068" s="199">
        <v>32997705</v>
      </c>
      <c r="D1068" s="199" t="s">
        <v>1632</v>
      </c>
      <c r="E1068" s="199" t="s">
        <v>1343</v>
      </c>
      <c r="F1068" s="200">
        <v>43591</v>
      </c>
      <c r="G1068" s="200">
        <v>43639</v>
      </c>
      <c r="H1068" s="199">
        <v>61893</v>
      </c>
      <c r="I1068" s="199">
        <v>61893</v>
      </c>
      <c r="J1068" s="199">
        <v>0.61</v>
      </c>
      <c r="K1068" s="199">
        <f t="shared" si="16"/>
        <v>37.75</v>
      </c>
    </row>
    <row r="1069" spans="2:11" x14ac:dyDescent="0.25">
      <c r="B1069" s="198">
        <v>1041</v>
      </c>
      <c r="C1069" s="199">
        <v>32997705</v>
      </c>
      <c r="D1069" s="199" t="s">
        <v>1632</v>
      </c>
      <c r="E1069" s="199" t="s">
        <v>1344</v>
      </c>
      <c r="F1069" s="200">
        <v>43591</v>
      </c>
      <c r="G1069" s="200">
        <v>43639</v>
      </c>
      <c r="H1069" s="199">
        <v>59504</v>
      </c>
      <c r="I1069" s="199">
        <v>59504</v>
      </c>
      <c r="J1069" s="199">
        <v>0.61</v>
      </c>
      <c r="K1069" s="199">
        <f t="shared" si="16"/>
        <v>36.299999999999997</v>
      </c>
    </row>
    <row r="1070" spans="2:11" x14ac:dyDescent="0.25">
      <c r="B1070" s="198">
        <v>1042</v>
      </c>
      <c r="C1070" s="199">
        <v>32997705</v>
      </c>
      <c r="D1070" s="199" t="s">
        <v>1632</v>
      </c>
      <c r="E1070" s="199" t="s">
        <v>1359</v>
      </c>
      <c r="F1070" s="200">
        <v>43591</v>
      </c>
      <c r="G1070" s="200">
        <v>43639</v>
      </c>
      <c r="H1070" s="199">
        <v>453</v>
      </c>
      <c r="I1070" s="199">
        <v>453</v>
      </c>
      <c r="J1070" s="199">
        <v>0.61</v>
      </c>
      <c r="K1070" s="199">
        <f t="shared" si="16"/>
        <v>0.28000000000000003</v>
      </c>
    </row>
    <row r="1071" spans="2:11" x14ac:dyDescent="0.25">
      <c r="B1071" s="198">
        <v>1043</v>
      </c>
      <c r="C1071" s="199">
        <v>32997705</v>
      </c>
      <c r="D1071" s="199" t="s">
        <v>1632</v>
      </c>
      <c r="E1071" s="199" t="s">
        <v>1346</v>
      </c>
      <c r="F1071" s="200">
        <v>43591</v>
      </c>
      <c r="G1071" s="200">
        <v>43639</v>
      </c>
      <c r="H1071" s="199">
        <v>68893</v>
      </c>
      <c r="I1071" s="199">
        <v>68893</v>
      </c>
      <c r="J1071" s="199">
        <v>0.61</v>
      </c>
      <c r="K1071" s="199">
        <f t="shared" si="16"/>
        <v>42.02</v>
      </c>
    </row>
    <row r="1072" spans="2:11" x14ac:dyDescent="0.25">
      <c r="B1072" s="198">
        <v>1044</v>
      </c>
      <c r="C1072" s="199">
        <v>32997705</v>
      </c>
      <c r="D1072" s="199" t="s">
        <v>1632</v>
      </c>
      <c r="E1072" s="199" t="s">
        <v>1347</v>
      </c>
      <c r="F1072" s="200">
        <v>43591</v>
      </c>
      <c r="G1072" s="200">
        <v>43639</v>
      </c>
      <c r="H1072" s="199">
        <v>202417</v>
      </c>
      <c r="I1072" s="199">
        <v>202417</v>
      </c>
      <c r="J1072" s="199">
        <v>0.61</v>
      </c>
      <c r="K1072" s="199">
        <f t="shared" si="16"/>
        <v>123.47</v>
      </c>
    </row>
    <row r="1073" spans="2:11" x14ac:dyDescent="0.25">
      <c r="B1073" s="198">
        <v>1045</v>
      </c>
      <c r="C1073" s="199">
        <v>32997705</v>
      </c>
      <c r="D1073" s="199" t="s">
        <v>1632</v>
      </c>
      <c r="E1073" s="199" t="s">
        <v>1356</v>
      </c>
      <c r="F1073" s="200">
        <v>43591</v>
      </c>
      <c r="G1073" s="200">
        <v>43639</v>
      </c>
      <c r="H1073" s="199">
        <v>600</v>
      </c>
      <c r="I1073" s="199">
        <v>600</v>
      </c>
      <c r="J1073" s="199">
        <v>0.61</v>
      </c>
      <c r="K1073" s="199">
        <f t="shared" si="16"/>
        <v>0.37</v>
      </c>
    </row>
    <row r="1074" spans="2:11" x14ac:dyDescent="0.25">
      <c r="B1074" s="198">
        <v>1046</v>
      </c>
      <c r="C1074" s="199">
        <v>32997705</v>
      </c>
      <c r="D1074" s="199" t="s">
        <v>1632</v>
      </c>
      <c r="E1074" s="199" t="s">
        <v>1350</v>
      </c>
      <c r="F1074" s="200">
        <v>43591</v>
      </c>
      <c r="G1074" s="200">
        <v>43639</v>
      </c>
      <c r="H1074" s="199">
        <v>166112</v>
      </c>
      <c r="I1074" s="199">
        <v>166112</v>
      </c>
      <c r="J1074" s="199">
        <v>0.61</v>
      </c>
      <c r="K1074" s="199">
        <f t="shared" si="16"/>
        <v>101.33</v>
      </c>
    </row>
    <row r="1075" spans="2:11" x14ac:dyDescent="0.25">
      <c r="B1075" s="198">
        <v>1047</v>
      </c>
      <c r="C1075" s="199">
        <v>32997924</v>
      </c>
      <c r="D1075" s="199" t="s">
        <v>1633</v>
      </c>
      <c r="E1075" s="199" t="s">
        <v>1344</v>
      </c>
      <c r="F1075" s="200">
        <v>43565</v>
      </c>
      <c r="G1075" s="200">
        <v>43646</v>
      </c>
      <c r="H1075" s="199">
        <v>2946652</v>
      </c>
      <c r="I1075" s="199">
        <v>2946652</v>
      </c>
      <c r="J1075" s="199">
        <v>0.61</v>
      </c>
      <c r="K1075" s="199">
        <f t="shared" si="16"/>
        <v>1797.46</v>
      </c>
    </row>
    <row r="1076" spans="2:11" x14ac:dyDescent="0.25">
      <c r="B1076" s="198">
        <v>1048</v>
      </c>
      <c r="C1076" s="199">
        <v>32997924</v>
      </c>
      <c r="D1076" s="199" t="s">
        <v>1633</v>
      </c>
      <c r="E1076" s="199" t="s">
        <v>1345</v>
      </c>
      <c r="F1076" s="200">
        <v>43565</v>
      </c>
      <c r="G1076" s="200">
        <v>43646</v>
      </c>
      <c r="H1076" s="199">
        <v>263420</v>
      </c>
      <c r="I1076" s="199">
        <v>263420</v>
      </c>
      <c r="J1076" s="199">
        <v>0.61</v>
      </c>
      <c r="K1076" s="199">
        <f t="shared" si="16"/>
        <v>160.69</v>
      </c>
    </row>
    <row r="1077" spans="2:11" x14ac:dyDescent="0.25">
      <c r="B1077" s="198">
        <v>1049</v>
      </c>
      <c r="C1077" s="199">
        <v>32998180</v>
      </c>
      <c r="D1077" s="199" t="s">
        <v>1634</v>
      </c>
      <c r="E1077" s="199" t="s">
        <v>1340</v>
      </c>
      <c r="F1077" s="200">
        <v>43570</v>
      </c>
      <c r="G1077" s="200">
        <v>43590</v>
      </c>
      <c r="H1077" s="199">
        <v>9607</v>
      </c>
      <c r="I1077" s="199">
        <v>9607</v>
      </c>
      <c r="J1077" s="199">
        <v>0.61</v>
      </c>
      <c r="K1077" s="199">
        <f t="shared" si="16"/>
        <v>5.86</v>
      </c>
    </row>
    <row r="1078" spans="2:11" x14ac:dyDescent="0.25">
      <c r="B1078" s="198">
        <v>1050</v>
      </c>
      <c r="C1078" s="199">
        <v>32998180</v>
      </c>
      <c r="D1078" s="199" t="s">
        <v>1634</v>
      </c>
      <c r="E1078" s="199" t="s">
        <v>1343</v>
      </c>
      <c r="F1078" s="200">
        <v>43570</v>
      </c>
      <c r="G1078" s="200">
        <v>43590</v>
      </c>
      <c r="H1078" s="199">
        <v>4017</v>
      </c>
      <c r="I1078" s="199">
        <v>4017</v>
      </c>
      <c r="J1078" s="199">
        <v>0.61</v>
      </c>
      <c r="K1078" s="199">
        <f t="shared" si="16"/>
        <v>2.4500000000000002</v>
      </c>
    </row>
    <row r="1079" spans="2:11" x14ac:dyDescent="0.25">
      <c r="B1079" s="198">
        <v>1051</v>
      </c>
      <c r="C1079" s="199">
        <v>32998180</v>
      </c>
      <c r="D1079" s="199" t="s">
        <v>1634</v>
      </c>
      <c r="E1079" s="199" t="s">
        <v>1344</v>
      </c>
      <c r="F1079" s="200">
        <v>43570</v>
      </c>
      <c r="G1079" s="200">
        <v>43590</v>
      </c>
      <c r="H1079" s="199">
        <v>33707</v>
      </c>
      <c r="I1079" s="199">
        <v>33707</v>
      </c>
      <c r="J1079" s="199">
        <v>0.61</v>
      </c>
      <c r="K1079" s="199">
        <f t="shared" si="16"/>
        <v>20.56</v>
      </c>
    </row>
    <row r="1080" spans="2:11" x14ac:dyDescent="0.25">
      <c r="B1080" s="198">
        <v>1052</v>
      </c>
      <c r="C1080" s="199">
        <v>32998180</v>
      </c>
      <c r="D1080" s="199" t="s">
        <v>1634</v>
      </c>
      <c r="E1080" s="199" t="s">
        <v>1347</v>
      </c>
      <c r="F1080" s="200">
        <v>43570</v>
      </c>
      <c r="G1080" s="200">
        <v>43590</v>
      </c>
      <c r="H1080" s="199">
        <v>14456</v>
      </c>
      <c r="I1080" s="199">
        <v>14456</v>
      </c>
      <c r="J1080" s="199">
        <v>0.61</v>
      </c>
      <c r="K1080" s="199">
        <f t="shared" si="16"/>
        <v>8.82</v>
      </c>
    </row>
    <row r="1081" spans="2:11" x14ac:dyDescent="0.25">
      <c r="B1081" s="198">
        <v>1053</v>
      </c>
      <c r="C1081" s="199">
        <v>32998180</v>
      </c>
      <c r="D1081" s="199" t="s">
        <v>1634</v>
      </c>
      <c r="E1081" s="199" t="s">
        <v>1350</v>
      </c>
      <c r="F1081" s="200">
        <v>43570</v>
      </c>
      <c r="G1081" s="200">
        <v>43590</v>
      </c>
      <c r="H1081" s="199">
        <v>7136</v>
      </c>
      <c r="I1081" s="199">
        <v>7136</v>
      </c>
      <c r="J1081" s="199">
        <v>0.61</v>
      </c>
      <c r="K1081" s="199">
        <f t="shared" si="16"/>
        <v>4.3499999999999996</v>
      </c>
    </row>
    <row r="1082" spans="2:11" x14ac:dyDescent="0.25">
      <c r="B1082" s="198">
        <v>1054</v>
      </c>
      <c r="C1082" s="199">
        <v>33003135</v>
      </c>
      <c r="D1082" s="199" t="s">
        <v>1635</v>
      </c>
      <c r="E1082" s="199" t="s">
        <v>1340</v>
      </c>
      <c r="F1082" s="200">
        <v>43559</v>
      </c>
      <c r="G1082" s="200">
        <v>43585</v>
      </c>
      <c r="H1082" s="199">
        <v>3</v>
      </c>
      <c r="I1082" s="199">
        <v>3</v>
      </c>
      <c r="J1082" s="199">
        <v>0.61</v>
      </c>
      <c r="K1082" s="199">
        <f t="shared" si="16"/>
        <v>0</v>
      </c>
    </row>
    <row r="1083" spans="2:11" x14ac:dyDescent="0.25">
      <c r="B1083" s="198">
        <v>1055</v>
      </c>
      <c r="C1083" s="199">
        <v>33003135</v>
      </c>
      <c r="D1083" s="199" t="s">
        <v>1635</v>
      </c>
      <c r="E1083" s="199" t="s">
        <v>1344</v>
      </c>
      <c r="F1083" s="200">
        <v>43559</v>
      </c>
      <c r="G1083" s="200">
        <v>43585</v>
      </c>
      <c r="H1083" s="199">
        <v>10</v>
      </c>
      <c r="I1083" s="199">
        <v>10</v>
      </c>
      <c r="J1083" s="199">
        <v>0.61</v>
      </c>
      <c r="K1083" s="199">
        <f t="shared" si="16"/>
        <v>0.01</v>
      </c>
    </row>
    <row r="1084" spans="2:11" x14ac:dyDescent="0.25">
      <c r="B1084" s="198">
        <v>1056</v>
      </c>
      <c r="C1084" s="199">
        <v>33003135</v>
      </c>
      <c r="D1084" s="199" t="s">
        <v>1635</v>
      </c>
      <c r="E1084" s="199" t="s">
        <v>1347</v>
      </c>
      <c r="F1084" s="200">
        <v>43559</v>
      </c>
      <c r="G1084" s="200">
        <v>43585</v>
      </c>
      <c r="H1084" s="199">
        <v>6</v>
      </c>
      <c r="I1084" s="199">
        <v>6</v>
      </c>
      <c r="J1084" s="199">
        <v>0.61</v>
      </c>
      <c r="K1084" s="199">
        <f t="shared" si="16"/>
        <v>0</v>
      </c>
    </row>
    <row r="1085" spans="2:11" x14ac:dyDescent="0.25">
      <c r="B1085" s="198">
        <v>1057</v>
      </c>
      <c r="C1085" s="199">
        <v>33003890</v>
      </c>
      <c r="D1085" s="199" t="s">
        <v>1636</v>
      </c>
      <c r="E1085" s="199" t="s">
        <v>1340</v>
      </c>
      <c r="F1085" s="200">
        <v>43558</v>
      </c>
      <c r="G1085" s="200">
        <v>43612</v>
      </c>
      <c r="H1085" s="199">
        <v>317052</v>
      </c>
      <c r="I1085" s="199">
        <v>317052</v>
      </c>
      <c r="J1085" s="199">
        <v>0.61</v>
      </c>
      <c r="K1085" s="199">
        <f t="shared" si="16"/>
        <v>193.4</v>
      </c>
    </row>
    <row r="1086" spans="2:11" x14ac:dyDescent="0.25">
      <c r="B1086" s="198">
        <v>1058</v>
      </c>
      <c r="C1086" s="199">
        <v>33004038</v>
      </c>
      <c r="D1086" s="199" t="s">
        <v>1637</v>
      </c>
      <c r="E1086" s="199" t="s">
        <v>1340</v>
      </c>
      <c r="F1086" s="200">
        <v>43558</v>
      </c>
      <c r="G1086" s="200">
        <v>43646</v>
      </c>
      <c r="H1086" s="199">
        <v>426743</v>
      </c>
      <c r="I1086" s="199">
        <v>426743</v>
      </c>
      <c r="J1086" s="199">
        <v>0.61</v>
      </c>
      <c r="K1086" s="199">
        <f t="shared" si="16"/>
        <v>260.31</v>
      </c>
    </row>
    <row r="1087" spans="2:11" x14ac:dyDescent="0.25">
      <c r="B1087" s="198">
        <v>1059</v>
      </c>
      <c r="C1087" s="199">
        <v>33004038</v>
      </c>
      <c r="D1087" s="199" t="s">
        <v>1637</v>
      </c>
      <c r="E1087" s="199" t="s">
        <v>1343</v>
      </c>
      <c r="F1087" s="200">
        <v>43558</v>
      </c>
      <c r="G1087" s="200">
        <v>43646</v>
      </c>
      <c r="H1087" s="199">
        <v>126178</v>
      </c>
      <c r="I1087" s="199">
        <v>126178</v>
      </c>
      <c r="J1087" s="199">
        <v>0.61</v>
      </c>
      <c r="K1087" s="199">
        <f t="shared" si="16"/>
        <v>76.97</v>
      </c>
    </row>
    <row r="1088" spans="2:11" x14ac:dyDescent="0.25">
      <c r="B1088" s="198">
        <v>1060</v>
      </c>
      <c r="C1088" s="199">
        <v>33004038</v>
      </c>
      <c r="D1088" s="199" t="s">
        <v>1637</v>
      </c>
      <c r="E1088" s="199" t="s">
        <v>1346</v>
      </c>
      <c r="F1088" s="200">
        <v>43558</v>
      </c>
      <c r="G1088" s="200">
        <v>43646</v>
      </c>
      <c r="H1088" s="199">
        <v>187827</v>
      </c>
      <c r="I1088" s="199">
        <v>187827</v>
      </c>
      <c r="J1088" s="199">
        <v>0.61</v>
      </c>
      <c r="K1088" s="199">
        <f t="shared" si="16"/>
        <v>114.57</v>
      </c>
    </row>
    <row r="1089" spans="2:11" x14ac:dyDescent="0.25">
      <c r="B1089" s="198">
        <v>1061</v>
      </c>
      <c r="C1089" s="199">
        <v>33004106</v>
      </c>
      <c r="D1089" s="199" t="s">
        <v>1638</v>
      </c>
      <c r="E1089" s="199" t="s">
        <v>1344</v>
      </c>
      <c r="F1089" s="200">
        <v>43604</v>
      </c>
      <c r="G1089" s="200">
        <v>43644</v>
      </c>
      <c r="H1089" s="199">
        <v>45732</v>
      </c>
      <c r="I1089" s="199">
        <v>45732</v>
      </c>
      <c r="J1089" s="199">
        <v>0.61</v>
      </c>
      <c r="K1089" s="199">
        <f t="shared" si="16"/>
        <v>27.9</v>
      </c>
    </row>
    <row r="1090" spans="2:11" x14ac:dyDescent="0.25">
      <c r="B1090" s="198">
        <v>1062</v>
      </c>
      <c r="C1090" s="199">
        <v>33004416</v>
      </c>
      <c r="D1090" s="199" t="s">
        <v>1639</v>
      </c>
      <c r="E1090" s="199" t="s">
        <v>1344</v>
      </c>
      <c r="F1090" s="200">
        <v>43558</v>
      </c>
      <c r="G1090" s="200">
        <v>43590</v>
      </c>
      <c r="H1090" s="199">
        <v>147505</v>
      </c>
      <c r="I1090" s="199">
        <v>147505</v>
      </c>
      <c r="J1090" s="199">
        <v>0.61</v>
      </c>
      <c r="K1090" s="199">
        <f t="shared" si="16"/>
        <v>89.98</v>
      </c>
    </row>
    <row r="1091" spans="2:11" x14ac:dyDescent="0.25">
      <c r="B1091" s="198">
        <v>1063</v>
      </c>
      <c r="C1091" s="199">
        <v>33004416</v>
      </c>
      <c r="D1091" s="199" t="s">
        <v>1639</v>
      </c>
      <c r="E1091" s="199" t="s">
        <v>1345</v>
      </c>
      <c r="F1091" s="200">
        <v>43558</v>
      </c>
      <c r="G1091" s="200">
        <v>43590</v>
      </c>
      <c r="H1091" s="199">
        <v>12706</v>
      </c>
      <c r="I1091" s="199">
        <v>12706</v>
      </c>
      <c r="J1091" s="199">
        <v>0.61</v>
      </c>
      <c r="K1091" s="199">
        <f t="shared" si="16"/>
        <v>7.75</v>
      </c>
    </row>
    <row r="1092" spans="2:11" x14ac:dyDescent="0.25">
      <c r="B1092" s="198">
        <v>1064</v>
      </c>
      <c r="C1092" s="199">
        <v>33019685</v>
      </c>
      <c r="D1092" s="199" t="s">
        <v>1640</v>
      </c>
      <c r="E1092" s="199" t="s">
        <v>1344</v>
      </c>
      <c r="F1092" s="200">
        <v>43591</v>
      </c>
      <c r="G1092" s="200">
        <v>43646</v>
      </c>
      <c r="H1092" s="199">
        <v>168558</v>
      </c>
      <c r="I1092" s="199">
        <v>168558</v>
      </c>
      <c r="J1092" s="199">
        <v>0.61</v>
      </c>
      <c r="K1092" s="199">
        <f t="shared" si="16"/>
        <v>102.82</v>
      </c>
    </row>
    <row r="1093" spans="2:11" x14ac:dyDescent="0.25">
      <c r="B1093" s="198">
        <v>1065</v>
      </c>
      <c r="C1093" s="199">
        <v>33019685</v>
      </c>
      <c r="D1093" s="199" t="s">
        <v>1640</v>
      </c>
      <c r="E1093" s="199" t="s">
        <v>1345</v>
      </c>
      <c r="F1093" s="200">
        <v>43591</v>
      </c>
      <c r="G1093" s="200">
        <v>43646</v>
      </c>
      <c r="H1093" s="199">
        <v>9364</v>
      </c>
      <c r="I1093" s="199">
        <v>9364</v>
      </c>
      <c r="J1093" s="199">
        <v>0.61</v>
      </c>
      <c r="K1093" s="199">
        <f t="shared" si="16"/>
        <v>5.71</v>
      </c>
    </row>
    <row r="1094" spans="2:11" x14ac:dyDescent="0.25">
      <c r="B1094" s="198">
        <v>1066</v>
      </c>
      <c r="C1094" s="199">
        <v>33022194</v>
      </c>
      <c r="D1094" s="199" t="s">
        <v>1641</v>
      </c>
      <c r="E1094" s="199" t="s">
        <v>1344</v>
      </c>
      <c r="F1094" s="200">
        <v>43558</v>
      </c>
      <c r="G1094" s="200">
        <v>43590</v>
      </c>
      <c r="H1094" s="199">
        <v>7735</v>
      </c>
      <c r="I1094" s="199">
        <v>7735</v>
      </c>
      <c r="J1094" s="199">
        <v>0.61</v>
      </c>
      <c r="K1094" s="199">
        <f t="shared" si="16"/>
        <v>4.72</v>
      </c>
    </row>
    <row r="1095" spans="2:11" x14ac:dyDescent="0.25">
      <c r="B1095" s="198">
        <v>1067</v>
      </c>
      <c r="C1095" s="199">
        <v>33022194</v>
      </c>
      <c r="D1095" s="199" t="s">
        <v>1641</v>
      </c>
      <c r="E1095" s="199" t="s">
        <v>1345</v>
      </c>
      <c r="F1095" s="200">
        <v>43558</v>
      </c>
      <c r="G1095" s="200">
        <v>43590</v>
      </c>
      <c r="H1095" s="199">
        <v>830</v>
      </c>
      <c r="I1095" s="199">
        <v>830</v>
      </c>
      <c r="J1095" s="199">
        <v>0.61</v>
      </c>
      <c r="K1095" s="199">
        <f t="shared" si="16"/>
        <v>0.51</v>
      </c>
    </row>
    <row r="1096" spans="2:11" x14ac:dyDescent="0.25">
      <c r="B1096" s="198">
        <v>1068</v>
      </c>
      <c r="C1096" s="199">
        <v>33023208</v>
      </c>
      <c r="D1096" s="199" t="s">
        <v>1642</v>
      </c>
      <c r="E1096" s="199" t="s">
        <v>1340</v>
      </c>
      <c r="F1096" s="200">
        <v>43739</v>
      </c>
      <c r="G1096" s="200">
        <v>43830</v>
      </c>
      <c r="H1096" s="199">
        <v>1</v>
      </c>
      <c r="I1096" s="199">
        <v>1</v>
      </c>
      <c r="J1096" s="199">
        <v>0.61</v>
      </c>
      <c r="K1096" s="199">
        <f t="shared" si="16"/>
        <v>0</v>
      </c>
    </row>
    <row r="1097" spans="2:11" x14ac:dyDescent="0.25">
      <c r="B1097" s="198">
        <v>1069</v>
      </c>
      <c r="C1097" s="199">
        <v>33023208</v>
      </c>
      <c r="D1097" s="199" t="s">
        <v>1642</v>
      </c>
      <c r="E1097" s="199" t="s">
        <v>1344</v>
      </c>
      <c r="F1097" s="200">
        <v>43739</v>
      </c>
      <c r="G1097" s="200">
        <v>43830</v>
      </c>
      <c r="H1097" s="199">
        <v>9</v>
      </c>
      <c r="I1097" s="199">
        <v>9</v>
      </c>
      <c r="J1097" s="199">
        <v>0.61</v>
      </c>
      <c r="K1097" s="199">
        <f t="shared" si="16"/>
        <v>0.01</v>
      </c>
    </row>
    <row r="1098" spans="2:11" x14ac:dyDescent="0.25">
      <c r="B1098" s="198">
        <v>1070</v>
      </c>
      <c r="C1098" s="199">
        <v>33023208</v>
      </c>
      <c r="D1098" s="199" t="s">
        <v>1642</v>
      </c>
      <c r="E1098" s="199" t="s">
        <v>1345</v>
      </c>
      <c r="F1098" s="200">
        <v>43739</v>
      </c>
      <c r="G1098" s="200">
        <v>43830</v>
      </c>
      <c r="H1098" s="199">
        <v>1</v>
      </c>
      <c r="I1098" s="199">
        <v>1</v>
      </c>
      <c r="J1098" s="199">
        <v>0.61</v>
      </c>
      <c r="K1098" s="199">
        <f t="shared" si="16"/>
        <v>0</v>
      </c>
    </row>
    <row r="1099" spans="2:11" x14ac:dyDescent="0.25">
      <c r="B1099" s="198">
        <v>1071</v>
      </c>
      <c r="C1099" s="199">
        <v>33023208</v>
      </c>
      <c r="D1099" s="199" t="s">
        <v>1642</v>
      </c>
      <c r="E1099" s="199" t="s">
        <v>1350</v>
      </c>
      <c r="F1099" s="200">
        <v>43739</v>
      </c>
      <c r="G1099" s="200">
        <v>43830</v>
      </c>
      <c r="H1099" s="199">
        <v>2</v>
      </c>
      <c r="I1099" s="199">
        <v>2</v>
      </c>
      <c r="J1099" s="199">
        <v>0.61</v>
      </c>
      <c r="K1099" s="199">
        <f t="shared" si="16"/>
        <v>0</v>
      </c>
    </row>
    <row r="1100" spans="2:11" x14ac:dyDescent="0.25">
      <c r="B1100" s="198">
        <v>1072</v>
      </c>
      <c r="C1100" s="199">
        <v>33024016</v>
      </c>
      <c r="D1100" s="199" t="s">
        <v>1643</v>
      </c>
      <c r="E1100" s="199" t="s">
        <v>1344</v>
      </c>
      <c r="F1100" s="200">
        <v>43559</v>
      </c>
      <c r="G1100" s="200">
        <v>43646</v>
      </c>
      <c r="H1100" s="199">
        <v>755789</v>
      </c>
      <c r="I1100" s="199">
        <v>755789</v>
      </c>
      <c r="J1100" s="199">
        <v>0.61</v>
      </c>
      <c r="K1100" s="199">
        <f t="shared" si="16"/>
        <v>461.03</v>
      </c>
    </row>
    <row r="1101" spans="2:11" x14ac:dyDescent="0.25">
      <c r="B1101" s="198">
        <v>1073</v>
      </c>
      <c r="C1101" s="199">
        <v>33024016</v>
      </c>
      <c r="D1101" s="199" t="s">
        <v>1643</v>
      </c>
      <c r="E1101" s="199" t="s">
        <v>1345</v>
      </c>
      <c r="F1101" s="200">
        <v>43559</v>
      </c>
      <c r="G1101" s="200">
        <v>43646</v>
      </c>
      <c r="H1101" s="199">
        <v>54978</v>
      </c>
      <c r="I1101" s="199">
        <v>54978</v>
      </c>
      <c r="J1101" s="199">
        <v>0.61</v>
      </c>
      <c r="K1101" s="199">
        <f t="shared" si="16"/>
        <v>33.54</v>
      </c>
    </row>
    <row r="1102" spans="2:11" x14ac:dyDescent="0.25">
      <c r="B1102" s="198">
        <v>1074</v>
      </c>
      <c r="C1102" s="199">
        <v>33024035</v>
      </c>
      <c r="D1102" s="199" t="s">
        <v>1644</v>
      </c>
      <c r="E1102" s="199" t="s">
        <v>1340</v>
      </c>
      <c r="F1102" s="200">
        <v>43559</v>
      </c>
      <c r="G1102" s="200">
        <v>43590</v>
      </c>
      <c r="H1102" s="199">
        <v>74955</v>
      </c>
      <c r="I1102" s="199">
        <v>74955</v>
      </c>
      <c r="J1102" s="199">
        <v>0.61</v>
      </c>
      <c r="K1102" s="199">
        <f t="shared" si="16"/>
        <v>45.72</v>
      </c>
    </row>
    <row r="1103" spans="2:11" x14ac:dyDescent="0.25">
      <c r="B1103" s="198">
        <v>1075</v>
      </c>
      <c r="C1103" s="199">
        <v>33024035</v>
      </c>
      <c r="D1103" s="199" t="s">
        <v>1644</v>
      </c>
      <c r="E1103" s="199" t="s">
        <v>1342</v>
      </c>
      <c r="F1103" s="200">
        <v>43559</v>
      </c>
      <c r="G1103" s="200">
        <v>43590</v>
      </c>
      <c r="H1103" s="199">
        <v>5558</v>
      </c>
      <c r="I1103" s="199">
        <v>5558</v>
      </c>
      <c r="J1103" s="199">
        <v>0.61</v>
      </c>
      <c r="K1103" s="199">
        <f t="shared" si="16"/>
        <v>3.39</v>
      </c>
    </row>
    <row r="1104" spans="2:11" x14ac:dyDescent="0.25">
      <c r="B1104" s="198">
        <v>1076</v>
      </c>
      <c r="C1104" s="199">
        <v>33024035</v>
      </c>
      <c r="D1104" s="199" t="s">
        <v>1644</v>
      </c>
      <c r="E1104" s="199" t="s">
        <v>1343</v>
      </c>
      <c r="F1104" s="200">
        <v>43559</v>
      </c>
      <c r="G1104" s="200">
        <v>43590</v>
      </c>
      <c r="H1104" s="199">
        <v>36542</v>
      </c>
      <c r="I1104" s="199">
        <v>36542</v>
      </c>
      <c r="J1104" s="199">
        <v>0.61</v>
      </c>
      <c r="K1104" s="199">
        <f t="shared" si="16"/>
        <v>22.29</v>
      </c>
    </row>
    <row r="1105" spans="2:11" x14ac:dyDescent="0.25">
      <c r="B1105" s="198">
        <v>1077</v>
      </c>
      <c r="C1105" s="199">
        <v>33024035</v>
      </c>
      <c r="D1105" s="199" t="s">
        <v>1644</v>
      </c>
      <c r="E1105" s="199" t="s">
        <v>1352</v>
      </c>
      <c r="F1105" s="200">
        <v>43559</v>
      </c>
      <c r="G1105" s="200">
        <v>43590</v>
      </c>
      <c r="H1105" s="199">
        <v>579</v>
      </c>
      <c r="I1105" s="199">
        <v>579</v>
      </c>
      <c r="J1105" s="199">
        <v>0.61</v>
      </c>
      <c r="K1105" s="199">
        <f t="shared" si="16"/>
        <v>0.35</v>
      </c>
    </row>
    <row r="1106" spans="2:11" x14ac:dyDescent="0.25">
      <c r="B1106" s="198">
        <v>1078</v>
      </c>
      <c r="C1106" s="199">
        <v>33024035</v>
      </c>
      <c r="D1106" s="199" t="s">
        <v>1644</v>
      </c>
      <c r="E1106" s="199" t="s">
        <v>1358</v>
      </c>
      <c r="F1106" s="200">
        <v>43559</v>
      </c>
      <c r="G1106" s="200">
        <v>43590</v>
      </c>
      <c r="H1106" s="199">
        <v>119</v>
      </c>
      <c r="I1106" s="199">
        <v>119</v>
      </c>
      <c r="J1106" s="199">
        <v>0.61</v>
      </c>
      <c r="K1106" s="199">
        <f t="shared" si="16"/>
        <v>7.0000000000000007E-2</v>
      </c>
    </row>
    <row r="1107" spans="2:11" x14ac:dyDescent="0.25">
      <c r="B1107" s="198">
        <v>1079</v>
      </c>
      <c r="C1107" s="199">
        <v>33024035</v>
      </c>
      <c r="D1107" s="199" t="s">
        <v>1644</v>
      </c>
      <c r="E1107" s="199" t="s">
        <v>1344</v>
      </c>
      <c r="F1107" s="200">
        <v>43559</v>
      </c>
      <c r="G1107" s="200">
        <v>43590</v>
      </c>
      <c r="H1107" s="199">
        <v>204954</v>
      </c>
      <c r="I1107" s="199">
        <v>204954</v>
      </c>
      <c r="J1107" s="199">
        <v>0.61</v>
      </c>
      <c r="K1107" s="199">
        <f t="shared" si="16"/>
        <v>125.02</v>
      </c>
    </row>
    <row r="1108" spans="2:11" x14ac:dyDescent="0.25">
      <c r="B1108" s="198">
        <v>1080</v>
      </c>
      <c r="C1108" s="199">
        <v>33024035</v>
      </c>
      <c r="D1108" s="199" t="s">
        <v>1644</v>
      </c>
      <c r="E1108" s="199" t="s">
        <v>1345</v>
      </c>
      <c r="F1108" s="200">
        <v>43559</v>
      </c>
      <c r="G1108" s="200">
        <v>43590</v>
      </c>
      <c r="H1108" s="199">
        <v>17279</v>
      </c>
      <c r="I1108" s="199">
        <v>17279</v>
      </c>
      <c r="J1108" s="199">
        <v>0.61</v>
      </c>
      <c r="K1108" s="199">
        <f t="shared" si="16"/>
        <v>10.54</v>
      </c>
    </row>
    <row r="1109" spans="2:11" x14ac:dyDescent="0.25">
      <c r="B1109" s="198">
        <v>1081</v>
      </c>
      <c r="C1109" s="199">
        <v>33024035</v>
      </c>
      <c r="D1109" s="199" t="s">
        <v>1644</v>
      </c>
      <c r="E1109" s="199" t="s">
        <v>1391</v>
      </c>
      <c r="F1109" s="200">
        <v>43559</v>
      </c>
      <c r="G1109" s="200">
        <v>43590</v>
      </c>
      <c r="H1109" s="199">
        <v>1749</v>
      </c>
      <c r="I1109" s="199">
        <v>1749</v>
      </c>
      <c r="J1109" s="199">
        <v>0.61</v>
      </c>
      <c r="K1109" s="199">
        <f t="shared" si="16"/>
        <v>1.07</v>
      </c>
    </row>
    <row r="1110" spans="2:11" x14ac:dyDescent="0.25">
      <c r="B1110" s="198">
        <v>1082</v>
      </c>
      <c r="C1110" s="199">
        <v>33024035</v>
      </c>
      <c r="D1110" s="199" t="s">
        <v>1644</v>
      </c>
      <c r="E1110" s="199" t="s">
        <v>1359</v>
      </c>
      <c r="F1110" s="200">
        <v>43559</v>
      </c>
      <c r="G1110" s="200">
        <v>43590</v>
      </c>
      <c r="H1110" s="199">
        <v>354</v>
      </c>
      <c r="I1110" s="199">
        <v>354</v>
      </c>
      <c r="J1110" s="199">
        <v>0.61</v>
      </c>
      <c r="K1110" s="199">
        <f t="shared" si="16"/>
        <v>0.22</v>
      </c>
    </row>
    <row r="1111" spans="2:11" x14ac:dyDescent="0.25">
      <c r="B1111" s="198">
        <v>1083</v>
      </c>
      <c r="C1111" s="199">
        <v>33024035</v>
      </c>
      <c r="D1111" s="199" t="s">
        <v>1644</v>
      </c>
      <c r="E1111" s="199" t="s">
        <v>1346</v>
      </c>
      <c r="F1111" s="200">
        <v>43559</v>
      </c>
      <c r="G1111" s="200">
        <v>43590</v>
      </c>
      <c r="H1111" s="199">
        <v>13783</v>
      </c>
      <c r="I1111" s="199">
        <v>13783</v>
      </c>
      <c r="J1111" s="199">
        <v>0.61</v>
      </c>
      <c r="K1111" s="199">
        <f t="shared" si="16"/>
        <v>8.41</v>
      </c>
    </row>
    <row r="1112" spans="2:11" x14ac:dyDescent="0.25">
      <c r="B1112" s="198">
        <v>1084</v>
      </c>
      <c r="C1112" s="199">
        <v>33024035</v>
      </c>
      <c r="D1112" s="199" t="s">
        <v>1644</v>
      </c>
      <c r="E1112" s="199" t="s">
        <v>1347</v>
      </c>
      <c r="F1112" s="200">
        <v>43559</v>
      </c>
      <c r="G1112" s="200">
        <v>43590</v>
      </c>
      <c r="H1112" s="199">
        <v>60381</v>
      </c>
      <c r="I1112" s="199">
        <v>60381</v>
      </c>
      <c r="J1112" s="199">
        <v>0.61</v>
      </c>
      <c r="K1112" s="199">
        <f t="shared" si="16"/>
        <v>36.83</v>
      </c>
    </row>
    <row r="1113" spans="2:11" x14ac:dyDescent="0.25">
      <c r="B1113" s="198">
        <v>1085</v>
      </c>
      <c r="C1113" s="199">
        <v>33024035</v>
      </c>
      <c r="D1113" s="199" t="s">
        <v>1644</v>
      </c>
      <c r="E1113" s="199" t="s">
        <v>1348</v>
      </c>
      <c r="F1113" s="200">
        <v>43559</v>
      </c>
      <c r="G1113" s="200">
        <v>43590</v>
      </c>
      <c r="H1113" s="199">
        <v>4455</v>
      </c>
      <c r="I1113" s="199">
        <v>4455</v>
      </c>
      <c r="J1113" s="199">
        <v>0.61</v>
      </c>
      <c r="K1113" s="199">
        <f t="shared" si="16"/>
        <v>2.72</v>
      </c>
    </row>
    <row r="1114" spans="2:11" x14ac:dyDescent="0.25">
      <c r="B1114" s="198">
        <v>1086</v>
      </c>
      <c r="C1114" s="199">
        <v>33024035</v>
      </c>
      <c r="D1114" s="199" t="s">
        <v>1644</v>
      </c>
      <c r="E1114" s="199" t="s">
        <v>1350</v>
      </c>
      <c r="F1114" s="200">
        <v>43559</v>
      </c>
      <c r="G1114" s="200">
        <v>43590</v>
      </c>
      <c r="H1114" s="199">
        <v>43662</v>
      </c>
      <c r="I1114" s="199">
        <v>43662</v>
      </c>
      <c r="J1114" s="199">
        <v>0.61</v>
      </c>
      <c r="K1114" s="199">
        <f t="shared" si="16"/>
        <v>26.63</v>
      </c>
    </row>
    <row r="1115" spans="2:11" x14ac:dyDescent="0.25">
      <c r="B1115" s="198">
        <v>1087</v>
      </c>
      <c r="C1115" s="199">
        <v>33029172</v>
      </c>
      <c r="D1115" s="199" t="s">
        <v>1645</v>
      </c>
      <c r="E1115" s="199" t="s">
        <v>1340</v>
      </c>
      <c r="F1115" s="200">
        <v>43591</v>
      </c>
      <c r="G1115" s="200">
        <v>43639</v>
      </c>
      <c r="H1115" s="199">
        <v>954583</v>
      </c>
      <c r="I1115" s="199">
        <v>954583</v>
      </c>
      <c r="J1115" s="199">
        <v>0.61</v>
      </c>
      <c r="K1115" s="199">
        <f t="shared" si="16"/>
        <v>582.29999999999995</v>
      </c>
    </row>
    <row r="1116" spans="2:11" x14ac:dyDescent="0.25">
      <c r="B1116" s="198">
        <v>1088</v>
      </c>
      <c r="C1116" s="199">
        <v>33029172</v>
      </c>
      <c r="D1116" s="199" t="s">
        <v>1645</v>
      </c>
      <c r="E1116" s="199" t="s">
        <v>1343</v>
      </c>
      <c r="F1116" s="200">
        <v>43591</v>
      </c>
      <c r="G1116" s="200">
        <v>43639</v>
      </c>
      <c r="H1116" s="199">
        <v>511753</v>
      </c>
      <c r="I1116" s="199">
        <v>511753</v>
      </c>
      <c r="J1116" s="199">
        <v>0.61</v>
      </c>
      <c r="K1116" s="199">
        <f t="shared" ref="K1116:K1179" si="17">ROUND(I1116*(J1116/1000),2)</f>
        <v>312.17</v>
      </c>
    </row>
    <row r="1117" spans="2:11" x14ac:dyDescent="0.25">
      <c r="B1117" s="198">
        <v>1089</v>
      </c>
      <c r="C1117" s="199">
        <v>33029172</v>
      </c>
      <c r="D1117" s="199" t="s">
        <v>1645</v>
      </c>
      <c r="E1117" s="199" t="s">
        <v>1344</v>
      </c>
      <c r="F1117" s="200">
        <v>43591</v>
      </c>
      <c r="G1117" s="200">
        <v>43639</v>
      </c>
      <c r="H1117" s="199">
        <v>2402257</v>
      </c>
      <c r="I1117" s="199">
        <v>2402257</v>
      </c>
      <c r="J1117" s="199">
        <v>0.61</v>
      </c>
      <c r="K1117" s="199">
        <f t="shared" si="17"/>
        <v>1465.38</v>
      </c>
    </row>
    <row r="1118" spans="2:11" x14ac:dyDescent="0.25">
      <c r="B1118" s="198">
        <v>1090</v>
      </c>
      <c r="C1118" s="199">
        <v>33029172</v>
      </c>
      <c r="D1118" s="199" t="s">
        <v>1645</v>
      </c>
      <c r="E1118" s="199" t="s">
        <v>1345</v>
      </c>
      <c r="F1118" s="200">
        <v>43591</v>
      </c>
      <c r="G1118" s="200">
        <v>43639</v>
      </c>
      <c r="H1118" s="199">
        <v>97744</v>
      </c>
      <c r="I1118" s="199">
        <v>97744</v>
      </c>
      <c r="J1118" s="199">
        <v>0.61</v>
      </c>
      <c r="K1118" s="199">
        <f t="shared" si="17"/>
        <v>59.62</v>
      </c>
    </row>
    <row r="1119" spans="2:11" x14ac:dyDescent="0.25">
      <c r="B1119" s="198">
        <v>1091</v>
      </c>
      <c r="C1119" s="199">
        <v>33029172</v>
      </c>
      <c r="D1119" s="199" t="s">
        <v>1645</v>
      </c>
      <c r="E1119" s="199" t="s">
        <v>1350</v>
      </c>
      <c r="F1119" s="200">
        <v>43591</v>
      </c>
      <c r="G1119" s="200">
        <v>43639</v>
      </c>
      <c r="H1119" s="199">
        <v>710586</v>
      </c>
      <c r="I1119" s="199">
        <v>710586</v>
      </c>
      <c r="J1119" s="199">
        <v>0.61</v>
      </c>
      <c r="K1119" s="199">
        <f t="shared" si="17"/>
        <v>433.46</v>
      </c>
    </row>
    <row r="1120" spans="2:11" x14ac:dyDescent="0.25">
      <c r="B1120" s="198">
        <v>1092</v>
      </c>
      <c r="C1120" s="199">
        <v>33035925</v>
      </c>
      <c r="D1120" s="199" t="s">
        <v>1646</v>
      </c>
      <c r="E1120" s="199" t="s">
        <v>1344</v>
      </c>
      <c r="F1120" s="200">
        <v>43593</v>
      </c>
      <c r="G1120" s="200">
        <v>43646</v>
      </c>
      <c r="H1120" s="199">
        <v>1625650</v>
      </c>
      <c r="I1120" s="199">
        <v>1625650</v>
      </c>
      <c r="J1120" s="199">
        <v>0.61</v>
      </c>
      <c r="K1120" s="199">
        <f t="shared" si="17"/>
        <v>991.65</v>
      </c>
    </row>
    <row r="1121" spans="2:11" x14ac:dyDescent="0.25">
      <c r="B1121" s="198">
        <v>1093</v>
      </c>
      <c r="C1121" s="199">
        <v>33035925</v>
      </c>
      <c r="D1121" s="199" t="s">
        <v>1646</v>
      </c>
      <c r="E1121" s="199" t="s">
        <v>1345</v>
      </c>
      <c r="F1121" s="200">
        <v>43593</v>
      </c>
      <c r="G1121" s="200">
        <v>43646</v>
      </c>
      <c r="H1121" s="199">
        <v>111351</v>
      </c>
      <c r="I1121" s="199">
        <v>111351</v>
      </c>
      <c r="J1121" s="199">
        <v>0.61</v>
      </c>
      <c r="K1121" s="199">
        <f t="shared" si="17"/>
        <v>67.92</v>
      </c>
    </row>
    <row r="1122" spans="2:11" x14ac:dyDescent="0.25">
      <c r="B1122" s="198">
        <v>1094</v>
      </c>
      <c r="C1122" s="199">
        <v>33036677</v>
      </c>
      <c r="D1122" s="199" t="s">
        <v>1647</v>
      </c>
      <c r="E1122" s="199" t="s">
        <v>1344</v>
      </c>
      <c r="F1122" s="200">
        <v>43584</v>
      </c>
      <c r="G1122" s="200">
        <v>43625</v>
      </c>
      <c r="H1122" s="199">
        <v>790116</v>
      </c>
      <c r="I1122" s="199">
        <v>790116</v>
      </c>
      <c r="J1122" s="199">
        <v>0.61</v>
      </c>
      <c r="K1122" s="199">
        <f t="shared" si="17"/>
        <v>481.97</v>
      </c>
    </row>
    <row r="1123" spans="2:11" x14ac:dyDescent="0.25">
      <c r="B1123" s="198">
        <v>1095</v>
      </c>
      <c r="C1123" s="199">
        <v>33036677</v>
      </c>
      <c r="D1123" s="199" t="s">
        <v>1647</v>
      </c>
      <c r="E1123" s="199" t="s">
        <v>1345</v>
      </c>
      <c r="F1123" s="200">
        <v>43584</v>
      </c>
      <c r="G1123" s="200">
        <v>43625</v>
      </c>
      <c r="H1123" s="199">
        <v>37361</v>
      </c>
      <c r="I1123" s="199">
        <v>37361</v>
      </c>
      <c r="J1123" s="199">
        <v>0.61</v>
      </c>
      <c r="K1123" s="199">
        <f t="shared" si="17"/>
        <v>22.79</v>
      </c>
    </row>
    <row r="1124" spans="2:11" x14ac:dyDescent="0.25">
      <c r="B1124" s="198">
        <v>1096</v>
      </c>
      <c r="C1124" s="199">
        <v>33042065</v>
      </c>
      <c r="D1124" s="199" t="s">
        <v>1648</v>
      </c>
      <c r="E1124" s="199" t="s">
        <v>1340</v>
      </c>
      <c r="F1124" s="200">
        <v>43571</v>
      </c>
      <c r="G1124" s="200">
        <v>43592</v>
      </c>
      <c r="H1124" s="199">
        <v>86817</v>
      </c>
      <c r="I1124" s="199">
        <v>86817</v>
      </c>
      <c r="J1124" s="199">
        <v>0.61</v>
      </c>
      <c r="K1124" s="199">
        <f t="shared" si="17"/>
        <v>52.96</v>
      </c>
    </row>
    <row r="1125" spans="2:11" x14ac:dyDescent="0.25">
      <c r="B1125" s="198">
        <v>1097</v>
      </c>
      <c r="C1125" s="199">
        <v>33042065</v>
      </c>
      <c r="D1125" s="199" t="s">
        <v>1648</v>
      </c>
      <c r="E1125" s="199" t="s">
        <v>1343</v>
      </c>
      <c r="F1125" s="200">
        <v>43571</v>
      </c>
      <c r="G1125" s="200">
        <v>43592</v>
      </c>
      <c r="H1125" s="199">
        <v>38662</v>
      </c>
      <c r="I1125" s="199">
        <v>38662</v>
      </c>
      <c r="J1125" s="199">
        <v>0.61</v>
      </c>
      <c r="K1125" s="199">
        <f t="shared" si="17"/>
        <v>23.58</v>
      </c>
    </row>
    <row r="1126" spans="2:11" x14ac:dyDescent="0.25">
      <c r="B1126" s="198">
        <v>1098</v>
      </c>
      <c r="C1126" s="199">
        <v>33042065</v>
      </c>
      <c r="D1126" s="199" t="s">
        <v>1648</v>
      </c>
      <c r="E1126" s="199" t="s">
        <v>1344</v>
      </c>
      <c r="F1126" s="200">
        <v>43571</v>
      </c>
      <c r="G1126" s="200">
        <v>43592</v>
      </c>
      <c r="H1126" s="199">
        <v>346921</v>
      </c>
      <c r="I1126" s="199">
        <v>346921</v>
      </c>
      <c r="J1126" s="199">
        <v>0.61</v>
      </c>
      <c r="K1126" s="199">
        <f t="shared" si="17"/>
        <v>211.62</v>
      </c>
    </row>
    <row r="1127" spans="2:11" x14ac:dyDescent="0.25">
      <c r="B1127" s="198">
        <v>1099</v>
      </c>
      <c r="C1127" s="199">
        <v>33042065</v>
      </c>
      <c r="D1127" s="199" t="s">
        <v>1648</v>
      </c>
      <c r="E1127" s="199" t="s">
        <v>1345</v>
      </c>
      <c r="F1127" s="200">
        <v>43571</v>
      </c>
      <c r="G1127" s="200">
        <v>43592</v>
      </c>
      <c r="H1127" s="199">
        <v>23292</v>
      </c>
      <c r="I1127" s="199">
        <v>23292</v>
      </c>
      <c r="J1127" s="199">
        <v>0.61</v>
      </c>
      <c r="K1127" s="199">
        <f t="shared" si="17"/>
        <v>14.21</v>
      </c>
    </row>
    <row r="1128" spans="2:11" x14ac:dyDescent="0.25">
      <c r="B1128" s="198">
        <v>1100</v>
      </c>
      <c r="C1128" s="199">
        <v>33042065</v>
      </c>
      <c r="D1128" s="199" t="s">
        <v>1648</v>
      </c>
      <c r="E1128" s="199" t="s">
        <v>1346</v>
      </c>
      <c r="F1128" s="200">
        <v>43571</v>
      </c>
      <c r="G1128" s="200">
        <v>43592</v>
      </c>
      <c r="H1128" s="199">
        <v>34176</v>
      </c>
      <c r="I1128" s="199">
        <v>34176</v>
      </c>
      <c r="J1128" s="199">
        <v>0.61</v>
      </c>
      <c r="K1128" s="199">
        <f t="shared" si="17"/>
        <v>20.85</v>
      </c>
    </row>
    <row r="1129" spans="2:11" x14ac:dyDescent="0.25">
      <c r="B1129" s="198">
        <v>1101</v>
      </c>
      <c r="C1129" s="199">
        <v>33042065</v>
      </c>
      <c r="D1129" s="199" t="s">
        <v>1648</v>
      </c>
      <c r="E1129" s="199" t="s">
        <v>1347</v>
      </c>
      <c r="F1129" s="200">
        <v>43571</v>
      </c>
      <c r="G1129" s="200">
        <v>43592</v>
      </c>
      <c r="H1129" s="199">
        <v>122642</v>
      </c>
      <c r="I1129" s="199">
        <v>122642</v>
      </c>
      <c r="J1129" s="199">
        <v>0.61</v>
      </c>
      <c r="K1129" s="199">
        <f t="shared" si="17"/>
        <v>74.81</v>
      </c>
    </row>
    <row r="1130" spans="2:11" x14ac:dyDescent="0.25">
      <c r="B1130" s="198">
        <v>1102</v>
      </c>
      <c r="C1130" s="199">
        <v>33042065</v>
      </c>
      <c r="D1130" s="199" t="s">
        <v>1648</v>
      </c>
      <c r="E1130" s="199" t="s">
        <v>1350</v>
      </c>
      <c r="F1130" s="200">
        <v>43571</v>
      </c>
      <c r="G1130" s="200">
        <v>43592</v>
      </c>
      <c r="H1130" s="199">
        <v>67019</v>
      </c>
      <c r="I1130" s="199">
        <v>67019</v>
      </c>
      <c r="J1130" s="199">
        <v>0.61</v>
      </c>
      <c r="K1130" s="199">
        <f t="shared" si="17"/>
        <v>40.880000000000003</v>
      </c>
    </row>
    <row r="1131" spans="2:11" x14ac:dyDescent="0.25">
      <c r="B1131" s="198">
        <v>1103</v>
      </c>
      <c r="C1131" s="199">
        <v>33048097</v>
      </c>
      <c r="D1131" s="199" t="s">
        <v>1649</v>
      </c>
      <c r="E1131" s="199" t="s">
        <v>1340</v>
      </c>
      <c r="F1131" s="200">
        <v>43591</v>
      </c>
      <c r="G1131" s="200">
        <v>43646</v>
      </c>
      <c r="H1131" s="199">
        <v>1337311</v>
      </c>
      <c r="I1131" s="199">
        <v>1337311</v>
      </c>
      <c r="J1131" s="199">
        <v>0.61</v>
      </c>
      <c r="K1131" s="199">
        <f t="shared" si="17"/>
        <v>815.76</v>
      </c>
    </row>
    <row r="1132" spans="2:11" x14ac:dyDescent="0.25">
      <c r="B1132" s="198">
        <v>1104</v>
      </c>
      <c r="C1132" s="199">
        <v>33049716</v>
      </c>
      <c r="D1132" s="199" t="s">
        <v>1650</v>
      </c>
      <c r="E1132" s="199" t="s">
        <v>1344</v>
      </c>
      <c r="F1132" s="200">
        <v>43591</v>
      </c>
      <c r="G1132" s="200">
        <v>43639</v>
      </c>
      <c r="H1132" s="199">
        <v>784460</v>
      </c>
      <c r="I1132" s="199">
        <v>784460</v>
      </c>
      <c r="J1132" s="199">
        <v>0.61</v>
      </c>
      <c r="K1132" s="199">
        <f t="shared" si="17"/>
        <v>478.52</v>
      </c>
    </row>
    <row r="1133" spans="2:11" x14ac:dyDescent="0.25">
      <c r="B1133" s="198">
        <v>1105</v>
      </c>
      <c r="C1133" s="199">
        <v>33049716</v>
      </c>
      <c r="D1133" s="199" t="s">
        <v>1650</v>
      </c>
      <c r="E1133" s="199" t="s">
        <v>1345</v>
      </c>
      <c r="F1133" s="200">
        <v>43591</v>
      </c>
      <c r="G1133" s="200">
        <v>43639</v>
      </c>
      <c r="H1133" s="199">
        <v>49157</v>
      </c>
      <c r="I1133" s="199">
        <v>49157</v>
      </c>
      <c r="J1133" s="199">
        <v>0.61</v>
      </c>
      <c r="K1133" s="199">
        <f t="shared" si="17"/>
        <v>29.99</v>
      </c>
    </row>
    <row r="1134" spans="2:11" x14ac:dyDescent="0.25">
      <c r="B1134" s="198">
        <v>1106</v>
      </c>
      <c r="C1134" s="199">
        <v>33055497</v>
      </c>
      <c r="D1134" s="199" t="s">
        <v>1651</v>
      </c>
      <c r="E1134" s="199" t="s">
        <v>1344</v>
      </c>
      <c r="F1134" s="200">
        <v>43580</v>
      </c>
      <c r="G1134" s="200">
        <v>43646</v>
      </c>
      <c r="H1134" s="199">
        <v>115846</v>
      </c>
      <c r="I1134" s="199">
        <v>115846</v>
      </c>
      <c r="J1134" s="199">
        <v>0.61</v>
      </c>
      <c r="K1134" s="199">
        <f t="shared" si="17"/>
        <v>70.67</v>
      </c>
    </row>
    <row r="1135" spans="2:11" x14ac:dyDescent="0.25">
      <c r="B1135" s="198">
        <v>1107</v>
      </c>
      <c r="C1135" s="199">
        <v>33055497</v>
      </c>
      <c r="D1135" s="199" t="s">
        <v>1651</v>
      </c>
      <c r="E1135" s="199" t="s">
        <v>1345</v>
      </c>
      <c r="F1135" s="200">
        <v>43580</v>
      </c>
      <c r="G1135" s="200">
        <v>43646</v>
      </c>
      <c r="H1135" s="199">
        <v>830</v>
      </c>
      <c r="I1135" s="199">
        <v>830</v>
      </c>
      <c r="J1135" s="199">
        <v>0.61</v>
      </c>
      <c r="K1135" s="199">
        <f t="shared" si="17"/>
        <v>0.51</v>
      </c>
    </row>
    <row r="1136" spans="2:11" x14ac:dyDescent="0.25">
      <c r="B1136" s="198">
        <v>1108</v>
      </c>
      <c r="C1136" s="199">
        <v>33058392</v>
      </c>
      <c r="D1136" s="199" t="s">
        <v>1652</v>
      </c>
      <c r="E1136" s="199" t="s">
        <v>1344</v>
      </c>
      <c r="F1136" s="200">
        <v>43585</v>
      </c>
      <c r="G1136" s="200">
        <v>43632</v>
      </c>
      <c r="H1136" s="199">
        <v>1505789</v>
      </c>
      <c r="I1136" s="199">
        <v>1505789</v>
      </c>
      <c r="J1136" s="199">
        <v>0.61</v>
      </c>
      <c r="K1136" s="199">
        <f t="shared" si="17"/>
        <v>918.53</v>
      </c>
    </row>
    <row r="1137" spans="2:11" x14ac:dyDescent="0.25">
      <c r="B1137" s="198">
        <v>1109</v>
      </c>
      <c r="C1137" s="199">
        <v>33058392</v>
      </c>
      <c r="D1137" s="199" t="s">
        <v>1652</v>
      </c>
      <c r="E1137" s="199" t="s">
        <v>1345</v>
      </c>
      <c r="F1137" s="200">
        <v>43585</v>
      </c>
      <c r="G1137" s="200">
        <v>43632</v>
      </c>
      <c r="H1137" s="199">
        <v>142951</v>
      </c>
      <c r="I1137" s="199">
        <v>142951</v>
      </c>
      <c r="J1137" s="199">
        <v>0.61</v>
      </c>
      <c r="K1137" s="199">
        <f t="shared" si="17"/>
        <v>87.2</v>
      </c>
    </row>
    <row r="1138" spans="2:11" x14ac:dyDescent="0.25">
      <c r="B1138" s="198">
        <v>1110</v>
      </c>
      <c r="C1138" s="199">
        <v>33060195</v>
      </c>
      <c r="D1138" s="199" t="s">
        <v>1653</v>
      </c>
      <c r="E1138" s="199" t="s">
        <v>1340</v>
      </c>
      <c r="F1138" s="200">
        <v>43560</v>
      </c>
      <c r="G1138" s="200">
        <v>43646</v>
      </c>
      <c r="H1138" s="199">
        <v>63754</v>
      </c>
      <c r="I1138" s="199">
        <v>63754</v>
      </c>
      <c r="J1138" s="199">
        <v>0.61</v>
      </c>
      <c r="K1138" s="199">
        <f t="shared" si="17"/>
        <v>38.89</v>
      </c>
    </row>
    <row r="1139" spans="2:11" x14ac:dyDescent="0.25">
      <c r="B1139" s="198">
        <v>1111</v>
      </c>
      <c r="C1139" s="199">
        <v>33060195</v>
      </c>
      <c r="D1139" s="199" t="s">
        <v>1653</v>
      </c>
      <c r="E1139" s="199" t="s">
        <v>1342</v>
      </c>
      <c r="F1139" s="200">
        <v>43560</v>
      </c>
      <c r="G1139" s="200">
        <v>43646</v>
      </c>
      <c r="H1139" s="199">
        <v>30453</v>
      </c>
      <c r="I1139" s="199">
        <v>30453</v>
      </c>
      <c r="J1139" s="199">
        <v>0.61</v>
      </c>
      <c r="K1139" s="199">
        <f t="shared" si="17"/>
        <v>18.579999999999998</v>
      </c>
    </row>
    <row r="1140" spans="2:11" x14ac:dyDescent="0.25">
      <c r="B1140" s="198">
        <v>1112</v>
      </c>
      <c r="C1140" s="199">
        <v>33060195</v>
      </c>
      <c r="D1140" s="199" t="s">
        <v>1653</v>
      </c>
      <c r="E1140" s="199" t="s">
        <v>1343</v>
      </c>
      <c r="F1140" s="200">
        <v>43560</v>
      </c>
      <c r="G1140" s="200">
        <v>43646</v>
      </c>
      <c r="H1140" s="199">
        <v>10089</v>
      </c>
      <c r="I1140" s="199">
        <v>10089</v>
      </c>
      <c r="J1140" s="199">
        <v>0.61</v>
      </c>
      <c r="K1140" s="199">
        <f t="shared" si="17"/>
        <v>6.15</v>
      </c>
    </row>
    <row r="1141" spans="2:11" x14ac:dyDescent="0.25">
      <c r="B1141" s="198">
        <v>1113</v>
      </c>
      <c r="C1141" s="199">
        <v>33060195</v>
      </c>
      <c r="D1141" s="199" t="s">
        <v>1653</v>
      </c>
      <c r="E1141" s="199" t="s">
        <v>1358</v>
      </c>
      <c r="F1141" s="200">
        <v>43560</v>
      </c>
      <c r="G1141" s="200">
        <v>43646</v>
      </c>
      <c r="H1141" s="199">
        <v>1942</v>
      </c>
      <c r="I1141" s="199">
        <v>1942</v>
      </c>
      <c r="J1141" s="199">
        <v>0.61</v>
      </c>
      <c r="K1141" s="199">
        <f t="shared" si="17"/>
        <v>1.18</v>
      </c>
    </row>
    <row r="1142" spans="2:11" x14ac:dyDescent="0.25">
      <c r="B1142" s="198">
        <v>1114</v>
      </c>
      <c r="C1142" s="199">
        <v>33060195</v>
      </c>
      <c r="D1142" s="199" t="s">
        <v>1653</v>
      </c>
      <c r="E1142" s="199" t="s">
        <v>1344</v>
      </c>
      <c r="F1142" s="200">
        <v>43560</v>
      </c>
      <c r="G1142" s="200">
        <v>43646</v>
      </c>
      <c r="H1142" s="199">
        <v>137478</v>
      </c>
      <c r="I1142" s="199">
        <v>137478</v>
      </c>
      <c r="J1142" s="199">
        <v>0.61</v>
      </c>
      <c r="K1142" s="199">
        <f t="shared" si="17"/>
        <v>83.86</v>
      </c>
    </row>
    <row r="1143" spans="2:11" x14ac:dyDescent="0.25">
      <c r="B1143" s="198">
        <v>1115</v>
      </c>
      <c r="C1143" s="199">
        <v>33060195</v>
      </c>
      <c r="D1143" s="199" t="s">
        <v>1653</v>
      </c>
      <c r="E1143" s="199" t="s">
        <v>1345</v>
      </c>
      <c r="F1143" s="200">
        <v>43560</v>
      </c>
      <c r="G1143" s="200">
        <v>43646</v>
      </c>
      <c r="H1143" s="199">
        <v>34298</v>
      </c>
      <c r="I1143" s="199">
        <v>34298</v>
      </c>
      <c r="J1143" s="199">
        <v>0.61</v>
      </c>
      <c r="K1143" s="199">
        <f t="shared" si="17"/>
        <v>20.92</v>
      </c>
    </row>
    <row r="1144" spans="2:11" x14ac:dyDescent="0.25">
      <c r="B1144" s="198">
        <v>1116</v>
      </c>
      <c r="C1144" s="199">
        <v>33060195</v>
      </c>
      <c r="D1144" s="199" t="s">
        <v>1653</v>
      </c>
      <c r="E1144" s="199" t="s">
        <v>1359</v>
      </c>
      <c r="F1144" s="200">
        <v>43560</v>
      </c>
      <c r="G1144" s="200">
        <v>43646</v>
      </c>
      <c r="H1144" s="199">
        <v>1108</v>
      </c>
      <c r="I1144" s="199">
        <v>1108</v>
      </c>
      <c r="J1144" s="199">
        <v>0.61</v>
      </c>
      <c r="K1144" s="199">
        <f t="shared" si="17"/>
        <v>0.68</v>
      </c>
    </row>
    <row r="1145" spans="2:11" x14ac:dyDescent="0.25">
      <c r="B1145" s="198">
        <v>1117</v>
      </c>
      <c r="C1145" s="199">
        <v>33060195</v>
      </c>
      <c r="D1145" s="199" t="s">
        <v>1653</v>
      </c>
      <c r="E1145" s="199" t="s">
        <v>1346</v>
      </c>
      <c r="F1145" s="200">
        <v>43560</v>
      </c>
      <c r="G1145" s="200">
        <v>43646</v>
      </c>
      <c r="H1145" s="199">
        <v>68876</v>
      </c>
      <c r="I1145" s="199">
        <v>68876</v>
      </c>
      <c r="J1145" s="199">
        <v>0.61</v>
      </c>
      <c r="K1145" s="199">
        <f t="shared" si="17"/>
        <v>42.01</v>
      </c>
    </row>
    <row r="1146" spans="2:11" x14ac:dyDescent="0.25">
      <c r="B1146" s="198">
        <v>1118</v>
      </c>
      <c r="C1146" s="199">
        <v>33060195</v>
      </c>
      <c r="D1146" s="199" t="s">
        <v>1653</v>
      </c>
      <c r="E1146" s="199" t="s">
        <v>1347</v>
      </c>
      <c r="F1146" s="200">
        <v>43560</v>
      </c>
      <c r="G1146" s="200">
        <v>43646</v>
      </c>
      <c r="H1146" s="199">
        <v>238048</v>
      </c>
      <c r="I1146" s="199">
        <v>238048</v>
      </c>
      <c r="J1146" s="199">
        <v>0.61</v>
      </c>
      <c r="K1146" s="199">
        <f t="shared" si="17"/>
        <v>145.21</v>
      </c>
    </row>
    <row r="1147" spans="2:11" x14ac:dyDescent="0.25">
      <c r="B1147" s="198">
        <v>1119</v>
      </c>
      <c r="C1147" s="199">
        <v>33060195</v>
      </c>
      <c r="D1147" s="199" t="s">
        <v>1653</v>
      </c>
      <c r="E1147" s="199" t="s">
        <v>1348</v>
      </c>
      <c r="F1147" s="200">
        <v>43560</v>
      </c>
      <c r="G1147" s="200">
        <v>43646</v>
      </c>
      <c r="H1147" s="199">
        <v>5333</v>
      </c>
      <c r="I1147" s="199">
        <v>5333</v>
      </c>
      <c r="J1147" s="199">
        <v>0.61</v>
      </c>
      <c r="K1147" s="199">
        <f t="shared" si="17"/>
        <v>3.25</v>
      </c>
    </row>
    <row r="1148" spans="2:11" x14ac:dyDescent="0.25">
      <c r="B1148" s="198">
        <v>1120</v>
      </c>
      <c r="C1148" s="199">
        <v>33060195</v>
      </c>
      <c r="D1148" s="199" t="s">
        <v>1653</v>
      </c>
      <c r="E1148" s="199" t="s">
        <v>1356</v>
      </c>
      <c r="F1148" s="200">
        <v>43560</v>
      </c>
      <c r="G1148" s="200">
        <v>43646</v>
      </c>
      <c r="H1148" s="199">
        <v>2641</v>
      </c>
      <c r="I1148" s="199">
        <v>2641</v>
      </c>
      <c r="J1148" s="199">
        <v>0.61</v>
      </c>
      <c r="K1148" s="199">
        <f t="shared" si="17"/>
        <v>1.61</v>
      </c>
    </row>
    <row r="1149" spans="2:11" x14ac:dyDescent="0.25">
      <c r="B1149" s="198">
        <v>1121</v>
      </c>
      <c r="C1149" s="199">
        <v>33060195</v>
      </c>
      <c r="D1149" s="199" t="s">
        <v>1653</v>
      </c>
      <c r="E1149" s="199" t="s">
        <v>1350</v>
      </c>
      <c r="F1149" s="200">
        <v>43560</v>
      </c>
      <c r="G1149" s="200">
        <v>43646</v>
      </c>
      <c r="H1149" s="199">
        <v>124463</v>
      </c>
      <c r="I1149" s="199">
        <v>124463</v>
      </c>
      <c r="J1149" s="199">
        <v>0.61</v>
      </c>
      <c r="K1149" s="199">
        <f t="shared" si="17"/>
        <v>75.92</v>
      </c>
    </row>
    <row r="1150" spans="2:11" x14ac:dyDescent="0.25">
      <c r="B1150" s="198">
        <v>1122</v>
      </c>
      <c r="C1150" s="199">
        <v>33060235</v>
      </c>
      <c r="D1150" s="199" t="s">
        <v>1654</v>
      </c>
      <c r="E1150" s="199" t="s">
        <v>1344</v>
      </c>
      <c r="F1150" s="200">
        <v>43584</v>
      </c>
      <c r="G1150" s="200">
        <v>43646</v>
      </c>
      <c r="H1150" s="199">
        <v>367677</v>
      </c>
      <c r="I1150" s="199">
        <v>367677</v>
      </c>
      <c r="J1150" s="199">
        <v>0.61</v>
      </c>
      <c r="K1150" s="199">
        <f t="shared" si="17"/>
        <v>224.28</v>
      </c>
    </row>
    <row r="1151" spans="2:11" x14ac:dyDescent="0.25">
      <c r="B1151" s="198">
        <v>1123</v>
      </c>
      <c r="C1151" s="199">
        <v>33060235</v>
      </c>
      <c r="D1151" s="199" t="s">
        <v>1654</v>
      </c>
      <c r="E1151" s="199" t="s">
        <v>1345</v>
      </c>
      <c r="F1151" s="200">
        <v>43584</v>
      </c>
      <c r="G1151" s="200">
        <v>43646</v>
      </c>
      <c r="H1151" s="199">
        <v>2809</v>
      </c>
      <c r="I1151" s="199">
        <v>2809</v>
      </c>
      <c r="J1151" s="199">
        <v>0.61</v>
      </c>
      <c r="K1151" s="199">
        <f t="shared" si="17"/>
        <v>1.71</v>
      </c>
    </row>
    <row r="1152" spans="2:11" x14ac:dyDescent="0.25">
      <c r="B1152" s="198">
        <v>1124</v>
      </c>
      <c r="C1152" s="199">
        <v>33060264</v>
      </c>
      <c r="D1152" s="199" t="s">
        <v>1655</v>
      </c>
      <c r="E1152" s="199" t="s">
        <v>1344</v>
      </c>
      <c r="F1152" s="200">
        <v>43556</v>
      </c>
      <c r="G1152" s="200">
        <v>43646</v>
      </c>
      <c r="H1152" s="199">
        <v>14920</v>
      </c>
      <c r="I1152" s="199">
        <v>14920</v>
      </c>
      <c r="J1152" s="199">
        <v>0.61</v>
      </c>
      <c r="K1152" s="199">
        <f t="shared" si="17"/>
        <v>9.1</v>
      </c>
    </row>
    <row r="1153" spans="2:11" x14ac:dyDescent="0.25">
      <c r="B1153" s="198">
        <v>1125</v>
      </c>
      <c r="C1153" s="199">
        <v>33060264</v>
      </c>
      <c r="D1153" s="199" t="s">
        <v>1655</v>
      </c>
      <c r="E1153" s="199" t="s">
        <v>1345</v>
      </c>
      <c r="F1153" s="200">
        <v>43556</v>
      </c>
      <c r="G1153" s="200">
        <v>43646</v>
      </c>
      <c r="H1153" s="199">
        <v>176</v>
      </c>
      <c r="I1153" s="199">
        <v>176</v>
      </c>
      <c r="J1153" s="199">
        <v>0.61</v>
      </c>
      <c r="K1153" s="199">
        <f t="shared" si="17"/>
        <v>0.11</v>
      </c>
    </row>
    <row r="1154" spans="2:11" x14ac:dyDescent="0.25">
      <c r="B1154" s="198">
        <v>1126</v>
      </c>
      <c r="C1154" s="199">
        <v>33060299</v>
      </c>
      <c r="D1154" s="199" t="s">
        <v>1656</v>
      </c>
      <c r="E1154" s="199" t="s">
        <v>1344</v>
      </c>
      <c r="F1154" s="200">
        <v>43612</v>
      </c>
      <c r="G1154" s="200">
        <v>43646</v>
      </c>
      <c r="H1154" s="199">
        <v>10048</v>
      </c>
      <c r="I1154" s="199">
        <v>10048</v>
      </c>
      <c r="J1154" s="199">
        <v>0.61</v>
      </c>
      <c r="K1154" s="199">
        <f t="shared" si="17"/>
        <v>6.13</v>
      </c>
    </row>
    <row r="1155" spans="2:11" x14ac:dyDescent="0.25">
      <c r="B1155" s="198">
        <v>1127</v>
      </c>
      <c r="C1155" s="199">
        <v>33060299</v>
      </c>
      <c r="D1155" s="199" t="s">
        <v>1656</v>
      </c>
      <c r="E1155" s="199" t="s">
        <v>1345</v>
      </c>
      <c r="F1155" s="200">
        <v>43612</v>
      </c>
      <c r="G1155" s="200">
        <v>43646</v>
      </c>
      <c r="H1155" s="199">
        <v>169</v>
      </c>
      <c r="I1155" s="199">
        <v>169</v>
      </c>
      <c r="J1155" s="199">
        <v>0.61</v>
      </c>
      <c r="K1155" s="199">
        <f t="shared" si="17"/>
        <v>0.1</v>
      </c>
    </row>
    <row r="1156" spans="2:11" x14ac:dyDescent="0.25">
      <c r="B1156" s="198">
        <v>1128</v>
      </c>
      <c r="C1156" s="199">
        <v>33064325</v>
      </c>
      <c r="D1156" s="199" t="s">
        <v>1657</v>
      </c>
      <c r="E1156" s="199" t="s">
        <v>1344</v>
      </c>
      <c r="F1156" s="200">
        <v>43591</v>
      </c>
      <c r="G1156" s="200">
        <v>43646</v>
      </c>
      <c r="H1156" s="199">
        <v>1100825</v>
      </c>
      <c r="I1156" s="199">
        <v>1100825</v>
      </c>
      <c r="J1156" s="199">
        <v>0.61</v>
      </c>
      <c r="K1156" s="199">
        <f t="shared" si="17"/>
        <v>671.5</v>
      </c>
    </row>
    <row r="1157" spans="2:11" x14ac:dyDescent="0.25">
      <c r="B1157" s="198">
        <v>1129</v>
      </c>
      <c r="C1157" s="199">
        <v>33065507</v>
      </c>
      <c r="D1157" s="199" t="s">
        <v>1658</v>
      </c>
      <c r="E1157" s="199" t="s">
        <v>1340</v>
      </c>
      <c r="F1157" s="200">
        <v>43594</v>
      </c>
      <c r="G1157" s="200">
        <v>43623</v>
      </c>
      <c r="H1157" s="199">
        <v>27220</v>
      </c>
      <c r="I1157" s="199">
        <v>27220</v>
      </c>
      <c r="J1157" s="199">
        <v>0.61</v>
      </c>
      <c r="K1157" s="199">
        <f t="shared" si="17"/>
        <v>16.600000000000001</v>
      </c>
    </row>
    <row r="1158" spans="2:11" x14ac:dyDescent="0.25">
      <c r="B1158" s="198">
        <v>1130</v>
      </c>
      <c r="C1158" s="199">
        <v>33065507</v>
      </c>
      <c r="D1158" s="199" t="s">
        <v>1658</v>
      </c>
      <c r="E1158" s="199" t="s">
        <v>1342</v>
      </c>
      <c r="F1158" s="200">
        <v>43594</v>
      </c>
      <c r="G1158" s="200">
        <v>43623</v>
      </c>
      <c r="H1158" s="199">
        <v>45758</v>
      </c>
      <c r="I1158" s="199">
        <v>45758</v>
      </c>
      <c r="J1158" s="199">
        <v>0.61</v>
      </c>
      <c r="K1158" s="199">
        <f t="shared" si="17"/>
        <v>27.91</v>
      </c>
    </row>
    <row r="1159" spans="2:11" x14ac:dyDescent="0.25">
      <c r="B1159" s="198">
        <v>1131</v>
      </c>
      <c r="C1159" s="199">
        <v>33065507</v>
      </c>
      <c r="D1159" s="199" t="s">
        <v>1658</v>
      </c>
      <c r="E1159" s="199" t="s">
        <v>1343</v>
      </c>
      <c r="F1159" s="200">
        <v>43594</v>
      </c>
      <c r="G1159" s="200">
        <v>43623</v>
      </c>
      <c r="H1159" s="199">
        <v>9703</v>
      </c>
      <c r="I1159" s="199">
        <v>9703</v>
      </c>
      <c r="J1159" s="199">
        <v>0.61</v>
      </c>
      <c r="K1159" s="199">
        <f t="shared" si="17"/>
        <v>5.92</v>
      </c>
    </row>
    <row r="1160" spans="2:11" x14ac:dyDescent="0.25">
      <c r="B1160" s="198">
        <v>1132</v>
      </c>
      <c r="C1160" s="199">
        <v>33065507</v>
      </c>
      <c r="D1160" s="199" t="s">
        <v>1658</v>
      </c>
      <c r="E1160" s="199" t="s">
        <v>1358</v>
      </c>
      <c r="F1160" s="200">
        <v>43594</v>
      </c>
      <c r="G1160" s="200">
        <v>43623</v>
      </c>
      <c r="H1160" s="199">
        <v>1507</v>
      </c>
      <c r="I1160" s="199">
        <v>1507</v>
      </c>
      <c r="J1160" s="199">
        <v>0.61</v>
      </c>
      <c r="K1160" s="199">
        <f t="shared" si="17"/>
        <v>0.92</v>
      </c>
    </row>
    <row r="1161" spans="2:11" x14ac:dyDescent="0.25">
      <c r="B1161" s="198">
        <v>1133</v>
      </c>
      <c r="C1161" s="199">
        <v>33065507</v>
      </c>
      <c r="D1161" s="199" t="s">
        <v>1658</v>
      </c>
      <c r="E1161" s="199" t="s">
        <v>1344</v>
      </c>
      <c r="F1161" s="200">
        <v>43594</v>
      </c>
      <c r="G1161" s="200">
        <v>43623</v>
      </c>
      <c r="H1161" s="199">
        <v>183712</v>
      </c>
      <c r="I1161" s="199">
        <v>183712</v>
      </c>
      <c r="J1161" s="199">
        <v>0.61</v>
      </c>
      <c r="K1161" s="199">
        <f t="shared" si="17"/>
        <v>112.06</v>
      </c>
    </row>
    <row r="1162" spans="2:11" x14ac:dyDescent="0.25">
      <c r="B1162" s="198">
        <v>1134</v>
      </c>
      <c r="C1162" s="199">
        <v>33065507</v>
      </c>
      <c r="D1162" s="199" t="s">
        <v>1658</v>
      </c>
      <c r="E1162" s="199" t="s">
        <v>1345</v>
      </c>
      <c r="F1162" s="200">
        <v>43594</v>
      </c>
      <c r="G1162" s="200">
        <v>43623</v>
      </c>
      <c r="H1162" s="199">
        <v>205476</v>
      </c>
      <c r="I1162" s="199">
        <v>205476</v>
      </c>
      <c r="J1162" s="199">
        <v>0.61</v>
      </c>
      <c r="K1162" s="199">
        <f t="shared" si="17"/>
        <v>125.34</v>
      </c>
    </row>
    <row r="1163" spans="2:11" x14ac:dyDescent="0.25">
      <c r="B1163" s="198">
        <v>1135</v>
      </c>
      <c r="C1163" s="199">
        <v>33065507</v>
      </c>
      <c r="D1163" s="199" t="s">
        <v>1658</v>
      </c>
      <c r="E1163" s="199" t="s">
        <v>1359</v>
      </c>
      <c r="F1163" s="200">
        <v>43594</v>
      </c>
      <c r="G1163" s="200">
        <v>43623</v>
      </c>
      <c r="H1163" s="199">
        <v>4362</v>
      </c>
      <c r="I1163" s="199">
        <v>4362</v>
      </c>
      <c r="J1163" s="199">
        <v>0.61</v>
      </c>
      <c r="K1163" s="199">
        <f t="shared" si="17"/>
        <v>2.66</v>
      </c>
    </row>
    <row r="1164" spans="2:11" x14ac:dyDescent="0.25">
      <c r="B1164" s="198">
        <v>1136</v>
      </c>
      <c r="C1164" s="199">
        <v>33065507</v>
      </c>
      <c r="D1164" s="199" t="s">
        <v>1658</v>
      </c>
      <c r="E1164" s="199" t="s">
        <v>1346</v>
      </c>
      <c r="F1164" s="200">
        <v>43594</v>
      </c>
      <c r="G1164" s="200">
        <v>43623</v>
      </c>
      <c r="H1164" s="199">
        <v>65649</v>
      </c>
      <c r="I1164" s="199">
        <v>65649</v>
      </c>
      <c r="J1164" s="199">
        <v>0.61</v>
      </c>
      <c r="K1164" s="199">
        <f t="shared" si="17"/>
        <v>40.049999999999997</v>
      </c>
    </row>
    <row r="1165" spans="2:11" x14ac:dyDescent="0.25">
      <c r="B1165" s="198">
        <v>1137</v>
      </c>
      <c r="C1165" s="199">
        <v>33065507</v>
      </c>
      <c r="D1165" s="199" t="s">
        <v>1658</v>
      </c>
      <c r="E1165" s="199" t="s">
        <v>1347</v>
      </c>
      <c r="F1165" s="200">
        <v>43594</v>
      </c>
      <c r="G1165" s="200">
        <v>43623</v>
      </c>
      <c r="H1165" s="199">
        <v>84797</v>
      </c>
      <c r="I1165" s="199">
        <v>84797</v>
      </c>
      <c r="J1165" s="199">
        <v>0.61</v>
      </c>
      <c r="K1165" s="199">
        <f t="shared" si="17"/>
        <v>51.73</v>
      </c>
    </row>
    <row r="1166" spans="2:11" x14ac:dyDescent="0.25">
      <c r="B1166" s="198">
        <v>1138</v>
      </c>
      <c r="C1166" s="199">
        <v>33065507</v>
      </c>
      <c r="D1166" s="199" t="s">
        <v>1658</v>
      </c>
      <c r="E1166" s="199" t="s">
        <v>1348</v>
      </c>
      <c r="F1166" s="200">
        <v>43594</v>
      </c>
      <c r="G1166" s="200">
        <v>43623</v>
      </c>
      <c r="H1166" s="199">
        <v>35691</v>
      </c>
      <c r="I1166" s="199">
        <v>35691</v>
      </c>
      <c r="J1166" s="199">
        <v>0.61</v>
      </c>
      <c r="K1166" s="199">
        <f t="shared" si="17"/>
        <v>21.77</v>
      </c>
    </row>
    <row r="1167" spans="2:11" x14ac:dyDescent="0.25">
      <c r="B1167" s="198">
        <v>1139</v>
      </c>
      <c r="C1167" s="199">
        <v>33065507</v>
      </c>
      <c r="D1167" s="199" t="s">
        <v>1658</v>
      </c>
      <c r="E1167" s="199" t="s">
        <v>1356</v>
      </c>
      <c r="F1167" s="200">
        <v>43594</v>
      </c>
      <c r="G1167" s="200">
        <v>43623</v>
      </c>
      <c r="H1167" s="199">
        <v>2931</v>
      </c>
      <c r="I1167" s="199">
        <v>2931</v>
      </c>
      <c r="J1167" s="199">
        <v>0.61</v>
      </c>
      <c r="K1167" s="199">
        <f t="shared" si="17"/>
        <v>1.79</v>
      </c>
    </row>
    <row r="1168" spans="2:11" x14ac:dyDescent="0.25">
      <c r="B1168" s="198">
        <v>1140</v>
      </c>
      <c r="C1168" s="199">
        <v>33065507</v>
      </c>
      <c r="D1168" s="199" t="s">
        <v>1658</v>
      </c>
      <c r="E1168" s="199" t="s">
        <v>1350</v>
      </c>
      <c r="F1168" s="200">
        <v>43594</v>
      </c>
      <c r="G1168" s="200">
        <v>43623</v>
      </c>
      <c r="H1168" s="199">
        <v>73427</v>
      </c>
      <c r="I1168" s="199">
        <v>73427</v>
      </c>
      <c r="J1168" s="199">
        <v>0.61</v>
      </c>
      <c r="K1168" s="199">
        <f t="shared" si="17"/>
        <v>44.79</v>
      </c>
    </row>
    <row r="1169" spans="2:11" x14ac:dyDescent="0.25">
      <c r="B1169" s="198">
        <v>1141</v>
      </c>
      <c r="C1169" s="199">
        <v>33070374</v>
      </c>
      <c r="D1169" s="199" t="s">
        <v>1659</v>
      </c>
      <c r="E1169" s="199" t="s">
        <v>1340</v>
      </c>
      <c r="F1169" s="200">
        <v>43577</v>
      </c>
      <c r="G1169" s="200">
        <v>43646</v>
      </c>
      <c r="H1169" s="199">
        <v>39899</v>
      </c>
      <c r="I1169" s="199">
        <v>39899</v>
      </c>
      <c r="J1169" s="199">
        <v>0.61</v>
      </c>
      <c r="K1169" s="199">
        <f t="shared" si="17"/>
        <v>24.34</v>
      </c>
    </row>
    <row r="1170" spans="2:11" x14ac:dyDescent="0.25">
      <c r="B1170" s="198">
        <v>1142</v>
      </c>
      <c r="C1170" s="199">
        <v>33070374</v>
      </c>
      <c r="D1170" s="199" t="s">
        <v>1659</v>
      </c>
      <c r="E1170" s="199" t="s">
        <v>1342</v>
      </c>
      <c r="F1170" s="200">
        <v>43577</v>
      </c>
      <c r="G1170" s="200">
        <v>43646</v>
      </c>
      <c r="H1170" s="199">
        <v>10264</v>
      </c>
      <c r="I1170" s="199">
        <v>10264</v>
      </c>
      <c r="J1170" s="199">
        <v>0.61</v>
      </c>
      <c r="K1170" s="199">
        <f t="shared" si="17"/>
        <v>6.26</v>
      </c>
    </row>
    <row r="1171" spans="2:11" x14ac:dyDescent="0.25">
      <c r="B1171" s="198">
        <v>1143</v>
      </c>
      <c r="C1171" s="199">
        <v>33070374</v>
      </c>
      <c r="D1171" s="199" t="s">
        <v>1659</v>
      </c>
      <c r="E1171" s="199" t="s">
        <v>1343</v>
      </c>
      <c r="F1171" s="200">
        <v>43577</v>
      </c>
      <c r="G1171" s="200">
        <v>43646</v>
      </c>
      <c r="H1171" s="199">
        <v>6581</v>
      </c>
      <c r="I1171" s="199">
        <v>6581</v>
      </c>
      <c r="J1171" s="199">
        <v>0.61</v>
      </c>
      <c r="K1171" s="199">
        <f t="shared" si="17"/>
        <v>4.01</v>
      </c>
    </row>
    <row r="1172" spans="2:11" x14ac:dyDescent="0.25">
      <c r="B1172" s="198">
        <v>1144</v>
      </c>
      <c r="C1172" s="199">
        <v>33070374</v>
      </c>
      <c r="D1172" s="199" t="s">
        <v>1659</v>
      </c>
      <c r="E1172" s="199" t="s">
        <v>1358</v>
      </c>
      <c r="F1172" s="200">
        <v>43577</v>
      </c>
      <c r="G1172" s="200">
        <v>43646</v>
      </c>
      <c r="H1172" s="199">
        <v>458</v>
      </c>
      <c r="I1172" s="199">
        <v>458</v>
      </c>
      <c r="J1172" s="199">
        <v>0.61</v>
      </c>
      <c r="K1172" s="199">
        <f t="shared" si="17"/>
        <v>0.28000000000000003</v>
      </c>
    </row>
    <row r="1173" spans="2:11" x14ac:dyDescent="0.25">
      <c r="B1173" s="198">
        <v>1145</v>
      </c>
      <c r="C1173" s="199">
        <v>33070374</v>
      </c>
      <c r="D1173" s="199" t="s">
        <v>1659</v>
      </c>
      <c r="E1173" s="199" t="s">
        <v>1344</v>
      </c>
      <c r="F1173" s="200">
        <v>43577</v>
      </c>
      <c r="G1173" s="200">
        <v>43646</v>
      </c>
      <c r="H1173" s="199">
        <v>59354</v>
      </c>
      <c r="I1173" s="199">
        <v>59354</v>
      </c>
      <c r="J1173" s="199">
        <v>0.61</v>
      </c>
      <c r="K1173" s="199">
        <f t="shared" si="17"/>
        <v>36.21</v>
      </c>
    </row>
    <row r="1174" spans="2:11" x14ac:dyDescent="0.25">
      <c r="B1174" s="198">
        <v>1146</v>
      </c>
      <c r="C1174" s="199">
        <v>33070374</v>
      </c>
      <c r="D1174" s="199" t="s">
        <v>1659</v>
      </c>
      <c r="E1174" s="199" t="s">
        <v>1345</v>
      </c>
      <c r="F1174" s="200">
        <v>43577</v>
      </c>
      <c r="G1174" s="200">
        <v>43646</v>
      </c>
      <c r="H1174" s="199">
        <v>15838</v>
      </c>
      <c r="I1174" s="199">
        <v>15838</v>
      </c>
      <c r="J1174" s="199">
        <v>0.61</v>
      </c>
      <c r="K1174" s="199">
        <f t="shared" si="17"/>
        <v>9.66</v>
      </c>
    </row>
    <row r="1175" spans="2:11" x14ac:dyDescent="0.25">
      <c r="B1175" s="198">
        <v>1147</v>
      </c>
      <c r="C1175" s="199">
        <v>33070374</v>
      </c>
      <c r="D1175" s="199" t="s">
        <v>1659</v>
      </c>
      <c r="E1175" s="199" t="s">
        <v>1359</v>
      </c>
      <c r="F1175" s="200">
        <v>43598</v>
      </c>
      <c r="G1175" s="200">
        <v>43646</v>
      </c>
      <c r="H1175" s="199">
        <v>513</v>
      </c>
      <c r="I1175" s="199">
        <v>513</v>
      </c>
      <c r="J1175" s="199">
        <v>0.61</v>
      </c>
      <c r="K1175" s="199">
        <f t="shared" si="17"/>
        <v>0.31</v>
      </c>
    </row>
    <row r="1176" spans="2:11" x14ac:dyDescent="0.25">
      <c r="B1176" s="198">
        <v>1148</v>
      </c>
      <c r="C1176" s="199">
        <v>33070374</v>
      </c>
      <c r="D1176" s="199" t="s">
        <v>1659</v>
      </c>
      <c r="E1176" s="199" t="s">
        <v>1346</v>
      </c>
      <c r="F1176" s="200">
        <v>43577</v>
      </c>
      <c r="G1176" s="200">
        <v>43646</v>
      </c>
      <c r="H1176" s="199">
        <v>27800</v>
      </c>
      <c r="I1176" s="199">
        <v>27800</v>
      </c>
      <c r="J1176" s="199">
        <v>0.61</v>
      </c>
      <c r="K1176" s="199">
        <f t="shared" si="17"/>
        <v>16.96</v>
      </c>
    </row>
    <row r="1177" spans="2:11" x14ac:dyDescent="0.25">
      <c r="B1177" s="198">
        <v>1149</v>
      </c>
      <c r="C1177" s="199">
        <v>33070374</v>
      </c>
      <c r="D1177" s="199" t="s">
        <v>1659</v>
      </c>
      <c r="E1177" s="199" t="s">
        <v>1347</v>
      </c>
      <c r="F1177" s="200">
        <v>43577</v>
      </c>
      <c r="G1177" s="200">
        <v>43646</v>
      </c>
      <c r="H1177" s="199">
        <v>68997</v>
      </c>
      <c r="I1177" s="199">
        <v>68997</v>
      </c>
      <c r="J1177" s="199">
        <v>0.61</v>
      </c>
      <c r="K1177" s="199">
        <f t="shared" si="17"/>
        <v>42.09</v>
      </c>
    </row>
    <row r="1178" spans="2:11" x14ac:dyDescent="0.25">
      <c r="B1178" s="198">
        <v>1150</v>
      </c>
      <c r="C1178" s="199">
        <v>33070374</v>
      </c>
      <c r="D1178" s="199" t="s">
        <v>1659</v>
      </c>
      <c r="E1178" s="199" t="s">
        <v>1348</v>
      </c>
      <c r="F1178" s="200">
        <v>43577</v>
      </c>
      <c r="G1178" s="200">
        <v>43646</v>
      </c>
      <c r="H1178" s="199">
        <v>1007</v>
      </c>
      <c r="I1178" s="199">
        <v>1007</v>
      </c>
      <c r="J1178" s="199">
        <v>0.61</v>
      </c>
      <c r="K1178" s="199">
        <f t="shared" si="17"/>
        <v>0.61</v>
      </c>
    </row>
    <row r="1179" spans="2:11" x14ac:dyDescent="0.25">
      <c r="B1179" s="198">
        <v>1151</v>
      </c>
      <c r="C1179" s="199">
        <v>33070374</v>
      </c>
      <c r="D1179" s="199" t="s">
        <v>1659</v>
      </c>
      <c r="E1179" s="199" t="s">
        <v>1356</v>
      </c>
      <c r="F1179" s="200">
        <v>43598</v>
      </c>
      <c r="G1179" s="200">
        <v>43646</v>
      </c>
      <c r="H1179" s="199">
        <v>1124</v>
      </c>
      <c r="I1179" s="199">
        <v>1124</v>
      </c>
      <c r="J1179" s="199">
        <v>0.61</v>
      </c>
      <c r="K1179" s="199">
        <f t="shared" si="17"/>
        <v>0.69</v>
      </c>
    </row>
    <row r="1180" spans="2:11" x14ac:dyDescent="0.25">
      <c r="B1180" s="198">
        <v>1152</v>
      </c>
      <c r="C1180" s="199">
        <v>33070374</v>
      </c>
      <c r="D1180" s="199" t="s">
        <v>1659</v>
      </c>
      <c r="E1180" s="199" t="s">
        <v>1350</v>
      </c>
      <c r="F1180" s="200">
        <v>43577</v>
      </c>
      <c r="G1180" s="200">
        <v>43646</v>
      </c>
      <c r="H1180" s="199">
        <v>55068</v>
      </c>
      <c r="I1180" s="199">
        <v>55068</v>
      </c>
      <c r="J1180" s="199">
        <v>0.61</v>
      </c>
      <c r="K1180" s="199">
        <f t="shared" ref="K1180:K1243" si="18">ROUND(I1180*(J1180/1000),2)</f>
        <v>33.590000000000003</v>
      </c>
    </row>
    <row r="1181" spans="2:11" x14ac:dyDescent="0.25">
      <c r="B1181" s="198">
        <v>1153</v>
      </c>
      <c r="C1181" s="199">
        <v>33071767</v>
      </c>
      <c r="D1181" s="199" t="s">
        <v>1660</v>
      </c>
      <c r="E1181" s="199" t="s">
        <v>1344</v>
      </c>
      <c r="F1181" s="200">
        <v>43560</v>
      </c>
      <c r="G1181" s="200">
        <v>43646</v>
      </c>
      <c r="H1181" s="199">
        <v>439124</v>
      </c>
      <c r="I1181" s="199">
        <v>439124</v>
      </c>
      <c r="J1181" s="199">
        <v>0.61</v>
      </c>
      <c r="K1181" s="199">
        <f t="shared" si="18"/>
        <v>267.87</v>
      </c>
    </row>
    <row r="1182" spans="2:11" x14ac:dyDescent="0.25">
      <c r="B1182" s="198">
        <v>1154</v>
      </c>
      <c r="C1182" s="199">
        <v>33071767</v>
      </c>
      <c r="D1182" s="199" t="s">
        <v>1660</v>
      </c>
      <c r="E1182" s="199" t="s">
        <v>1345</v>
      </c>
      <c r="F1182" s="200">
        <v>43560</v>
      </c>
      <c r="G1182" s="200">
        <v>43646</v>
      </c>
      <c r="H1182" s="199">
        <v>3493</v>
      </c>
      <c r="I1182" s="199">
        <v>3493</v>
      </c>
      <c r="J1182" s="199">
        <v>0.61</v>
      </c>
      <c r="K1182" s="199">
        <f t="shared" si="18"/>
        <v>2.13</v>
      </c>
    </row>
    <row r="1183" spans="2:11" x14ac:dyDescent="0.25">
      <c r="B1183" s="198">
        <v>1155</v>
      </c>
      <c r="C1183" s="199">
        <v>33075155</v>
      </c>
      <c r="D1183" s="199" t="s">
        <v>1661</v>
      </c>
      <c r="E1183" s="199" t="s">
        <v>1340</v>
      </c>
      <c r="F1183" s="200">
        <v>43556</v>
      </c>
      <c r="G1183" s="200">
        <v>43646</v>
      </c>
      <c r="H1183" s="199">
        <v>38277</v>
      </c>
      <c r="I1183" s="199">
        <v>38277</v>
      </c>
      <c r="J1183" s="199">
        <v>0.61</v>
      </c>
      <c r="K1183" s="199">
        <f t="shared" si="18"/>
        <v>23.35</v>
      </c>
    </row>
    <row r="1184" spans="2:11" x14ac:dyDescent="0.25">
      <c r="B1184" s="198">
        <v>1156</v>
      </c>
      <c r="C1184" s="199">
        <v>33075155</v>
      </c>
      <c r="D1184" s="199" t="s">
        <v>1661</v>
      </c>
      <c r="E1184" s="199" t="s">
        <v>1342</v>
      </c>
      <c r="F1184" s="200">
        <v>43556</v>
      </c>
      <c r="G1184" s="200">
        <v>43646</v>
      </c>
      <c r="H1184" s="199">
        <v>19189</v>
      </c>
      <c r="I1184" s="199">
        <v>19189</v>
      </c>
      <c r="J1184" s="199">
        <v>0.61</v>
      </c>
      <c r="K1184" s="199">
        <f t="shared" si="18"/>
        <v>11.71</v>
      </c>
    </row>
    <row r="1185" spans="2:11" x14ac:dyDescent="0.25">
      <c r="B1185" s="198">
        <v>1157</v>
      </c>
      <c r="C1185" s="199">
        <v>33075155</v>
      </c>
      <c r="D1185" s="199" t="s">
        <v>1661</v>
      </c>
      <c r="E1185" s="199" t="s">
        <v>1343</v>
      </c>
      <c r="F1185" s="200">
        <v>43556</v>
      </c>
      <c r="G1185" s="200">
        <v>43646</v>
      </c>
      <c r="H1185" s="199">
        <v>6088</v>
      </c>
      <c r="I1185" s="199">
        <v>6088</v>
      </c>
      <c r="J1185" s="199">
        <v>0.61</v>
      </c>
      <c r="K1185" s="199">
        <f t="shared" si="18"/>
        <v>3.71</v>
      </c>
    </row>
    <row r="1186" spans="2:11" x14ac:dyDescent="0.25">
      <c r="B1186" s="198">
        <v>1158</v>
      </c>
      <c r="C1186" s="199">
        <v>33075155</v>
      </c>
      <c r="D1186" s="199" t="s">
        <v>1661</v>
      </c>
      <c r="E1186" s="199" t="s">
        <v>1358</v>
      </c>
      <c r="F1186" s="200">
        <v>43556</v>
      </c>
      <c r="G1186" s="200">
        <v>43646</v>
      </c>
      <c r="H1186" s="199">
        <v>502</v>
      </c>
      <c r="I1186" s="199">
        <v>502</v>
      </c>
      <c r="J1186" s="199">
        <v>0.61</v>
      </c>
      <c r="K1186" s="199">
        <f t="shared" si="18"/>
        <v>0.31</v>
      </c>
    </row>
    <row r="1187" spans="2:11" x14ac:dyDescent="0.25">
      <c r="B1187" s="198">
        <v>1159</v>
      </c>
      <c r="C1187" s="199">
        <v>33075155</v>
      </c>
      <c r="D1187" s="199" t="s">
        <v>1661</v>
      </c>
      <c r="E1187" s="199" t="s">
        <v>1344</v>
      </c>
      <c r="F1187" s="200">
        <v>43556</v>
      </c>
      <c r="G1187" s="200">
        <v>43646</v>
      </c>
      <c r="H1187" s="199">
        <v>61853</v>
      </c>
      <c r="I1187" s="199">
        <v>61853</v>
      </c>
      <c r="J1187" s="199">
        <v>0.61</v>
      </c>
      <c r="K1187" s="199">
        <f t="shared" si="18"/>
        <v>37.729999999999997</v>
      </c>
    </row>
    <row r="1188" spans="2:11" x14ac:dyDescent="0.25">
      <c r="B1188" s="198">
        <v>1160</v>
      </c>
      <c r="C1188" s="199">
        <v>33075155</v>
      </c>
      <c r="D1188" s="199" t="s">
        <v>1661</v>
      </c>
      <c r="E1188" s="199" t="s">
        <v>1345</v>
      </c>
      <c r="F1188" s="200">
        <v>43556</v>
      </c>
      <c r="G1188" s="200">
        <v>43646</v>
      </c>
      <c r="H1188" s="199">
        <v>16085</v>
      </c>
      <c r="I1188" s="199">
        <v>16085</v>
      </c>
      <c r="J1188" s="199">
        <v>0.61</v>
      </c>
      <c r="K1188" s="199">
        <f t="shared" si="18"/>
        <v>9.81</v>
      </c>
    </row>
    <row r="1189" spans="2:11" x14ac:dyDescent="0.25">
      <c r="B1189" s="198">
        <v>1161</v>
      </c>
      <c r="C1189" s="199">
        <v>33075155</v>
      </c>
      <c r="D1189" s="199" t="s">
        <v>1661</v>
      </c>
      <c r="E1189" s="199" t="s">
        <v>1359</v>
      </c>
      <c r="F1189" s="200">
        <v>43556</v>
      </c>
      <c r="G1189" s="200">
        <v>43646</v>
      </c>
      <c r="H1189" s="199">
        <v>516</v>
      </c>
      <c r="I1189" s="199">
        <v>516</v>
      </c>
      <c r="J1189" s="199">
        <v>0.61</v>
      </c>
      <c r="K1189" s="199">
        <f t="shared" si="18"/>
        <v>0.31</v>
      </c>
    </row>
    <row r="1190" spans="2:11" x14ac:dyDescent="0.25">
      <c r="B1190" s="198">
        <v>1162</v>
      </c>
      <c r="C1190" s="199">
        <v>33075155</v>
      </c>
      <c r="D1190" s="199" t="s">
        <v>1661</v>
      </c>
      <c r="E1190" s="199" t="s">
        <v>1346</v>
      </c>
      <c r="F1190" s="200">
        <v>43556</v>
      </c>
      <c r="G1190" s="200">
        <v>43646</v>
      </c>
      <c r="H1190" s="199">
        <v>26608</v>
      </c>
      <c r="I1190" s="199">
        <v>26608</v>
      </c>
      <c r="J1190" s="199">
        <v>0.61</v>
      </c>
      <c r="K1190" s="199">
        <f t="shared" si="18"/>
        <v>16.23</v>
      </c>
    </row>
    <row r="1191" spans="2:11" x14ac:dyDescent="0.25">
      <c r="B1191" s="198">
        <v>1163</v>
      </c>
      <c r="C1191" s="199">
        <v>33075155</v>
      </c>
      <c r="D1191" s="199" t="s">
        <v>1661</v>
      </c>
      <c r="E1191" s="199" t="s">
        <v>1347</v>
      </c>
      <c r="F1191" s="200">
        <v>43556</v>
      </c>
      <c r="G1191" s="200">
        <v>43646</v>
      </c>
      <c r="H1191" s="199">
        <v>69266</v>
      </c>
      <c r="I1191" s="199">
        <v>69266</v>
      </c>
      <c r="J1191" s="199">
        <v>0.61</v>
      </c>
      <c r="K1191" s="199">
        <f t="shared" si="18"/>
        <v>42.25</v>
      </c>
    </row>
    <row r="1192" spans="2:11" x14ac:dyDescent="0.25">
      <c r="B1192" s="198">
        <v>1164</v>
      </c>
      <c r="C1192" s="199">
        <v>33075155</v>
      </c>
      <c r="D1192" s="199" t="s">
        <v>1661</v>
      </c>
      <c r="E1192" s="199" t="s">
        <v>1348</v>
      </c>
      <c r="F1192" s="200">
        <v>43556</v>
      </c>
      <c r="G1192" s="200">
        <v>43646</v>
      </c>
      <c r="H1192" s="199">
        <v>1159</v>
      </c>
      <c r="I1192" s="199">
        <v>1159</v>
      </c>
      <c r="J1192" s="199">
        <v>0.61</v>
      </c>
      <c r="K1192" s="199">
        <f t="shared" si="18"/>
        <v>0.71</v>
      </c>
    </row>
    <row r="1193" spans="2:11" x14ac:dyDescent="0.25">
      <c r="B1193" s="198">
        <v>1165</v>
      </c>
      <c r="C1193" s="199">
        <v>33075155</v>
      </c>
      <c r="D1193" s="199" t="s">
        <v>1661</v>
      </c>
      <c r="E1193" s="199" t="s">
        <v>1356</v>
      </c>
      <c r="F1193" s="200">
        <v>43556</v>
      </c>
      <c r="G1193" s="200">
        <v>43646</v>
      </c>
      <c r="H1193" s="199">
        <v>1346</v>
      </c>
      <c r="I1193" s="199">
        <v>1346</v>
      </c>
      <c r="J1193" s="199">
        <v>0.61</v>
      </c>
      <c r="K1193" s="199">
        <f t="shared" si="18"/>
        <v>0.82</v>
      </c>
    </row>
    <row r="1194" spans="2:11" x14ac:dyDescent="0.25">
      <c r="B1194" s="198">
        <v>1166</v>
      </c>
      <c r="C1194" s="199">
        <v>33075155</v>
      </c>
      <c r="D1194" s="199" t="s">
        <v>1661</v>
      </c>
      <c r="E1194" s="199" t="s">
        <v>1350</v>
      </c>
      <c r="F1194" s="200">
        <v>43556</v>
      </c>
      <c r="G1194" s="200">
        <v>43646</v>
      </c>
      <c r="H1194" s="199">
        <v>57338</v>
      </c>
      <c r="I1194" s="199">
        <v>57338</v>
      </c>
      <c r="J1194" s="199">
        <v>0.61</v>
      </c>
      <c r="K1194" s="199">
        <f t="shared" si="18"/>
        <v>34.979999999999997</v>
      </c>
    </row>
    <row r="1195" spans="2:11" x14ac:dyDescent="0.25">
      <c r="B1195" s="198">
        <v>1167</v>
      </c>
      <c r="C1195" s="199">
        <v>33077514</v>
      </c>
      <c r="D1195" s="199" t="s">
        <v>1662</v>
      </c>
      <c r="E1195" s="199" t="s">
        <v>1340</v>
      </c>
      <c r="F1195" s="200">
        <v>43556</v>
      </c>
      <c r="G1195" s="200">
        <v>43639</v>
      </c>
      <c r="H1195" s="199">
        <v>5991</v>
      </c>
      <c r="I1195" s="199">
        <v>5991</v>
      </c>
      <c r="J1195" s="199">
        <v>0.61</v>
      </c>
      <c r="K1195" s="199">
        <f t="shared" si="18"/>
        <v>3.65</v>
      </c>
    </row>
    <row r="1196" spans="2:11" x14ac:dyDescent="0.25">
      <c r="B1196" s="198">
        <v>1168</v>
      </c>
      <c r="C1196" s="199">
        <v>33077514</v>
      </c>
      <c r="D1196" s="199" t="s">
        <v>1662</v>
      </c>
      <c r="E1196" s="199" t="s">
        <v>1342</v>
      </c>
      <c r="F1196" s="200">
        <v>43556</v>
      </c>
      <c r="G1196" s="200">
        <v>43639</v>
      </c>
      <c r="H1196" s="199">
        <v>5186</v>
      </c>
      <c r="I1196" s="199">
        <v>5186</v>
      </c>
      <c r="J1196" s="199">
        <v>0.61</v>
      </c>
      <c r="K1196" s="199">
        <f t="shared" si="18"/>
        <v>3.16</v>
      </c>
    </row>
    <row r="1197" spans="2:11" x14ac:dyDescent="0.25">
      <c r="B1197" s="198">
        <v>1169</v>
      </c>
      <c r="C1197" s="199">
        <v>33077514</v>
      </c>
      <c r="D1197" s="199" t="s">
        <v>1662</v>
      </c>
      <c r="E1197" s="199" t="s">
        <v>1343</v>
      </c>
      <c r="F1197" s="200">
        <v>43556</v>
      </c>
      <c r="G1197" s="200">
        <v>43639</v>
      </c>
      <c r="H1197" s="199">
        <v>1149</v>
      </c>
      <c r="I1197" s="199">
        <v>1149</v>
      </c>
      <c r="J1197" s="199">
        <v>0.61</v>
      </c>
      <c r="K1197" s="199">
        <f t="shared" si="18"/>
        <v>0.7</v>
      </c>
    </row>
    <row r="1198" spans="2:11" x14ac:dyDescent="0.25">
      <c r="B1198" s="198">
        <v>1170</v>
      </c>
      <c r="C1198" s="199">
        <v>33077514</v>
      </c>
      <c r="D1198" s="199" t="s">
        <v>1662</v>
      </c>
      <c r="E1198" s="199" t="s">
        <v>1358</v>
      </c>
      <c r="F1198" s="200">
        <v>43556</v>
      </c>
      <c r="G1198" s="200">
        <v>43639</v>
      </c>
      <c r="H1198" s="199">
        <v>291</v>
      </c>
      <c r="I1198" s="199">
        <v>291</v>
      </c>
      <c r="J1198" s="199">
        <v>0.61</v>
      </c>
      <c r="K1198" s="199">
        <f t="shared" si="18"/>
        <v>0.18</v>
      </c>
    </row>
    <row r="1199" spans="2:11" x14ac:dyDescent="0.25">
      <c r="B1199" s="198">
        <v>1171</v>
      </c>
      <c r="C1199" s="199">
        <v>33077514</v>
      </c>
      <c r="D1199" s="199" t="s">
        <v>1662</v>
      </c>
      <c r="E1199" s="199" t="s">
        <v>1344</v>
      </c>
      <c r="F1199" s="200">
        <v>43556</v>
      </c>
      <c r="G1199" s="200">
        <v>43639</v>
      </c>
      <c r="H1199" s="199">
        <v>29219</v>
      </c>
      <c r="I1199" s="199">
        <v>29219</v>
      </c>
      <c r="J1199" s="199">
        <v>0.61</v>
      </c>
      <c r="K1199" s="199">
        <f t="shared" si="18"/>
        <v>17.82</v>
      </c>
    </row>
    <row r="1200" spans="2:11" x14ac:dyDescent="0.25">
      <c r="B1200" s="198">
        <v>1172</v>
      </c>
      <c r="C1200" s="199">
        <v>33077514</v>
      </c>
      <c r="D1200" s="199" t="s">
        <v>1662</v>
      </c>
      <c r="E1200" s="199" t="s">
        <v>1345</v>
      </c>
      <c r="F1200" s="200">
        <v>43556</v>
      </c>
      <c r="G1200" s="200">
        <v>43639</v>
      </c>
      <c r="H1200" s="199">
        <v>8520</v>
      </c>
      <c r="I1200" s="199">
        <v>8520</v>
      </c>
      <c r="J1200" s="199">
        <v>0.61</v>
      </c>
      <c r="K1200" s="199">
        <f t="shared" si="18"/>
        <v>5.2</v>
      </c>
    </row>
    <row r="1201" spans="2:11" x14ac:dyDescent="0.25">
      <c r="B1201" s="198">
        <v>1173</v>
      </c>
      <c r="C1201" s="199">
        <v>33077514</v>
      </c>
      <c r="D1201" s="199" t="s">
        <v>1662</v>
      </c>
      <c r="E1201" s="199" t="s">
        <v>1359</v>
      </c>
      <c r="F1201" s="200">
        <v>43556</v>
      </c>
      <c r="G1201" s="200">
        <v>43639</v>
      </c>
      <c r="H1201" s="199">
        <v>233</v>
      </c>
      <c r="I1201" s="199">
        <v>233</v>
      </c>
      <c r="J1201" s="199">
        <v>0.61</v>
      </c>
      <c r="K1201" s="199">
        <f t="shared" si="18"/>
        <v>0.14000000000000001</v>
      </c>
    </row>
    <row r="1202" spans="2:11" x14ac:dyDescent="0.25">
      <c r="B1202" s="198">
        <v>1174</v>
      </c>
      <c r="C1202" s="199">
        <v>33077514</v>
      </c>
      <c r="D1202" s="199" t="s">
        <v>1662</v>
      </c>
      <c r="E1202" s="199" t="s">
        <v>1346</v>
      </c>
      <c r="F1202" s="200">
        <v>43556</v>
      </c>
      <c r="G1202" s="200">
        <v>43639</v>
      </c>
      <c r="H1202" s="199">
        <v>7978</v>
      </c>
      <c r="I1202" s="199">
        <v>7978</v>
      </c>
      <c r="J1202" s="199">
        <v>0.61</v>
      </c>
      <c r="K1202" s="199">
        <f t="shared" si="18"/>
        <v>4.87</v>
      </c>
    </row>
    <row r="1203" spans="2:11" x14ac:dyDescent="0.25">
      <c r="B1203" s="198">
        <v>1175</v>
      </c>
      <c r="C1203" s="199">
        <v>33077514</v>
      </c>
      <c r="D1203" s="199" t="s">
        <v>1662</v>
      </c>
      <c r="E1203" s="199" t="s">
        <v>1347</v>
      </c>
      <c r="F1203" s="200">
        <v>43556</v>
      </c>
      <c r="G1203" s="200">
        <v>43639</v>
      </c>
      <c r="H1203" s="199">
        <v>19768</v>
      </c>
      <c r="I1203" s="199">
        <v>19768</v>
      </c>
      <c r="J1203" s="199">
        <v>0.61</v>
      </c>
      <c r="K1203" s="199">
        <f t="shared" si="18"/>
        <v>12.06</v>
      </c>
    </row>
    <row r="1204" spans="2:11" x14ac:dyDescent="0.25">
      <c r="B1204" s="198">
        <v>1176</v>
      </c>
      <c r="C1204" s="199">
        <v>33077514</v>
      </c>
      <c r="D1204" s="199" t="s">
        <v>1662</v>
      </c>
      <c r="E1204" s="199" t="s">
        <v>1348</v>
      </c>
      <c r="F1204" s="200">
        <v>43556</v>
      </c>
      <c r="G1204" s="200">
        <v>43639</v>
      </c>
      <c r="H1204" s="199">
        <v>463</v>
      </c>
      <c r="I1204" s="199">
        <v>463</v>
      </c>
      <c r="J1204" s="199">
        <v>0.61</v>
      </c>
      <c r="K1204" s="199">
        <f t="shared" si="18"/>
        <v>0.28000000000000003</v>
      </c>
    </row>
    <row r="1205" spans="2:11" x14ac:dyDescent="0.25">
      <c r="B1205" s="198">
        <v>1177</v>
      </c>
      <c r="C1205" s="199">
        <v>33077514</v>
      </c>
      <c r="D1205" s="199" t="s">
        <v>1662</v>
      </c>
      <c r="E1205" s="199" t="s">
        <v>1356</v>
      </c>
      <c r="F1205" s="200">
        <v>43556</v>
      </c>
      <c r="G1205" s="200">
        <v>43639</v>
      </c>
      <c r="H1205" s="199">
        <v>539</v>
      </c>
      <c r="I1205" s="199">
        <v>539</v>
      </c>
      <c r="J1205" s="199">
        <v>0.61</v>
      </c>
      <c r="K1205" s="199">
        <f t="shared" si="18"/>
        <v>0.33</v>
      </c>
    </row>
    <row r="1206" spans="2:11" x14ac:dyDescent="0.25">
      <c r="B1206" s="198">
        <v>1178</v>
      </c>
      <c r="C1206" s="199">
        <v>33077514</v>
      </c>
      <c r="D1206" s="199" t="s">
        <v>1662</v>
      </c>
      <c r="E1206" s="199" t="s">
        <v>1350</v>
      </c>
      <c r="F1206" s="200">
        <v>43556</v>
      </c>
      <c r="G1206" s="200">
        <v>43639</v>
      </c>
      <c r="H1206" s="199">
        <v>13383</v>
      </c>
      <c r="I1206" s="199">
        <v>13383</v>
      </c>
      <c r="J1206" s="199">
        <v>0.61</v>
      </c>
      <c r="K1206" s="199">
        <f t="shared" si="18"/>
        <v>8.16</v>
      </c>
    </row>
    <row r="1207" spans="2:11" x14ac:dyDescent="0.25">
      <c r="B1207" s="198">
        <v>1179</v>
      </c>
      <c r="C1207" s="199">
        <v>33077547</v>
      </c>
      <c r="D1207" s="199" t="s">
        <v>1663</v>
      </c>
      <c r="E1207" s="199" t="s">
        <v>1344</v>
      </c>
      <c r="F1207" s="200">
        <v>43570</v>
      </c>
      <c r="G1207" s="200">
        <v>43646</v>
      </c>
      <c r="H1207" s="199">
        <v>447379</v>
      </c>
      <c r="I1207" s="199">
        <v>447379</v>
      </c>
      <c r="J1207" s="199">
        <v>0.61</v>
      </c>
      <c r="K1207" s="199">
        <f t="shared" si="18"/>
        <v>272.89999999999998</v>
      </c>
    </row>
    <row r="1208" spans="2:11" x14ac:dyDescent="0.25">
      <c r="B1208" s="198">
        <v>1180</v>
      </c>
      <c r="C1208" s="199">
        <v>33077547</v>
      </c>
      <c r="D1208" s="199" t="s">
        <v>1663</v>
      </c>
      <c r="E1208" s="199" t="s">
        <v>1345</v>
      </c>
      <c r="F1208" s="200">
        <v>43570</v>
      </c>
      <c r="G1208" s="200">
        <v>43646</v>
      </c>
      <c r="H1208" s="199">
        <v>30999</v>
      </c>
      <c r="I1208" s="199">
        <v>30999</v>
      </c>
      <c r="J1208" s="199">
        <v>0.61</v>
      </c>
      <c r="K1208" s="199">
        <f t="shared" si="18"/>
        <v>18.91</v>
      </c>
    </row>
    <row r="1209" spans="2:11" x14ac:dyDescent="0.25">
      <c r="B1209" s="198">
        <v>1181</v>
      </c>
      <c r="C1209" s="199">
        <v>33078746</v>
      </c>
      <c r="D1209" s="199" t="s">
        <v>1664</v>
      </c>
      <c r="E1209" s="199" t="s">
        <v>1359</v>
      </c>
      <c r="F1209" s="200">
        <v>43560</v>
      </c>
      <c r="G1209" s="200">
        <v>43646</v>
      </c>
      <c r="H1209" s="199">
        <v>40979</v>
      </c>
      <c r="I1209" s="199">
        <v>40979</v>
      </c>
      <c r="J1209" s="199">
        <v>0.61</v>
      </c>
      <c r="K1209" s="199">
        <f t="shared" si="18"/>
        <v>25</v>
      </c>
    </row>
    <row r="1210" spans="2:11" x14ac:dyDescent="0.25">
      <c r="B1210" s="198">
        <v>1182</v>
      </c>
      <c r="C1210" s="199">
        <v>33078746</v>
      </c>
      <c r="D1210" s="199" t="s">
        <v>1664</v>
      </c>
      <c r="E1210" s="199" t="s">
        <v>1348</v>
      </c>
      <c r="F1210" s="200">
        <v>43560</v>
      </c>
      <c r="G1210" s="200">
        <v>43646</v>
      </c>
      <c r="H1210" s="199">
        <v>328684</v>
      </c>
      <c r="I1210" s="199">
        <v>328684</v>
      </c>
      <c r="J1210" s="199">
        <v>0.61</v>
      </c>
      <c r="K1210" s="199">
        <f t="shared" si="18"/>
        <v>200.5</v>
      </c>
    </row>
    <row r="1211" spans="2:11" x14ac:dyDescent="0.25">
      <c r="B1211" s="198">
        <v>1183</v>
      </c>
      <c r="C1211" s="199">
        <v>33078995</v>
      </c>
      <c r="D1211" s="199" t="s">
        <v>1665</v>
      </c>
      <c r="E1211" s="199" t="s">
        <v>1340</v>
      </c>
      <c r="F1211" s="200">
        <v>43556</v>
      </c>
      <c r="G1211" s="200">
        <v>43646</v>
      </c>
      <c r="H1211" s="199">
        <v>16556</v>
      </c>
      <c r="I1211" s="199">
        <v>16556</v>
      </c>
      <c r="J1211" s="199">
        <v>0.61</v>
      </c>
      <c r="K1211" s="199">
        <f t="shared" si="18"/>
        <v>10.1</v>
      </c>
    </row>
    <row r="1212" spans="2:11" x14ac:dyDescent="0.25">
      <c r="B1212" s="198">
        <v>1184</v>
      </c>
      <c r="C1212" s="199">
        <v>33078995</v>
      </c>
      <c r="D1212" s="199" t="s">
        <v>1665</v>
      </c>
      <c r="E1212" s="199" t="s">
        <v>1342</v>
      </c>
      <c r="F1212" s="200">
        <v>43556</v>
      </c>
      <c r="G1212" s="200">
        <v>43646</v>
      </c>
      <c r="H1212" s="199">
        <v>5208</v>
      </c>
      <c r="I1212" s="199">
        <v>5208</v>
      </c>
      <c r="J1212" s="199">
        <v>0.61</v>
      </c>
      <c r="K1212" s="199">
        <f t="shared" si="18"/>
        <v>3.18</v>
      </c>
    </row>
    <row r="1213" spans="2:11" x14ac:dyDescent="0.25">
      <c r="B1213" s="198">
        <v>1185</v>
      </c>
      <c r="C1213" s="199">
        <v>33078995</v>
      </c>
      <c r="D1213" s="199" t="s">
        <v>1665</v>
      </c>
      <c r="E1213" s="199" t="s">
        <v>1343</v>
      </c>
      <c r="F1213" s="200">
        <v>43556</v>
      </c>
      <c r="G1213" s="200">
        <v>43646</v>
      </c>
      <c r="H1213" s="199">
        <v>2401</v>
      </c>
      <c r="I1213" s="199">
        <v>2401</v>
      </c>
      <c r="J1213" s="199">
        <v>0.61</v>
      </c>
      <c r="K1213" s="199">
        <f t="shared" si="18"/>
        <v>1.46</v>
      </c>
    </row>
    <row r="1214" spans="2:11" x14ac:dyDescent="0.25">
      <c r="B1214" s="198">
        <v>1186</v>
      </c>
      <c r="C1214" s="199">
        <v>33078995</v>
      </c>
      <c r="D1214" s="199" t="s">
        <v>1665</v>
      </c>
      <c r="E1214" s="199" t="s">
        <v>1358</v>
      </c>
      <c r="F1214" s="200">
        <v>43556</v>
      </c>
      <c r="G1214" s="200">
        <v>43646</v>
      </c>
      <c r="H1214" s="199">
        <v>242</v>
      </c>
      <c r="I1214" s="199">
        <v>242</v>
      </c>
      <c r="J1214" s="199">
        <v>0.61</v>
      </c>
      <c r="K1214" s="199">
        <f t="shared" si="18"/>
        <v>0.15</v>
      </c>
    </row>
    <row r="1215" spans="2:11" x14ac:dyDescent="0.25">
      <c r="B1215" s="198">
        <v>1187</v>
      </c>
      <c r="C1215" s="199">
        <v>33078995</v>
      </c>
      <c r="D1215" s="199" t="s">
        <v>1665</v>
      </c>
      <c r="E1215" s="199" t="s">
        <v>1344</v>
      </c>
      <c r="F1215" s="200">
        <v>43556</v>
      </c>
      <c r="G1215" s="200">
        <v>43646</v>
      </c>
      <c r="H1215" s="199">
        <v>30202</v>
      </c>
      <c r="I1215" s="199">
        <v>30202</v>
      </c>
      <c r="J1215" s="199">
        <v>0.61</v>
      </c>
      <c r="K1215" s="199">
        <f t="shared" si="18"/>
        <v>18.420000000000002</v>
      </c>
    </row>
    <row r="1216" spans="2:11" x14ac:dyDescent="0.25">
      <c r="B1216" s="198">
        <v>1188</v>
      </c>
      <c r="C1216" s="199">
        <v>33078995</v>
      </c>
      <c r="D1216" s="199" t="s">
        <v>1665</v>
      </c>
      <c r="E1216" s="199" t="s">
        <v>1345</v>
      </c>
      <c r="F1216" s="200">
        <v>43556</v>
      </c>
      <c r="G1216" s="200">
        <v>43646</v>
      </c>
      <c r="H1216" s="199">
        <v>8364</v>
      </c>
      <c r="I1216" s="199">
        <v>8364</v>
      </c>
      <c r="J1216" s="199">
        <v>0.61</v>
      </c>
      <c r="K1216" s="199">
        <f t="shared" si="18"/>
        <v>5.0999999999999996</v>
      </c>
    </row>
    <row r="1217" spans="2:11" x14ac:dyDescent="0.25">
      <c r="B1217" s="198">
        <v>1189</v>
      </c>
      <c r="C1217" s="199">
        <v>33078995</v>
      </c>
      <c r="D1217" s="199" t="s">
        <v>1665</v>
      </c>
      <c r="E1217" s="199" t="s">
        <v>1359</v>
      </c>
      <c r="F1217" s="200">
        <v>43556</v>
      </c>
      <c r="G1217" s="200">
        <v>43646</v>
      </c>
      <c r="H1217" s="199">
        <v>231</v>
      </c>
      <c r="I1217" s="199">
        <v>231</v>
      </c>
      <c r="J1217" s="199">
        <v>0.61</v>
      </c>
      <c r="K1217" s="199">
        <f t="shared" si="18"/>
        <v>0.14000000000000001</v>
      </c>
    </row>
    <row r="1218" spans="2:11" x14ac:dyDescent="0.25">
      <c r="B1218" s="198">
        <v>1190</v>
      </c>
      <c r="C1218" s="199">
        <v>33078995</v>
      </c>
      <c r="D1218" s="199" t="s">
        <v>1665</v>
      </c>
      <c r="E1218" s="199" t="s">
        <v>1346</v>
      </c>
      <c r="F1218" s="200">
        <v>43556</v>
      </c>
      <c r="G1218" s="200">
        <v>43646</v>
      </c>
      <c r="H1218" s="199">
        <v>10297</v>
      </c>
      <c r="I1218" s="199">
        <v>10297</v>
      </c>
      <c r="J1218" s="199">
        <v>0.61</v>
      </c>
      <c r="K1218" s="199">
        <f t="shared" si="18"/>
        <v>6.28</v>
      </c>
    </row>
    <row r="1219" spans="2:11" x14ac:dyDescent="0.25">
      <c r="B1219" s="198">
        <v>1191</v>
      </c>
      <c r="C1219" s="199">
        <v>33078995</v>
      </c>
      <c r="D1219" s="199" t="s">
        <v>1665</v>
      </c>
      <c r="E1219" s="199" t="s">
        <v>1347</v>
      </c>
      <c r="F1219" s="200">
        <v>43556</v>
      </c>
      <c r="G1219" s="200">
        <v>43646</v>
      </c>
      <c r="H1219" s="199">
        <v>26959</v>
      </c>
      <c r="I1219" s="199">
        <v>26959</v>
      </c>
      <c r="J1219" s="199">
        <v>0.61</v>
      </c>
      <c r="K1219" s="199">
        <f t="shared" si="18"/>
        <v>16.440000000000001</v>
      </c>
    </row>
    <row r="1220" spans="2:11" x14ac:dyDescent="0.25">
      <c r="B1220" s="198">
        <v>1192</v>
      </c>
      <c r="C1220" s="199">
        <v>33078995</v>
      </c>
      <c r="D1220" s="199" t="s">
        <v>1665</v>
      </c>
      <c r="E1220" s="199" t="s">
        <v>1348</v>
      </c>
      <c r="F1220" s="200">
        <v>43556</v>
      </c>
      <c r="G1220" s="200">
        <v>43646</v>
      </c>
      <c r="H1220" s="199">
        <v>487</v>
      </c>
      <c r="I1220" s="199">
        <v>487</v>
      </c>
      <c r="J1220" s="199">
        <v>0.61</v>
      </c>
      <c r="K1220" s="199">
        <f t="shared" si="18"/>
        <v>0.3</v>
      </c>
    </row>
    <row r="1221" spans="2:11" x14ac:dyDescent="0.25">
      <c r="B1221" s="198">
        <v>1193</v>
      </c>
      <c r="C1221" s="199">
        <v>33078995</v>
      </c>
      <c r="D1221" s="199" t="s">
        <v>1665</v>
      </c>
      <c r="E1221" s="199" t="s">
        <v>1356</v>
      </c>
      <c r="F1221" s="200">
        <v>43556</v>
      </c>
      <c r="G1221" s="200">
        <v>43646</v>
      </c>
      <c r="H1221" s="199">
        <v>514</v>
      </c>
      <c r="I1221" s="199">
        <v>514</v>
      </c>
      <c r="J1221" s="199">
        <v>0.61</v>
      </c>
      <c r="K1221" s="199">
        <f t="shared" si="18"/>
        <v>0.31</v>
      </c>
    </row>
    <row r="1222" spans="2:11" x14ac:dyDescent="0.25">
      <c r="B1222" s="198">
        <v>1194</v>
      </c>
      <c r="C1222" s="199">
        <v>33078995</v>
      </c>
      <c r="D1222" s="199" t="s">
        <v>1665</v>
      </c>
      <c r="E1222" s="199" t="s">
        <v>1350</v>
      </c>
      <c r="F1222" s="200">
        <v>43556</v>
      </c>
      <c r="G1222" s="200">
        <v>43646</v>
      </c>
      <c r="H1222" s="199">
        <v>21444</v>
      </c>
      <c r="I1222" s="199">
        <v>21444</v>
      </c>
      <c r="J1222" s="199">
        <v>0.61</v>
      </c>
      <c r="K1222" s="199">
        <f t="shared" si="18"/>
        <v>13.08</v>
      </c>
    </row>
    <row r="1223" spans="2:11" x14ac:dyDescent="0.25">
      <c r="B1223" s="198">
        <v>1195</v>
      </c>
      <c r="C1223" s="199">
        <v>33079133</v>
      </c>
      <c r="D1223" s="199" t="s">
        <v>1666</v>
      </c>
      <c r="E1223" s="199" t="s">
        <v>1340</v>
      </c>
      <c r="F1223" s="200">
        <v>43563</v>
      </c>
      <c r="G1223" s="200">
        <v>43639</v>
      </c>
      <c r="H1223" s="199">
        <v>175866</v>
      </c>
      <c r="I1223" s="199">
        <v>175866</v>
      </c>
      <c r="J1223" s="199">
        <v>0.61</v>
      </c>
      <c r="K1223" s="199">
        <f t="shared" si="18"/>
        <v>107.28</v>
      </c>
    </row>
    <row r="1224" spans="2:11" x14ac:dyDescent="0.25">
      <c r="B1224" s="198">
        <v>1196</v>
      </c>
      <c r="C1224" s="199">
        <v>33079133</v>
      </c>
      <c r="D1224" s="199" t="s">
        <v>1666</v>
      </c>
      <c r="E1224" s="199" t="s">
        <v>1343</v>
      </c>
      <c r="F1224" s="200">
        <v>43563</v>
      </c>
      <c r="G1224" s="200">
        <v>43639</v>
      </c>
      <c r="H1224" s="199">
        <v>318169</v>
      </c>
      <c r="I1224" s="199">
        <v>318169</v>
      </c>
      <c r="J1224" s="199">
        <v>0.61</v>
      </c>
      <c r="K1224" s="199">
        <f t="shared" si="18"/>
        <v>194.08</v>
      </c>
    </row>
    <row r="1225" spans="2:11" x14ac:dyDescent="0.25">
      <c r="B1225" s="198">
        <v>1197</v>
      </c>
      <c r="C1225" s="199">
        <v>33085289</v>
      </c>
      <c r="D1225" s="199" t="s">
        <v>1667</v>
      </c>
      <c r="E1225" s="199" t="s">
        <v>1340</v>
      </c>
      <c r="F1225" s="200">
        <v>43598</v>
      </c>
      <c r="G1225" s="200">
        <v>43644</v>
      </c>
      <c r="H1225" s="199">
        <v>81307</v>
      </c>
      <c r="I1225" s="199">
        <v>81307</v>
      </c>
      <c r="J1225" s="199">
        <v>0.61</v>
      </c>
      <c r="K1225" s="199">
        <f t="shared" si="18"/>
        <v>49.6</v>
      </c>
    </row>
    <row r="1226" spans="2:11" x14ac:dyDescent="0.25">
      <c r="B1226" s="198">
        <v>1198</v>
      </c>
      <c r="C1226" s="199">
        <v>33085289</v>
      </c>
      <c r="D1226" s="199" t="s">
        <v>1667</v>
      </c>
      <c r="E1226" s="199" t="s">
        <v>1343</v>
      </c>
      <c r="F1226" s="200">
        <v>43598</v>
      </c>
      <c r="G1226" s="200">
        <v>43644</v>
      </c>
      <c r="H1226" s="199">
        <v>24759</v>
      </c>
      <c r="I1226" s="199">
        <v>24759</v>
      </c>
      <c r="J1226" s="199">
        <v>0.61</v>
      </c>
      <c r="K1226" s="199">
        <f t="shared" si="18"/>
        <v>15.1</v>
      </c>
    </row>
    <row r="1227" spans="2:11" x14ac:dyDescent="0.25">
      <c r="B1227" s="198">
        <v>1199</v>
      </c>
      <c r="C1227" s="199">
        <v>33085289</v>
      </c>
      <c r="D1227" s="199" t="s">
        <v>1667</v>
      </c>
      <c r="E1227" s="199" t="s">
        <v>1344</v>
      </c>
      <c r="F1227" s="200">
        <v>43598</v>
      </c>
      <c r="G1227" s="200">
        <v>43644</v>
      </c>
      <c r="H1227" s="199">
        <v>11412</v>
      </c>
      <c r="I1227" s="199">
        <v>11412</v>
      </c>
      <c r="J1227" s="199">
        <v>0.61</v>
      </c>
      <c r="K1227" s="199">
        <f t="shared" si="18"/>
        <v>6.96</v>
      </c>
    </row>
    <row r="1228" spans="2:11" x14ac:dyDescent="0.25">
      <c r="B1228" s="198">
        <v>1200</v>
      </c>
      <c r="C1228" s="199">
        <v>33085289</v>
      </c>
      <c r="D1228" s="199" t="s">
        <v>1667</v>
      </c>
      <c r="E1228" s="199" t="s">
        <v>1346</v>
      </c>
      <c r="F1228" s="200">
        <v>43598</v>
      </c>
      <c r="G1228" s="200">
        <v>43644</v>
      </c>
      <c r="H1228" s="199">
        <v>15641</v>
      </c>
      <c r="I1228" s="199">
        <v>15641</v>
      </c>
      <c r="J1228" s="199">
        <v>0.61</v>
      </c>
      <c r="K1228" s="199">
        <f t="shared" si="18"/>
        <v>9.5399999999999991</v>
      </c>
    </row>
    <row r="1229" spans="2:11" x14ac:dyDescent="0.25">
      <c r="B1229" s="198">
        <v>1201</v>
      </c>
      <c r="C1229" s="199">
        <v>33085289</v>
      </c>
      <c r="D1229" s="199" t="s">
        <v>1667</v>
      </c>
      <c r="E1229" s="199" t="s">
        <v>1347</v>
      </c>
      <c r="F1229" s="200">
        <v>43598</v>
      </c>
      <c r="G1229" s="200">
        <v>43644</v>
      </c>
      <c r="H1229" s="199">
        <v>37242</v>
      </c>
      <c r="I1229" s="199">
        <v>37242</v>
      </c>
      <c r="J1229" s="199">
        <v>0.61</v>
      </c>
      <c r="K1229" s="199">
        <f t="shared" si="18"/>
        <v>22.72</v>
      </c>
    </row>
    <row r="1230" spans="2:11" x14ac:dyDescent="0.25">
      <c r="B1230" s="198">
        <v>1202</v>
      </c>
      <c r="C1230" s="199">
        <v>33085289</v>
      </c>
      <c r="D1230" s="199" t="s">
        <v>1667</v>
      </c>
      <c r="E1230" s="199" t="s">
        <v>1348</v>
      </c>
      <c r="F1230" s="200">
        <v>43598</v>
      </c>
      <c r="G1230" s="200">
        <v>43644</v>
      </c>
      <c r="H1230" s="199">
        <v>433</v>
      </c>
      <c r="I1230" s="199">
        <v>433</v>
      </c>
      <c r="J1230" s="199">
        <v>0.61</v>
      </c>
      <c r="K1230" s="199">
        <f t="shared" si="18"/>
        <v>0.26</v>
      </c>
    </row>
    <row r="1231" spans="2:11" x14ac:dyDescent="0.25">
      <c r="B1231" s="198">
        <v>1203</v>
      </c>
      <c r="C1231" s="199">
        <v>33085289</v>
      </c>
      <c r="D1231" s="199" t="s">
        <v>1667</v>
      </c>
      <c r="E1231" s="199" t="s">
        <v>1356</v>
      </c>
      <c r="F1231" s="200">
        <v>43598</v>
      </c>
      <c r="G1231" s="200">
        <v>43644</v>
      </c>
      <c r="H1231" s="199">
        <v>402</v>
      </c>
      <c r="I1231" s="199">
        <v>402</v>
      </c>
      <c r="J1231" s="199">
        <v>0.61</v>
      </c>
      <c r="K1231" s="199">
        <f t="shared" si="18"/>
        <v>0.25</v>
      </c>
    </row>
    <row r="1232" spans="2:11" x14ac:dyDescent="0.25">
      <c r="B1232" s="198">
        <v>1204</v>
      </c>
      <c r="C1232" s="199">
        <v>33085289</v>
      </c>
      <c r="D1232" s="199" t="s">
        <v>1667</v>
      </c>
      <c r="E1232" s="199" t="s">
        <v>1350</v>
      </c>
      <c r="F1232" s="200">
        <v>43598</v>
      </c>
      <c r="G1232" s="200">
        <v>43644</v>
      </c>
      <c r="H1232" s="199">
        <v>65508</v>
      </c>
      <c r="I1232" s="199">
        <v>65508</v>
      </c>
      <c r="J1232" s="199">
        <v>0.61</v>
      </c>
      <c r="K1232" s="199">
        <f t="shared" si="18"/>
        <v>39.96</v>
      </c>
    </row>
    <row r="1233" spans="2:11" x14ac:dyDescent="0.25">
      <c r="B1233" s="198">
        <v>1205</v>
      </c>
      <c r="C1233" s="199">
        <v>33085539</v>
      </c>
      <c r="D1233" s="199" t="s">
        <v>1668</v>
      </c>
      <c r="E1233" s="199" t="s">
        <v>1340</v>
      </c>
      <c r="F1233" s="200">
        <v>43588</v>
      </c>
      <c r="G1233" s="200">
        <v>43677</v>
      </c>
      <c r="H1233" s="199">
        <v>5782</v>
      </c>
      <c r="I1233" s="199">
        <v>5782</v>
      </c>
      <c r="J1233" s="199">
        <v>0.61</v>
      </c>
      <c r="K1233" s="199">
        <f t="shared" si="18"/>
        <v>3.53</v>
      </c>
    </row>
    <row r="1234" spans="2:11" x14ac:dyDescent="0.25">
      <c r="B1234" s="198">
        <v>1206</v>
      </c>
      <c r="C1234" s="199">
        <v>33085539</v>
      </c>
      <c r="D1234" s="199" t="s">
        <v>1668</v>
      </c>
      <c r="E1234" s="199" t="s">
        <v>1343</v>
      </c>
      <c r="F1234" s="200">
        <v>43588</v>
      </c>
      <c r="G1234" s="200">
        <v>43677</v>
      </c>
      <c r="H1234" s="199">
        <v>9064</v>
      </c>
      <c r="I1234" s="199">
        <v>9064</v>
      </c>
      <c r="J1234" s="199">
        <v>0.61</v>
      </c>
      <c r="K1234" s="199">
        <f t="shared" si="18"/>
        <v>5.53</v>
      </c>
    </row>
    <row r="1235" spans="2:11" x14ac:dyDescent="0.25">
      <c r="B1235" s="198">
        <v>1207</v>
      </c>
      <c r="C1235" s="199">
        <v>33085539</v>
      </c>
      <c r="D1235" s="199" t="s">
        <v>1668</v>
      </c>
      <c r="E1235" s="199" t="s">
        <v>1344</v>
      </c>
      <c r="F1235" s="200">
        <v>43588</v>
      </c>
      <c r="G1235" s="200">
        <v>43677</v>
      </c>
      <c r="H1235" s="199">
        <v>200723</v>
      </c>
      <c r="I1235" s="199">
        <v>200723</v>
      </c>
      <c r="J1235" s="199">
        <v>0.61</v>
      </c>
      <c r="K1235" s="199">
        <f t="shared" si="18"/>
        <v>122.44</v>
      </c>
    </row>
    <row r="1236" spans="2:11" x14ac:dyDescent="0.25">
      <c r="B1236" s="198">
        <v>1208</v>
      </c>
      <c r="C1236" s="199">
        <v>33085539</v>
      </c>
      <c r="D1236" s="199" t="s">
        <v>1668</v>
      </c>
      <c r="E1236" s="199" t="s">
        <v>1347</v>
      </c>
      <c r="F1236" s="200">
        <v>43588</v>
      </c>
      <c r="G1236" s="200">
        <v>43677</v>
      </c>
      <c r="H1236" s="199">
        <v>4583</v>
      </c>
      <c r="I1236" s="199">
        <v>4583</v>
      </c>
      <c r="J1236" s="199">
        <v>0.61</v>
      </c>
      <c r="K1236" s="199">
        <f t="shared" si="18"/>
        <v>2.8</v>
      </c>
    </row>
    <row r="1237" spans="2:11" x14ac:dyDescent="0.25">
      <c r="B1237" s="198">
        <v>1209</v>
      </c>
      <c r="C1237" s="199">
        <v>33085539</v>
      </c>
      <c r="D1237" s="199" t="s">
        <v>1668</v>
      </c>
      <c r="E1237" s="199" t="s">
        <v>1350</v>
      </c>
      <c r="F1237" s="200">
        <v>43588</v>
      </c>
      <c r="G1237" s="200">
        <v>43677</v>
      </c>
      <c r="H1237" s="199">
        <v>3345</v>
      </c>
      <c r="I1237" s="199">
        <v>3345</v>
      </c>
      <c r="J1237" s="199">
        <v>0.61</v>
      </c>
      <c r="K1237" s="199">
        <f t="shared" si="18"/>
        <v>2.04</v>
      </c>
    </row>
    <row r="1238" spans="2:11" x14ac:dyDescent="0.25">
      <c r="B1238" s="198">
        <v>1210</v>
      </c>
      <c r="C1238" s="199">
        <v>33085830</v>
      </c>
      <c r="D1238" s="199" t="s">
        <v>1669</v>
      </c>
      <c r="E1238" s="199" t="s">
        <v>1340</v>
      </c>
      <c r="F1238" s="200">
        <v>43563</v>
      </c>
      <c r="G1238" s="200">
        <v>43600</v>
      </c>
      <c r="H1238" s="199">
        <v>391314</v>
      </c>
      <c r="I1238" s="199">
        <v>391314</v>
      </c>
      <c r="J1238" s="199">
        <v>0.61</v>
      </c>
      <c r="K1238" s="199">
        <f t="shared" si="18"/>
        <v>238.7</v>
      </c>
    </row>
    <row r="1239" spans="2:11" x14ac:dyDescent="0.25">
      <c r="B1239" s="198">
        <v>1211</v>
      </c>
      <c r="C1239" s="199">
        <v>33085830</v>
      </c>
      <c r="D1239" s="199" t="s">
        <v>1669</v>
      </c>
      <c r="E1239" s="199" t="s">
        <v>1342</v>
      </c>
      <c r="F1239" s="200">
        <v>43563</v>
      </c>
      <c r="G1239" s="200">
        <v>43600</v>
      </c>
      <c r="H1239" s="199">
        <v>41270</v>
      </c>
      <c r="I1239" s="199">
        <v>41270</v>
      </c>
      <c r="J1239" s="199">
        <v>0.61</v>
      </c>
      <c r="K1239" s="199">
        <f t="shared" si="18"/>
        <v>25.17</v>
      </c>
    </row>
    <row r="1240" spans="2:11" x14ac:dyDescent="0.25">
      <c r="B1240" s="198">
        <v>1212</v>
      </c>
      <c r="C1240" s="199">
        <v>33085830</v>
      </c>
      <c r="D1240" s="199" t="s">
        <v>1669</v>
      </c>
      <c r="E1240" s="199" t="s">
        <v>1343</v>
      </c>
      <c r="F1240" s="200">
        <v>43563</v>
      </c>
      <c r="G1240" s="200">
        <v>43600</v>
      </c>
      <c r="H1240" s="199">
        <v>165968</v>
      </c>
      <c r="I1240" s="199">
        <v>165968</v>
      </c>
      <c r="J1240" s="199">
        <v>0.61</v>
      </c>
      <c r="K1240" s="199">
        <f t="shared" si="18"/>
        <v>101.24</v>
      </c>
    </row>
    <row r="1241" spans="2:11" x14ac:dyDescent="0.25">
      <c r="B1241" s="198">
        <v>1213</v>
      </c>
      <c r="C1241" s="199">
        <v>33085830</v>
      </c>
      <c r="D1241" s="199" t="s">
        <v>1669</v>
      </c>
      <c r="E1241" s="199" t="s">
        <v>1358</v>
      </c>
      <c r="F1241" s="200">
        <v>43563</v>
      </c>
      <c r="G1241" s="200">
        <v>43600</v>
      </c>
      <c r="H1241" s="199">
        <v>1601</v>
      </c>
      <c r="I1241" s="199">
        <v>1601</v>
      </c>
      <c r="J1241" s="199">
        <v>0.61</v>
      </c>
      <c r="K1241" s="199">
        <f t="shared" si="18"/>
        <v>0.98</v>
      </c>
    </row>
    <row r="1242" spans="2:11" x14ac:dyDescent="0.25">
      <c r="B1242" s="198">
        <v>1214</v>
      </c>
      <c r="C1242" s="199">
        <v>33085830</v>
      </c>
      <c r="D1242" s="199" t="s">
        <v>1669</v>
      </c>
      <c r="E1242" s="199" t="s">
        <v>1344</v>
      </c>
      <c r="F1242" s="200">
        <v>43563</v>
      </c>
      <c r="G1242" s="200">
        <v>43600</v>
      </c>
      <c r="H1242" s="199">
        <v>75683</v>
      </c>
      <c r="I1242" s="199">
        <v>75683</v>
      </c>
      <c r="J1242" s="199">
        <v>0.61</v>
      </c>
      <c r="K1242" s="199">
        <f t="shared" si="18"/>
        <v>46.17</v>
      </c>
    </row>
    <row r="1243" spans="2:11" x14ac:dyDescent="0.25">
      <c r="B1243" s="198">
        <v>1215</v>
      </c>
      <c r="C1243" s="199">
        <v>33085830</v>
      </c>
      <c r="D1243" s="199" t="s">
        <v>1669</v>
      </c>
      <c r="E1243" s="199" t="s">
        <v>1345</v>
      </c>
      <c r="F1243" s="200">
        <v>43563</v>
      </c>
      <c r="G1243" s="200">
        <v>43600</v>
      </c>
      <c r="H1243" s="199">
        <v>142011</v>
      </c>
      <c r="I1243" s="199">
        <v>142011</v>
      </c>
      <c r="J1243" s="199">
        <v>0.61</v>
      </c>
      <c r="K1243" s="199">
        <f t="shared" si="18"/>
        <v>86.63</v>
      </c>
    </row>
    <row r="1244" spans="2:11" x14ac:dyDescent="0.25">
      <c r="B1244" s="198">
        <v>1216</v>
      </c>
      <c r="C1244" s="199">
        <v>33085830</v>
      </c>
      <c r="D1244" s="199" t="s">
        <v>1669</v>
      </c>
      <c r="E1244" s="199" t="s">
        <v>1359</v>
      </c>
      <c r="F1244" s="200">
        <v>43563</v>
      </c>
      <c r="G1244" s="200">
        <v>43600</v>
      </c>
      <c r="H1244" s="199">
        <v>5108</v>
      </c>
      <c r="I1244" s="199">
        <v>5108</v>
      </c>
      <c r="J1244" s="199">
        <v>0.61</v>
      </c>
      <c r="K1244" s="199">
        <f t="shared" ref="K1244:K1307" si="19">ROUND(I1244*(J1244/1000),2)</f>
        <v>3.12</v>
      </c>
    </row>
    <row r="1245" spans="2:11" x14ac:dyDescent="0.25">
      <c r="B1245" s="198">
        <v>1217</v>
      </c>
      <c r="C1245" s="199">
        <v>33085830</v>
      </c>
      <c r="D1245" s="199" t="s">
        <v>1669</v>
      </c>
      <c r="E1245" s="199" t="s">
        <v>1346</v>
      </c>
      <c r="F1245" s="200">
        <v>43563</v>
      </c>
      <c r="G1245" s="200">
        <v>43600</v>
      </c>
      <c r="H1245" s="199">
        <v>152621</v>
      </c>
      <c r="I1245" s="199">
        <v>152621</v>
      </c>
      <c r="J1245" s="199">
        <v>0.61</v>
      </c>
      <c r="K1245" s="199">
        <f t="shared" si="19"/>
        <v>93.1</v>
      </c>
    </row>
    <row r="1246" spans="2:11" x14ac:dyDescent="0.25">
      <c r="B1246" s="198">
        <v>1218</v>
      </c>
      <c r="C1246" s="199">
        <v>33085830</v>
      </c>
      <c r="D1246" s="199" t="s">
        <v>1669</v>
      </c>
      <c r="E1246" s="199" t="s">
        <v>1347</v>
      </c>
      <c r="F1246" s="200">
        <v>43563</v>
      </c>
      <c r="G1246" s="200">
        <v>43600</v>
      </c>
      <c r="H1246" s="199">
        <v>481405</v>
      </c>
      <c r="I1246" s="199">
        <v>481405</v>
      </c>
      <c r="J1246" s="199">
        <v>0.61</v>
      </c>
      <c r="K1246" s="199">
        <f t="shared" si="19"/>
        <v>293.66000000000003</v>
      </c>
    </row>
    <row r="1247" spans="2:11" x14ac:dyDescent="0.25">
      <c r="B1247" s="198">
        <v>1219</v>
      </c>
      <c r="C1247" s="199">
        <v>33085830</v>
      </c>
      <c r="D1247" s="199" t="s">
        <v>1669</v>
      </c>
      <c r="E1247" s="199" t="s">
        <v>1348</v>
      </c>
      <c r="F1247" s="200">
        <v>43563</v>
      </c>
      <c r="G1247" s="200">
        <v>43600</v>
      </c>
      <c r="H1247" s="199">
        <v>76273</v>
      </c>
      <c r="I1247" s="199">
        <v>76273</v>
      </c>
      <c r="J1247" s="199">
        <v>0.61</v>
      </c>
      <c r="K1247" s="199">
        <f t="shared" si="19"/>
        <v>46.53</v>
      </c>
    </row>
    <row r="1248" spans="2:11" x14ac:dyDescent="0.25">
      <c r="B1248" s="198">
        <v>1220</v>
      </c>
      <c r="C1248" s="199">
        <v>33085830</v>
      </c>
      <c r="D1248" s="199" t="s">
        <v>1669</v>
      </c>
      <c r="E1248" s="199" t="s">
        <v>1350</v>
      </c>
      <c r="F1248" s="200">
        <v>43563</v>
      </c>
      <c r="G1248" s="200">
        <v>43600</v>
      </c>
      <c r="H1248" s="199">
        <v>294306</v>
      </c>
      <c r="I1248" s="199">
        <v>294306</v>
      </c>
      <c r="J1248" s="199">
        <v>0.61</v>
      </c>
      <c r="K1248" s="199">
        <f t="shared" si="19"/>
        <v>179.53</v>
      </c>
    </row>
    <row r="1249" spans="2:11" x14ac:dyDescent="0.25">
      <c r="B1249" s="198">
        <v>1221</v>
      </c>
      <c r="C1249" s="199">
        <v>33098951</v>
      </c>
      <c r="D1249" s="199" t="s">
        <v>1670</v>
      </c>
      <c r="E1249" s="199" t="s">
        <v>1340</v>
      </c>
      <c r="F1249" s="200">
        <v>43612</v>
      </c>
      <c r="G1249" s="200">
        <v>43646</v>
      </c>
      <c r="H1249" s="199">
        <v>1298</v>
      </c>
      <c r="I1249" s="199">
        <v>1298</v>
      </c>
      <c r="J1249" s="199">
        <v>0.61</v>
      </c>
      <c r="K1249" s="199">
        <f t="shared" si="19"/>
        <v>0.79</v>
      </c>
    </row>
    <row r="1250" spans="2:11" x14ac:dyDescent="0.25">
      <c r="B1250" s="198">
        <v>1222</v>
      </c>
      <c r="C1250" s="199">
        <v>33098951</v>
      </c>
      <c r="D1250" s="199" t="s">
        <v>1670</v>
      </c>
      <c r="E1250" s="199" t="s">
        <v>1342</v>
      </c>
      <c r="F1250" s="200">
        <v>43612</v>
      </c>
      <c r="G1250" s="200">
        <v>43646</v>
      </c>
      <c r="H1250" s="199">
        <v>1015</v>
      </c>
      <c r="I1250" s="199">
        <v>1015</v>
      </c>
      <c r="J1250" s="199">
        <v>0.61</v>
      </c>
      <c r="K1250" s="199">
        <f t="shared" si="19"/>
        <v>0.62</v>
      </c>
    </row>
    <row r="1251" spans="2:11" x14ac:dyDescent="0.25">
      <c r="B1251" s="198">
        <v>1223</v>
      </c>
      <c r="C1251" s="199">
        <v>33098951</v>
      </c>
      <c r="D1251" s="199" t="s">
        <v>1670</v>
      </c>
      <c r="E1251" s="199" t="s">
        <v>1343</v>
      </c>
      <c r="F1251" s="200">
        <v>43612</v>
      </c>
      <c r="G1251" s="200">
        <v>43646</v>
      </c>
      <c r="H1251" s="199">
        <v>93</v>
      </c>
      <c r="I1251" s="199">
        <v>93</v>
      </c>
      <c r="J1251" s="199">
        <v>0.61</v>
      </c>
      <c r="K1251" s="199">
        <f t="shared" si="19"/>
        <v>0.06</v>
      </c>
    </row>
    <row r="1252" spans="2:11" x14ac:dyDescent="0.25">
      <c r="B1252" s="198">
        <v>1224</v>
      </c>
      <c r="C1252" s="199">
        <v>33098951</v>
      </c>
      <c r="D1252" s="199" t="s">
        <v>1670</v>
      </c>
      <c r="E1252" s="199" t="s">
        <v>1358</v>
      </c>
      <c r="F1252" s="200">
        <v>43612</v>
      </c>
      <c r="G1252" s="200">
        <v>43646</v>
      </c>
      <c r="H1252" s="199">
        <v>69</v>
      </c>
      <c r="I1252" s="199">
        <v>69</v>
      </c>
      <c r="J1252" s="199">
        <v>0.61</v>
      </c>
      <c r="K1252" s="199">
        <f t="shared" si="19"/>
        <v>0.04</v>
      </c>
    </row>
    <row r="1253" spans="2:11" x14ac:dyDescent="0.25">
      <c r="B1253" s="198">
        <v>1225</v>
      </c>
      <c r="C1253" s="199">
        <v>33098951</v>
      </c>
      <c r="D1253" s="199" t="s">
        <v>1670</v>
      </c>
      <c r="E1253" s="199" t="s">
        <v>1344</v>
      </c>
      <c r="F1253" s="200">
        <v>43612</v>
      </c>
      <c r="G1253" s="200">
        <v>43646</v>
      </c>
      <c r="H1253" s="199">
        <v>4901</v>
      </c>
      <c r="I1253" s="199">
        <v>4901</v>
      </c>
      <c r="J1253" s="199">
        <v>0.61</v>
      </c>
      <c r="K1253" s="199">
        <f t="shared" si="19"/>
        <v>2.99</v>
      </c>
    </row>
    <row r="1254" spans="2:11" x14ac:dyDescent="0.25">
      <c r="B1254" s="198">
        <v>1226</v>
      </c>
      <c r="C1254" s="199">
        <v>33098951</v>
      </c>
      <c r="D1254" s="199" t="s">
        <v>1670</v>
      </c>
      <c r="E1254" s="199" t="s">
        <v>1345</v>
      </c>
      <c r="F1254" s="200">
        <v>43612</v>
      </c>
      <c r="G1254" s="200">
        <v>43646</v>
      </c>
      <c r="H1254" s="199">
        <v>755</v>
      </c>
      <c r="I1254" s="199">
        <v>755</v>
      </c>
      <c r="J1254" s="199">
        <v>0.61</v>
      </c>
      <c r="K1254" s="199">
        <f t="shared" si="19"/>
        <v>0.46</v>
      </c>
    </row>
    <row r="1255" spans="2:11" x14ac:dyDescent="0.25">
      <c r="B1255" s="198">
        <v>1227</v>
      </c>
      <c r="C1255" s="199">
        <v>33098951</v>
      </c>
      <c r="D1255" s="199" t="s">
        <v>1670</v>
      </c>
      <c r="E1255" s="199" t="s">
        <v>1359</v>
      </c>
      <c r="F1255" s="200">
        <v>43612</v>
      </c>
      <c r="G1255" s="200">
        <v>43646</v>
      </c>
      <c r="H1255" s="199">
        <v>43</v>
      </c>
      <c r="I1255" s="199">
        <v>43</v>
      </c>
      <c r="J1255" s="199">
        <v>0.61</v>
      </c>
      <c r="K1255" s="199">
        <f t="shared" si="19"/>
        <v>0.03</v>
      </c>
    </row>
    <row r="1256" spans="2:11" x14ac:dyDescent="0.25">
      <c r="B1256" s="198">
        <v>1228</v>
      </c>
      <c r="C1256" s="199">
        <v>33098951</v>
      </c>
      <c r="D1256" s="199" t="s">
        <v>1670</v>
      </c>
      <c r="E1256" s="199" t="s">
        <v>1346</v>
      </c>
      <c r="F1256" s="200">
        <v>43612</v>
      </c>
      <c r="G1256" s="200">
        <v>43646</v>
      </c>
      <c r="H1256" s="199">
        <v>2135</v>
      </c>
      <c r="I1256" s="199">
        <v>2135</v>
      </c>
      <c r="J1256" s="199">
        <v>0.61</v>
      </c>
      <c r="K1256" s="199">
        <f t="shared" si="19"/>
        <v>1.3</v>
      </c>
    </row>
    <row r="1257" spans="2:11" x14ac:dyDescent="0.25">
      <c r="B1257" s="198">
        <v>1229</v>
      </c>
      <c r="C1257" s="199">
        <v>33098951</v>
      </c>
      <c r="D1257" s="199" t="s">
        <v>1670</v>
      </c>
      <c r="E1257" s="199" t="s">
        <v>1347</v>
      </c>
      <c r="F1257" s="200">
        <v>43612</v>
      </c>
      <c r="G1257" s="200">
        <v>43646</v>
      </c>
      <c r="H1257" s="199">
        <v>2114</v>
      </c>
      <c r="I1257" s="199">
        <v>2114</v>
      </c>
      <c r="J1257" s="199">
        <v>0.61</v>
      </c>
      <c r="K1257" s="199">
        <f t="shared" si="19"/>
        <v>1.29</v>
      </c>
    </row>
    <row r="1258" spans="2:11" x14ac:dyDescent="0.25">
      <c r="B1258" s="198">
        <v>1230</v>
      </c>
      <c r="C1258" s="199">
        <v>33098951</v>
      </c>
      <c r="D1258" s="199" t="s">
        <v>1670</v>
      </c>
      <c r="E1258" s="199" t="s">
        <v>1348</v>
      </c>
      <c r="F1258" s="200">
        <v>43612</v>
      </c>
      <c r="G1258" s="200">
        <v>43646</v>
      </c>
      <c r="H1258" s="199">
        <v>148</v>
      </c>
      <c r="I1258" s="199">
        <v>148</v>
      </c>
      <c r="J1258" s="199">
        <v>0.61</v>
      </c>
      <c r="K1258" s="199">
        <f t="shared" si="19"/>
        <v>0.09</v>
      </c>
    </row>
    <row r="1259" spans="2:11" x14ac:dyDescent="0.25">
      <c r="B1259" s="198">
        <v>1231</v>
      </c>
      <c r="C1259" s="199">
        <v>33098951</v>
      </c>
      <c r="D1259" s="199" t="s">
        <v>1670</v>
      </c>
      <c r="E1259" s="199" t="s">
        <v>1356</v>
      </c>
      <c r="F1259" s="200">
        <v>43612</v>
      </c>
      <c r="G1259" s="200">
        <v>43646</v>
      </c>
      <c r="H1259" s="199">
        <v>97</v>
      </c>
      <c r="I1259" s="199">
        <v>97</v>
      </c>
      <c r="J1259" s="199">
        <v>0.61</v>
      </c>
      <c r="K1259" s="199">
        <f t="shared" si="19"/>
        <v>0.06</v>
      </c>
    </row>
    <row r="1260" spans="2:11" x14ac:dyDescent="0.25">
      <c r="B1260" s="198">
        <v>1232</v>
      </c>
      <c r="C1260" s="199">
        <v>33098951</v>
      </c>
      <c r="D1260" s="199" t="s">
        <v>1670</v>
      </c>
      <c r="E1260" s="199" t="s">
        <v>1350</v>
      </c>
      <c r="F1260" s="200">
        <v>43612</v>
      </c>
      <c r="G1260" s="200">
        <v>43646</v>
      </c>
      <c r="H1260" s="199">
        <v>2562</v>
      </c>
      <c r="I1260" s="199">
        <v>2562</v>
      </c>
      <c r="J1260" s="199">
        <v>0.61</v>
      </c>
      <c r="K1260" s="199">
        <f t="shared" si="19"/>
        <v>1.56</v>
      </c>
    </row>
    <row r="1261" spans="2:11" x14ac:dyDescent="0.25">
      <c r="B1261" s="198">
        <v>1233</v>
      </c>
      <c r="C1261" s="199">
        <v>33104316</v>
      </c>
      <c r="D1261" s="199" t="s">
        <v>1671</v>
      </c>
      <c r="E1261" s="199" t="s">
        <v>1340</v>
      </c>
      <c r="F1261" s="200">
        <v>43566</v>
      </c>
      <c r="G1261" s="200">
        <v>43586</v>
      </c>
      <c r="H1261" s="199">
        <v>14588</v>
      </c>
      <c r="I1261" s="199">
        <v>14588</v>
      </c>
      <c r="J1261" s="199">
        <v>0.61</v>
      </c>
      <c r="K1261" s="199">
        <f t="shared" si="19"/>
        <v>8.9</v>
      </c>
    </row>
    <row r="1262" spans="2:11" x14ac:dyDescent="0.25">
      <c r="B1262" s="198">
        <v>1234</v>
      </c>
      <c r="C1262" s="199">
        <v>33104316</v>
      </c>
      <c r="D1262" s="199" t="s">
        <v>1671</v>
      </c>
      <c r="E1262" s="199" t="s">
        <v>1343</v>
      </c>
      <c r="F1262" s="200">
        <v>43566</v>
      </c>
      <c r="G1262" s="200">
        <v>43586</v>
      </c>
      <c r="H1262" s="199">
        <v>5546</v>
      </c>
      <c r="I1262" s="199">
        <v>5546</v>
      </c>
      <c r="J1262" s="199">
        <v>0.61</v>
      </c>
      <c r="K1262" s="199">
        <f t="shared" si="19"/>
        <v>3.38</v>
      </c>
    </row>
    <row r="1263" spans="2:11" x14ac:dyDescent="0.25">
      <c r="B1263" s="198">
        <v>1235</v>
      </c>
      <c r="C1263" s="199">
        <v>33105812</v>
      </c>
      <c r="D1263" s="199" t="s">
        <v>1672</v>
      </c>
      <c r="E1263" s="199" t="s">
        <v>1344</v>
      </c>
      <c r="F1263" s="200">
        <v>43563</v>
      </c>
      <c r="G1263" s="200">
        <v>43646</v>
      </c>
      <c r="H1263" s="199">
        <v>349560</v>
      </c>
      <c r="I1263" s="199">
        <v>349560</v>
      </c>
      <c r="J1263" s="199">
        <v>0.61</v>
      </c>
      <c r="K1263" s="199">
        <f t="shared" si="19"/>
        <v>213.23</v>
      </c>
    </row>
    <row r="1264" spans="2:11" x14ac:dyDescent="0.25">
      <c r="B1264" s="198">
        <v>1236</v>
      </c>
      <c r="C1264" s="199">
        <v>33105812</v>
      </c>
      <c r="D1264" s="199" t="s">
        <v>1672</v>
      </c>
      <c r="E1264" s="199" t="s">
        <v>1345</v>
      </c>
      <c r="F1264" s="200">
        <v>43563</v>
      </c>
      <c r="G1264" s="200">
        <v>43646</v>
      </c>
      <c r="H1264" s="199">
        <v>13683</v>
      </c>
      <c r="I1264" s="199">
        <v>13683</v>
      </c>
      <c r="J1264" s="199">
        <v>0.61</v>
      </c>
      <c r="K1264" s="199">
        <f t="shared" si="19"/>
        <v>8.35</v>
      </c>
    </row>
    <row r="1265" spans="2:11" x14ac:dyDescent="0.25">
      <c r="B1265" s="198">
        <v>1237</v>
      </c>
      <c r="C1265" s="199">
        <v>33106861</v>
      </c>
      <c r="D1265" s="199" t="s">
        <v>1673</v>
      </c>
      <c r="E1265" s="199" t="s">
        <v>1344</v>
      </c>
      <c r="F1265" s="200">
        <v>43563</v>
      </c>
      <c r="G1265" s="200">
        <v>43596</v>
      </c>
      <c r="H1265" s="199">
        <v>68087</v>
      </c>
      <c r="I1265" s="199">
        <v>68087</v>
      </c>
      <c r="J1265" s="199">
        <v>0.61</v>
      </c>
      <c r="K1265" s="199">
        <f t="shared" si="19"/>
        <v>41.53</v>
      </c>
    </row>
    <row r="1266" spans="2:11" x14ac:dyDescent="0.25">
      <c r="B1266" s="198">
        <v>1238</v>
      </c>
      <c r="C1266" s="199">
        <v>33107722</v>
      </c>
      <c r="D1266" s="199" t="s">
        <v>1674</v>
      </c>
      <c r="E1266" s="199" t="s">
        <v>1340</v>
      </c>
      <c r="F1266" s="200">
        <v>43556</v>
      </c>
      <c r="G1266" s="200">
        <v>43646</v>
      </c>
      <c r="H1266" s="199">
        <v>1409</v>
      </c>
      <c r="I1266" s="199">
        <v>1409</v>
      </c>
      <c r="J1266" s="199">
        <v>0.61</v>
      </c>
      <c r="K1266" s="199">
        <f t="shared" si="19"/>
        <v>0.86</v>
      </c>
    </row>
    <row r="1267" spans="2:11" x14ac:dyDescent="0.25">
      <c r="B1267" s="198">
        <v>1239</v>
      </c>
      <c r="C1267" s="199">
        <v>33107722</v>
      </c>
      <c r="D1267" s="199" t="s">
        <v>1674</v>
      </c>
      <c r="E1267" s="199" t="s">
        <v>1342</v>
      </c>
      <c r="F1267" s="200">
        <v>43556</v>
      </c>
      <c r="G1267" s="200">
        <v>43646</v>
      </c>
      <c r="H1267" s="199">
        <v>1396</v>
      </c>
      <c r="I1267" s="199">
        <v>1396</v>
      </c>
      <c r="J1267" s="199">
        <v>0.61</v>
      </c>
      <c r="K1267" s="199">
        <f t="shared" si="19"/>
        <v>0.85</v>
      </c>
    </row>
    <row r="1268" spans="2:11" x14ac:dyDescent="0.25">
      <c r="B1268" s="198">
        <v>1240</v>
      </c>
      <c r="C1268" s="199">
        <v>33107722</v>
      </c>
      <c r="D1268" s="199" t="s">
        <v>1674</v>
      </c>
      <c r="E1268" s="199" t="s">
        <v>1343</v>
      </c>
      <c r="F1268" s="200">
        <v>43556</v>
      </c>
      <c r="G1268" s="200">
        <v>43646</v>
      </c>
      <c r="H1268" s="199">
        <v>122</v>
      </c>
      <c r="I1268" s="199">
        <v>122</v>
      </c>
      <c r="J1268" s="199">
        <v>0.61</v>
      </c>
      <c r="K1268" s="199">
        <f t="shared" si="19"/>
        <v>7.0000000000000007E-2</v>
      </c>
    </row>
    <row r="1269" spans="2:11" x14ac:dyDescent="0.25">
      <c r="B1269" s="198">
        <v>1241</v>
      </c>
      <c r="C1269" s="199">
        <v>33107722</v>
      </c>
      <c r="D1269" s="199" t="s">
        <v>1674</v>
      </c>
      <c r="E1269" s="199" t="s">
        <v>1358</v>
      </c>
      <c r="F1269" s="200">
        <v>43556</v>
      </c>
      <c r="G1269" s="200">
        <v>43646</v>
      </c>
      <c r="H1269" s="199">
        <v>116</v>
      </c>
      <c r="I1269" s="199">
        <v>116</v>
      </c>
      <c r="J1269" s="199">
        <v>0.61</v>
      </c>
      <c r="K1269" s="199">
        <f t="shared" si="19"/>
        <v>7.0000000000000007E-2</v>
      </c>
    </row>
    <row r="1270" spans="2:11" x14ac:dyDescent="0.25">
      <c r="B1270" s="198">
        <v>1242</v>
      </c>
      <c r="C1270" s="199">
        <v>33107722</v>
      </c>
      <c r="D1270" s="199" t="s">
        <v>1674</v>
      </c>
      <c r="E1270" s="199" t="s">
        <v>1344</v>
      </c>
      <c r="F1270" s="200">
        <v>43556</v>
      </c>
      <c r="G1270" s="200">
        <v>43646</v>
      </c>
      <c r="H1270" s="199">
        <v>7664</v>
      </c>
      <c r="I1270" s="199">
        <v>7664</v>
      </c>
      <c r="J1270" s="199">
        <v>0.61</v>
      </c>
      <c r="K1270" s="199">
        <f t="shared" si="19"/>
        <v>4.68</v>
      </c>
    </row>
    <row r="1271" spans="2:11" x14ac:dyDescent="0.25">
      <c r="B1271" s="198">
        <v>1243</v>
      </c>
      <c r="C1271" s="199">
        <v>33107722</v>
      </c>
      <c r="D1271" s="199" t="s">
        <v>1674</v>
      </c>
      <c r="E1271" s="199" t="s">
        <v>1345</v>
      </c>
      <c r="F1271" s="200">
        <v>43556</v>
      </c>
      <c r="G1271" s="200">
        <v>43646</v>
      </c>
      <c r="H1271" s="199">
        <v>1831</v>
      </c>
      <c r="I1271" s="199">
        <v>1831</v>
      </c>
      <c r="J1271" s="199">
        <v>0.61</v>
      </c>
      <c r="K1271" s="199">
        <f t="shared" si="19"/>
        <v>1.1200000000000001</v>
      </c>
    </row>
    <row r="1272" spans="2:11" x14ac:dyDescent="0.25">
      <c r="B1272" s="198">
        <v>1244</v>
      </c>
      <c r="C1272" s="199">
        <v>33107722</v>
      </c>
      <c r="D1272" s="199" t="s">
        <v>1674</v>
      </c>
      <c r="E1272" s="199" t="s">
        <v>1346</v>
      </c>
      <c r="F1272" s="200">
        <v>43556</v>
      </c>
      <c r="G1272" s="200">
        <v>43646</v>
      </c>
      <c r="H1272" s="199">
        <v>973</v>
      </c>
      <c r="I1272" s="199">
        <v>973</v>
      </c>
      <c r="J1272" s="199">
        <v>0.61</v>
      </c>
      <c r="K1272" s="199">
        <f t="shared" si="19"/>
        <v>0.59</v>
      </c>
    </row>
    <row r="1273" spans="2:11" x14ac:dyDescent="0.25">
      <c r="B1273" s="198">
        <v>1245</v>
      </c>
      <c r="C1273" s="199">
        <v>33107722</v>
      </c>
      <c r="D1273" s="199" t="s">
        <v>1674</v>
      </c>
      <c r="E1273" s="199" t="s">
        <v>1347</v>
      </c>
      <c r="F1273" s="200">
        <v>43556</v>
      </c>
      <c r="G1273" s="200">
        <v>43646</v>
      </c>
      <c r="H1273" s="199">
        <v>2915</v>
      </c>
      <c r="I1273" s="199">
        <v>2915</v>
      </c>
      <c r="J1273" s="199">
        <v>0.61</v>
      </c>
      <c r="K1273" s="199">
        <f t="shared" si="19"/>
        <v>1.78</v>
      </c>
    </row>
    <row r="1274" spans="2:11" x14ac:dyDescent="0.25">
      <c r="B1274" s="198">
        <v>1246</v>
      </c>
      <c r="C1274" s="199">
        <v>33107722</v>
      </c>
      <c r="D1274" s="199" t="s">
        <v>1674</v>
      </c>
      <c r="E1274" s="199" t="s">
        <v>1356</v>
      </c>
      <c r="F1274" s="200">
        <v>43556</v>
      </c>
      <c r="G1274" s="200">
        <v>43646</v>
      </c>
      <c r="H1274" s="199">
        <v>163</v>
      </c>
      <c r="I1274" s="199">
        <v>163</v>
      </c>
      <c r="J1274" s="199">
        <v>0.61</v>
      </c>
      <c r="K1274" s="199">
        <f t="shared" si="19"/>
        <v>0.1</v>
      </c>
    </row>
    <row r="1275" spans="2:11" x14ac:dyDescent="0.25">
      <c r="B1275" s="198">
        <v>1247</v>
      </c>
      <c r="C1275" s="199">
        <v>33107722</v>
      </c>
      <c r="D1275" s="199" t="s">
        <v>1674</v>
      </c>
      <c r="E1275" s="199" t="s">
        <v>1350</v>
      </c>
      <c r="F1275" s="200">
        <v>43556</v>
      </c>
      <c r="G1275" s="200">
        <v>43646</v>
      </c>
      <c r="H1275" s="199">
        <v>4388</v>
      </c>
      <c r="I1275" s="199">
        <v>4388</v>
      </c>
      <c r="J1275" s="199">
        <v>0.61</v>
      </c>
      <c r="K1275" s="199">
        <f t="shared" si="19"/>
        <v>2.68</v>
      </c>
    </row>
    <row r="1276" spans="2:11" x14ac:dyDescent="0.25">
      <c r="B1276" s="198">
        <v>1248</v>
      </c>
      <c r="C1276" s="199">
        <v>33109658</v>
      </c>
      <c r="D1276" s="199" t="s">
        <v>1675</v>
      </c>
      <c r="E1276" s="199" t="s">
        <v>1340</v>
      </c>
      <c r="F1276" s="200">
        <v>43591</v>
      </c>
      <c r="G1276" s="200">
        <v>43646</v>
      </c>
      <c r="H1276" s="199">
        <v>635267</v>
      </c>
      <c r="I1276" s="199">
        <v>635267</v>
      </c>
      <c r="J1276" s="199">
        <v>0.61</v>
      </c>
      <c r="K1276" s="199">
        <f t="shared" si="19"/>
        <v>387.51</v>
      </c>
    </row>
    <row r="1277" spans="2:11" x14ac:dyDescent="0.25">
      <c r="B1277" s="198">
        <v>1249</v>
      </c>
      <c r="C1277" s="199">
        <v>33109658</v>
      </c>
      <c r="D1277" s="199" t="s">
        <v>1675</v>
      </c>
      <c r="E1277" s="199" t="s">
        <v>1342</v>
      </c>
      <c r="F1277" s="200">
        <v>43591</v>
      </c>
      <c r="G1277" s="200">
        <v>43646</v>
      </c>
      <c r="H1277" s="199">
        <v>66237</v>
      </c>
      <c r="I1277" s="199">
        <v>66237</v>
      </c>
      <c r="J1277" s="199">
        <v>0.61</v>
      </c>
      <c r="K1277" s="199">
        <f t="shared" si="19"/>
        <v>40.4</v>
      </c>
    </row>
    <row r="1278" spans="2:11" x14ac:dyDescent="0.25">
      <c r="B1278" s="198">
        <v>1250</v>
      </c>
      <c r="C1278" s="199">
        <v>33109658</v>
      </c>
      <c r="D1278" s="199" t="s">
        <v>1675</v>
      </c>
      <c r="E1278" s="199" t="s">
        <v>1343</v>
      </c>
      <c r="F1278" s="200">
        <v>43591</v>
      </c>
      <c r="G1278" s="200">
        <v>43646</v>
      </c>
      <c r="H1278" s="199">
        <v>222809</v>
      </c>
      <c r="I1278" s="199">
        <v>222809</v>
      </c>
      <c r="J1278" s="199">
        <v>0.61</v>
      </c>
      <c r="K1278" s="199">
        <f t="shared" si="19"/>
        <v>135.91</v>
      </c>
    </row>
    <row r="1279" spans="2:11" x14ac:dyDescent="0.25">
      <c r="B1279" s="198">
        <v>1251</v>
      </c>
      <c r="C1279" s="199">
        <v>33109658</v>
      </c>
      <c r="D1279" s="199" t="s">
        <v>1675</v>
      </c>
      <c r="E1279" s="199" t="s">
        <v>1358</v>
      </c>
      <c r="F1279" s="200">
        <v>43591</v>
      </c>
      <c r="G1279" s="200">
        <v>43646</v>
      </c>
      <c r="H1279" s="199">
        <v>2602</v>
      </c>
      <c r="I1279" s="199">
        <v>2602</v>
      </c>
      <c r="J1279" s="199">
        <v>0.61</v>
      </c>
      <c r="K1279" s="199">
        <f t="shared" si="19"/>
        <v>1.59</v>
      </c>
    </row>
    <row r="1280" spans="2:11" x14ac:dyDescent="0.25">
      <c r="B1280" s="198">
        <v>1252</v>
      </c>
      <c r="C1280" s="199">
        <v>33109658</v>
      </c>
      <c r="D1280" s="199" t="s">
        <v>1675</v>
      </c>
      <c r="E1280" s="199" t="s">
        <v>1344</v>
      </c>
      <c r="F1280" s="200">
        <v>43591</v>
      </c>
      <c r="G1280" s="200">
        <v>43646</v>
      </c>
      <c r="H1280" s="199">
        <v>241649</v>
      </c>
      <c r="I1280" s="199">
        <v>241649</v>
      </c>
      <c r="J1280" s="199">
        <v>0.61</v>
      </c>
      <c r="K1280" s="199">
        <f t="shared" si="19"/>
        <v>147.41</v>
      </c>
    </row>
    <row r="1281" spans="2:11" x14ac:dyDescent="0.25">
      <c r="B1281" s="198">
        <v>1253</v>
      </c>
      <c r="C1281" s="199">
        <v>33109658</v>
      </c>
      <c r="D1281" s="199" t="s">
        <v>1675</v>
      </c>
      <c r="E1281" s="199" t="s">
        <v>1345</v>
      </c>
      <c r="F1281" s="200">
        <v>43591</v>
      </c>
      <c r="G1281" s="200">
        <v>43646</v>
      </c>
      <c r="H1281" s="199">
        <v>227086</v>
      </c>
      <c r="I1281" s="199">
        <v>227086</v>
      </c>
      <c r="J1281" s="199">
        <v>0.61</v>
      </c>
      <c r="K1281" s="199">
        <f t="shared" si="19"/>
        <v>138.52000000000001</v>
      </c>
    </row>
    <row r="1282" spans="2:11" x14ac:dyDescent="0.25">
      <c r="B1282" s="198">
        <v>1254</v>
      </c>
      <c r="C1282" s="199">
        <v>33109658</v>
      </c>
      <c r="D1282" s="199" t="s">
        <v>1675</v>
      </c>
      <c r="E1282" s="199" t="s">
        <v>1359</v>
      </c>
      <c r="F1282" s="200">
        <v>43598</v>
      </c>
      <c r="G1282" s="200">
        <v>43646</v>
      </c>
      <c r="H1282" s="199">
        <v>7372</v>
      </c>
      <c r="I1282" s="199">
        <v>7372</v>
      </c>
      <c r="J1282" s="199">
        <v>0.61</v>
      </c>
      <c r="K1282" s="199">
        <f t="shared" si="19"/>
        <v>4.5</v>
      </c>
    </row>
    <row r="1283" spans="2:11" x14ac:dyDescent="0.25">
      <c r="B1283" s="198">
        <v>1255</v>
      </c>
      <c r="C1283" s="199">
        <v>33109658</v>
      </c>
      <c r="D1283" s="199" t="s">
        <v>1675</v>
      </c>
      <c r="E1283" s="199" t="s">
        <v>1346</v>
      </c>
      <c r="F1283" s="200">
        <v>43591</v>
      </c>
      <c r="G1283" s="200">
        <v>43646</v>
      </c>
      <c r="H1283" s="199">
        <v>228875</v>
      </c>
      <c r="I1283" s="199">
        <v>228875</v>
      </c>
      <c r="J1283" s="199">
        <v>0.61</v>
      </c>
      <c r="K1283" s="199">
        <f t="shared" si="19"/>
        <v>139.61000000000001</v>
      </c>
    </row>
    <row r="1284" spans="2:11" x14ac:dyDescent="0.25">
      <c r="B1284" s="198">
        <v>1256</v>
      </c>
      <c r="C1284" s="199">
        <v>33109658</v>
      </c>
      <c r="D1284" s="199" t="s">
        <v>1675</v>
      </c>
      <c r="E1284" s="199" t="s">
        <v>1347</v>
      </c>
      <c r="F1284" s="200">
        <v>43591</v>
      </c>
      <c r="G1284" s="200">
        <v>43646</v>
      </c>
      <c r="H1284" s="199">
        <v>603725</v>
      </c>
      <c r="I1284" s="199">
        <v>603725</v>
      </c>
      <c r="J1284" s="199">
        <v>0.61</v>
      </c>
      <c r="K1284" s="199">
        <f t="shared" si="19"/>
        <v>368.27</v>
      </c>
    </row>
    <row r="1285" spans="2:11" x14ac:dyDescent="0.25">
      <c r="B1285" s="198">
        <v>1257</v>
      </c>
      <c r="C1285" s="199">
        <v>33109658</v>
      </c>
      <c r="D1285" s="199" t="s">
        <v>1675</v>
      </c>
      <c r="E1285" s="199" t="s">
        <v>1348</v>
      </c>
      <c r="F1285" s="200">
        <v>43591</v>
      </c>
      <c r="G1285" s="200">
        <v>43646</v>
      </c>
      <c r="H1285" s="199">
        <v>65360</v>
      </c>
      <c r="I1285" s="199">
        <v>65360</v>
      </c>
      <c r="J1285" s="199">
        <v>0.61</v>
      </c>
      <c r="K1285" s="199">
        <f t="shared" si="19"/>
        <v>39.869999999999997</v>
      </c>
    </row>
    <row r="1286" spans="2:11" x14ac:dyDescent="0.25">
      <c r="B1286" s="198">
        <v>1258</v>
      </c>
      <c r="C1286" s="199">
        <v>33109658</v>
      </c>
      <c r="D1286" s="199" t="s">
        <v>1675</v>
      </c>
      <c r="E1286" s="199" t="s">
        <v>1356</v>
      </c>
      <c r="F1286" s="200">
        <v>43605</v>
      </c>
      <c r="G1286" s="200">
        <v>43646</v>
      </c>
      <c r="H1286" s="199">
        <v>3052</v>
      </c>
      <c r="I1286" s="199">
        <v>3052</v>
      </c>
      <c r="J1286" s="199">
        <v>0.61</v>
      </c>
      <c r="K1286" s="199">
        <f t="shared" si="19"/>
        <v>1.86</v>
      </c>
    </row>
    <row r="1287" spans="2:11" x14ac:dyDescent="0.25">
      <c r="B1287" s="198">
        <v>1259</v>
      </c>
      <c r="C1287" s="199">
        <v>33109658</v>
      </c>
      <c r="D1287" s="199" t="s">
        <v>1675</v>
      </c>
      <c r="E1287" s="199" t="s">
        <v>1350</v>
      </c>
      <c r="F1287" s="200">
        <v>43591</v>
      </c>
      <c r="G1287" s="200">
        <v>43646</v>
      </c>
      <c r="H1287" s="199">
        <v>511348</v>
      </c>
      <c r="I1287" s="199">
        <v>511348</v>
      </c>
      <c r="J1287" s="199">
        <v>0.61</v>
      </c>
      <c r="K1287" s="199">
        <f t="shared" si="19"/>
        <v>311.92</v>
      </c>
    </row>
    <row r="1288" spans="2:11" x14ac:dyDescent="0.25">
      <c r="B1288" s="198">
        <v>1260</v>
      </c>
      <c r="C1288" s="199">
        <v>33110478</v>
      </c>
      <c r="D1288" s="199" t="s">
        <v>1676</v>
      </c>
      <c r="E1288" s="199" t="s">
        <v>1344</v>
      </c>
      <c r="F1288" s="200">
        <v>43564</v>
      </c>
      <c r="G1288" s="200">
        <v>43590</v>
      </c>
      <c r="H1288" s="199">
        <v>579769</v>
      </c>
      <c r="I1288" s="199">
        <v>579769</v>
      </c>
      <c r="J1288" s="199">
        <v>0.61</v>
      </c>
      <c r="K1288" s="199">
        <f t="shared" si="19"/>
        <v>353.66</v>
      </c>
    </row>
    <row r="1289" spans="2:11" x14ac:dyDescent="0.25">
      <c r="B1289" s="198">
        <v>1261</v>
      </c>
      <c r="C1289" s="199">
        <v>33110478</v>
      </c>
      <c r="D1289" s="199" t="s">
        <v>1676</v>
      </c>
      <c r="E1289" s="199" t="s">
        <v>1345</v>
      </c>
      <c r="F1289" s="200">
        <v>43564</v>
      </c>
      <c r="G1289" s="200">
        <v>43590</v>
      </c>
      <c r="H1289" s="199">
        <v>5378</v>
      </c>
      <c r="I1289" s="199">
        <v>5378</v>
      </c>
      <c r="J1289" s="199">
        <v>0.61</v>
      </c>
      <c r="K1289" s="199">
        <f t="shared" si="19"/>
        <v>3.28</v>
      </c>
    </row>
    <row r="1290" spans="2:11" x14ac:dyDescent="0.25">
      <c r="B1290" s="198">
        <v>1262</v>
      </c>
      <c r="C1290" s="199">
        <v>33111576</v>
      </c>
      <c r="D1290" s="199" t="s">
        <v>1677</v>
      </c>
      <c r="E1290" s="199" t="s">
        <v>1344</v>
      </c>
      <c r="F1290" s="200">
        <v>43591</v>
      </c>
      <c r="G1290" s="200">
        <v>43639</v>
      </c>
      <c r="H1290" s="199">
        <v>416409</v>
      </c>
      <c r="I1290" s="199">
        <v>416409</v>
      </c>
      <c r="J1290" s="199">
        <v>0.61</v>
      </c>
      <c r="K1290" s="199">
        <f t="shared" si="19"/>
        <v>254.01</v>
      </c>
    </row>
    <row r="1291" spans="2:11" x14ac:dyDescent="0.25">
      <c r="B1291" s="198">
        <v>1263</v>
      </c>
      <c r="C1291" s="199">
        <v>33111576</v>
      </c>
      <c r="D1291" s="199" t="s">
        <v>1677</v>
      </c>
      <c r="E1291" s="199" t="s">
        <v>1345</v>
      </c>
      <c r="F1291" s="200">
        <v>43591</v>
      </c>
      <c r="G1291" s="200">
        <v>43639</v>
      </c>
      <c r="H1291" s="199">
        <v>3127</v>
      </c>
      <c r="I1291" s="199">
        <v>3127</v>
      </c>
      <c r="J1291" s="199">
        <v>0.61</v>
      </c>
      <c r="K1291" s="199">
        <f t="shared" si="19"/>
        <v>1.91</v>
      </c>
    </row>
    <row r="1292" spans="2:11" x14ac:dyDescent="0.25">
      <c r="B1292" s="198">
        <v>1264</v>
      </c>
      <c r="C1292" s="199">
        <v>33111631</v>
      </c>
      <c r="D1292" s="199" t="s">
        <v>1678</v>
      </c>
      <c r="E1292" s="199" t="s">
        <v>1340</v>
      </c>
      <c r="F1292" s="200">
        <v>43591</v>
      </c>
      <c r="G1292" s="200">
        <v>43639</v>
      </c>
      <c r="H1292" s="199">
        <v>75903</v>
      </c>
      <c r="I1292" s="199">
        <v>75903</v>
      </c>
      <c r="J1292" s="199">
        <v>0.61</v>
      </c>
      <c r="K1292" s="199">
        <f t="shared" si="19"/>
        <v>46.3</v>
      </c>
    </row>
    <row r="1293" spans="2:11" x14ac:dyDescent="0.25">
      <c r="B1293" s="198">
        <v>1265</v>
      </c>
      <c r="C1293" s="199">
        <v>33111631</v>
      </c>
      <c r="D1293" s="199" t="s">
        <v>1678</v>
      </c>
      <c r="E1293" s="199" t="s">
        <v>1342</v>
      </c>
      <c r="F1293" s="200">
        <v>43591</v>
      </c>
      <c r="G1293" s="200">
        <v>43639</v>
      </c>
      <c r="H1293" s="199">
        <v>20125</v>
      </c>
      <c r="I1293" s="199">
        <v>20125</v>
      </c>
      <c r="J1293" s="199">
        <v>0.61</v>
      </c>
      <c r="K1293" s="199">
        <f t="shared" si="19"/>
        <v>12.28</v>
      </c>
    </row>
    <row r="1294" spans="2:11" x14ac:dyDescent="0.25">
      <c r="B1294" s="198">
        <v>1266</v>
      </c>
      <c r="C1294" s="199">
        <v>33111631</v>
      </c>
      <c r="D1294" s="199" t="s">
        <v>1678</v>
      </c>
      <c r="E1294" s="199" t="s">
        <v>1343</v>
      </c>
      <c r="F1294" s="200">
        <v>43591</v>
      </c>
      <c r="G1294" s="200">
        <v>43639</v>
      </c>
      <c r="H1294" s="199">
        <v>10231</v>
      </c>
      <c r="I1294" s="199">
        <v>10231</v>
      </c>
      <c r="J1294" s="199">
        <v>0.61</v>
      </c>
      <c r="K1294" s="199">
        <f t="shared" si="19"/>
        <v>6.24</v>
      </c>
    </row>
    <row r="1295" spans="2:11" x14ac:dyDescent="0.25">
      <c r="B1295" s="198">
        <v>1267</v>
      </c>
      <c r="C1295" s="199">
        <v>33111631</v>
      </c>
      <c r="D1295" s="199" t="s">
        <v>1678</v>
      </c>
      <c r="E1295" s="199" t="s">
        <v>1358</v>
      </c>
      <c r="F1295" s="200">
        <v>43591</v>
      </c>
      <c r="G1295" s="200">
        <v>43639</v>
      </c>
      <c r="H1295" s="199">
        <v>914</v>
      </c>
      <c r="I1295" s="199">
        <v>914</v>
      </c>
      <c r="J1295" s="199">
        <v>0.61</v>
      </c>
      <c r="K1295" s="199">
        <f t="shared" si="19"/>
        <v>0.56000000000000005</v>
      </c>
    </row>
    <row r="1296" spans="2:11" x14ac:dyDescent="0.25">
      <c r="B1296" s="198">
        <v>1268</v>
      </c>
      <c r="C1296" s="199">
        <v>33111631</v>
      </c>
      <c r="D1296" s="199" t="s">
        <v>1678</v>
      </c>
      <c r="E1296" s="199" t="s">
        <v>1344</v>
      </c>
      <c r="F1296" s="200">
        <v>43591</v>
      </c>
      <c r="G1296" s="200">
        <v>43639</v>
      </c>
      <c r="H1296" s="199">
        <v>96128</v>
      </c>
      <c r="I1296" s="199">
        <v>96128</v>
      </c>
      <c r="J1296" s="199">
        <v>0.61</v>
      </c>
      <c r="K1296" s="199">
        <f t="shared" si="19"/>
        <v>58.64</v>
      </c>
    </row>
    <row r="1297" spans="2:11" x14ac:dyDescent="0.25">
      <c r="B1297" s="198">
        <v>1269</v>
      </c>
      <c r="C1297" s="199">
        <v>33111631</v>
      </c>
      <c r="D1297" s="199" t="s">
        <v>1678</v>
      </c>
      <c r="E1297" s="199" t="s">
        <v>1345</v>
      </c>
      <c r="F1297" s="200">
        <v>43591</v>
      </c>
      <c r="G1297" s="200">
        <v>43639</v>
      </c>
      <c r="H1297" s="199">
        <v>20096</v>
      </c>
      <c r="I1297" s="199">
        <v>20096</v>
      </c>
      <c r="J1297" s="199">
        <v>0.61</v>
      </c>
      <c r="K1297" s="199">
        <f t="shared" si="19"/>
        <v>12.26</v>
      </c>
    </row>
    <row r="1298" spans="2:11" x14ac:dyDescent="0.25">
      <c r="B1298" s="198">
        <v>1270</v>
      </c>
      <c r="C1298" s="199">
        <v>33111631</v>
      </c>
      <c r="D1298" s="199" t="s">
        <v>1678</v>
      </c>
      <c r="E1298" s="199" t="s">
        <v>1359</v>
      </c>
      <c r="F1298" s="200">
        <v>43591</v>
      </c>
      <c r="G1298" s="200">
        <v>43639</v>
      </c>
      <c r="H1298" s="199">
        <v>724</v>
      </c>
      <c r="I1298" s="199">
        <v>724</v>
      </c>
      <c r="J1298" s="199">
        <v>0.61</v>
      </c>
      <c r="K1298" s="199">
        <f t="shared" si="19"/>
        <v>0.44</v>
      </c>
    </row>
    <row r="1299" spans="2:11" x14ac:dyDescent="0.25">
      <c r="B1299" s="198">
        <v>1271</v>
      </c>
      <c r="C1299" s="199">
        <v>33111631</v>
      </c>
      <c r="D1299" s="199" t="s">
        <v>1678</v>
      </c>
      <c r="E1299" s="199" t="s">
        <v>1346</v>
      </c>
      <c r="F1299" s="200">
        <v>43591</v>
      </c>
      <c r="G1299" s="200">
        <v>43639</v>
      </c>
      <c r="H1299" s="199">
        <v>71657</v>
      </c>
      <c r="I1299" s="199">
        <v>71657</v>
      </c>
      <c r="J1299" s="199">
        <v>0.61</v>
      </c>
      <c r="K1299" s="199">
        <f t="shared" si="19"/>
        <v>43.71</v>
      </c>
    </row>
    <row r="1300" spans="2:11" x14ac:dyDescent="0.25">
      <c r="B1300" s="198">
        <v>1272</v>
      </c>
      <c r="C1300" s="199">
        <v>33111631</v>
      </c>
      <c r="D1300" s="199" t="s">
        <v>1678</v>
      </c>
      <c r="E1300" s="199" t="s">
        <v>1347</v>
      </c>
      <c r="F1300" s="200">
        <v>43591</v>
      </c>
      <c r="G1300" s="200">
        <v>43639</v>
      </c>
      <c r="H1300" s="199">
        <v>193333</v>
      </c>
      <c r="I1300" s="199">
        <v>193333</v>
      </c>
      <c r="J1300" s="199">
        <v>0.61</v>
      </c>
      <c r="K1300" s="199">
        <f t="shared" si="19"/>
        <v>117.93</v>
      </c>
    </row>
    <row r="1301" spans="2:11" x14ac:dyDescent="0.25">
      <c r="B1301" s="198">
        <v>1273</v>
      </c>
      <c r="C1301" s="199">
        <v>33111631</v>
      </c>
      <c r="D1301" s="199" t="s">
        <v>1678</v>
      </c>
      <c r="E1301" s="199" t="s">
        <v>1348</v>
      </c>
      <c r="F1301" s="200">
        <v>43591</v>
      </c>
      <c r="G1301" s="200">
        <v>43639</v>
      </c>
      <c r="H1301" s="199">
        <v>2417</v>
      </c>
      <c r="I1301" s="199">
        <v>2417</v>
      </c>
      <c r="J1301" s="199">
        <v>0.61</v>
      </c>
      <c r="K1301" s="199">
        <f t="shared" si="19"/>
        <v>1.47</v>
      </c>
    </row>
    <row r="1302" spans="2:11" x14ac:dyDescent="0.25">
      <c r="B1302" s="198">
        <v>1274</v>
      </c>
      <c r="C1302" s="199">
        <v>33111631</v>
      </c>
      <c r="D1302" s="199" t="s">
        <v>1678</v>
      </c>
      <c r="E1302" s="199" t="s">
        <v>1356</v>
      </c>
      <c r="F1302" s="200">
        <v>43591</v>
      </c>
      <c r="G1302" s="200">
        <v>43639</v>
      </c>
      <c r="H1302" s="199">
        <v>1713</v>
      </c>
      <c r="I1302" s="199">
        <v>1713</v>
      </c>
      <c r="J1302" s="199">
        <v>0.61</v>
      </c>
      <c r="K1302" s="199">
        <f t="shared" si="19"/>
        <v>1.04</v>
      </c>
    </row>
    <row r="1303" spans="2:11" x14ac:dyDescent="0.25">
      <c r="B1303" s="198">
        <v>1275</v>
      </c>
      <c r="C1303" s="199">
        <v>33111631</v>
      </c>
      <c r="D1303" s="199" t="s">
        <v>1678</v>
      </c>
      <c r="E1303" s="199" t="s">
        <v>1350</v>
      </c>
      <c r="F1303" s="200">
        <v>43591</v>
      </c>
      <c r="G1303" s="200">
        <v>43639</v>
      </c>
      <c r="H1303" s="199">
        <v>107666</v>
      </c>
      <c r="I1303" s="199">
        <v>107666</v>
      </c>
      <c r="J1303" s="199">
        <v>0.61</v>
      </c>
      <c r="K1303" s="199">
        <f t="shared" si="19"/>
        <v>65.680000000000007</v>
      </c>
    </row>
    <row r="1304" spans="2:11" x14ac:dyDescent="0.25">
      <c r="B1304" s="198">
        <v>1276</v>
      </c>
      <c r="C1304" s="199">
        <v>33112190</v>
      </c>
      <c r="D1304" s="199" t="s">
        <v>1679</v>
      </c>
      <c r="E1304" s="199" t="s">
        <v>1347</v>
      </c>
      <c r="F1304" s="200">
        <v>43563</v>
      </c>
      <c r="G1304" s="200">
        <v>43626</v>
      </c>
      <c r="H1304" s="199">
        <v>7108875</v>
      </c>
      <c r="I1304" s="199">
        <v>7108875</v>
      </c>
      <c r="J1304" s="199">
        <v>0.61</v>
      </c>
      <c r="K1304" s="199">
        <f t="shared" si="19"/>
        <v>4336.41</v>
      </c>
    </row>
    <row r="1305" spans="2:11" x14ac:dyDescent="0.25">
      <c r="B1305" s="198">
        <v>1277</v>
      </c>
      <c r="C1305" s="199">
        <v>33112727</v>
      </c>
      <c r="D1305" s="199" t="s">
        <v>1680</v>
      </c>
      <c r="E1305" s="199" t="s">
        <v>1359</v>
      </c>
      <c r="F1305" s="200">
        <v>43570</v>
      </c>
      <c r="G1305" s="200">
        <v>43737</v>
      </c>
      <c r="H1305" s="199">
        <v>28699</v>
      </c>
      <c r="I1305" s="199">
        <v>28699</v>
      </c>
      <c r="J1305" s="199">
        <v>0.61</v>
      </c>
      <c r="K1305" s="199">
        <f t="shared" si="19"/>
        <v>17.510000000000002</v>
      </c>
    </row>
    <row r="1306" spans="2:11" x14ac:dyDescent="0.25">
      <c r="B1306" s="198">
        <v>1278</v>
      </c>
      <c r="C1306" s="199">
        <v>33112727</v>
      </c>
      <c r="D1306" s="199" t="s">
        <v>1680</v>
      </c>
      <c r="E1306" s="199" t="s">
        <v>1348</v>
      </c>
      <c r="F1306" s="200">
        <v>43570</v>
      </c>
      <c r="G1306" s="200">
        <v>43737</v>
      </c>
      <c r="H1306" s="199">
        <v>315048</v>
      </c>
      <c r="I1306" s="199">
        <v>315048</v>
      </c>
      <c r="J1306" s="199">
        <v>0.61</v>
      </c>
      <c r="K1306" s="199">
        <f t="shared" si="19"/>
        <v>192.18</v>
      </c>
    </row>
    <row r="1307" spans="2:11" x14ac:dyDescent="0.25">
      <c r="B1307" s="198">
        <v>1279</v>
      </c>
      <c r="C1307" s="199">
        <v>33119066</v>
      </c>
      <c r="D1307" s="199" t="s">
        <v>1681</v>
      </c>
      <c r="E1307" s="199" t="s">
        <v>1344</v>
      </c>
      <c r="F1307" s="200">
        <v>43577</v>
      </c>
      <c r="G1307" s="200">
        <v>43618</v>
      </c>
      <c r="H1307" s="199">
        <v>1855050</v>
      </c>
      <c r="I1307" s="199">
        <v>1855050</v>
      </c>
      <c r="J1307" s="199">
        <v>0.61</v>
      </c>
      <c r="K1307" s="199">
        <f t="shared" si="19"/>
        <v>1131.58</v>
      </c>
    </row>
    <row r="1308" spans="2:11" x14ac:dyDescent="0.25">
      <c r="B1308" s="198">
        <v>1280</v>
      </c>
      <c r="C1308" s="199">
        <v>33119066</v>
      </c>
      <c r="D1308" s="199" t="s">
        <v>1681</v>
      </c>
      <c r="E1308" s="199" t="s">
        <v>1345</v>
      </c>
      <c r="F1308" s="200">
        <v>43577</v>
      </c>
      <c r="G1308" s="200">
        <v>43618</v>
      </c>
      <c r="H1308" s="199">
        <v>135379</v>
      </c>
      <c r="I1308" s="199">
        <v>135379</v>
      </c>
      <c r="J1308" s="199">
        <v>0.61</v>
      </c>
      <c r="K1308" s="199">
        <f t="shared" ref="K1308:K1371" si="20">ROUND(I1308*(J1308/1000),2)</f>
        <v>82.58</v>
      </c>
    </row>
    <row r="1309" spans="2:11" x14ac:dyDescent="0.25">
      <c r="B1309" s="198">
        <v>1281</v>
      </c>
      <c r="C1309" s="199">
        <v>33125899</v>
      </c>
      <c r="D1309" s="199" t="s">
        <v>1682</v>
      </c>
      <c r="E1309" s="199" t="s">
        <v>1340</v>
      </c>
      <c r="F1309" s="200">
        <v>43563</v>
      </c>
      <c r="G1309" s="200">
        <v>43639</v>
      </c>
      <c r="H1309" s="199">
        <v>12958</v>
      </c>
      <c r="I1309" s="199">
        <v>12958</v>
      </c>
      <c r="J1309" s="199">
        <v>0.61</v>
      </c>
      <c r="K1309" s="199">
        <f t="shared" si="20"/>
        <v>7.9</v>
      </c>
    </row>
    <row r="1310" spans="2:11" x14ac:dyDescent="0.25">
      <c r="B1310" s="198">
        <v>1282</v>
      </c>
      <c r="C1310" s="199">
        <v>33125899</v>
      </c>
      <c r="D1310" s="199" t="s">
        <v>1682</v>
      </c>
      <c r="E1310" s="199" t="s">
        <v>1342</v>
      </c>
      <c r="F1310" s="200">
        <v>43563</v>
      </c>
      <c r="G1310" s="200">
        <v>43639</v>
      </c>
      <c r="H1310" s="199">
        <v>6628</v>
      </c>
      <c r="I1310" s="199">
        <v>6628</v>
      </c>
      <c r="J1310" s="199">
        <v>0.61</v>
      </c>
      <c r="K1310" s="199">
        <f t="shared" si="20"/>
        <v>4.04</v>
      </c>
    </row>
    <row r="1311" spans="2:11" x14ac:dyDescent="0.25">
      <c r="B1311" s="198">
        <v>1283</v>
      </c>
      <c r="C1311" s="199">
        <v>33125899</v>
      </c>
      <c r="D1311" s="199" t="s">
        <v>1682</v>
      </c>
      <c r="E1311" s="199" t="s">
        <v>1343</v>
      </c>
      <c r="F1311" s="200">
        <v>43563</v>
      </c>
      <c r="G1311" s="200">
        <v>43639</v>
      </c>
      <c r="H1311" s="199">
        <v>2079</v>
      </c>
      <c r="I1311" s="199">
        <v>2079</v>
      </c>
      <c r="J1311" s="199">
        <v>0.61</v>
      </c>
      <c r="K1311" s="199">
        <f t="shared" si="20"/>
        <v>1.27</v>
      </c>
    </row>
    <row r="1312" spans="2:11" x14ac:dyDescent="0.25">
      <c r="B1312" s="198">
        <v>1284</v>
      </c>
      <c r="C1312" s="199">
        <v>33125899</v>
      </c>
      <c r="D1312" s="199" t="s">
        <v>1682</v>
      </c>
      <c r="E1312" s="199" t="s">
        <v>1358</v>
      </c>
      <c r="F1312" s="200">
        <v>43563</v>
      </c>
      <c r="G1312" s="200">
        <v>43639</v>
      </c>
      <c r="H1312" s="199">
        <v>414</v>
      </c>
      <c r="I1312" s="199">
        <v>414</v>
      </c>
      <c r="J1312" s="199">
        <v>0.61</v>
      </c>
      <c r="K1312" s="199">
        <f t="shared" si="20"/>
        <v>0.25</v>
      </c>
    </row>
    <row r="1313" spans="2:11" x14ac:dyDescent="0.25">
      <c r="B1313" s="198">
        <v>1285</v>
      </c>
      <c r="C1313" s="199">
        <v>33125899</v>
      </c>
      <c r="D1313" s="199" t="s">
        <v>1682</v>
      </c>
      <c r="E1313" s="199" t="s">
        <v>1344</v>
      </c>
      <c r="F1313" s="200">
        <v>43563</v>
      </c>
      <c r="G1313" s="200">
        <v>43639</v>
      </c>
      <c r="H1313" s="199">
        <v>33654</v>
      </c>
      <c r="I1313" s="199">
        <v>33654</v>
      </c>
      <c r="J1313" s="199">
        <v>0.61</v>
      </c>
      <c r="K1313" s="199">
        <f t="shared" si="20"/>
        <v>20.53</v>
      </c>
    </row>
    <row r="1314" spans="2:11" x14ac:dyDescent="0.25">
      <c r="B1314" s="198">
        <v>1286</v>
      </c>
      <c r="C1314" s="199">
        <v>33125899</v>
      </c>
      <c r="D1314" s="199" t="s">
        <v>1682</v>
      </c>
      <c r="E1314" s="199" t="s">
        <v>1345</v>
      </c>
      <c r="F1314" s="200">
        <v>43563</v>
      </c>
      <c r="G1314" s="200">
        <v>43639</v>
      </c>
      <c r="H1314" s="199">
        <v>6648</v>
      </c>
      <c r="I1314" s="199">
        <v>6648</v>
      </c>
      <c r="J1314" s="199">
        <v>0.61</v>
      </c>
      <c r="K1314" s="199">
        <f t="shared" si="20"/>
        <v>4.0599999999999996</v>
      </c>
    </row>
    <row r="1315" spans="2:11" x14ac:dyDescent="0.25">
      <c r="B1315" s="198">
        <v>1287</v>
      </c>
      <c r="C1315" s="199">
        <v>33125899</v>
      </c>
      <c r="D1315" s="199" t="s">
        <v>1682</v>
      </c>
      <c r="E1315" s="199" t="s">
        <v>1359</v>
      </c>
      <c r="F1315" s="200">
        <v>43563</v>
      </c>
      <c r="G1315" s="200">
        <v>43639</v>
      </c>
      <c r="H1315" s="199">
        <v>726</v>
      </c>
      <c r="I1315" s="199">
        <v>726</v>
      </c>
      <c r="J1315" s="199">
        <v>0.61</v>
      </c>
      <c r="K1315" s="199">
        <f t="shared" si="20"/>
        <v>0.44</v>
      </c>
    </row>
    <row r="1316" spans="2:11" x14ac:dyDescent="0.25">
      <c r="B1316" s="198">
        <v>1288</v>
      </c>
      <c r="C1316" s="199">
        <v>33125899</v>
      </c>
      <c r="D1316" s="199" t="s">
        <v>1682</v>
      </c>
      <c r="E1316" s="199" t="s">
        <v>1346</v>
      </c>
      <c r="F1316" s="200">
        <v>43563</v>
      </c>
      <c r="G1316" s="200">
        <v>43639</v>
      </c>
      <c r="H1316" s="199">
        <v>10224</v>
      </c>
      <c r="I1316" s="199">
        <v>10224</v>
      </c>
      <c r="J1316" s="199">
        <v>0.61</v>
      </c>
      <c r="K1316" s="199">
        <f t="shared" si="20"/>
        <v>6.24</v>
      </c>
    </row>
    <row r="1317" spans="2:11" x14ac:dyDescent="0.25">
      <c r="B1317" s="198">
        <v>1289</v>
      </c>
      <c r="C1317" s="199">
        <v>33125899</v>
      </c>
      <c r="D1317" s="199" t="s">
        <v>1682</v>
      </c>
      <c r="E1317" s="199" t="s">
        <v>1347</v>
      </c>
      <c r="F1317" s="200">
        <v>43563</v>
      </c>
      <c r="G1317" s="200">
        <v>43639</v>
      </c>
      <c r="H1317" s="199">
        <v>29827</v>
      </c>
      <c r="I1317" s="199">
        <v>29827</v>
      </c>
      <c r="J1317" s="199">
        <v>0.61</v>
      </c>
      <c r="K1317" s="199">
        <f t="shared" si="20"/>
        <v>18.190000000000001</v>
      </c>
    </row>
    <row r="1318" spans="2:11" x14ac:dyDescent="0.25">
      <c r="B1318" s="198">
        <v>1290</v>
      </c>
      <c r="C1318" s="199">
        <v>33125899</v>
      </c>
      <c r="D1318" s="199" t="s">
        <v>1682</v>
      </c>
      <c r="E1318" s="199" t="s">
        <v>1356</v>
      </c>
      <c r="F1318" s="200">
        <v>43563</v>
      </c>
      <c r="G1318" s="200">
        <v>43639</v>
      </c>
      <c r="H1318" s="199">
        <v>866</v>
      </c>
      <c r="I1318" s="199">
        <v>866</v>
      </c>
      <c r="J1318" s="199">
        <v>0.61</v>
      </c>
      <c r="K1318" s="199">
        <f t="shared" si="20"/>
        <v>0.53</v>
      </c>
    </row>
    <row r="1319" spans="2:11" x14ac:dyDescent="0.25">
      <c r="B1319" s="198">
        <v>1291</v>
      </c>
      <c r="C1319" s="199">
        <v>33125899</v>
      </c>
      <c r="D1319" s="199" t="s">
        <v>1682</v>
      </c>
      <c r="E1319" s="199" t="s">
        <v>1350</v>
      </c>
      <c r="F1319" s="200">
        <v>43563</v>
      </c>
      <c r="G1319" s="200">
        <v>43639</v>
      </c>
      <c r="H1319" s="199">
        <v>21075</v>
      </c>
      <c r="I1319" s="199">
        <v>21075</v>
      </c>
      <c r="J1319" s="199">
        <v>0.61</v>
      </c>
      <c r="K1319" s="199">
        <f t="shared" si="20"/>
        <v>12.86</v>
      </c>
    </row>
    <row r="1320" spans="2:11" x14ac:dyDescent="0.25">
      <c r="B1320" s="198">
        <v>1292</v>
      </c>
      <c r="C1320" s="199">
        <v>33126198</v>
      </c>
      <c r="D1320" s="199" t="s">
        <v>1683</v>
      </c>
      <c r="E1320" s="199" t="s">
        <v>1344</v>
      </c>
      <c r="F1320" s="200">
        <v>43578</v>
      </c>
      <c r="G1320" s="200">
        <v>43633</v>
      </c>
      <c r="H1320" s="199">
        <v>2917959</v>
      </c>
      <c r="I1320" s="199">
        <v>2917959</v>
      </c>
      <c r="J1320" s="199">
        <v>0.61</v>
      </c>
      <c r="K1320" s="199">
        <f t="shared" si="20"/>
        <v>1779.95</v>
      </c>
    </row>
    <row r="1321" spans="2:11" x14ac:dyDescent="0.25">
      <c r="B1321" s="198">
        <v>1293</v>
      </c>
      <c r="C1321" s="199">
        <v>33126198</v>
      </c>
      <c r="D1321" s="199" t="s">
        <v>1683</v>
      </c>
      <c r="E1321" s="199" t="s">
        <v>1345</v>
      </c>
      <c r="F1321" s="200">
        <v>43578</v>
      </c>
      <c r="G1321" s="200">
        <v>43633</v>
      </c>
      <c r="H1321" s="199">
        <v>207051</v>
      </c>
      <c r="I1321" s="199">
        <v>207051</v>
      </c>
      <c r="J1321" s="199">
        <v>0.61</v>
      </c>
      <c r="K1321" s="199">
        <f t="shared" si="20"/>
        <v>126.3</v>
      </c>
    </row>
    <row r="1322" spans="2:11" x14ac:dyDescent="0.25">
      <c r="B1322" s="198">
        <v>1294</v>
      </c>
      <c r="C1322" s="199">
        <v>33126870</v>
      </c>
      <c r="D1322" s="199" t="s">
        <v>1684</v>
      </c>
      <c r="E1322" s="199" t="s">
        <v>1340</v>
      </c>
      <c r="F1322" s="200">
        <v>43598</v>
      </c>
      <c r="G1322" s="200">
        <v>43737</v>
      </c>
      <c r="H1322" s="199">
        <v>241452</v>
      </c>
      <c r="I1322" s="199">
        <v>241452</v>
      </c>
      <c r="J1322" s="199">
        <v>0.61</v>
      </c>
      <c r="K1322" s="199">
        <f t="shared" si="20"/>
        <v>147.29</v>
      </c>
    </row>
    <row r="1323" spans="2:11" x14ac:dyDescent="0.25">
      <c r="B1323" s="198">
        <v>1295</v>
      </c>
      <c r="C1323" s="199">
        <v>33126870</v>
      </c>
      <c r="D1323" s="199" t="s">
        <v>1684</v>
      </c>
      <c r="E1323" s="199" t="s">
        <v>1342</v>
      </c>
      <c r="F1323" s="200">
        <v>43598</v>
      </c>
      <c r="G1323" s="200">
        <v>43737</v>
      </c>
      <c r="H1323" s="199">
        <v>26291</v>
      </c>
      <c r="I1323" s="199">
        <v>26291</v>
      </c>
      <c r="J1323" s="199">
        <v>0.61</v>
      </c>
      <c r="K1323" s="199">
        <f t="shared" si="20"/>
        <v>16.04</v>
      </c>
    </row>
    <row r="1324" spans="2:11" x14ac:dyDescent="0.25">
      <c r="B1324" s="198">
        <v>1296</v>
      </c>
      <c r="C1324" s="199">
        <v>33126870</v>
      </c>
      <c r="D1324" s="199" t="s">
        <v>1684</v>
      </c>
      <c r="E1324" s="199" t="s">
        <v>1343</v>
      </c>
      <c r="F1324" s="200">
        <v>43598</v>
      </c>
      <c r="G1324" s="200">
        <v>43737</v>
      </c>
      <c r="H1324" s="199">
        <v>93647</v>
      </c>
      <c r="I1324" s="199">
        <v>93647</v>
      </c>
      <c r="J1324" s="199">
        <v>0.61</v>
      </c>
      <c r="K1324" s="199">
        <f t="shared" si="20"/>
        <v>57.12</v>
      </c>
    </row>
    <row r="1325" spans="2:11" x14ac:dyDescent="0.25">
      <c r="B1325" s="198">
        <v>1297</v>
      </c>
      <c r="C1325" s="199">
        <v>33126870</v>
      </c>
      <c r="D1325" s="199" t="s">
        <v>1684</v>
      </c>
      <c r="E1325" s="199" t="s">
        <v>1358</v>
      </c>
      <c r="F1325" s="200">
        <v>43598</v>
      </c>
      <c r="G1325" s="200">
        <v>43737</v>
      </c>
      <c r="H1325" s="199">
        <v>1154</v>
      </c>
      <c r="I1325" s="199">
        <v>1154</v>
      </c>
      <c r="J1325" s="199">
        <v>0.61</v>
      </c>
      <c r="K1325" s="199">
        <f t="shared" si="20"/>
        <v>0.7</v>
      </c>
    </row>
    <row r="1326" spans="2:11" x14ac:dyDescent="0.25">
      <c r="B1326" s="198">
        <v>1298</v>
      </c>
      <c r="C1326" s="199">
        <v>33126870</v>
      </c>
      <c r="D1326" s="199" t="s">
        <v>1684</v>
      </c>
      <c r="E1326" s="199" t="s">
        <v>1344</v>
      </c>
      <c r="F1326" s="200">
        <v>43598</v>
      </c>
      <c r="G1326" s="200">
        <v>43737</v>
      </c>
      <c r="H1326" s="199">
        <v>94483</v>
      </c>
      <c r="I1326" s="199">
        <v>94483</v>
      </c>
      <c r="J1326" s="199">
        <v>0.61</v>
      </c>
      <c r="K1326" s="199">
        <f t="shared" si="20"/>
        <v>57.63</v>
      </c>
    </row>
    <row r="1327" spans="2:11" x14ac:dyDescent="0.25">
      <c r="B1327" s="198">
        <v>1299</v>
      </c>
      <c r="C1327" s="199">
        <v>33126870</v>
      </c>
      <c r="D1327" s="199" t="s">
        <v>1684</v>
      </c>
      <c r="E1327" s="199" t="s">
        <v>1345</v>
      </c>
      <c r="F1327" s="200">
        <v>43598</v>
      </c>
      <c r="G1327" s="200">
        <v>43737</v>
      </c>
      <c r="H1327" s="199">
        <v>100208</v>
      </c>
      <c r="I1327" s="199">
        <v>100208</v>
      </c>
      <c r="J1327" s="199">
        <v>0.61</v>
      </c>
      <c r="K1327" s="199">
        <f t="shared" si="20"/>
        <v>61.13</v>
      </c>
    </row>
    <row r="1328" spans="2:11" x14ac:dyDescent="0.25">
      <c r="B1328" s="198">
        <v>1300</v>
      </c>
      <c r="C1328" s="199">
        <v>33126870</v>
      </c>
      <c r="D1328" s="199" t="s">
        <v>1684</v>
      </c>
      <c r="E1328" s="199" t="s">
        <v>1359</v>
      </c>
      <c r="F1328" s="200">
        <v>43598</v>
      </c>
      <c r="G1328" s="200">
        <v>43737</v>
      </c>
      <c r="H1328" s="199">
        <v>901</v>
      </c>
      <c r="I1328" s="199">
        <v>901</v>
      </c>
      <c r="J1328" s="199">
        <v>0.61</v>
      </c>
      <c r="K1328" s="199">
        <f t="shared" si="20"/>
        <v>0.55000000000000004</v>
      </c>
    </row>
    <row r="1329" spans="2:11" x14ac:dyDescent="0.25">
      <c r="B1329" s="198">
        <v>1301</v>
      </c>
      <c r="C1329" s="199">
        <v>33126870</v>
      </c>
      <c r="D1329" s="199" t="s">
        <v>1684</v>
      </c>
      <c r="E1329" s="199" t="s">
        <v>1346</v>
      </c>
      <c r="F1329" s="200">
        <v>43598</v>
      </c>
      <c r="G1329" s="200">
        <v>43737</v>
      </c>
      <c r="H1329" s="199">
        <v>142032</v>
      </c>
      <c r="I1329" s="199">
        <v>142032</v>
      </c>
      <c r="J1329" s="199">
        <v>0.61</v>
      </c>
      <c r="K1329" s="199">
        <f t="shared" si="20"/>
        <v>86.64</v>
      </c>
    </row>
    <row r="1330" spans="2:11" x14ac:dyDescent="0.25">
      <c r="B1330" s="198">
        <v>1302</v>
      </c>
      <c r="C1330" s="199">
        <v>33126870</v>
      </c>
      <c r="D1330" s="199" t="s">
        <v>1684</v>
      </c>
      <c r="E1330" s="199" t="s">
        <v>1347</v>
      </c>
      <c r="F1330" s="200">
        <v>43598</v>
      </c>
      <c r="G1330" s="200">
        <v>43737</v>
      </c>
      <c r="H1330" s="199">
        <v>347529</v>
      </c>
      <c r="I1330" s="199">
        <v>347529</v>
      </c>
      <c r="J1330" s="199">
        <v>0.61</v>
      </c>
      <c r="K1330" s="199">
        <f t="shared" si="20"/>
        <v>211.99</v>
      </c>
    </row>
    <row r="1331" spans="2:11" x14ac:dyDescent="0.25">
      <c r="B1331" s="198">
        <v>1303</v>
      </c>
      <c r="C1331" s="199">
        <v>33126870</v>
      </c>
      <c r="D1331" s="199" t="s">
        <v>1684</v>
      </c>
      <c r="E1331" s="199" t="s">
        <v>1348</v>
      </c>
      <c r="F1331" s="200">
        <v>43598</v>
      </c>
      <c r="G1331" s="200">
        <v>43737</v>
      </c>
      <c r="H1331" s="199">
        <v>2106</v>
      </c>
      <c r="I1331" s="199">
        <v>2106</v>
      </c>
      <c r="J1331" s="199">
        <v>0.61</v>
      </c>
      <c r="K1331" s="199">
        <f t="shared" si="20"/>
        <v>1.28</v>
      </c>
    </row>
    <row r="1332" spans="2:11" x14ac:dyDescent="0.25">
      <c r="B1332" s="198">
        <v>1304</v>
      </c>
      <c r="C1332" s="199">
        <v>33126870</v>
      </c>
      <c r="D1332" s="199" t="s">
        <v>1684</v>
      </c>
      <c r="E1332" s="199" t="s">
        <v>1356</v>
      </c>
      <c r="F1332" s="200">
        <v>43598</v>
      </c>
      <c r="G1332" s="200">
        <v>43737</v>
      </c>
      <c r="H1332" s="199">
        <v>2765</v>
      </c>
      <c r="I1332" s="199">
        <v>2765</v>
      </c>
      <c r="J1332" s="199">
        <v>0.61</v>
      </c>
      <c r="K1332" s="199">
        <f t="shared" si="20"/>
        <v>1.69</v>
      </c>
    </row>
    <row r="1333" spans="2:11" x14ac:dyDescent="0.25">
      <c r="B1333" s="198">
        <v>1305</v>
      </c>
      <c r="C1333" s="199">
        <v>33126870</v>
      </c>
      <c r="D1333" s="199" t="s">
        <v>1684</v>
      </c>
      <c r="E1333" s="199" t="s">
        <v>1350</v>
      </c>
      <c r="F1333" s="200">
        <v>43598</v>
      </c>
      <c r="G1333" s="200">
        <v>43737</v>
      </c>
      <c r="H1333" s="199">
        <v>324041</v>
      </c>
      <c r="I1333" s="199">
        <v>324041</v>
      </c>
      <c r="J1333" s="199">
        <v>0.61</v>
      </c>
      <c r="K1333" s="199">
        <f t="shared" si="20"/>
        <v>197.67</v>
      </c>
    </row>
    <row r="1334" spans="2:11" x14ac:dyDescent="0.25">
      <c r="B1334" s="198">
        <v>1306</v>
      </c>
      <c r="C1334" s="199">
        <v>33132596</v>
      </c>
      <c r="D1334" s="199" t="s">
        <v>1685</v>
      </c>
      <c r="E1334" s="199" t="s">
        <v>1340</v>
      </c>
      <c r="F1334" s="200">
        <v>43586</v>
      </c>
      <c r="G1334" s="200">
        <v>43597</v>
      </c>
      <c r="H1334" s="199">
        <v>83216</v>
      </c>
      <c r="I1334" s="199">
        <v>83216</v>
      </c>
      <c r="J1334" s="199">
        <v>0.61</v>
      </c>
      <c r="K1334" s="199">
        <f t="shared" si="20"/>
        <v>50.76</v>
      </c>
    </row>
    <row r="1335" spans="2:11" x14ac:dyDescent="0.25">
      <c r="B1335" s="198">
        <v>1307</v>
      </c>
      <c r="C1335" s="199">
        <v>33136535</v>
      </c>
      <c r="D1335" s="199" t="s">
        <v>1686</v>
      </c>
      <c r="E1335" s="199" t="s">
        <v>1344</v>
      </c>
      <c r="F1335" s="200">
        <v>43579</v>
      </c>
      <c r="G1335" s="200">
        <v>43646</v>
      </c>
      <c r="H1335" s="199">
        <v>156752</v>
      </c>
      <c r="I1335" s="199">
        <v>156752</v>
      </c>
      <c r="J1335" s="199">
        <v>0.61</v>
      </c>
      <c r="K1335" s="199">
        <f t="shared" si="20"/>
        <v>95.62</v>
      </c>
    </row>
    <row r="1336" spans="2:11" x14ac:dyDescent="0.25">
      <c r="B1336" s="198">
        <v>1308</v>
      </c>
      <c r="C1336" s="199">
        <v>33136535</v>
      </c>
      <c r="D1336" s="199" t="s">
        <v>1686</v>
      </c>
      <c r="E1336" s="199" t="s">
        <v>1345</v>
      </c>
      <c r="F1336" s="200">
        <v>43579</v>
      </c>
      <c r="G1336" s="200">
        <v>43646</v>
      </c>
      <c r="H1336" s="199">
        <v>12669</v>
      </c>
      <c r="I1336" s="199">
        <v>12669</v>
      </c>
      <c r="J1336" s="199">
        <v>0.61</v>
      </c>
      <c r="K1336" s="199">
        <f t="shared" si="20"/>
        <v>7.73</v>
      </c>
    </row>
    <row r="1337" spans="2:11" x14ac:dyDescent="0.25">
      <c r="B1337" s="198">
        <v>1309</v>
      </c>
      <c r="C1337" s="199">
        <v>33136590</v>
      </c>
      <c r="D1337" s="199" t="s">
        <v>1687</v>
      </c>
      <c r="E1337" s="199" t="s">
        <v>1344</v>
      </c>
      <c r="F1337" s="200">
        <v>43574</v>
      </c>
      <c r="G1337" s="200">
        <v>43646</v>
      </c>
      <c r="H1337" s="199">
        <v>151855</v>
      </c>
      <c r="I1337" s="199">
        <v>151855</v>
      </c>
      <c r="J1337" s="199">
        <v>0.61</v>
      </c>
      <c r="K1337" s="199">
        <f t="shared" si="20"/>
        <v>92.63</v>
      </c>
    </row>
    <row r="1338" spans="2:11" x14ac:dyDescent="0.25">
      <c r="B1338" s="198">
        <v>1310</v>
      </c>
      <c r="C1338" s="199">
        <v>33136590</v>
      </c>
      <c r="D1338" s="199" t="s">
        <v>1687</v>
      </c>
      <c r="E1338" s="199" t="s">
        <v>1345</v>
      </c>
      <c r="F1338" s="200">
        <v>43574</v>
      </c>
      <c r="G1338" s="200">
        <v>43646</v>
      </c>
      <c r="H1338" s="199">
        <v>13187</v>
      </c>
      <c r="I1338" s="199">
        <v>13187</v>
      </c>
      <c r="J1338" s="199">
        <v>0.61</v>
      </c>
      <c r="K1338" s="199">
        <f t="shared" si="20"/>
        <v>8.0399999999999991</v>
      </c>
    </row>
    <row r="1339" spans="2:11" x14ac:dyDescent="0.25">
      <c r="B1339" s="198">
        <v>1311</v>
      </c>
      <c r="C1339" s="199">
        <v>33137766</v>
      </c>
      <c r="D1339" s="199" t="s">
        <v>1688</v>
      </c>
      <c r="E1339" s="199" t="s">
        <v>1340</v>
      </c>
      <c r="F1339" s="200">
        <v>43598</v>
      </c>
      <c r="G1339" s="200">
        <v>43646</v>
      </c>
      <c r="H1339" s="199">
        <v>414386</v>
      </c>
      <c r="I1339" s="199">
        <v>414386</v>
      </c>
      <c r="J1339" s="199">
        <v>0.61</v>
      </c>
      <c r="K1339" s="199">
        <f t="shared" si="20"/>
        <v>252.78</v>
      </c>
    </row>
    <row r="1340" spans="2:11" x14ac:dyDescent="0.25">
      <c r="B1340" s="198">
        <v>1312</v>
      </c>
      <c r="C1340" s="199">
        <v>33137766</v>
      </c>
      <c r="D1340" s="199" t="s">
        <v>1688</v>
      </c>
      <c r="E1340" s="199" t="s">
        <v>1342</v>
      </c>
      <c r="F1340" s="200">
        <v>43598</v>
      </c>
      <c r="G1340" s="200">
        <v>43646</v>
      </c>
      <c r="H1340" s="199">
        <v>95291</v>
      </c>
      <c r="I1340" s="199">
        <v>95291</v>
      </c>
      <c r="J1340" s="199">
        <v>0.61</v>
      </c>
      <c r="K1340" s="199">
        <f t="shared" si="20"/>
        <v>58.13</v>
      </c>
    </row>
    <row r="1341" spans="2:11" x14ac:dyDescent="0.25">
      <c r="B1341" s="198">
        <v>1313</v>
      </c>
      <c r="C1341" s="199">
        <v>33137766</v>
      </c>
      <c r="D1341" s="199" t="s">
        <v>1688</v>
      </c>
      <c r="E1341" s="199" t="s">
        <v>1343</v>
      </c>
      <c r="F1341" s="200">
        <v>43598</v>
      </c>
      <c r="G1341" s="200">
        <v>43646</v>
      </c>
      <c r="H1341" s="199">
        <v>121104</v>
      </c>
      <c r="I1341" s="199">
        <v>121104</v>
      </c>
      <c r="J1341" s="199">
        <v>0.61</v>
      </c>
      <c r="K1341" s="199">
        <f t="shared" si="20"/>
        <v>73.87</v>
      </c>
    </row>
    <row r="1342" spans="2:11" x14ac:dyDescent="0.25">
      <c r="B1342" s="198">
        <v>1314</v>
      </c>
      <c r="C1342" s="199">
        <v>33137766</v>
      </c>
      <c r="D1342" s="199" t="s">
        <v>1688</v>
      </c>
      <c r="E1342" s="199" t="s">
        <v>1358</v>
      </c>
      <c r="F1342" s="200">
        <v>43598</v>
      </c>
      <c r="G1342" s="200">
        <v>43646</v>
      </c>
      <c r="H1342" s="199">
        <v>3994</v>
      </c>
      <c r="I1342" s="199">
        <v>3994</v>
      </c>
      <c r="J1342" s="199">
        <v>0.61</v>
      </c>
      <c r="K1342" s="199">
        <f t="shared" si="20"/>
        <v>2.44</v>
      </c>
    </row>
    <row r="1343" spans="2:11" x14ac:dyDescent="0.25">
      <c r="B1343" s="198">
        <v>1315</v>
      </c>
      <c r="C1343" s="199">
        <v>33137766</v>
      </c>
      <c r="D1343" s="199" t="s">
        <v>1688</v>
      </c>
      <c r="E1343" s="199" t="s">
        <v>1344</v>
      </c>
      <c r="F1343" s="200">
        <v>43598</v>
      </c>
      <c r="G1343" s="200">
        <v>43646</v>
      </c>
      <c r="H1343" s="199">
        <v>345984</v>
      </c>
      <c r="I1343" s="199">
        <v>345984</v>
      </c>
      <c r="J1343" s="199">
        <v>0.61</v>
      </c>
      <c r="K1343" s="199">
        <f t="shared" si="20"/>
        <v>211.05</v>
      </c>
    </row>
    <row r="1344" spans="2:11" x14ac:dyDescent="0.25">
      <c r="B1344" s="198">
        <v>1316</v>
      </c>
      <c r="C1344" s="199">
        <v>33137766</v>
      </c>
      <c r="D1344" s="199" t="s">
        <v>1688</v>
      </c>
      <c r="E1344" s="199" t="s">
        <v>1345</v>
      </c>
      <c r="F1344" s="200">
        <v>43598</v>
      </c>
      <c r="G1344" s="200">
        <v>43646</v>
      </c>
      <c r="H1344" s="199">
        <v>340878</v>
      </c>
      <c r="I1344" s="199">
        <v>340878</v>
      </c>
      <c r="J1344" s="199">
        <v>0.61</v>
      </c>
      <c r="K1344" s="199">
        <f t="shared" si="20"/>
        <v>207.94</v>
      </c>
    </row>
    <row r="1345" spans="2:11" x14ac:dyDescent="0.25">
      <c r="B1345" s="198">
        <v>1317</v>
      </c>
      <c r="C1345" s="199">
        <v>33137766</v>
      </c>
      <c r="D1345" s="199" t="s">
        <v>1688</v>
      </c>
      <c r="E1345" s="199" t="s">
        <v>1359</v>
      </c>
      <c r="F1345" s="200">
        <v>43598</v>
      </c>
      <c r="G1345" s="200">
        <v>43646</v>
      </c>
      <c r="H1345" s="199">
        <v>12987</v>
      </c>
      <c r="I1345" s="199">
        <v>12987</v>
      </c>
      <c r="J1345" s="199">
        <v>0.61</v>
      </c>
      <c r="K1345" s="199">
        <f t="shared" si="20"/>
        <v>7.92</v>
      </c>
    </row>
    <row r="1346" spans="2:11" x14ac:dyDescent="0.25">
      <c r="B1346" s="198">
        <v>1318</v>
      </c>
      <c r="C1346" s="199">
        <v>33137766</v>
      </c>
      <c r="D1346" s="199" t="s">
        <v>1688</v>
      </c>
      <c r="E1346" s="199" t="s">
        <v>1346</v>
      </c>
      <c r="F1346" s="200">
        <v>43598</v>
      </c>
      <c r="G1346" s="200">
        <v>43646</v>
      </c>
      <c r="H1346" s="199">
        <v>295143</v>
      </c>
      <c r="I1346" s="199">
        <v>295143</v>
      </c>
      <c r="J1346" s="199">
        <v>0.61</v>
      </c>
      <c r="K1346" s="199">
        <f t="shared" si="20"/>
        <v>180.04</v>
      </c>
    </row>
    <row r="1347" spans="2:11" x14ac:dyDescent="0.25">
      <c r="B1347" s="198">
        <v>1319</v>
      </c>
      <c r="C1347" s="199">
        <v>33137766</v>
      </c>
      <c r="D1347" s="199" t="s">
        <v>1688</v>
      </c>
      <c r="E1347" s="199" t="s">
        <v>1347</v>
      </c>
      <c r="F1347" s="200">
        <v>43598</v>
      </c>
      <c r="G1347" s="200">
        <v>43646</v>
      </c>
      <c r="H1347" s="199">
        <v>559759</v>
      </c>
      <c r="I1347" s="199">
        <v>559759</v>
      </c>
      <c r="J1347" s="199">
        <v>0.61</v>
      </c>
      <c r="K1347" s="199">
        <f t="shared" si="20"/>
        <v>341.45</v>
      </c>
    </row>
    <row r="1348" spans="2:11" x14ac:dyDescent="0.25">
      <c r="B1348" s="198">
        <v>1320</v>
      </c>
      <c r="C1348" s="199">
        <v>33137766</v>
      </c>
      <c r="D1348" s="199" t="s">
        <v>1688</v>
      </c>
      <c r="E1348" s="199" t="s">
        <v>1348</v>
      </c>
      <c r="F1348" s="200">
        <v>43598</v>
      </c>
      <c r="G1348" s="200">
        <v>43646</v>
      </c>
      <c r="H1348" s="199">
        <v>171409</v>
      </c>
      <c r="I1348" s="199">
        <v>171409</v>
      </c>
      <c r="J1348" s="199">
        <v>0.61</v>
      </c>
      <c r="K1348" s="199">
        <f t="shared" si="20"/>
        <v>104.56</v>
      </c>
    </row>
    <row r="1349" spans="2:11" x14ac:dyDescent="0.25">
      <c r="B1349" s="198">
        <v>1321</v>
      </c>
      <c r="C1349" s="199">
        <v>33137766</v>
      </c>
      <c r="D1349" s="199" t="s">
        <v>1688</v>
      </c>
      <c r="E1349" s="199" t="s">
        <v>1356</v>
      </c>
      <c r="F1349" s="200">
        <v>43598</v>
      </c>
      <c r="G1349" s="200">
        <v>43646</v>
      </c>
      <c r="H1349" s="199">
        <v>7824</v>
      </c>
      <c r="I1349" s="199">
        <v>7824</v>
      </c>
      <c r="J1349" s="199">
        <v>0.61</v>
      </c>
      <c r="K1349" s="199">
        <f t="shared" si="20"/>
        <v>4.7699999999999996</v>
      </c>
    </row>
    <row r="1350" spans="2:11" x14ac:dyDescent="0.25">
      <c r="B1350" s="198">
        <v>1322</v>
      </c>
      <c r="C1350" s="199">
        <v>33137766</v>
      </c>
      <c r="D1350" s="199" t="s">
        <v>1688</v>
      </c>
      <c r="E1350" s="199" t="s">
        <v>1350</v>
      </c>
      <c r="F1350" s="200">
        <v>43598</v>
      </c>
      <c r="G1350" s="200">
        <v>43646</v>
      </c>
      <c r="H1350" s="199">
        <v>561081</v>
      </c>
      <c r="I1350" s="199">
        <v>561081</v>
      </c>
      <c r="J1350" s="199">
        <v>0.61</v>
      </c>
      <c r="K1350" s="199">
        <f t="shared" si="20"/>
        <v>342.26</v>
      </c>
    </row>
    <row r="1351" spans="2:11" x14ac:dyDescent="0.25">
      <c r="B1351" s="198">
        <v>1323</v>
      </c>
      <c r="C1351" s="199">
        <v>33150771</v>
      </c>
      <c r="D1351" s="199" t="s">
        <v>1689</v>
      </c>
      <c r="E1351" s="199" t="s">
        <v>1340</v>
      </c>
      <c r="F1351" s="200">
        <v>43565</v>
      </c>
      <c r="G1351" s="200">
        <v>43737</v>
      </c>
      <c r="H1351" s="199">
        <v>1455502</v>
      </c>
      <c r="I1351" s="199">
        <v>1455502</v>
      </c>
      <c r="J1351" s="199">
        <v>0.61</v>
      </c>
      <c r="K1351" s="199">
        <f t="shared" si="20"/>
        <v>887.86</v>
      </c>
    </row>
    <row r="1352" spans="2:11" x14ac:dyDescent="0.25">
      <c r="B1352" s="198">
        <v>1324</v>
      </c>
      <c r="C1352" s="199">
        <v>33150771</v>
      </c>
      <c r="D1352" s="199" t="s">
        <v>1689</v>
      </c>
      <c r="E1352" s="199" t="s">
        <v>1343</v>
      </c>
      <c r="F1352" s="200">
        <v>43565</v>
      </c>
      <c r="G1352" s="200">
        <v>43737</v>
      </c>
      <c r="H1352" s="199">
        <v>1423401</v>
      </c>
      <c r="I1352" s="199">
        <v>1423401</v>
      </c>
      <c r="J1352" s="199">
        <v>0.61</v>
      </c>
      <c r="K1352" s="199">
        <f t="shared" si="20"/>
        <v>868.27</v>
      </c>
    </row>
    <row r="1353" spans="2:11" x14ac:dyDescent="0.25">
      <c r="B1353" s="198">
        <v>1325</v>
      </c>
      <c r="C1353" s="199">
        <v>33151359</v>
      </c>
      <c r="D1353" s="199" t="s">
        <v>1690</v>
      </c>
      <c r="E1353" s="199" t="s">
        <v>1352</v>
      </c>
      <c r="F1353" s="200">
        <v>43566</v>
      </c>
      <c r="G1353" s="200">
        <v>43646</v>
      </c>
      <c r="H1353" s="199">
        <v>69</v>
      </c>
      <c r="I1353" s="199">
        <v>69</v>
      </c>
      <c r="J1353" s="199">
        <v>0.61</v>
      </c>
      <c r="K1353" s="199">
        <f t="shared" si="20"/>
        <v>0.04</v>
      </c>
    </row>
    <row r="1354" spans="2:11" x14ac:dyDescent="0.25">
      <c r="B1354" s="198">
        <v>1326</v>
      </c>
      <c r="C1354" s="199">
        <v>33151359</v>
      </c>
      <c r="D1354" s="199" t="s">
        <v>1690</v>
      </c>
      <c r="E1354" s="199" t="s">
        <v>1391</v>
      </c>
      <c r="F1354" s="200">
        <v>43566</v>
      </c>
      <c r="G1354" s="200">
        <v>43646</v>
      </c>
      <c r="H1354" s="199">
        <v>1229</v>
      </c>
      <c r="I1354" s="199">
        <v>1229</v>
      </c>
      <c r="J1354" s="199">
        <v>0.61</v>
      </c>
      <c r="K1354" s="199">
        <f t="shared" si="20"/>
        <v>0.75</v>
      </c>
    </row>
    <row r="1355" spans="2:11" x14ac:dyDescent="0.25">
      <c r="B1355" s="198">
        <v>1327</v>
      </c>
      <c r="C1355" s="199">
        <v>33152513</v>
      </c>
      <c r="D1355" s="199" t="s">
        <v>1691</v>
      </c>
      <c r="E1355" s="199" t="s">
        <v>1344</v>
      </c>
      <c r="F1355" s="200">
        <v>43598</v>
      </c>
      <c r="G1355" s="200">
        <v>43639</v>
      </c>
      <c r="H1355" s="199">
        <v>47536</v>
      </c>
      <c r="I1355" s="199">
        <v>47536</v>
      </c>
      <c r="J1355" s="199">
        <v>0.61</v>
      </c>
      <c r="K1355" s="199">
        <f t="shared" si="20"/>
        <v>29</v>
      </c>
    </row>
    <row r="1356" spans="2:11" x14ac:dyDescent="0.25">
      <c r="B1356" s="198">
        <v>1328</v>
      </c>
      <c r="C1356" s="199">
        <v>33152513</v>
      </c>
      <c r="D1356" s="199" t="s">
        <v>1691</v>
      </c>
      <c r="E1356" s="199" t="s">
        <v>1345</v>
      </c>
      <c r="F1356" s="200">
        <v>43598</v>
      </c>
      <c r="G1356" s="200">
        <v>43639</v>
      </c>
      <c r="H1356" s="199">
        <v>2911</v>
      </c>
      <c r="I1356" s="199">
        <v>2911</v>
      </c>
      <c r="J1356" s="199">
        <v>0.61</v>
      </c>
      <c r="K1356" s="199">
        <f t="shared" si="20"/>
        <v>1.78</v>
      </c>
    </row>
    <row r="1357" spans="2:11" x14ac:dyDescent="0.25">
      <c r="B1357" s="198">
        <v>1329</v>
      </c>
      <c r="C1357" s="199">
        <v>33153875</v>
      </c>
      <c r="D1357" s="199" t="s">
        <v>1692</v>
      </c>
      <c r="E1357" s="199" t="s">
        <v>1340</v>
      </c>
      <c r="F1357" s="200">
        <v>43564</v>
      </c>
      <c r="G1357" s="200">
        <v>43646</v>
      </c>
      <c r="H1357" s="199">
        <v>1800826</v>
      </c>
      <c r="I1357" s="199">
        <v>1800826</v>
      </c>
      <c r="J1357" s="199">
        <v>0.61</v>
      </c>
      <c r="K1357" s="199">
        <f t="shared" si="20"/>
        <v>1098.5</v>
      </c>
    </row>
    <row r="1358" spans="2:11" x14ac:dyDescent="0.25">
      <c r="B1358" s="198">
        <v>1330</v>
      </c>
      <c r="C1358" s="199">
        <v>33159145</v>
      </c>
      <c r="D1358" s="199" t="s">
        <v>1693</v>
      </c>
      <c r="E1358" s="199" t="s">
        <v>1340</v>
      </c>
      <c r="F1358" s="200">
        <v>43588</v>
      </c>
      <c r="G1358" s="200">
        <v>43646</v>
      </c>
      <c r="H1358" s="199">
        <v>90517</v>
      </c>
      <c r="I1358" s="199">
        <v>90517</v>
      </c>
      <c r="J1358" s="199">
        <v>0.61</v>
      </c>
      <c r="K1358" s="199">
        <f t="shared" si="20"/>
        <v>55.22</v>
      </c>
    </row>
    <row r="1359" spans="2:11" x14ac:dyDescent="0.25">
      <c r="B1359" s="198">
        <v>1331</v>
      </c>
      <c r="C1359" s="199">
        <v>33159145</v>
      </c>
      <c r="D1359" s="199" t="s">
        <v>1693</v>
      </c>
      <c r="E1359" s="199" t="s">
        <v>1342</v>
      </c>
      <c r="F1359" s="200">
        <v>43588</v>
      </c>
      <c r="G1359" s="200">
        <v>43646</v>
      </c>
      <c r="H1359" s="199">
        <v>48621</v>
      </c>
      <c r="I1359" s="199">
        <v>48621</v>
      </c>
      <c r="J1359" s="199">
        <v>0.61</v>
      </c>
      <c r="K1359" s="199">
        <f t="shared" si="20"/>
        <v>29.66</v>
      </c>
    </row>
    <row r="1360" spans="2:11" x14ac:dyDescent="0.25">
      <c r="B1360" s="198">
        <v>1332</v>
      </c>
      <c r="C1360" s="199">
        <v>33159145</v>
      </c>
      <c r="D1360" s="199" t="s">
        <v>1693</v>
      </c>
      <c r="E1360" s="199" t="s">
        <v>1343</v>
      </c>
      <c r="F1360" s="200">
        <v>43588</v>
      </c>
      <c r="G1360" s="200">
        <v>43646</v>
      </c>
      <c r="H1360" s="199">
        <v>30484</v>
      </c>
      <c r="I1360" s="199">
        <v>30484</v>
      </c>
      <c r="J1360" s="199">
        <v>0.61</v>
      </c>
      <c r="K1360" s="199">
        <f t="shared" si="20"/>
        <v>18.600000000000001</v>
      </c>
    </row>
    <row r="1361" spans="2:11" x14ac:dyDescent="0.25">
      <c r="B1361" s="198">
        <v>1333</v>
      </c>
      <c r="C1361" s="199">
        <v>33159145</v>
      </c>
      <c r="D1361" s="199" t="s">
        <v>1693</v>
      </c>
      <c r="E1361" s="199" t="s">
        <v>1358</v>
      </c>
      <c r="F1361" s="200">
        <v>43588</v>
      </c>
      <c r="G1361" s="200">
        <v>43646</v>
      </c>
      <c r="H1361" s="199">
        <v>1577</v>
      </c>
      <c r="I1361" s="199">
        <v>1577</v>
      </c>
      <c r="J1361" s="199">
        <v>0.61</v>
      </c>
      <c r="K1361" s="199">
        <f t="shared" si="20"/>
        <v>0.96</v>
      </c>
    </row>
    <row r="1362" spans="2:11" x14ac:dyDescent="0.25">
      <c r="B1362" s="198">
        <v>1334</v>
      </c>
      <c r="C1362" s="199">
        <v>33159145</v>
      </c>
      <c r="D1362" s="199" t="s">
        <v>1693</v>
      </c>
      <c r="E1362" s="199" t="s">
        <v>1344</v>
      </c>
      <c r="F1362" s="200">
        <v>43588</v>
      </c>
      <c r="G1362" s="200">
        <v>43646</v>
      </c>
      <c r="H1362" s="199">
        <v>211247</v>
      </c>
      <c r="I1362" s="199">
        <v>211247</v>
      </c>
      <c r="J1362" s="199">
        <v>0.61</v>
      </c>
      <c r="K1362" s="199">
        <f t="shared" si="20"/>
        <v>128.86000000000001</v>
      </c>
    </row>
    <row r="1363" spans="2:11" x14ac:dyDescent="0.25">
      <c r="B1363" s="198">
        <v>1335</v>
      </c>
      <c r="C1363" s="199">
        <v>33159145</v>
      </c>
      <c r="D1363" s="199" t="s">
        <v>1693</v>
      </c>
      <c r="E1363" s="199" t="s">
        <v>1345</v>
      </c>
      <c r="F1363" s="200">
        <v>43588</v>
      </c>
      <c r="G1363" s="200">
        <v>43646</v>
      </c>
      <c r="H1363" s="199">
        <v>174505</v>
      </c>
      <c r="I1363" s="199">
        <v>174505</v>
      </c>
      <c r="J1363" s="199">
        <v>0.61</v>
      </c>
      <c r="K1363" s="199">
        <f t="shared" si="20"/>
        <v>106.45</v>
      </c>
    </row>
    <row r="1364" spans="2:11" x14ac:dyDescent="0.25">
      <c r="B1364" s="198">
        <v>1336</v>
      </c>
      <c r="C1364" s="199">
        <v>33159145</v>
      </c>
      <c r="D1364" s="199" t="s">
        <v>1693</v>
      </c>
      <c r="E1364" s="199" t="s">
        <v>1359</v>
      </c>
      <c r="F1364" s="200">
        <v>43588</v>
      </c>
      <c r="G1364" s="200">
        <v>43646</v>
      </c>
      <c r="H1364" s="199">
        <v>4369</v>
      </c>
      <c r="I1364" s="199">
        <v>4369</v>
      </c>
      <c r="J1364" s="199">
        <v>0.61</v>
      </c>
      <c r="K1364" s="199">
        <f t="shared" si="20"/>
        <v>2.67</v>
      </c>
    </row>
    <row r="1365" spans="2:11" x14ac:dyDescent="0.25">
      <c r="B1365" s="198">
        <v>1337</v>
      </c>
      <c r="C1365" s="199">
        <v>33159145</v>
      </c>
      <c r="D1365" s="199" t="s">
        <v>1693</v>
      </c>
      <c r="E1365" s="199" t="s">
        <v>1346</v>
      </c>
      <c r="F1365" s="200">
        <v>43588</v>
      </c>
      <c r="G1365" s="200">
        <v>43646</v>
      </c>
      <c r="H1365" s="199">
        <v>108418</v>
      </c>
      <c r="I1365" s="199">
        <v>108418</v>
      </c>
      <c r="J1365" s="199">
        <v>0.61</v>
      </c>
      <c r="K1365" s="199">
        <f t="shared" si="20"/>
        <v>66.13</v>
      </c>
    </row>
    <row r="1366" spans="2:11" x14ac:dyDescent="0.25">
      <c r="B1366" s="198">
        <v>1338</v>
      </c>
      <c r="C1366" s="199">
        <v>33159145</v>
      </c>
      <c r="D1366" s="199" t="s">
        <v>1693</v>
      </c>
      <c r="E1366" s="199" t="s">
        <v>1347</v>
      </c>
      <c r="F1366" s="200">
        <v>43588</v>
      </c>
      <c r="G1366" s="200">
        <v>43646</v>
      </c>
      <c r="H1366" s="199">
        <v>246540</v>
      </c>
      <c r="I1366" s="199">
        <v>246540</v>
      </c>
      <c r="J1366" s="199">
        <v>0.61</v>
      </c>
      <c r="K1366" s="199">
        <f t="shared" si="20"/>
        <v>150.38999999999999</v>
      </c>
    </row>
    <row r="1367" spans="2:11" x14ac:dyDescent="0.25">
      <c r="B1367" s="198">
        <v>1339</v>
      </c>
      <c r="C1367" s="199">
        <v>33159145</v>
      </c>
      <c r="D1367" s="199" t="s">
        <v>1693</v>
      </c>
      <c r="E1367" s="199" t="s">
        <v>1348</v>
      </c>
      <c r="F1367" s="200">
        <v>43588</v>
      </c>
      <c r="G1367" s="200">
        <v>43646</v>
      </c>
      <c r="H1367" s="199">
        <v>34064</v>
      </c>
      <c r="I1367" s="199">
        <v>34064</v>
      </c>
      <c r="J1367" s="199">
        <v>0.61</v>
      </c>
      <c r="K1367" s="199">
        <f t="shared" si="20"/>
        <v>20.78</v>
      </c>
    </row>
    <row r="1368" spans="2:11" x14ac:dyDescent="0.25">
      <c r="B1368" s="198">
        <v>1340</v>
      </c>
      <c r="C1368" s="199">
        <v>33159145</v>
      </c>
      <c r="D1368" s="199" t="s">
        <v>1693</v>
      </c>
      <c r="E1368" s="199" t="s">
        <v>1356</v>
      </c>
      <c r="F1368" s="200">
        <v>43588</v>
      </c>
      <c r="G1368" s="200">
        <v>43646</v>
      </c>
      <c r="H1368" s="199">
        <v>1438</v>
      </c>
      <c r="I1368" s="199">
        <v>1438</v>
      </c>
      <c r="J1368" s="199">
        <v>0.61</v>
      </c>
      <c r="K1368" s="199">
        <f t="shared" si="20"/>
        <v>0.88</v>
      </c>
    </row>
    <row r="1369" spans="2:11" x14ac:dyDescent="0.25">
      <c r="B1369" s="198">
        <v>1341</v>
      </c>
      <c r="C1369" s="199">
        <v>33159145</v>
      </c>
      <c r="D1369" s="199" t="s">
        <v>1693</v>
      </c>
      <c r="E1369" s="199" t="s">
        <v>1350</v>
      </c>
      <c r="F1369" s="200">
        <v>43588</v>
      </c>
      <c r="G1369" s="200">
        <v>43646</v>
      </c>
      <c r="H1369" s="199">
        <v>101779</v>
      </c>
      <c r="I1369" s="199">
        <v>101779</v>
      </c>
      <c r="J1369" s="199">
        <v>0.61</v>
      </c>
      <c r="K1369" s="199">
        <f t="shared" si="20"/>
        <v>62.09</v>
      </c>
    </row>
    <row r="1370" spans="2:11" x14ac:dyDescent="0.25">
      <c r="B1370" s="198">
        <v>1342</v>
      </c>
      <c r="C1370" s="199">
        <v>33166037</v>
      </c>
      <c r="D1370" s="199" t="s">
        <v>1694</v>
      </c>
      <c r="E1370" s="199" t="s">
        <v>1344</v>
      </c>
      <c r="F1370" s="200">
        <v>43584</v>
      </c>
      <c r="G1370" s="200">
        <v>43625</v>
      </c>
      <c r="H1370" s="199">
        <v>177302</v>
      </c>
      <c r="I1370" s="199">
        <v>177302</v>
      </c>
      <c r="J1370" s="199">
        <v>0.61</v>
      </c>
      <c r="K1370" s="199">
        <f t="shared" si="20"/>
        <v>108.15</v>
      </c>
    </row>
    <row r="1371" spans="2:11" x14ac:dyDescent="0.25">
      <c r="B1371" s="198">
        <v>1343</v>
      </c>
      <c r="C1371" s="199">
        <v>33166037</v>
      </c>
      <c r="D1371" s="199" t="s">
        <v>1694</v>
      </c>
      <c r="E1371" s="199" t="s">
        <v>1345</v>
      </c>
      <c r="F1371" s="200">
        <v>43584</v>
      </c>
      <c r="G1371" s="200">
        <v>43625</v>
      </c>
      <c r="H1371" s="199">
        <v>12371</v>
      </c>
      <c r="I1371" s="199">
        <v>12371</v>
      </c>
      <c r="J1371" s="199">
        <v>0.61</v>
      </c>
      <c r="K1371" s="199">
        <f t="shared" si="20"/>
        <v>7.55</v>
      </c>
    </row>
    <row r="1372" spans="2:11" x14ac:dyDescent="0.25">
      <c r="B1372" s="198">
        <v>1344</v>
      </c>
      <c r="C1372" s="199">
        <v>33166505</v>
      </c>
      <c r="D1372" s="199" t="s">
        <v>1695</v>
      </c>
      <c r="E1372" s="199" t="s">
        <v>1340</v>
      </c>
      <c r="F1372" s="200">
        <v>43577</v>
      </c>
      <c r="G1372" s="200">
        <v>43646</v>
      </c>
      <c r="H1372" s="199">
        <v>287586</v>
      </c>
      <c r="I1372" s="199">
        <v>287586</v>
      </c>
      <c r="J1372" s="199">
        <v>0.61</v>
      </c>
      <c r="K1372" s="199">
        <f t="shared" ref="K1372:K1435" si="21">ROUND(I1372*(J1372/1000),2)</f>
        <v>175.43</v>
      </c>
    </row>
    <row r="1373" spans="2:11" x14ac:dyDescent="0.25">
      <c r="B1373" s="198">
        <v>1345</v>
      </c>
      <c r="C1373" s="199">
        <v>33166505</v>
      </c>
      <c r="D1373" s="199" t="s">
        <v>1695</v>
      </c>
      <c r="E1373" s="199" t="s">
        <v>1342</v>
      </c>
      <c r="F1373" s="200">
        <v>43577</v>
      </c>
      <c r="G1373" s="200">
        <v>43646</v>
      </c>
      <c r="H1373" s="199">
        <v>28610</v>
      </c>
      <c r="I1373" s="199">
        <v>28610</v>
      </c>
      <c r="J1373" s="199">
        <v>0.61</v>
      </c>
      <c r="K1373" s="199">
        <f t="shared" si="21"/>
        <v>17.45</v>
      </c>
    </row>
    <row r="1374" spans="2:11" x14ac:dyDescent="0.25">
      <c r="B1374" s="198">
        <v>1346</v>
      </c>
      <c r="C1374" s="199">
        <v>33166505</v>
      </c>
      <c r="D1374" s="199" t="s">
        <v>1695</v>
      </c>
      <c r="E1374" s="199" t="s">
        <v>1343</v>
      </c>
      <c r="F1374" s="200">
        <v>43577</v>
      </c>
      <c r="G1374" s="200">
        <v>43646</v>
      </c>
      <c r="H1374" s="199">
        <v>84960</v>
      </c>
      <c r="I1374" s="199">
        <v>84960</v>
      </c>
      <c r="J1374" s="199">
        <v>0.61</v>
      </c>
      <c r="K1374" s="199">
        <f t="shared" si="21"/>
        <v>51.83</v>
      </c>
    </row>
    <row r="1375" spans="2:11" x14ac:dyDescent="0.25">
      <c r="B1375" s="198">
        <v>1347</v>
      </c>
      <c r="C1375" s="199">
        <v>33166505</v>
      </c>
      <c r="D1375" s="199" t="s">
        <v>1695</v>
      </c>
      <c r="E1375" s="199" t="s">
        <v>1358</v>
      </c>
      <c r="F1375" s="200">
        <v>43577</v>
      </c>
      <c r="G1375" s="200">
        <v>43646</v>
      </c>
      <c r="H1375" s="199">
        <v>1280</v>
      </c>
      <c r="I1375" s="199">
        <v>1280</v>
      </c>
      <c r="J1375" s="199">
        <v>0.61</v>
      </c>
      <c r="K1375" s="199">
        <f t="shared" si="21"/>
        <v>0.78</v>
      </c>
    </row>
    <row r="1376" spans="2:11" x14ac:dyDescent="0.25">
      <c r="B1376" s="198">
        <v>1348</v>
      </c>
      <c r="C1376" s="199">
        <v>33166505</v>
      </c>
      <c r="D1376" s="199" t="s">
        <v>1695</v>
      </c>
      <c r="E1376" s="199" t="s">
        <v>1344</v>
      </c>
      <c r="F1376" s="200">
        <v>43577</v>
      </c>
      <c r="G1376" s="200">
        <v>43646</v>
      </c>
      <c r="H1376" s="199">
        <v>100285</v>
      </c>
      <c r="I1376" s="199">
        <v>100285</v>
      </c>
      <c r="J1376" s="199">
        <v>0.61</v>
      </c>
      <c r="K1376" s="199">
        <f t="shared" si="21"/>
        <v>61.17</v>
      </c>
    </row>
    <row r="1377" spans="2:11" x14ac:dyDescent="0.25">
      <c r="B1377" s="198">
        <v>1349</v>
      </c>
      <c r="C1377" s="199">
        <v>33166505</v>
      </c>
      <c r="D1377" s="199" t="s">
        <v>1695</v>
      </c>
      <c r="E1377" s="199" t="s">
        <v>1345</v>
      </c>
      <c r="F1377" s="200">
        <v>43577</v>
      </c>
      <c r="G1377" s="200">
        <v>43646</v>
      </c>
      <c r="H1377" s="199">
        <v>100611</v>
      </c>
      <c r="I1377" s="199">
        <v>100611</v>
      </c>
      <c r="J1377" s="199">
        <v>0.61</v>
      </c>
      <c r="K1377" s="199">
        <f t="shared" si="21"/>
        <v>61.37</v>
      </c>
    </row>
    <row r="1378" spans="2:11" x14ac:dyDescent="0.25">
      <c r="B1378" s="198">
        <v>1350</v>
      </c>
      <c r="C1378" s="199">
        <v>33166505</v>
      </c>
      <c r="D1378" s="199" t="s">
        <v>1695</v>
      </c>
      <c r="E1378" s="199" t="s">
        <v>1359</v>
      </c>
      <c r="F1378" s="200">
        <v>43577</v>
      </c>
      <c r="G1378" s="200">
        <v>43646</v>
      </c>
      <c r="H1378" s="199">
        <v>2210</v>
      </c>
      <c r="I1378" s="199">
        <v>2210</v>
      </c>
      <c r="J1378" s="199">
        <v>0.61</v>
      </c>
      <c r="K1378" s="199">
        <f t="shared" si="21"/>
        <v>1.35</v>
      </c>
    </row>
    <row r="1379" spans="2:11" x14ac:dyDescent="0.25">
      <c r="B1379" s="198">
        <v>1351</v>
      </c>
      <c r="C1379" s="199">
        <v>33166505</v>
      </c>
      <c r="D1379" s="199" t="s">
        <v>1695</v>
      </c>
      <c r="E1379" s="199" t="s">
        <v>1346</v>
      </c>
      <c r="F1379" s="200">
        <v>43577</v>
      </c>
      <c r="G1379" s="200">
        <v>43646</v>
      </c>
      <c r="H1379" s="199">
        <v>108501</v>
      </c>
      <c r="I1379" s="199">
        <v>108501</v>
      </c>
      <c r="J1379" s="199">
        <v>0.61</v>
      </c>
      <c r="K1379" s="199">
        <f t="shared" si="21"/>
        <v>66.19</v>
      </c>
    </row>
    <row r="1380" spans="2:11" x14ac:dyDescent="0.25">
      <c r="B1380" s="198">
        <v>1352</v>
      </c>
      <c r="C1380" s="199">
        <v>33166505</v>
      </c>
      <c r="D1380" s="199" t="s">
        <v>1695</v>
      </c>
      <c r="E1380" s="199" t="s">
        <v>1347</v>
      </c>
      <c r="F1380" s="200">
        <v>43577</v>
      </c>
      <c r="G1380" s="200">
        <v>43646</v>
      </c>
      <c r="H1380" s="199">
        <v>298978</v>
      </c>
      <c r="I1380" s="199">
        <v>298978</v>
      </c>
      <c r="J1380" s="199">
        <v>0.61</v>
      </c>
      <c r="K1380" s="199">
        <f t="shared" si="21"/>
        <v>182.38</v>
      </c>
    </row>
    <row r="1381" spans="2:11" x14ac:dyDescent="0.25">
      <c r="B1381" s="198">
        <v>1353</v>
      </c>
      <c r="C1381" s="199">
        <v>33166505</v>
      </c>
      <c r="D1381" s="199" t="s">
        <v>1695</v>
      </c>
      <c r="E1381" s="199" t="s">
        <v>1348</v>
      </c>
      <c r="F1381" s="200">
        <v>43577</v>
      </c>
      <c r="G1381" s="200">
        <v>43646</v>
      </c>
      <c r="H1381" s="199">
        <v>28685</v>
      </c>
      <c r="I1381" s="199">
        <v>28685</v>
      </c>
      <c r="J1381" s="199">
        <v>0.61</v>
      </c>
      <c r="K1381" s="199">
        <f t="shared" si="21"/>
        <v>17.5</v>
      </c>
    </row>
    <row r="1382" spans="2:11" x14ac:dyDescent="0.25">
      <c r="B1382" s="198">
        <v>1354</v>
      </c>
      <c r="C1382" s="199">
        <v>33166505</v>
      </c>
      <c r="D1382" s="199" t="s">
        <v>1695</v>
      </c>
      <c r="E1382" s="199" t="s">
        <v>1356</v>
      </c>
      <c r="F1382" s="200">
        <v>43577</v>
      </c>
      <c r="G1382" s="200">
        <v>43646</v>
      </c>
      <c r="H1382" s="199">
        <v>1277</v>
      </c>
      <c r="I1382" s="199">
        <v>1277</v>
      </c>
      <c r="J1382" s="199">
        <v>0.61</v>
      </c>
      <c r="K1382" s="199">
        <f t="shared" si="21"/>
        <v>0.78</v>
      </c>
    </row>
    <row r="1383" spans="2:11" x14ac:dyDescent="0.25">
      <c r="B1383" s="198">
        <v>1355</v>
      </c>
      <c r="C1383" s="199">
        <v>33166505</v>
      </c>
      <c r="D1383" s="199" t="s">
        <v>1695</v>
      </c>
      <c r="E1383" s="199" t="s">
        <v>1350</v>
      </c>
      <c r="F1383" s="200">
        <v>43577</v>
      </c>
      <c r="G1383" s="200">
        <v>43646</v>
      </c>
      <c r="H1383" s="199">
        <v>226181</v>
      </c>
      <c r="I1383" s="199">
        <v>226181</v>
      </c>
      <c r="J1383" s="199">
        <v>0.61</v>
      </c>
      <c r="K1383" s="199">
        <f t="shared" si="21"/>
        <v>137.97</v>
      </c>
    </row>
    <row r="1384" spans="2:11" x14ac:dyDescent="0.25">
      <c r="B1384" s="198">
        <v>1356</v>
      </c>
      <c r="C1384" s="199">
        <v>33166693</v>
      </c>
      <c r="D1384" s="199" t="s">
        <v>1696</v>
      </c>
      <c r="E1384" s="199" t="s">
        <v>1344</v>
      </c>
      <c r="F1384" s="200">
        <v>43577</v>
      </c>
      <c r="G1384" s="200">
        <v>43646</v>
      </c>
      <c r="H1384" s="199">
        <v>166276</v>
      </c>
      <c r="I1384" s="199">
        <v>166276</v>
      </c>
      <c r="J1384" s="199">
        <v>0.61</v>
      </c>
      <c r="K1384" s="199">
        <f t="shared" si="21"/>
        <v>101.43</v>
      </c>
    </row>
    <row r="1385" spans="2:11" x14ac:dyDescent="0.25">
      <c r="B1385" s="198">
        <v>1357</v>
      </c>
      <c r="C1385" s="199">
        <v>33166693</v>
      </c>
      <c r="D1385" s="199" t="s">
        <v>1696</v>
      </c>
      <c r="E1385" s="199" t="s">
        <v>1345</v>
      </c>
      <c r="F1385" s="200">
        <v>43577</v>
      </c>
      <c r="G1385" s="200">
        <v>43646</v>
      </c>
      <c r="H1385" s="199">
        <v>5953</v>
      </c>
      <c r="I1385" s="199">
        <v>5953</v>
      </c>
      <c r="J1385" s="199">
        <v>0.61</v>
      </c>
      <c r="K1385" s="199">
        <f t="shared" si="21"/>
        <v>3.63</v>
      </c>
    </row>
    <row r="1386" spans="2:11" x14ac:dyDescent="0.25">
      <c r="B1386" s="198">
        <v>1358</v>
      </c>
      <c r="C1386" s="199">
        <v>33166985</v>
      </c>
      <c r="D1386" s="199" t="s">
        <v>1697</v>
      </c>
      <c r="E1386" s="199" t="s">
        <v>1344</v>
      </c>
      <c r="F1386" s="200">
        <v>43605</v>
      </c>
      <c r="G1386" s="200">
        <v>43618</v>
      </c>
      <c r="H1386" s="199">
        <v>641791</v>
      </c>
      <c r="I1386" s="199">
        <v>641791</v>
      </c>
      <c r="J1386" s="199">
        <v>0.61</v>
      </c>
      <c r="K1386" s="199">
        <f t="shared" si="21"/>
        <v>391.49</v>
      </c>
    </row>
    <row r="1387" spans="2:11" x14ac:dyDescent="0.25">
      <c r="B1387" s="198">
        <v>1359</v>
      </c>
      <c r="C1387" s="199">
        <v>33166985</v>
      </c>
      <c r="D1387" s="199" t="s">
        <v>1697</v>
      </c>
      <c r="E1387" s="199" t="s">
        <v>1345</v>
      </c>
      <c r="F1387" s="200">
        <v>43605</v>
      </c>
      <c r="G1387" s="200">
        <v>43618</v>
      </c>
      <c r="H1387" s="199">
        <v>41063</v>
      </c>
      <c r="I1387" s="199">
        <v>41063</v>
      </c>
      <c r="J1387" s="199">
        <v>0.61</v>
      </c>
      <c r="K1387" s="199">
        <f t="shared" si="21"/>
        <v>25.05</v>
      </c>
    </row>
    <row r="1388" spans="2:11" x14ac:dyDescent="0.25">
      <c r="B1388" s="198">
        <v>1360</v>
      </c>
      <c r="C1388" s="199">
        <v>33168785</v>
      </c>
      <c r="D1388" s="199" t="s">
        <v>1698</v>
      </c>
      <c r="E1388" s="199" t="s">
        <v>1344</v>
      </c>
      <c r="F1388" s="200">
        <v>43578</v>
      </c>
      <c r="G1388" s="200">
        <v>43646</v>
      </c>
      <c r="H1388" s="199">
        <v>1205888</v>
      </c>
      <c r="I1388" s="199">
        <v>1205888</v>
      </c>
      <c r="J1388" s="199">
        <v>0.61</v>
      </c>
      <c r="K1388" s="199">
        <f t="shared" si="21"/>
        <v>735.59</v>
      </c>
    </row>
    <row r="1389" spans="2:11" x14ac:dyDescent="0.25">
      <c r="B1389" s="198">
        <v>1361</v>
      </c>
      <c r="C1389" s="199">
        <v>33168785</v>
      </c>
      <c r="D1389" s="199" t="s">
        <v>1698</v>
      </c>
      <c r="E1389" s="199" t="s">
        <v>1345</v>
      </c>
      <c r="F1389" s="200">
        <v>43578</v>
      </c>
      <c r="G1389" s="200">
        <v>43646</v>
      </c>
      <c r="H1389" s="199">
        <v>62554</v>
      </c>
      <c r="I1389" s="199">
        <v>62554</v>
      </c>
      <c r="J1389" s="199">
        <v>0.61</v>
      </c>
      <c r="K1389" s="199">
        <f t="shared" si="21"/>
        <v>38.159999999999997</v>
      </c>
    </row>
    <row r="1390" spans="2:11" x14ac:dyDescent="0.25">
      <c r="B1390" s="198">
        <v>1362</v>
      </c>
      <c r="C1390" s="199">
        <v>33169844</v>
      </c>
      <c r="D1390" s="199" t="s">
        <v>1699</v>
      </c>
      <c r="E1390" s="199" t="s">
        <v>1344</v>
      </c>
      <c r="F1390" s="200">
        <v>43577</v>
      </c>
      <c r="G1390" s="200">
        <v>43646</v>
      </c>
      <c r="H1390" s="199">
        <v>80221</v>
      </c>
      <c r="I1390" s="199">
        <v>80221</v>
      </c>
      <c r="J1390" s="199">
        <v>0.61</v>
      </c>
      <c r="K1390" s="199">
        <f t="shared" si="21"/>
        <v>48.93</v>
      </c>
    </row>
    <row r="1391" spans="2:11" x14ac:dyDescent="0.25">
      <c r="B1391" s="198">
        <v>1363</v>
      </c>
      <c r="C1391" s="199">
        <v>33169844</v>
      </c>
      <c r="D1391" s="199" t="s">
        <v>1699</v>
      </c>
      <c r="E1391" s="199" t="s">
        <v>1345</v>
      </c>
      <c r="F1391" s="200">
        <v>43577</v>
      </c>
      <c r="G1391" s="200">
        <v>43646</v>
      </c>
      <c r="H1391" s="199">
        <v>4607</v>
      </c>
      <c r="I1391" s="199">
        <v>4607</v>
      </c>
      <c r="J1391" s="199">
        <v>0.61</v>
      </c>
      <c r="K1391" s="199">
        <f t="shared" si="21"/>
        <v>2.81</v>
      </c>
    </row>
    <row r="1392" spans="2:11" x14ac:dyDescent="0.25">
      <c r="B1392" s="198">
        <v>1364</v>
      </c>
      <c r="C1392" s="199">
        <v>33169972</v>
      </c>
      <c r="D1392" s="199" t="s">
        <v>1700</v>
      </c>
      <c r="E1392" s="199" t="s">
        <v>1344</v>
      </c>
      <c r="F1392" s="200">
        <v>43584</v>
      </c>
      <c r="G1392" s="200">
        <v>43646</v>
      </c>
      <c r="H1392" s="199">
        <v>324230</v>
      </c>
      <c r="I1392" s="199">
        <v>324230</v>
      </c>
      <c r="J1392" s="199">
        <v>0.61</v>
      </c>
      <c r="K1392" s="199">
        <f t="shared" si="21"/>
        <v>197.78</v>
      </c>
    </row>
    <row r="1393" spans="2:11" x14ac:dyDescent="0.25">
      <c r="B1393" s="198">
        <v>1365</v>
      </c>
      <c r="C1393" s="199">
        <v>33169972</v>
      </c>
      <c r="D1393" s="199" t="s">
        <v>1700</v>
      </c>
      <c r="E1393" s="199" t="s">
        <v>1345</v>
      </c>
      <c r="F1393" s="200">
        <v>43584</v>
      </c>
      <c r="G1393" s="200">
        <v>43646</v>
      </c>
      <c r="H1393" s="199">
        <v>28047</v>
      </c>
      <c r="I1393" s="199">
        <v>28047</v>
      </c>
      <c r="J1393" s="199">
        <v>0.61</v>
      </c>
      <c r="K1393" s="199">
        <f t="shared" si="21"/>
        <v>17.11</v>
      </c>
    </row>
    <row r="1394" spans="2:11" x14ac:dyDescent="0.25">
      <c r="B1394" s="198">
        <v>1366</v>
      </c>
      <c r="C1394" s="199">
        <v>33174647</v>
      </c>
      <c r="D1394" s="199" t="s">
        <v>1701</v>
      </c>
      <c r="E1394" s="199" t="s">
        <v>1340</v>
      </c>
      <c r="F1394" s="200">
        <v>43567</v>
      </c>
      <c r="G1394" s="200">
        <v>43605</v>
      </c>
      <c r="H1394" s="199">
        <v>326463</v>
      </c>
      <c r="I1394" s="199">
        <v>326463</v>
      </c>
      <c r="J1394" s="199">
        <v>0.61</v>
      </c>
      <c r="K1394" s="199">
        <f t="shared" si="21"/>
        <v>199.14</v>
      </c>
    </row>
    <row r="1395" spans="2:11" x14ac:dyDescent="0.25">
      <c r="B1395" s="198">
        <v>1367</v>
      </c>
      <c r="C1395" s="199">
        <v>33174647</v>
      </c>
      <c r="D1395" s="199" t="s">
        <v>1701</v>
      </c>
      <c r="E1395" s="199" t="s">
        <v>1343</v>
      </c>
      <c r="F1395" s="200">
        <v>43567</v>
      </c>
      <c r="G1395" s="200">
        <v>43605</v>
      </c>
      <c r="H1395" s="199">
        <v>113266</v>
      </c>
      <c r="I1395" s="199">
        <v>113266</v>
      </c>
      <c r="J1395" s="199">
        <v>0.61</v>
      </c>
      <c r="K1395" s="199">
        <f t="shared" si="21"/>
        <v>69.09</v>
      </c>
    </row>
    <row r="1396" spans="2:11" x14ac:dyDescent="0.25">
      <c r="B1396" s="198">
        <v>1368</v>
      </c>
      <c r="C1396" s="199">
        <v>33174647</v>
      </c>
      <c r="D1396" s="199" t="s">
        <v>1701</v>
      </c>
      <c r="E1396" s="199" t="s">
        <v>1350</v>
      </c>
      <c r="F1396" s="200">
        <v>43567</v>
      </c>
      <c r="G1396" s="200">
        <v>43605</v>
      </c>
      <c r="H1396" s="199">
        <v>246120</v>
      </c>
      <c r="I1396" s="199">
        <v>246120</v>
      </c>
      <c r="J1396" s="199">
        <v>0.61</v>
      </c>
      <c r="K1396" s="199">
        <f t="shared" si="21"/>
        <v>150.13</v>
      </c>
    </row>
    <row r="1397" spans="2:11" x14ac:dyDescent="0.25">
      <c r="B1397" s="198">
        <v>1369</v>
      </c>
      <c r="C1397" s="199">
        <v>33180974</v>
      </c>
      <c r="D1397" s="199" t="s">
        <v>1702</v>
      </c>
      <c r="E1397" s="199" t="s">
        <v>1340</v>
      </c>
      <c r="F1397" s="200">
        <v>43572</v>
      </c>
      <c r="G1397" s="200">
        <v>43646</v>
      </c>
      <c r="H1397" s="199">
        <v>9243</v>
      </c>
      <c r="I1397" s="199">
        <v>9243</v>
      </c>
      <c r="J1397" s="199">
        <v>0.61</v>
      </c>
      <c r="K1397" s="199">
        <f t="shared" si="21"/>
        <v>5.64</v>
      </c>
    </row>
    <row r="1398" spans="2:11" x14ac:dyDescent="0.25">
      <c r="B1398" s="198">
        <v>1370</v>
      </c>
      <c r="C1398" s="199">
        <v>33180974</v>
      </c>
      <c r="D1398" s="199" t="s">
        <v>1702</v>
      </c>
      <c r="E1398" s="199" t="s">
        <v>1342</v>
      </c>
      <c r="F1398" s="200">
        <v>43572</v>
      </c>
      <c r="G1398" s="200">
        <v>43646</v>
      </c>
      <c r="H1398" s="199">
        <v>3752</v>
      </c>
      <c r="I1398" s="199">
        <v>3752</v>
      </c>
      <c r="J1398" s="199">
        <v>0.61</v>
      </c>
      <c r="K1398" s="199">
        <f t="shared" si="21"/>
        <v>2.29</v>
      </c>
    </row>
    <row r="1399" spans="2:11" x14ac:dyDescent="0.25">
      <c r="B1399" s="198">
        <v>1371</v>
      </c>
      <c r="C1399" s="199">
        <v>33180974</v>
      </c>
      <c r="D1399" s="199" t="s">
        <v>1702</v>
      </c>
      <c r="E1399" s="199" t="s">
        <v>1343</v>
      </c>
      <c r="F1399" s="200">
        <v>43572</v>
      </c>
      <c r="G1399" s="200">
        <v>43646</v>
      </c>
      <c r="H1399" s="199">
        <v>3361</v>
      </c>
      <c r="I1399" s="199">
        <v>3361</v>
      </c>
      <c r="J1399" s="199">
        <v>0.61</v>
      </c>
      <c r="K1399" s="199">
        <f t="shared" si="21"/>
        <v>2.0499999999999998</v>
      </c>
    </row>
    <row r="1400" spans="2:11" x14ac:dyDescent="0.25">
      <c r="B1400" s="198">
        <v>1372</v>
      </c>
      <c r="C1400" s="199">
        <v>33180974</v>
      </c>
      <c r="D1400" s="199" t="s">
        <v>1702</v>
      </c>
      <c r="E1400" s="199" t="s">
        <v>1358</v>
      </c>
      <c r="F1400" s="200">
        <v>43572</v>
      </c>
      <c r="G1400" s="200">
        <v>43646</v>
      </c>
      <c r="H1400" s="199">
        <v>183</v>
      </c>
      <c r="I1400" s="199">
        <v>183</v>
      </c>
      <c r="J1400" s="199">
        <v>0.61</v>
      </c>
      <c r="K1400" s="199">
        <f t="shared" si="21"/>
        <v>0.11</v>
      </c>
    </row>
    <row r="1401" spans="2:11" x14ac:dyDescent="0.25">
      <c r="B1401" s="198">
        <v>1373</v>
      </c>
      <c r="C1401" s="199">
        <v>33180974</v>
      </c>
      <c r="D1401" s="199" t="s">
        <v>1702</v>
      </c>
      <c r="E1401" s="199" t="s">
        <v>1344</v>
      </c>
      <c r="F1401" s="200">
        <v>43572</v>
      </c>
      <c r="G1401" s="200">
        <v>43646</v>
      </c>
      <c r="H1401" s="199">
        <v>22099</v>
      </c>
      <c r="I1401" s="199">
        <v>22099</v>
      </c>
      <c r="J1401" s="199">
        <v>0.61</v>
      </c>
      <c r="K1401" s="199">
        <f t="shared" si="21"/>
        <v>13.48</v>
      </c>
    </row>
    <row r="1402" spans="2:11" x14ac:dyDescent="0.25">
      <c r="B1402" s="198">
        <v>1374</v>
      </c>
      <c r="C1402" s="199">
        <v>33180974</v>
      </c>
      <c r="D1402" s="199" t="s">
        <v>1702</v>
      </c>
      <c r="E1402" s="199" t="s">
        <v>1345</v>
      </c>
      <c r="F1402" s="200">
        <v>43572</v>
      </c>
      <c r="G1402" s="200">
        <v>43646</v>
      </c>
      <c r="H1402" s="199">
        <v>16028</v>
      </c>
      <c r="I1402" s="199">
        <v>16028</v>
      </c>
      <c r="J1402" s="199">
        <v>0.61</v>
      </c>
      <c r="K1402" s="199">
        <f t="shared" si="21"/>
        <v>9.7799999999999994</v>
      </c>
    </row>
    <row r="1403" spans="2:11" x14ac:dyDescent="0.25">
      <c r="B1403" s="198">
        <v>1375</v>
      </c>
      <c r="C1403" s="199">
        <v>33180974</v>
      </c>
      <c r="D1403" s="199" t="s">
        <v>1702</v>
      </c>
      <c r="E1403" s="199" t="s">
        <v>1359</v>
      </c>
      <c r="F1403" s="200">
        <v>43572</v>
      </c>
      <c r="G1403" s="200">
        <v>43646</v>
      </c>
      <c r="H1403" s="199">
        <v>514</v>
      </c>
      <c r="I1403" s="199">
        <v>514</v>
      </c>
      <c r="J1403" s="199">
        <v>0.61</v>
      </c>
      <c r="K1403" s="199">
        <f t="shared" si="21"/>
        <v>0.31</v>
      </c>
    </row>
    <row r="1404" spans="2:11" x14ac:dyDescent="0.25">
      <c r="B1404" s="198">
        <v>1376</v>
      </c>
      <c r="C1404" s="199">
        <v>33180974</v>
      </c>
      <c r="D1404" s="199" t="s">
        <v>1702</v>
      </c>
      <c r="E1404" s="199" t="s">
        <v>1346</v>
      </c>
      <c r="F1404" s="200">
        <v>43572</v>
      </c>
      <c r="G1404" s="200">
        <v>43646</v>
      </c>
      <c r="H1404" s="199">
        <v>15865</v>
      </c>
      <c r="I1404" s="199">
        <v>15865</v>
      </c>
      <c r="J1404" s="199">
        <v>0.61</v>
      </c>
      <c r="K1404" s="199">
        <f t="shared" si="21"/>
        <v>9.68</v>
      </c>
    </row>
    <row r="1405" spans="2:11" x14ac:dyDescent="0.25">
      <c r="B1405" s="198">
        <v>1377</v>
      </c>
      <c r="C1405" s="199">
        <v>33180974</v>
      </c>
      <c r="D1405" s="199" t="s">
        <v>1702</v>
      </c>
      <c r="E1405" s="199" t="s">
        <v>1347</v>
      </c>
      <c r="F1405" s="200">
        <v>43572</v>
      </c>
      <c r="G1405" s="200">
        <v>43646</v>
      </c>
      <c r="H1405" s="199">
        <v>42687</v>
      </c>
      <c r="I1405" s="199">
        <v>42687</v>
      </c>
      <c r="J1405" s="199">
        <v>0.61</v>
      </c>
      <c r="K1405" s="199">
        <f t="shared" si="21"/>
        <v>26.04</v>
      </c>
    </row>
    <row r="1406" spans="2:11" x14ac:dyDescent="0.25">
      <c r="B1406" s="198">
        <v>1378</v>
      </c>
      <c r="C1406" s="199">
        <v>33180974</v>
      </c>
      <c r="D1406" s="199" t="s">
        <v>1702</v>
      </c>
      <c r="E1406" s="199" t="s">
        <v>1348</v>
      </c>
      <c r="F1406" s="200">
        <v>43572</v>
      </c>
      <c r="G1406" s="200">
        <v>43646</v>
      </c>
      <c r="H1406" s="199">
        <v>9996</v>
      </c>
      <c r="I1406" s="199">
        <v>9996</v>
      </c>
      <c r="J1406" s="199">
        <v>0.61</v>
      </c>
      <c r="K1406" s="199">
        <f t="shared" si="21"/>
        <v>6.1</v>
      </c>
    </row>
    <row r="1407" spans="2:11" x14ac:dyDescent="0.25">
      <c r="B1407" s="198">
        <v>1379</v>
      </c>
      <c r="C1407" s="199">
        <v>33180974</v>
      </c>
      <c r="D1407" s="199" t="s">
        <v>1702</v>
      </c>
      <c r="E1407" s="199" t="s">
        <v>1356</v>
      </c>
      <c r="F1407" s="200">
        <v>43572</v>
      </c>
      <c r="G1407" s="200">
        <v>43646</v>
      </c>
      <c r="H1407" s="199">
        <v>101</v>
      </c>
      <c r="I1407" s="199">
        <v>101</v>
      </c>
      <c r="J1407" s="199">
        <v>0.61</v>
      </c>
      <c r="K1407" s="199">
        <f t="shared" si="21"/>
        <v>0.06</v>
      </c>
    </row>
    <row r="1408" spans="2:11" x14ac:dyDescent="0.25">
      <c r="B1408" s="198">
        <v>1380</v>
      </c>
      <c r="C1408" s="199">
        <v>33180974</v>
      </c>
      <c r="D1408" s="199" t="s">
        <v>1702</v>
      </c>
      <c r="E1408" s="199" t="s">
        <v>1350</v>
      </c>
      <c r="F1408" s="200">
        <v>43572</v>
      </c>
      <c r="G1408" s="200">
        <v>43646</v>
      </c>
      <c r="H1408" s="199">
        <v>12661</v>
      </c>
      <c r="I1408" s="199">
        <v>12661</v>
      </c>
      <c r="J1408" s="199">
        <v>0.61</v>
      </c>
      <c r="K1408" s="199">
        <f t="shared" si="21"/>
        <v>7.72</v>
      </c>
    </row>
    <row r="1409" spans="2:11" x14ac:dyDescent="0.25">
      <c r="B1409" s="198">
        <v>1381</v>
      </c>
      <c r="C1409" s="199">
        <v>33180990</v>
      </c>
      <c r="D1409" s="199" t="s">
        <v>1703</v>
      </c>
      <c r="E1409" s="199" t="s">
        <v>1344</v>
      </c>
      <c r="F1409" s="200">
        <v>43572</v>
      </c>
      <c r="G1409" s="200">
        <v>43646</v>
      </c>
      <c r="H1409" s="199">
        <v>38978</v>
      </c>
      <c r="I1409" s="199">
        <v>38978</v>
      </c>
      <c r="J1409" s="199">
        <v>0.61</v>
      </c>
      <c r="K1409" s="199">
        <f t="shared" si="21"/>
        <v>23.78</v>
      </c>
    </row>
    <row r="1410" spans="2:11" x14ac:dyDescent="0.25">
      <c r="B1410" s="198">
        <v>1382</v>
      </c>
      <c r="C1410" s="199">
        <v>33180990</v>
      </c>
      <c r="D1410" s="199" t="s">
        <v>1703</v>
      </c>
      <c r="E1410" s="199" t="s">
        <v>1345</v>
      </c>
      <c r="F1410" s="200">
        <v>43572</v>
      </c>
      <c r="G1410" s="200">
        <v>43646</v>
      </c>
      <c r="H1410" s="199">
        <v>749</v>
      </c>
      <c r="I1410" s="199">
        <v>749</v>
      </c>
      <c r="J1410" s="199">
        <v>0.61</v>
      </c>
      <c r="K1410" s="199">
        <f t="shared" si="21"/>
        <v>0.46</v>
      </c>
    </row>
    <row r="1411" spans="2:11" x14ac:dyDescent="0.25">
      <c r="B1411" s="198">
        <v>1383</v>
      </c>
      <c r="C1411" s="199">
        <v>33190538</v>
      </c>
      <c r="D1411" s="199" t="s">
        <v>1704</v>
      </c>
      <c r="E1411" s="199" t="s">
        <v>1340</v>
      </c>
      <c r="F1411" s="200">
        <v>43567</v>
      </c>
      <c r="G1411" s="200">
        <v>43618</v>
      </c>
      <c r="H1411" s="199">
        <v>548742</v>
      </c>
      <c r="I1411" s="199">
        <v>548742</v>
      </c>
      <c r="J1411" s="199">
        <v>0.61</v>
      </c>
      <c r="K1411" s="199">
        <f t="shared" si="21"/>
        <v>334.73</v>
      </c>
    </row>
    <row r="1412" spans="2:11" x14ac:dyDescent="0.25">
      <c r="B1412" s="198">
        <v>1384</v>
      </c>
      <c r="C1412" s="199">
        <v>33190538</v>
      </c>
      <c r="D1412" s="199" t="s">
        <v>1704</v>
      </c>
      <c r="E1412" s="199" t="s">
        <v>1343</v>
      </c>
      <c r="F1412" s="200">
        <v>43567</v>
      </c>
      <c r="G1412" s="200">
        <v>43618</v>
      </c>
      <c r="H1412" s="199">
        <v>163398</v>
      </c>
      <c r="I1412" s="199">
        <v>163398</v>
      </c>
      <c r="J1412" s="199">
        <v>0.61</v>
      </c>
      <c r="K1412" s="199">
        <f t="shared" si="21"/>
        <v>99.67</v>
      </c>
    </row>
    <row r="1413" spans="2:11" x14ac:dyDescent="0.25">
      <c r="B1413" s="198">
        <v>1385</v>
      </c>
      <c r="C1413" s="199">
        <v>33190538</v>
      </c>
      <c r="D1413" s="199" t="s">
        <v>1704</v>
      </c>
      <c r="E1413" s="199" t="s">
        <v>1356</v>
      </c>
      <c r="F1413" s="200">
        <v>43605</v>
      </c>
      <c r="G1413" s="200">
        <v>43618</v>
      </c>
      <c r="H1413" s="199">
        <v>4682</v>
      </c>
      <c r="I1413" s="199">
        <v>4682</v>
      </c>
      <c r="J1413" s="199">
        <v>0.61</v>
      </c>
      <c r="K1413" s="199">
        <f t="shared" si="21"/>
        <v>2.86</v>
      </c>
    </row>
    <row r="1414" spans="2:11" x14ac:dyDescent="0.25">
      <c r="B1414" s="198">
        <v>1386</v>
      </c>
      <c r="C1414" s="199">
        <v>33190538</v>
      </c>
      <c r="D1414" s="199" t="s">
        <v>1704</v>
      </c>
      <c r="E1414" s="199" t="s">
        <v>1350</v>
      </c>
      <c r="F1414" s="200">
        <v>43567</v>
      </c>
      <c r="G1414" s="200">
        <v>43618</v>
      </c>
      <c r="H1414" s="199">
        <v>428516</v>
      </c>
      <c r="I1414" s="199">
        <v>428516</v>
      </c>
      <c r="J1414" s="199">
        <v>0.61</v>
      </c>
      <c r="K1414" s="199">
        <f t="shared" si="21"/>
        <v>261.39</v>
      </c>
    </row>
    <row r="1415" spans="2:11" x14ac:dyDescent="0.25">
      <c r="B1415" s="198">
        <v>1387</v>
      </c>
      <c r="C1415" s="199">
        <v>33193976</v>
      </c>
      <c r="D1415" s="199" t="s">
        <v>1705</v>
      </c>
      <c r="E1415" s="199" t="s">
        <v>1340</v>
      </c>
      <c r="F1415" s="200">
        <v>43571</v>
      </c>
      <c r="G1415" s="200">
        <v>43597</v>
      </c>
      <c r="H1415" s="199">
        <v>137498</v>
      </c>
      <c r="I1415" s="199">
        <v>137498</v>
      </c>
      <c r="J1415" s="199">
        <v>0.61</v>
      </c>
      <c r="K1415" s="199">
        <f t="shared" si="21"/>
        <v>83.87</v>
      </c>
    </row>
    <row r="1416" spans="2:11" x14ac:dyDescent="0.25">
      <c r="B1416" s="198">
        <v>1388</v>
      </c>
      <c r="C1416" s="199">
        <v>33193976</v>
      </c>
      <c r="D1416" s="199" t="s">
        <v>1705</v>
      </c>
      <c r="E1416" s="199" t="s">
        <v>1342</v>
      </c>
      <c r="F1416" s="200">
        <v>43571</v>
      </c>
      <c r="G1416" s="200">
        <v>43597</v>
      </c>
      <c r="H1416" s="199">
        <v>13213</v>
      </c>
      <c r="I1416" s="199">
        <v>13213</v>
      </c>
      <c r="J1416" s="199">
        <v>0.61</v>
      </c>
      <c r="K1416" s="199">
        <f t="shared" si="21"/>
        <v>8.06</v>
      </c>
    </row>
    <row r="1417" spans="2:11" x14ac:dyDescent="0.25">
      <c r="B1417" s="198">
        <v>1389</v>
      </c>
      <c r="C1417" s="199">
        <v>33193976</v>
      </c>
      <c r="D1417" s="199" t="s">
        <v>1705</v>
      </c>
      <c r="E1417" s="199" t="s">
        <v>1343</v>
      </c>
      <c r="F1417" s="200">
        <v>43571</v>
      </c>
      <c r="G1417" s="200">
        <v>43597</v>
      </c>
      <c r="H1417" s="199">
        <v>50807</v>
      </c>
      <c r="I1417" s="199">
        <v>50807</v>
      </c>
      <c r="J1417" s="199">
        <v>0.61</v>
      </c>
      <c r="K1417" s="199">
        <f t="shared" si="21"/>
        <v>30.99</v>
      </c>
    </row>
    <row r="1418" spans="2:11" x14ac:dyDescent="0.25">
      <c r="B1418" s="198">
        <v>1390</v>
      </c>
      <c r="C1418" s="199">
        <v>33193976</v>
      </c>
      <c r="D1418" s="199" t="s">
        <v>1705</v>
      </c>
      <c r="E1418" s="199" t="s">
        <v>1358</v>
      </c>
      <c r="F1418" s="200">
        <v>43571</v>
      </c>
      <c r="G1418" s="200">
        <v>43597</v>
      </c>
      <c r="H1418" s="199">
        <v>505</v>
      </c>
      <c r="I1418" s="199">
        <v>505</v>
      </c>
      <c r="J1418" s="199">
        <v>0.61</v>
      </c>
      <c r="K1418" s="199">
        <f t="shared" si="21"/>
        <v>0.31</v>
      </c>
    </row>
    <row r="1419" spans="2:11" x14ac:dyDescent="0.25">
      <c r="B1419" s="198">
        <v>1391</v>
      </c>
      <c r="C1419" s="199">
        <v>33193976</v>
      </c>
      <c r="D1419" s="199" t="s">
        <v>1705</v>
      </c>
      <c r="E1419" s="199" t="s">
        <v>1344</v>
      </c>
      <c r="F1419" s="200">
        <v>43571</v>
      </c>
      <c r="G1419" s="200">
        <v>43597</v>
      </c>
      <c r="H1419" s="199">
        <v>54745</v>
      </c>
      <c r="I1419" s="199">
        <v>54745</v>
      </c>
      <c r="J1419" s="199">
        <v>0.61</v>
      </c>
      <c r="K1419" s="199">
        <f t="shared" si="21"/>
        <v>33.39</v>
      </c>
    </row>
    <row r="1420" spans="2:11" x14ac:dyDescent="0.25">
      <c r="B1420" s="198">
        <v>1392</v>
      </c>
      <c r="C1420" s="199">
        <v>33193976</v>
      </c>
      <c r="D1420" s="199" t="s">
        <v>1705</v>
      </c>
      <c r="E1420" s="199" t="s">
        <v>1345</v>
      </c>
      <c r="F1420" s="200">
        <v>43571</v>
      </c>
      <c r="G1420" s="200">
        <v>43597</v>
      </c>
      <c r="H1420" s="199">
        <v>46818</v>
      </c>
      <c r="I1420" s="199">
        <v>46818</v>
      </c>
      <c r="J1420" s="199">
        <v>0.61</v>
      </c>
      <c r="K1420" s="199">
        <f t="shared" si="21"/>
        <v>28.56</v>
      </c>
    </row>
    <row r="1421" spans="2:11" x14ac:dyDescent="0.25">
      <c r="B1421" s="198">
        <v>1393</v>
      </c>
      <c r="C1421" s="199">
        <v>33193976</v>
      </c>
      <c r="D1421" s="199" t="s">
        <v>1705</v>
      </c>
      <c r="E1421" s="199" t="s">
        <v>1359</v>
      </c>
      <c r="F1421" s="200">
        <v>43571</v>
      </c>
      <c r="G1421" s="200">
        <v>43597</v>
      </c>
      <c r="H1421" s="199">
        <v>188</v>
      </c>
      <c r="I1421" s="199">
        <v>188</v>
      </c>
      <c r="J1421" s="199">
        <v>0.61</v>
      </c>
      <c r="K1421" s="199">
        <f t="shared" si="21"/>
        <v>0.11</v>
      </c>
    </row>
    <row r="1422" spans="2:11" x14ac:dyDescent="0.25">
      <c r="B1422" s="198">
        <v>1394</v>
      </c>
      <c r="C1422" s="199">
        <v>33193976</v>
      </c>
      <c r="D1422" s="199" t="s">
        <v>1705</v>
      </c>
      <c r="E1422" s="199" t="s">
        <v>1346</v>
      </c>
      <c r="F1422" s="200">
        <v>43571</v>
      </c>
      <c r="G1422" s="200">
        <v>43597</v>
      </c>
      <c r="H1422" s="199">
        <v>53321</v>
      </c>
      <c r="I1422" s="199">
        <v>53321</v>
      </c>
      <c r="J1422" s="199">
        <v>0.61</v>
      </c>
      <c r="K1422" s="199">
        <f t="shared" si="21"/>
        <v>32.53</v>
      </c>
    </row>
    <row r="1423" spans="2:11" x14ac:dyDescent="0.25">
      <c r="B1423" s="198">
        <v>1395</v>
      </c>
      <c r="C1423" s="199">
        <v>33193976</v>
      </c>
      <c r="D1423" s="199" t="s">
        <v>1705</v>
      </c>
      <c r="E1423" s="199" t="s">
        <v>1347</v>
      </c>
      <c r="F1423" s="200">
        <v>43571</v>
      </c>
      <c r="G1423" s="200">
        <v>43597</v>
      </c>
      <c r="H1423" s="199">
        <v>167300</v>
      </c>
      <c r="I1423" s="199">
        <v>167300</v>
      </c>
      <c r="J1423" s="199">
        <v>0.61</v>
      </c>
      <c r="K1423" s="199">
        <f t="shared" si="21"/>
        <v>102.05</v>
      </c>
    </row>
    <row r="1424" spans="2:11" x14ac:dyDescent="0.25">
      <c r="B1424" s="198">
        <v>1396</v>
      </c>
      <c r="C1424" s="199">
        <v>33193976</v>
      </c>
      <c r="D1424" s="199" t="s">
        <v>1705</v>
      </c>
      <c r="E1424" s="199" t="s">
        <v>1348</v>
      </c>
      <c r="F1424" s="200">
        <v>43571</v>
      </c>
      <c r="G1424" s="200">
        <v>43597</v>
      </c>
      <c r="H1424" s="199">
        <v>4441</v>
      </c>
      <c r="I1424" s="199">
        <v>4441</v>
      </c>
      <c r="J1424" s="199">
        <v>0.61</v>
      </c>
      <c r="K1424" s="199">
        <f t="shared" si="21"/>
        <v>2.71</v>
      </c>
    </row>
    <row r="1425" spans="2:11" x14ac:dyDescent="0.25">
      <c r="B1425" s="198">
        <v>1397</v>
      </c>
      <c r="C1425" s="199">
        <v>33193976</v>
      </c>
      <c r="D1425" s="199" t="s">
        <v>1705</v>
      </c>
      <c r="E1425" s="199" t="s">
        <v>1350</v>
      </c>
      <c r="F1425" s="200">
        <v>43571</v>
      </c>
      <c r="G1425" s="200">
        <v>43597</v>
      </c>
      <c r="H1425" s="199">
        <v>89271</v>
      </c>
      <c r="I1425" s="199">
        <v>89271</v>
      </c>
      <c r="J1425" s="199">
        <v>0.61</v>
      </c>
      <c r="K1425" s="199">
        <f t="shared" si="21"/>
        <v>54.46</v>
      </c>
    </row>
    <row r="1426" spans="2:11" x14ac:dyDescent="0.25">
      <c r="B1426" s="198">
        <v>1398</v>
      </c>
      <c r="C1426" s="199">
        <v>33200499</v>
      </c>
      <c r="D1426" s="199" t="s">
        <v>1706</v>
      </c>
      <c r="E1426" s="199" t="s">
        <v>1344</v>
      </c>
      <c r="F1426" s="200">
        <v>43570</v>
      </c>
      <c r="G1426" s="200">
        <v>43604</v>
      </c>
      <c r="H1426" s="199">
        <v>443827</v>
      </c>
      <c r="I1426" s="199">
        <v>443827</v>
      </c>
      <c r="J1426" s="199">
        <v>0.61</v>
      </c>
      <c r="K1426" s="199">
        <f t="shared" si="21"/>
        <v>270.73</v>
      </c>
    </row>
    <row r="1427" spans="2:11" x14ac:dyDescent="0.25">
      <c r="B1427" s="198">
        <v>1399</v>
      </c>
      <c r="C1427" s="199">
        <v>33200499</v>
      </c>
      <c r="D1427" s="199" t="s">
        <v>1706</v>
      </c>
      <c r="E1427" s="199" t="s">
        <v>1345</v>
      </c>
      <c r="F1427" s="200">
        <v>43570</v>
      </c>
      <c r="G1427" s="200">
        <v>43604</v>
      </c>
      <c r="H1427" s="199">
        <v>39891</v>
      </c>
      <c r="I1427" s="199">
        <v>39891</v>
      </c>
      <c r="J1427" s="199">
        <v>0.61</v>
      </c>
      <c r="K1427" s="199">
        <f t="shared" si="21"/>
        <v>24.33</v>
      </c>
    </row>
    <row r="1428" spans="2:11" x14ac:dyDescent="0.25">
      <c r="B1428" s="198">
        <v>1400</v>
      </c>
      <c r="C1428" s="199">
        <v>33202171</v>
      </c>
      <c r="D1428" s="199" t="s">
        <v>1707</v>
      </c>
      <c r="E1428" s="199" t="s">
        <v>1340</v>
      </c>
      <c r="F1428" s="200">
        <v>43577</v>
      </c>
      <c r="G1428" s="200">
        <v>43639</v>
      </c>
      <c r="H1428" s="199">
        <v>94742</v>
      </c>
      <c r="I1428" s="199">
        <v>94742</v>
      </c>
      <c r="J1428" s="199">
        <v>0.61</v>
      </c>
      <c r="K1428" s="199">
        <f t="shared" si="21"/>
        <v>57.79</v>
      </c>
    </row>
    <row r="1429" spans="2:11" x14ac:dyDescent="0.25">
      <c r="B1429" s="198">
        <v>1401</v>
      </c>
      <c r="C1429" s="199">
        <v>33202171</v>
      </c>
      <c r="D1429" s="199" t="s">
        <v>1707</v>
      </c>
      <c r="E1429" s="199" t="s">
        <v>1342</v>
      </c>
      <c r="F1429" s="200">
        <v>43577</v>
      </c>
      <c r="G1429" s="200">
        <v>43639</v>
      </c>
      <c r="H1429" s="199">
        <v>24913</v>
      </c>
      <c r="I1429" s="199">
        <v>24913</v>
      </c>
      <c r="J1429" s="199">
        <v>0.61</v>
      </c>
      <c r="K1429" s="199">
        <f t="shared" si="21"/>
        <v>15.2</v>
      </c>
    </row>
    <row r="1430" spans="2:11" x14ac:dyDescent="0.25">
      <c r="B1430" s="198">
        <v>1402</v>
      </c>
      <c r="C1430" s="199">
        <v>33202171</v>
      </c>
      <c r="D1430" s="199" t="s">
        <v>1707</v>
      </c>
      <c r="E1430" s="199" t="s">
        <v>1343</v>
      </c>
      <c r="F1430" s="200">
        <v>43577</v>
      </c>
      <c r="G1430" s="200">
        <v>43639</v>
      </c>
      <c r="H1430" s="199">
        <v>14526</v>
      </c>
      <c r="I1430" s="199">
        <v>14526</v>
      </c>
      <c r="J1430" s="199">
        <v>0.61</v>
      </c>
      <c r="K1430" s="199">
        <f t="shared" si="21"/>
        <v>8.86</v>
      </c>
    </row>
    <row r="1431" spans="2:11" x14ac:dyDescent="0.25">
      <c r="B1431" s="198">
        <v>1403</v>
      </c>
      <c r="C1431" s="199">
        <v>33202171</v>
      </c>
      <c r="D1431" s="199" t="s">
        <v>1707</v>
      </c>
      <c r="E1431" s="199" t="s">
        <v>1358</v>
      </c>
      <c r="F1431" s="200">
        <v>43577</v>
      </c>
      <c r="G1431" s="200">
        <v>43639</v>
      </c>
      <c r="H1431" s="199">
        <v>1859</v>
      </c>
      <c r="I1431" s="199">
        <v>1859</v>
      </c>
      <c r="J1431" s="199">
        <v>0.61</v>
      </c>
      <c r="K1431" s="199">
        <f t="shared" si="21"/>
        <v>1.1299999999999999</v>
      </c>
    </row>
    <row r="1432" spans="2:11" x14ac:dyDescent="0.25">
      <c r="B1432" s="198">
        <v>1404</v>
      </c>
      <c r="C1432" s="199">
        <v>33202171</v>
      </c>
      <c r="D1432" s="199" t="s">
        <v>1707</v>
      </c>
      <c r="E1432" s="199" t="s">
        <v>1344</v>
      </c>
      <c r="F1432" s="200">
        <v>43577</v>
      </c>
      <c r="G1432" s="200">
        <v>43639</v>
      </c>
      <c r="H1432" s="199">
        <v>104278</v>
      </c>
      <c r="I1432" s="199">
        <v>104278</v>
      </c>
      <c r="J1432" s="199">
        <v>0.61</v>
      </c>
      <c r="K1432" s="199">
        <f t="shared" si="21"/>
        <v>63.61</v>
      </c>
    </row>
    <row r="1433" spans="2:11" x14ac:dyDescent="0.25">
      <c r="B1433" s="198">
        <v>1405</v>
      </c>
      <c r="C1433" s="199">
        <v>33202171</v>
      </c>
      <c r="D1433" s="199" t="s">
        <v>1707</v>
      </c>
      <c r="E1433" s="199" t="s">
        <v>1345</v>
      </c>
      <c r="F1433" s="200">
        <v>43577</v>
      </c>
      <c r="G1433" s="200">
        <v>43639</v>
      </c>
      <c r="H1433" s="199">
        <v>21999</v>
      </c>
      <c r="I1433" s="199">
        <v>21999</v>
      </c>
      <c r="J1433" s="199">
        <v>0.61</v>
      </c>
      <c r="K1433" s="199">
        <f t="shared" si="21"/>
        <v>13.42</v>
      </c>
    </row>
    <row r="1434" spans="2:11" x14ac:dyDescent="0.25">
      <c r="B1434" s="198">
        <v>1406</v>
      </c>
      <c r="C1434" s="199">
        <v>33202171</v>
      </c>
      <c r="D1434" s="199" t="s">
        <v>1707</v>
      </c>
      <c r="E1434" s="199" t="s">
        <v>1359</v>
      </c>
      <c r="F1434" s="200">
        <v>43605</v>
      </c>
      <c r="G1434" s="200">
        <v>43639</v>
      </c>
      <c r="H1434" s="199">
        <v>795</v>
      </c>
      <c r="I1434" s="199">
        <v>795</v>
      </c>
      <c r="J1434" s="199">
        <v>0.61</v>
      </c>
      <c r="K1434" s="199">
        <f t="shared" si="21"/>
        <v>0.48</v>
      </c>
    </row>
    <row r="1435" spans="2:11" x14ac:dyDescent="0.25">
      <c r="B1435" s="198">
        <v>1407</v>
      </c>
      <c r="C1435" s="199">
        <v>33202171</v>
      </c>
      <c r="D1435" s="199" t="s">
        <v>1707</v>
      </c>
      <c r="E1435" s="199" t="s">
        <v>1346</v>
      </c>
      <c r="F1435" s="200">
        <v>43577</v>
      </c>
      <c r="G1435" s="200">
        <v>43639</v>
      </c>
      <c r="H1435" s="199">
        <v>94940</v>
      </c>
      <c r="I1435" s="199">
        <v>94940</v>
      </c>
      <c r="J1435" s="199">
        <v>0.61</v>
      </c>
      <c r="K1435" s="199">
        <f t="shared" si="21"/>
        <v>57.91</v>
      </c>
    </row>
    <row r="1436" spans="2:11" x14ac:dyDescent="0.25">
      <c r="B1436" s="198">
        <v>1408</v>
      </c>
      <c r="C1436" s="199">
        <v>33202171</v>
      </c>
      <c r="D1436" s="199" t="s">
        <v>1707</v>
      </c>
      <c r="E1436" s="199" t="s">
        <v>1347</v>
      </c>
      <c r="F1436" s="200">
        <v>43577</v>
      </c>
      <c r="G1436" s="200">
        <v>43639</v>
      </c>
      <c r="H1436" s="199">
        <v>153065</v>
      </c>
      <c r="I1436" s="199">
        <v>153065</v>
      </c>
      <c r="J1436" s="199">
        <v>0.61</v>
      </c>
      <c r="K1436" s="199">
        <f t="shared" ref="K1436:K1499" si="22">ROUND(I1436*(J1436/1000),2)</f>
        <v>93.37</v>
      </c>
    </row>
    <row r="1437" spans="2:11" x14ac:dyDescent="0.25">
      <c r="B1437" s="198">
        <v>1409</v>
      </c>
      <c r="C1437" s="199">
        <v>33202171</v>
      </c>
      <c r="D1437" s="199" t="s">
        <v>1707</v>
      </c>
      <c r="E1437" s="199" t="s">
        <v>1348</v>
      </c>
      <c r="F1437" s="200">
        <v>43577</v>
      </c>
      <c r="G1437" s="200">
        <v>43639</v>
      </c>
      <c r="H1437" s="199">
        <v>5328</v>
      </c>
      <c r="I1437" s="199">
        <v>5328</v>
      </c>
      <c r="J1437" s="199">
        <v>0.61</v>
      </c>
      <c r="K1437" s="199">
        <f t="shared" si="22"/>
        <v>3.25</v>
      </c>
    </row>
    <row r="1438" spans="2:11" x14ac:dyDescent="0.25">
      <c r="B1438" s="198">
        <v>1410</v>
      </c>
      <c r="C1438" s="199">
        <v>33202171</v>
      </c>
      <c r="D1438" s="199" t="s">
        <v>1707</v>
      </c>
      <c r="E1438" s="199" t="s">
        <v>1356</v>
      </c>
      <c r="F1438" s="200">
        <v>43605</v>
      </c>
      <c r="G1438" s="200">
        <v>43639</v>
      </c>
      <c r="H1438" s="199">
        <v>4550</v>
      </c>
      <c r="I1438" s="199">
        <v>4550</v>
      </c>
      <c r="J1438" s="199">
        <v>0.61</v>
      </c>
      <c r="K1438" s="199">
        <f t="shared" si="22"/>
        <v>2.78</v>
      </c>
    </row>
    <row r="1439" spans="2:11" x14ac:dyDescent="0.25">
      <c r="B1439" s="198">
        <v>1411</v>
      </c>
      <c r="C1439" s="199">
        <v>33202171</v>
      </c>
      <c r="D1439" s="199" t="s">
        <v>1707</v>
      </c>
      <c r="E1439" s="199" t="s">
        <v>1350</v>
      </c>
      <c r="F1439" s="200">
        <v>43577</v>
      </c>
      <c r="G1439" s="200">
        <v>43639</v>
      </c>
      <c r="H1439" s="199">
        <v>143353</v>
      </c>
      <c r="I1439" s="199">
        <v>143353</v>
      </c>
      <c r="J1439" s="199">
        <v>0.61</v>
      </c>
      <c r="K1439" s="199">
        <f t="shared" si="22"/>
        <v>87.45</v>
      </c>
    </row>
    <row r="1440" spans="2:11" x14ac:dyDescent="0.25">
      <c r="B1440" s="198">
        <v>1412</v>
      </c>
      <c r="C1440" s="199">
        <v>33204145</v>
      </c>
      <c r="D1440" s="199" t="s">
        <v>1708</v>
      </c>
      <c r="E1440" s="199" t="s">
        <v>1359</v>
      </c>
      <c r="F1440" s="200">
        <v>43572</v>
      </c>
      <c r="G1440" s="200">
        <v>43738</v>
      </c>
      <c r="H1440" s="199">
        <v>10767</v>
      </c>
      <c r="I1440" s="199">
        <v>10767</v>
      </c>
      <c r="J1440" s="199">
        <v>0.61</v>
      </c>
      <c r="K1440" s="199">
        <f t="shared" si="22"/>
        <v>6.57</v>
      </c>
    </row>
    <row r="1441" spans="2:11" x14ac:dyDescent="0.25">
      <c r="B1441" s="198">
        <v>1413</v>
      </c>
      <c r="C1441" s="199">
        <v>33204145</v>
      </c>
      <c r="D1441" s="199" t="s">
        <v>1708</v>
      </c>
      <c r="E1441" s="199" t="s">
        <v>1348</v>
      </c>
      <c r="F1441" s="200">
        <v>43572</v>
      </c>
      <c r="G1441" s="200">
        <v>43738</v>
      </c>
      <c r="H1441" s="199">
        <v>123078</v>
      </c>
      <c r="I1441" s="199">
        <v>123078</v>
      </c>
      <c r="J1441" s="199">
        <v>0.61</v>
      </c>
      <c r="K1441" s="199">
        <f t="shared" si="22"/>
        <v>75.08</v>
      </c>
    </row>
    <row r="1442" spans="2:11" x14ac:dyDescent="0.25">
      <c r="B1442" s="198">
        <v>1414</v>
      </c>
      <c r="C1442" s="199">
        <v>33208923</v>
      </c>
      <c r="D1442" s="199" t="s">
        <v>1709</v>
      </c>
      <c r="E1442" s="199" t="s">
        <v>1340</v>
      </c>
      <c r="F1442" s="200">
        <v>43570</v>
      </c>
      <c r="G1442" s="200">
        <v>43616</v>
      </c>
      <c r="H1442" s="199">
        <v>39627</v>
      </c>
      <c r="I1442" s="199">
        <v>39627</v>
      </c>
      <c r="J1442" s="199">
        <v>0.61</v>
      </c>
      <c r="K1442" s="199">
        <f t="shared" si="22"/>
        <v>24.17</v>
      </c>
    </row>
    <row r="1443" spans="2:11" x14ac:dyDescent="0.25">
      <c r="B1443" s="198">
        <v>1415</v>
      </c>
      <c r="C1443" s="199">
        <v>33208923</v>
      </c>
      <c r="D1443" s="199" t="s">
        <v>1709</v>
      </c>
      <c r="E1443" s="199" t="s">
        <v>1343</v>
      </c>
      <c r="F1443" s="200">
        <v>43570</v>
      </c>
      <c r="G1443" s="200">
        <v>43616</v>
      </c>
      <c r="H1443" s="199">
        <v>23379</v>
      </c>
      <c r="I1443" s="199">
        <v>23379</v>
      </c>
      <c r="J1443" s="199">
        <v>0.61</v>
      </c>
      <c r="K1443" s="199">
        <f t="shared" si="22"/>
        <v>14.26</v>
      </c>
    </row>
    <row r="1444" spans="2:11" x14ac:dyDescent="0.25">
      <c r="B1444" s="198">
        <v>1416</v>
      </c>
      <c r="C1444" s="199">
        <v>33208923</v>
      </c>
      <c r="D1444" s="199" t="s">
        <v>1709</v>
      </c>
      <c r="E1444" s="199" t="s">
        <v>1344</v>
      </c>
      <c r="F1444" s="200">
        <v>43570</v>
      </c>
      <c r="G1444" s="200">
        <v>43616</v>
      </c>
      <c r="H1444" s="199">
        <v>1079082</v>
      </c>
      <c r="I1444" s="199">
        <v>1079082</v>
      </c>
      <c r="J1444" s="199">
        <v>0.61</v>
      </c>
      <c r="K1444" s="199">
        <f t="shared" si="22"/>
        <v>658.24</v>
      </c>
    </row>
    <row r="1445" spans="2:11" x14ac:dyDescent="0.25">
      <c r="B1445" s="198">
        <v>1417</v>
      </c>
      <c r="C1445" s="199">
        <v>33208923</v>
      </c>
      <c r="D1445" s="199" t="s">
        <v>1709</v>
      </c>
      <c r="E1445" s="199" t="s">
        <v>1350</v>
      </c>
      <c r="F1445" s="200">
        <v>43570</v>
      </c>
      <c r="G1445" s="200">
        <v>43616</v>
      </c>
      <c r="H1445" s="199">
        <v>3716</v>
      </c>
      <c r="I1445" s="199">
        <v>3716</v>
      </c>
      <c r="J1445" s="199">
        <v>0.61</v>
      </c>
      <c r="K1445" s="199">
        <f t="shared" si="22"/>
        <v>2.27</v>
      </c>
    </row>
    <row r="1446" spans="2:11" x14ac:dyDescent="0.25">
      <c r="B1446" s="198">
        <v>1418</v>
      </c>
      <c r="C1446" s="199">
        <v>33212541</v>
      </c>
      <c r="D1446" s="199" t="s">
        <v>1710</v>
      </c>
      <c r="E1446" s="199" t="s">
        <v>1340</v>
      </c>
      <c r="F1446" s="200">
        <v>43570</v>
      </c>
      <c r="G1446" s="200">
        <v>43646</v>
      </c>
      <c r="H1446" s="199">
        <v>7566</v>
      </c>
      <c r="I1446" s="199">
        <v>7566</v>
      </c>
      <c r="J1446" s="199">
        <v>0.61</v>
      </c>
      <c r="K1446" s="199">
        <f t="shared" si="22"/>
        <v>4.62</v>
      </c>
    </row>
    <row r="1447" spans="2:11" x14ac:dyDescent="0.25">
      <c r="B1447" s="198">
        <v>1419</v>
      </c>
      <c r="C1447" s="199">
        <v>33212541</v>
      </c>
      <c r="D1447" s="199" t="s">
        <v>1710</v>
      </c>
      <c r="E1447" s="199" t="s">
        <v>1343</v>
      </c>
      <c r="F1447" s="200">
        <v>43570</v>
      </c>
      <c r="G1447" s="200">
        <v>43646</v>
      </c>
      <c r="H1447" s="199">
        <v>2720</v>
      </c>
      <c r="I1447" s="199">
        <v>2720</v>
      </c>
      <c r="J1447" s="199">
        <v>0.61</v>
      </c>
      <c r="K1447" s="199">
        <f t="shared" si="22"/>
        <v>1.66</v>
      </c>
    </row>
    <row r="1448" spans="2:11" x14ac:dyDescent="0.25">
      <c r="B1448" s="198">
        <v>1420</v>
      </c>
      <c r="C1448" s="199">
        <v>33212541</v>
      </c>
      <c r="D1448" s="199" t="s">
        <v>1710</v>
      </c>
      <c r="E1448" s="199" t="s">
        <v>1344</v>
      </c>
      <c r="F1448" s="200">
        <v>43570</v>
      </c>
      <c r="G1448" s="200">
        <v>43646</v>
      </c>
      <c r="H1448" s="199">
        <v>138488</v>
      </c>
      <c r="I1448" s="199">
        <v>138488</v>
      </c>
      <c r="J1448" s="199">
        <v>0.61</v>
      </c>
      <c r="K1448" s="199">
        <f t="shared" si="22"/>
        <v>84.48</v>
      </c>
    </row>
    <row r="1449" spans="2:11" x14ac:dyDescent="0.25">
      <c r="B1449" s="198">
        <v>1421</v>
      </c>
      <c r="C1449" s="199">
        <v>33212541</v>
      </c>
      <c r="D1449" s="199" t="s">
        <v>1710</v>
      </c>
      <c r="E1449" s="199" t="s">
        <v>1345</v>
      </c>
      <c r="F1449" s="200">
        <v>43570</v>
      </c>
      <c r="G1449" s="200">
        <v>43646</v>
      </c>
      <c r="H1449" s="199">
        <v>7204</v>
      </c>
      <c r="I1449" s="199">
        <v>7204</v>
      </c>
      <c r="J1449" s="199">
        <v>0.61</v>
      </c>
      <c r="K1449" s="199">
        <f t="shared" si="22"/>
        <v>4.3899999999999997</v>
      </c>
    </row>
    <row r="1450" spans="2:11" x14ac:dyDescent="0.25">
      <c r="B1450" s="198">
        <v>1422</v>
      </c>
      <c r="C1450" s="199">
        <v>33212541</v>
      </c>
      <c r="D1450" s="199" t="s">
        <v>1710</v>
      </c>
      <c r="E1450" s="199" t="s">
        <v>1346</v>
      </c>
      <c r="F1450" s="200">
        <v>43570</v>
      </c>
      <c r="G1450" s="200">
        <v>43646</v>
      </c>
      <c r="H1450" s="199">
        <v>6815</v>
      </c>
      <c r="I1450" s="199">
        <v>6815</v>
      </c>
      <c r="J1450" s="199">
        <v>0.61</v>
      </c>
      <c r="K1450" s="199">
        <f t="shared" si="22"/>
        <v>4.16</v>
      </c>
    </row>
    <row r="1451" spans="2:11" x14ac:dyDescent="0.25">
      <c r="B1451" s="198">
        <v>1423</v>
      </c>
      <c r="C1451" s="199">
        <v>33212541</v>
      </c>
      <c r="D1451" s="199" t="s">
        <v>1710</v>
      </c>
      <c r="E1451" s="199" t="s">
        <v>1347</v>
      </c>
      <c r="F1451" s="200">
        <v>43570</v>
      </c>
      <c r="G1451" s="200">
        <v>43646</v>
      </c>
      <c r="H1451" s="199">
        <v>18315</v>
      </c>
      <c r="I1451" s="199">
        <v>18315</v>
      </c>
      <c r="J1451" s="199">
        <v>0.61</v>
      </c>
      <c r="K1451" s="199">
        <f t="shared" si="22"/>
        <v>11.17</v>
      </c>
    </row>
    <row r="1452" spans="2:11" x14ac:dyDescent="0.25">
      <c r="B1452" s="198">
        <v>1424</v>
      </c>
      <c r="C1452" s="199">
        <v>33212541</v>
      </c>
      <c r="D1452" s="199" t="s">
        <v>1710</v>
      </c>
      <c r="E1452" s="199" t="s">
        <v>1356</v>
      </c>
      <c r="F1452" s="200">
        <v>43591</v>
      </c>
      <c r="G1452" s="200">
        <v>43646</v>
      </c>
      <c r="H1452" s="199">
        <v>266</v>
      </c>
      <c r="I1452" s="199">
        <v>266</v>
      </c>
      <c r="J1452" s="199">
        <v>0.61</v>
      </c>
      <c r="K1452" s="199">
        <f t="shared" si="22"/>
        <v>0.16</v>
      </c>
    </row>
    <row r="1453" spans="2:11" x14ac:dyDescent="0.25">
      <c r="B1453" s="198">
        <v>1425</v>
      </c>
      <c r="C1453" s="199">
        <v>33212541</v>
      </c>
      <c r="D1453" s="199" t="s">
        <v>1710</v>
      </c>
      <c r="E1453" s="199" t="s">
        <v>1350</v>
      </c>
      <c r="F1453" s="200">
        <v>43570</v>
      </c>
      <c r="G1453" s="200">
        <v>43646</v>
      </c>
      <c r="H1453" s="199">
        <v>10268</v>
      </c>
      <c r="I1453" s="199">
        <v>10268</v>
      </c>
      <c r="J1453" s="199">
        <v>0.61</v>
      </c>
      <c r="K1453" s="199">
        <f t="shared" si="22"/>
        <v>6.26</v>
      </c>
    </row>
    <row r="1454" spans="2:11" x14ac:dyDescent="0.25">
      <c r="B1454" s="198">
        <v>1426</v>
      </c>
      <c r="C1454" s="199">
        <v>33214306</v>
      </c>
      <c r="D1454" s="199" t="s">
        <v>1711</v>
      </c>
      <c r="E1454" s="199" t="s">
        <v>1344</v>
      </c>
      <c r="F1454" s="200">
        <v>43580</v>
      </c>
      <c r="G1454" s="200">
        <v>43642</v>
      </c>
      <c r="H1454" s="199">
        <v>1085073</v>
      </c>
      <c r="I1454" s="199">
        <v>1085073</v>
      </c>
      <c r="J1454" s="199">
        <v>0.61</v>
      </c>
      <c r="K1454" s="199">
        <f t="shared" si="22"/>
        <v>661.89</v>
      </c>
    </row>
    <row r="1455" spans="2:11" x14ac:dyDescent="0.25">
      <c r="B1455" s="198">
        <v>1427</v>
      </c>
      <c r="C1455" s="199">
        <v>33214306</v>
      </c>
      <c r="D1455" s="199" t="s">
        <v>1711</v>
      </c>
      <c r="E1455" s="199" t="s">
        <v>1345</v>
      </c>
      <c r="F1455" s="200">
        <v>43580</v>
      </c>
      <c r="G1455" s="200">
        <v>43642</v>
      </c>
      <c r="H1455" s="199">
        <v>72392</v>
      </c>
      <c r="I1455" s="199">
        <v>72392</v>
      </c>
      <c r="J1455" s="199">
        <v>0.61</v>
      </c>
      <c r="K1455" s="199">
        <f t="shared" si="22"/>
        <v>44.16</v>
      </c>
    </row>
    <row r="1456" spans="2:11" x14ac:dyDescent="0.25">
      <c r="B1456" s="198">
        <v>1428</v>
      </c>
      <c r="C1456" s="199">
        <v>33216815</v>
      </c>
      <c r="D1456" s="199" t="s">
        <v>1712</v>
      </c>
      <c r="E1456" s="199" t="s">
        <v>1344</v>
      </c>
      <c r="F1456" s="200">
        <v>43571</v>
      </c>
      <c r="G1456" s="200">
        <v>43617</v>
      </c>
      <c r="H1456" s="199">
        <v>2321451</v>
      </c>
      <c r="I1456" s="199">
        <v>2321451</v>
      </c>
      <c r="J1456" s="199">
        <v>0.61</v>
      </c>
      <c r="K1456" s="199">
        <f t="shared" si="22"/>
        <v>1416.09</v>
      </c>
    </row>
    <row r="1457" spans="2:11" x14ac:dyDescent="0.25">
      <c r="B1457" s="198">
        <v>1429</v>
      </c>
      <c r="C1457" s="199">
        <v>33216815</v>
      </c>
      <c r="D1457" s="199" t="s">
        <v>1712</v>
      </c>
      <c r="E1457" s="199" t="s">
        <v>1345</v>
      </c>
      <c r="F1457" s="200">
        <v>43571</v>
      </c>
      <c r="G1457" s="200">
        <v>43617</v>
      </c>
      <c r="H1457" s="199">
        <v>146250</v>
      </c>
      <c r="I1457" s="199">
        <v>146250</v>
      </c>
      <c r="J1457" s="199">
        <v>0.61</v>
      </c>
      <c r="K1457" s="199">
        <f t="shared" si="22"/>
        <v>89.21</v>
      </c>
    </row>
    <row r="1458" spans="2:11" x14ac:dyDescent="0.25">
      <c r="B1458" s="198">
        <v>1430</v>
      </c>
      <c r="C1458" s="199">
        <v>33217041</v>
      </c>
      <c r="D1458" s="199" t="s">
        <v>1713</v>
      </c>
      <c r="E1458" s="199" t="s">
        <v>1344</v>
      </c>
      <c r="F1458" s="200">
        <v>43575</v>
      </c>
      <c r="G1458" s="200">
        <v>43604</v>
      </c>
      <c r="H1458" s="199">
        <v>744881</v>
      </c>
      <c r="I1458" s="199">
        <v>744881</v>
      </c>
      <c r="J1458" s="199">
        <v>0.61</v>
      </c>
      <c r="K1458" s="199">
        <f t="shared" si="22"/>
        <v>454.38</v>
      </c>
    </row>
    <row r="1459" spans="2:11" x14ac:dyDescent="0.25">
      <c r="B1459" s="198">
        <v>1431</v>
      </c>
      <c r="C1459" s="199">
        <v>33218094</v>
      </c>
      <c r="D1459" s="199" t="s">
        <v>1714</v>
      </c>
      <c r="E1459" s="199" t="s">
        <v>1340</v>
      </c>
      <c r="F1459" s="200">
        <v>43570</v>
      </c>
      <c r="G1459" s="200">
        <v>43639</v>
      </c>
      <c r="H1459" s="199">
        <v>441720</v>
      </c>
      <c r="I1459" s="199">
        <v>441720</v>
      </c>
      <c r="J1459" s="199">
        <v>0.61</v>
      </c>
      <c r="K1459" s="199">
        <f t="shared" si="22"/>
        <v>269.45</v>
      </c>
    </row>
    <row r="1460" spans="2:11" x14ac:dyDescent="0.25">
      <c r="B1460" s="198">
        <v>1432</v>
      </c>
      <c r="C1460" s="199">
        <v>33218334</v>
      </c>
      <c r="D1460" s="199" t="s">
        <v>1715</v>
      </c>
      <c r="E1460" s="199" t="s">
        <v>1340</v>
      </c>
      <c r="F1460" s="200">
        <v>43584</v>
      </c>
      <c r="G1460" s="200">
        <v>43632</v>
      </c>
      <c r="H1460" s="199">
        <v>529333</v>
      </c>
      <c r="I1460" s="199">
        <v>529333</v>
      </c>
      <c r="J1460" s="199">
        <v>0.61</v>
      </c>
      <c r="K1460" s="199">
        <f t="shared" si="22"/>
        <v>322.89</v>
      </c>
    </row>
    <row r="1461" spans="2:11" x14ac:dyDescent="0.25">
      <c r="B1461" s="198">
        <v>1433</v>
      </c>
      <c r="C1461" s="199">
        <v>33218334</v>
      </c>
      <c r="D1461" s="199" t="s">
        <v>1715</v>
      </c>
      <c r="E1461" s="199" t="s">
        <v>1343</v>
      </c>
      <c r="F1461" s="200">
        <v>43584</v>
      </c>
      <c r="G1461" s="200">
        <v>43632</v>
      </c>
      <c r="H1461" s="199">
        <v>182542</v>
      </c>
      <c r="I1461" s="199">
        <v>182542</v>
      </c>
      <c r="J1461" s="199">
        <v>0.61</v>
      </c>
      <c r="K1461" s="199">
        <f t="shared" si="22"/>
        <v>111.35</v>
      </c>
    </row>
    <row r="1462" spans="2:11" x14ac:dyDescent="0.25">
      <c r="B1462" s="198">
        <v>1434</v>
      </c>
      <c r="C1462" s="199">
        <v>33218334</v>
      </c>
      <c r="D1462" s="199" t="s">
        <v>1715</v>
      </c>
      <c r="E1462" s="199" t="s">
        <v>1356</v>
      </c>
      <c r="F1462" s="200">
        <v>43612</v>
      </c>
      <c r="G1462" s="200">
        <v>43632</v>
      </c>
      <c r="H1462" s="199">
        <v>1756</v>
      </c>
      <c r="I1462" s="199">
        <v>1756</v>
      </c>
      <c r="J1462" s="199">
        <v>0.61</v>
      </c>
      <c r="K1462" s="199">
        <f t="shared" si="22"/>
        <v>1.07</v>
      </c>
    </row>
    <row r="1463" spans="2:11" x14ac:dyDescent="0.25">
      <c r="B1463" s="198">
        <v>1435</v>
      </c>
      <c r="C1463" s="199">
        <v>33218334</v>
      </c>
      <c r="D1463" s="199" t="s">
        <v>1715</v>
      </c>
      <c r="E1463" s="199" t="s">
        <v>1350</v>
      </c>
      <c r="F1463" s="200">
        <v>43584</v>
      </c>
      <c r="G1463" s="200">
        <v>43632</v>
      </c>
      <c r="H1463" s="199">
        <v>391336</v>
      </c>
      <c r="I1463" s="199">
        <v>391336</v>
      </c>
      <c r="J1463" s="199">
        <v>0.61</v>
      </c>
      <c r="K1463" s="199">
        <f t="shared" si="22"/>
        <v>238.71</v>
      </c>
    </row>
    <row r="1464" spans="2:11" x14ac:dyDescent="0.25">
      <c r="B1464" s="198">
        <v>1436</v>
      </c>
      <c r="C1464" s="199">
        <v>33219523</v>
      </c>
      <c r="D1464" s="199" t="s">
        <v>1716</v>
      </c>
      <c r="E1464" s="199" t="s">
        <v>1344</v>
      </c>
      <c r="F1464" s="200">
        <v>43577</v>
      </c>
      <c r="G1464" s="200">
        <v>43646</v>
      </c>
      <c r="H1464" s="199">
        <v>461770</v>
      </c>
      <c r="I1464" s="199">
        <v>461770</v>
      </c>
      <c r="J1464" s="199">
        <v>0.61</v>
      </c>
      <c r="K1464" s="199">
        <f t="shared" si="22"/>
        <v>281.68</v>
      </c>
    </row>
    <row r="1465" spans="2:11" x14ac:dyDescent="0.25">
      <c r="B1465" s="198">
        <v>1437</v>
      </c>
      <c r="C1465" s="199">
        <v>33219523</v>
      </c>
      <c r="D1465" s="199" t="s">
        <v>1716</v>
      </c>
      <c r="E1465" s="199" t="s">
        <v>1345</v>
      </c>
      <c r="F1465" s="200">
        <v>43577</v>
      </c>
      <c r="G1465" s="200">
        <v>43646</v>
      </c>
      <c r="H1465" s="199">
        <v>44029</v>
      </c>
      <c r="I1465" s="199">
        <v>44029</v>
      </c>
      <c r="J1465" s="199">
        <v>0.61</v>
      </c>
      <c r="K1465" s="199">
        <f t="shared" si="22"/>
        <v>26.86</v>
      </c>
    </row>
    <row r="1466" spans="2:11" x14ac:dyDescent="0.25">
      <c r="B1466" s="198">
        <v>1438</v>
      </c>
      <c r="C1466" s="199">
        <v>33233729</v>
      </c>
      <c r="D1466" s="199" t="s">
        <v>1717</v>
      </c>
      <c r="E1466" s="199" t="s">
        <v>1352</v>
      </c>
      <c r="F1466" s="200">
        <v>43571</v>
      </c>
      <c r="G1466" s="200">
        <v>43646</v>
      </c>
      <c r="H1466" s="199">
        <v>14487</v>
      </c>
      <c r="I1466" s="199">
        <v>14487</v>
      </c>
      <c r="J1466" s="199">
        <v>0.61</v>
      </c>
      <c r="K1466" s="199">
        <f t="shared" si="22"/>
        <v>8.84</v>
      </c>
    </row>
    <row r="1467" spans="2:11" x14ac:dyDescent="0.25">
      <c r="B1467" s="198">
        <v>1439</v>
      </c>
      <c r="C1467" s="199">
        <v>33240284</v>
      </c>
      <c r="D1467" s="199" t="s">
        <v>1718</v>
      </c>
      <c r="E1467" s="199" t="s">
        <v>1344</v>
      </c>
      <c r="F1467" s="200">
        <v>43586</v>
      </c>
      <c r="G1467" s="200">
        <v>43646</v>
      </c>
      <c r="H1467" s="199">
        <v>1367877</v>
      </c>
      <c r="I1467" s="199">
        <v>1367877</v>
      </c>
      <c r="J1467" s="199">
        <v>0.61</v>
      </c>
      <c r="K1467" s="199">
        <f t="shared" si="22"/>
        <v>834.4</v>
      </c>
    </row>
    <row r="1468" spans="2:11" x14ac:dyDescent="0.25">
      <c r="B1468" s="198">
        <v>1440</v>
      </c>
      <c r="C1468" s="199">
        <v>33240284</v>
      </c>
      <c r="D1468" s="199" t="s">
        <v>1718</v>
      </c>
      <c r="E1468" s="199" t="s">
        <v>1345</v>
      </c>
      <c r="F1468" s="200">
        <v>43586</v>
      </c>
      <c r="G1468" s="200">
        <v>43646</v>
      </c>
      <c r="H1468" s="199">
        <v>100048</v>
      </c>
      <c r="I1468" s="199">
        <v>100048</v>
      </c>
      <c r="J1468" s="199">
        <v>0.61</v>
      </c>
      <c r="K1468" s="199">
        <f t="shared" si="22"/>
        <v>61.03</v>
      </c>
    </row>
    <row r="1469" spans="2:11" x14ac:dyDescent="0.25">
      <c r="B1469" s="198">
        <v>1441</v>
      </c>
      <c r="C1469" s="199">
        <v>33241209</v>
      </c>
      <c r="D1469" s="199" t="s">
        <v>1719</v>
      </c>
      <c r="E1469" s="199" t="s">
        <v>1344</v>
      </c>
      <c r="F1469" s="200">
        <v>43571</v>
      </c>
      <c r="G1469" s="200">
        <v>43646</v>
      </c>
      <c r="H1469" s="199">
        <v>90707</v>
      </c>
      <c r="I1469" s="199">
        <v>90707</v>
      </c>
      <c r="J1469" s="199">
        <v>0.61</v>
      </c>
      <c r="K1469" s="199">
        <f t="shared" si="22"/>
        <v>55.33</v>
      </c>
    </row>
    <row r="1470" spans="2:11" x14ac:dyDescent="0.25">
      <c r="B1470" s="198">
        <v>1442</v>
      </c>
      <c r="C1470" s="199">
        <v>33241209</v>
      </c>
      <c r="D1470" s="199" t="s">
        <v>1719</v>
      </c>
      <c r="E1470" s="199" t="s">
        <v>1345</v>
      </c>
      <c r="F1470" s="200">
        <v>43571</v>
      </c>
      <c r="G1470" s="200">
        <v>43646</v>
      </c>
      <c r="H1470" s="199">
        <v>4899</v>
      </c>
      <c r="I1470" s="199">
        <v>4899</v>
      </c>
      <c r="J1470" s="199">
        <v>0.61</v>
      </c>
      <c r="K1470" s="199">
        <f t="shared" si="22"/>
        <v>2.99</v>
      </c>
    </row>
    <row r="1471" spans="2:11" x14ac:dyDescent="0.25">
      <c r="B1471" s="198">
        <v>1443</v>
      </c>
      <c r="C1471" s="199">
        <v>33241551</v>
      </c>
      <c r="D1471" s="199" t="s">
        <v>1720</v>
      </c>
      <c r="E1471" s="199" t="s">
        <v>1344</v>
      </c>
      <c r="F1471" s="200">
        <v>43598</v>
      </c>
      <c r="G1471" s="200">
        <v>43611</v>
      </c>
      <c r="H1471" s="199">
        <v>218760</v>
      </c>
      <c r="I1471" s="199">
        <v>218760</v>
      </c>
      <c r="J1471" s="199">
        <v>0.61</v>
      </c>
      <c r="K1471" s="199">
        <f t="shared" si="22"/>
        <v>133.44</v>
      </c>
    </row>
    <row r="1472" spans="2:11" x14ac:dyDescent="0.25">
      <c r="B1472" s="198">
        <v>1444</v>
      </c>
      <c r="C1472" s="199">
        <v>33241551</v>
      </c>
      <c r="D1472" s="199" t="s">
        <v>1720</v>
      </c>
      <c r="E1472" s="199" t="s">
        <v>1345</v>
      </c>
      <c r="F1472" s="200">
        <v>43598</v>
      </c>
      <c r="G1472" s="200">
        <v>43611</v>
      </c>
      <c r="H1472" s="199">
        <v>5468</v>
      </c>
      <c r="I1472" s="199">
        <v>5468</v>
      </c>
      <c r="J1472" s="199">
        <v>0.61</v>
      </c>
      <c r="K1472" s="199">
        <f t="shared" si="22"/>
        <v>3.34</v>
      </c>
    </row>
    <row r="1473" spans="2:11" x14ac:dyDescent="0.25">
      <c r="B1473" s="198">
        <v>1445</v>
      </c>
      <c r="C1473" s="199">
        <v>33242231</v>
      </c>
      <c r="D1473" s="199" t="s">
        <v>1721</v>
      </c>
      <c r="E1473" s="199" t="s">
        <v>1344</v>
      </c>
      <c r="F1473" s="200">
        <v>43572</v>
      </c>
      <c r="G1473" s="200">
        <v>43646</v>
      </c>
      <c r="H1473" s="199">
        <v>50223</v>
      </c>
      <c r="I1473" s="199">
        <v>50223</v>
      </c>
      <c r="J1473" s="199">
        <v>0.61</v>
      </c>
      <c r="K1473" s="199">
        <f t="shared" si="22"/>
        <v>30.64</v>
      </c>
    </row>
    <row r="1474" spans="2:11" x14ac:dyDescent="0.25">
      <c r="B1474" s="198">
        <v>1446</v>
      </c>
      <c r="C1474" s="199">
        <v>33242231</v>
      </c>
      <c r="D1474" s="199" t="s">
        <v>1721</v>
      </c>
      <c r="E1474" s="199" t="s">
        <v>1345</v>
      </c>
      <c r="F1474" s="200">
        <v>43572</v>
      </c>
      <c r="G1474" s="200">
        <v>43646</v>
      </c>
      <c r="H1474" s="199">
        <v>1776</v>
      </c>
      <c r="I1474" s="199">
        <v>1776</v>
      </c>
      <c r="J1474" s="199">
        <v>0.61</v>
      </c>
      <c r="K1474" s="199">
        <f t="shared" si="22"/>
        <v>1.08</v>
      </c>
    </row>
    <row r="1475" spans="2:11" x14ac:dyDescent="0.25">
      <c r="B1475" s="198">
        <v>1447</v>
      </c>
      <c r="C1475" s="199">
        <v>33242246</v>
      </c>
      <c r="D1475" s="199" t="s">
        <v>1722</v>
      </c>
      <c r="E1475" s="199" t="s">
        <v>1344</v>
      </c>
      <c r="F1475" s="200">
        <v>43572</v>
      </c>
      <c r="G1475" s="200">
        <v>43646</v>
      </c>
      <c r="H1475" s="199">
        <v>52121</v>
      </c>
      <c r="I1475" s="199">
        <v>52121</v>
      </c>
      <c r="J1475" s="199">
        <v>0.61</v>
      </c>
      <c r="K1475" s="199">
        <f t="shared" si="22"/>
        <v>31.79</v>
      </c>
    </row>
    <row r="1476" spans="2:11" x14ac:dyDescent="0.25">
      <c r="B1476" s="198">
        <v>1448</v>
      </c>
      <c r="C1476" s="199">
        <v>33242246</v>
      </c>
      <c r="D1476" s="199" t="s">
        <v>1722</v>
      </c>
      <c r="E1476" s="199" t="s">
        <v>1345</v>
      </c>
      <c r="F1476" s="200">
        <v>43572</v>
      </c>
      <c r="G1476" s="200">
        <v>43646</v>
      </c>
      <c r="H1476" s="199">
        <v>3332</v>
      </c>
      <c r="I1476" s="199">
        <v>3332</v>
      </c>
      <c r="J1476" s="199">
        <v>0.61</v>
      </c>
      <c r="K1476" s="199">
        <f t="shared" si="22"/>
        <v>2.0299999999999998</v>
      </c>
    </row>
    <row r="1477" spans="2:11" x14ac:dyDescent="0.25">
      <c r="B1477" s="198">
        <v>1449</v>
      </c>
      <c r="C1477" s="199">
        <v>33243657</v>
      </c>
      <c r="D1477" s="199" t="s">
        <v>1723</v>
      </c>
      <c r="E1477" s="199" t="s">
        <v>1340</v>
      </c>
      <c r="F1477" s="200">
        <v>43574</v>
      </c>
      <c r="G1477" s="200">
        <v>43738</v>
      </c>
      <c r="H1477" s="199">
        <v>103359</v>
      </c>
      <c r="I1477" s="199">
        <v>103359</v>
      </c>
      <c r="J1477" s="199">
        <v>0.61</v>
      </c>
      <c r="K1477" s="199">
        <f t="shared" si="22"/>
        <v>63.05</v>
      </c>
    </row>
    <row r="1478" spans="2:11" x14ac:dyDescent="0.25">
      <c r="B1478" s="198">
        <v>1450</v>
      </c>
      <c r="C1478" s="199">
        <v>33243657</v>
      </c>
      <c r="D1478" s="199" t="s">
        <v>1723</v>
      </c>
      <c r="E1478" s="199" t="s">
        <v>1343</v>
      </c>
      <c r="F1478" s="200">
        <v>43574</v>
      </c>
      <c r="G1478" s="200">
        <v>43738</v>
      </c>
      <c r="H1478" s="199">
        <v>51152</v>
      </c>
      <c r="I1478" s="199">
        <v>51152</v>
      </c>
      <c r="J1478" s="199">
        <v>0.61</v>
      </c>
      <c r="K1478" s="199">
        <f t="shared" si="22"/>
        <v>31.2</v>
      </c>
    </row>
    <row r="1479" spans="2:11" x14ac:dyDescent="0.25">
      <c r="B1479" s="198">
        <v>1451</v>
      </c>
      <c r="C1479" s="199">
        <v>33243657</v>
      </c>
      <c r="D1479" s="199" t="s">
        <v>1723</v>
      </c>
      <c r="E1479" s="199" t="s">
        <v>1346</v>
      </c>
      <c r="F1479" s="200">
        <v>43574</v>
      </c>
      <c r="G1479" s="200">
        <v>43738</v>
      </c>
      <c r="H1479" s="199">
        <v>472028</v>
      </c>
      <c r="I1479" s="199">
        <v>472028</v>
      </c>
      <c r="J1479" s="199">
        <v>0.61</v>
      </c>
      <c r="K1479" s="199">
        <f t="shared" si="22"/>
        <v>287.94</v>
      </c>
    </row>
    <row r="1480" spans="2:11" x14ac:dyDescent="0.25">
      <c r="B1480" s="198">
        <v>1452</v>
      </c>
      <c r="C1480" s="199">
        <v>33243657</v>
      </c>
      <c r="D1480" s="199" t="s">
        <v>1723</v>
      </c>
      <c r="E1480" s="199" t="s">
        <v>1347</v>
      </c>
      <c r="F1480" s="200">
        <v>43574</v>
      </c>
      <c r="G1480" s="200">
        <v>43738</v>
      </c>
      <c r="H1480" s="199">
        <v>1866072</v>
      </c>
      <c r="I1480" s="199">
        <v>1866072</v>
      </c>
      <c r="J1480" s="199">
        <v>0.61</v>
      </c>
      <c r="K1480" s="199">
        <f t="shared" si="22"/>
        <v>1138.3</v>
      </c>
    </row>
    <row r="1481" spans="2:11" x14ac:dyDescent="0.25">
      <c r="B1481" s="198">
        <v>1453</v>
      </c>
      <c r="C1481" s="199">
        <v>33243657</v>
      </c>
      <c r="D1481" s="199" t="s">
        <v>1723</v>
      </c>
      <c r="E1481" s="199" t="s">
        <v>1356</v>
      </c>
      <c r="F1481" s="200">
        <v>43574</v>
      </c>
      <c r="G1481" s="200">
        <v>43738</v>
      </c>
      <c r="H1481" s="199">
        <v>540</v>
      </c>
      <c r="I1481" s="199">
        <v>540</v>
      </c>
      <c r="J1481" s="199">
        <v>0.61</v>
      </c>
      <c r="K1481" s="199">
        <f t="shared" si="22"/>
        <v>0.33</v>
      </c>
    </row>
    <row r="1482" spans="2:11" x14ac:dyDescent="0.25">
      <c r="B1482" s="198">
        <v>1454</v>
      </c>
      <c r="C1482" s="199">
        <v>33243657</v>
      </c>
      <c r="D1482" s="199" t="s">
        <v>1723</v>
      </c>
      <c r="E1482" s="199" t="s">
        <v>1350</v>
      </c>
      <c r="F1482" s="200">
        <v>43574</v>
      </c>
      <c r="G1482" s="200">
        <v>43738</v>
      </c>
      <c r="H1482" s="199">
        <v>90923</v>
      </c>
      <c r="I1482" s="199">
        <v>90923</v>
      </c>
      <c r="J1482" s="199">
        <v>0.61</v>
      </c>
      <c r="K1482" s="199">
        <f t="shared" si="22"/>
        <v>55.46</v>
      </c>
    </row>
    <row r="1483" spans="2:11" x14ac:dyDescent="0.25">
      <c r="B1483" s="198">
        <v>1455</v>
      </c>
      <c r="C1483" s="199">
        <v>33243728</v>
      </c>
      <c r="D1483" s="199" t="s">
        <v>1724</v>
      </c>
      <c r="E1483" s="199" t="s">
        <v>1340</v>
      </c>
      <c r="F1483" s="200">
        <v>43573</v>
      </c>
      <c r="G1483" s="200">
        <v>43646</v>
      </c>
      <c r="H1483" s="199">
        <v>57458</v>
      </c>
      <c r="I1483" s="199">
        <v>57458</v>
      </c>
      <c r="J1483" s="199">
        <v>0.61</v>
      </c>
      <c r="K1483" s="199">
        <f t="shared" si="22"/>
        <v>35.049999999999997</v>
      </c>
    </row>
    <row r="1484" spans="2:11" x14ac:dyDescent="0.25">
      <c r="B1484" s="198">
        <v>1456</v>
      </c>
      <c r="C1484" s="199">
        <v>33243728</v>
      </c>
      <c r="D1484" s="199" t="s">
        <v>1724</v>
      </c>
      <c r="E1484" s="199" t="s">
        <v>1343</v>
      </c>
      <c r="F1484" s="200">
        <v>43573</v>
      </c>
      <c r="G1484" s="200">
        <v>43646</v>
      </c>
      <c r="H1484" s="199">
        <v>21264</v>
      </c>
      <c r="I1484" s="199">
        <v>21264</v>
      </c>
      <c r="J1484" s="199">
        <v>0.61</v>
      </c>
      <c r="K1484" s="199">
        <f t="shared" si="22"/>
        <v>12.97</v>
      </c>
    </row>
    <row r="1485" spans="2:11" x14ac:dyDescent="0.25">
      <c r="B1485" s="198">
        <v>1457</v>
      </c>
      <c r="C1485" s="199">
        <v>33243728</v>
      </c>
      <c r="D1485" s="199" t="s">
        <v>1724</v>
      </c>
      <c r="E1485" s="199" t="s">
        <v>1346</v>
      </c>
      <c r="F1485" s="200">
        <v>43573</v>
      </c>
      <c r="G1485" s="200">
        <v>43646</v>
      </c>
      <c r="H1485" s="199">
        <v>107621</v>
      </c>
      <c r="I1485" s="199">
        <v>107621</v>
      </c>
      <c r="J1485" s="199">
        <v>0.61</v>
      </c>
      <c r="K1485" s="199">
        <f t="shared" si="22"/>
        <v>65.650000000000006</v>
      </c>
    </row>
    <row r="1486" spans="2:11" x14ac:dyDescent="0.25">
      <c r="B1486" s="198">
        <v>1458</v>
      </c>
      <c r="C1486" s="199">
        <v>33243728</v>
      </c>
      <c r="D1486" s="199" t="s">
        <v>1724</v>
      </c>
      <c r="E1486" s="199" t="s">
        <v>1347</v>
      </c>
      <c r="F1486" s="200">
        <v>43573</v>
      </c>
      <c r="G1486" s="200">
        <v>43646</v>
      </c>
      <c r="H1486" s="199">
        <v>466402</v>
      </c>
      <c r="I1486" s="199">
        <v>466402</v>
      </c>
      <c r="J1486" s="199">
        <v>0.61</v>
      </c>
      <c r="K1486" s="199">
        <f t="shared" si="22"/>
        <v>284.51</v>
      </c>
    </row>
    <row r="1487" spans="2:11" x14ac:dyDescent="0.25">
      <c r="B1487" s="198">
        <v>1459</v>
      </c>
      <c r="C1487" s="199">
        <v>33243728</v>
      </c>
      <c r="D1487" s="199" t="s">
        <v>1724</v>
      </c>
      <c r="E1487" s="199" t="s">
        <v>1356</v>
      </c>
      <c r="F1487" s="200">
        <v>43573</v>
      </c>
      <c r="G1487" s="200">
        <v>43646</v>
      </c>
      <c r="H1487" s="199">
        <v>330</v>
      </c>
      <c r="I1487" s="199">
        <v>330</v>
      </c>
      <c r="J1487" s="199">
        <v>0.61</v>
      </c>
      <c r="K1487" s="199">
        <f t="shared" si="22"/>
        <v>0.2</v>
      </c>
    </row>
    <row r="1488" spans="2:11" x14ac:dyDescent="0.25">
      <c r="B1488" s="198">
        <v>1460</v>
      </c>
      <c r="C1488" s="199">
        <v>33243728</v>
      </c>
      <c r="D1488" s="199" t="s">
        <v>1724</v>
      </c>
      <c r="E1488" s="199" t="s">
        <v>1350</v>
      </c>
      <c r="F1488" s="200">
        <v>43573</v>
      </c>
      <c r="G1488" s="200">
        <v>43646</v>
      </c>
      <c r="H1488" s="199">
        <v>44645</v>
      </c>
      <c r="I1488" s="199">
        <v>44645</v>
      </c>
      <c r="J1488" s="199">
        <v>0.61</v>
      </c>
      <c r="K1488" s="199">
        <f t="shared" si="22"/>
        <v>27.23</v>
      </c>
    </row>
    <row r="1489" spans="2:11" x14ac:dyDescent="0.25">
      <c r="B1489" s="198">
        <v>1461</v>
      </c>
      <c r="C1489" s="199">
        <v>33245005</v>
      </c>
      <c r="D1489" s="199" t="s">
        <v>1725</v>
      </c>
      <c r="E1489" s="199" t="s">
        <v>1349</v>
      </c>
      <c r="F1489" s="200">
        <v>43572</v>
      </c>
      <c r="G1489" s="200">
        <v>43616</v>
      </c>
      <c r="H1489" s="199">
        <v>278834</v>
      </c>
      <c r="I1489" s="199">
        <v>278834</v>
      </c>
      <c r="J1489" s="199">
        <v>0.61</v>
      </c>
      <c r="K1489" s="199">
        <f t="shared" si="22"/>
        <v>170.09</v>
      </c>
    </row>
    <row r="1490" spans="2:11" x14ac:dyDescent="0.25">
      <c r="B1490" s="198">
        <v>1462</v>
      </c>
      <c r="C1490" s="199">
        <v>33245756</v>
      </c>
      <c r="D1490" s="199" t="s">
        <v>1726</v>
      </c>
      <c r="E1490" s="199" t="s">
        <v>1340</v>
      </c>
      <c r="F1490" s="200">
        <v>43577</v>
      </c>
      <c r="G1490" s="200">
        <v>43793</v>
      </c>
      <c r="H1490" s="199">
        <v>75660</v>
      </c>
      <c r="I1490" s="199">
        <v>75660</v>
      </c>
      <c r="J1490" s="199">
        <v>0.61</v>
      </c>
      <c r="K1490" s="199">
        <f t="shared" si="22"/>
        <v>46.15</v>
      </c>
    </row>
    <row r="1491" spans="2:11" x14ac:dyDescent="0.25">
      <c r="B1491" s="198">
        <v>1463</v>
      </c>
      <c r="C1491" s="199">
        <v>33245756</v>
      </c>
      <c r="D1491" s="199" t="s">
        <v>1726</v>
      </c>
      <c r="E1491" s="199" t="s">
        <v>1343</v>
      </c>
      <c r="F1491" s="200">
        <v>43577</v>
      </c>
      <c r="G1491" s="200">
        <v>43793</v>
      </c>
      <c r="H1491" s="199">
        <v>25284</v>
      </c>
      <c r="I1491" s="199">
        <v>25284</v>
      </c>
      <c r="J1491" s="199">
        <v>0.61</v>
      </c>
      <c r="K1491" s="199">
        <f t="shared" si="22"/>
        <v>15.42</v>
      </c>
    </row>
    <row r="1492" spans="2:11" x14ac:dyDescent="0.25">
      <c r="B1492" s="198">
        <v>1464</v>
      </c>
      <c r="C1492" s="199">
        <v>33245756</v>
      </c>
      <c r="D1492" s="199" t="s">
        <v>1726</v>
      </c>
      <c r="E1492" s="199" t="s">
        <v>1346</v>
      </c>
      <c r="F1492" s="200">
        <v>43577</v>
      </c>
      <c r="G1492" s="200">
        <v>43793</v>
      </c>
      <c r="H1492" s="199">
        <v>36405</v>
      </c>
      <c r="I1492" s="199">
        <v>36405</v>
      </c>
      <c r="J1492" s="199">
        <v>0.61</v>
      </c>
      <c r="K1492" s="199">
        <f t="shared" si="22"/>
        <v>22.21</v>
      </c>
    </row>
    <row r="1493" spans="2:11" x14ac:dyDescent="0.25">
      <c r="B1493" s="198">
        <v>1465</v>
      </c>
      <c r="C1493" s="199">
        <v>33247129</v>
      </c>
      <c r="D1493" s="199" t="s">
        <v>1727</v>
      </c>
      <c r="E1493" s="199" t="s">
        <v>1344</v>
      </c>
      <c r="F1493" s="200">
        <v>43572</v>
      </c>
      <c r="G1493" s="200">
        <v>43604</v>
      </c>
      <c r="H1493" s="199">
        <v>97145</v>
      </c>
      <c r="I1493" s="199">
        <v>97145</v>
      </c>
      <c r="J1493" s="199">
        <v>0.61</v>
      </c>
      <c r="K1493" s="199">
        <f t="shared" si="22"/>
        <v>59.26</v>
      </c>
    </row>
    <row r="1494" spans="2:11" x14ac:dyDescent="0.25">
      <c r="B1494" s="198">
        <v>1466</v>
      </c>
      <c r="C1494" s="199">
        <v>33254055</v>
      </c>
      <c r="D1494" s="199" t="s">
        <v>1728</v>
      </c>
      <c r="E1494" s="199" t="s">
        <v>1340</v>
      </c>
      <c r="F1494" s="200">
        <v>43571</v>
      </c>
      <c r="G1494" s="200">
        <v>43589</v>
      </c>
      <c r="H1494" s="199">
        <v>268341</v>
      </c>
      <c r="I1494" s="199">
        <v>268341</v>
      </c>
      <c r="J1494" s="199">
        <v>0.61</v>
      </c>
      <c r="K1494" s="199">
        <f t="shared" si="22"/>
        <v>163.69</v>
      </c>
    </row>
    <row r="1495" spans="2:11" x14ac:dyDescent="0.25">
      <c r="B1495" s="198">
        <v>1467</v>
      </c>
      <c r="C1495" s="199">
        <v>33254055</v>
      </c>
      <c r="D1495" s="199" t="s">
        <v>1728</v>
      </c>
      <c r="E1495" s="199" t="s">
        <v>1343</v>
      </c>
      <c r="F1495" s="200">
        <v>43571</v>
      </c>
      <c r="G1495" s="200">
        <v>43589</v>
      </c>
      <c r="H1495" s="199">
        <v>99793</v>
      </c>
      <c r="I1495" s="199">
        <v>99793</v>
      </c>
      <c r="J1495" s="199">
        <v>0.61</v>
      </c>
      <c r="K1495" s="199">
        <f t="shared" si="22"/>
        <v>60.87</v>
      </c>
    </row>
    <row r="1496" spans="2:11" x14ac:dyDescent="0.25">
      <c r="B1496" s="198">
        <v>1468</v>
      </c>
      <c r="C1496" s="199">
        <v>33254055</v>
      </c>
      <c r="D1496" s="199" t="s">
        <v>1728</v>
      </c>
      <c r="E1496" s="199" t="s">
        <v>1344</v>
      </c>
      <c r="F1496" s="200">
        <v>43571</v>
      </c>
      <c r="G1496" s="200">
        <v>43589</v>
      </c>
      <c r="H1496" s="199">
        <v>155840</v>
      </c>
      <c r="I1496" s="199">
        <v>155840</v>
      </c>
      <c r="J1496" s="199">
        <v>0.61</v>
      </c>
      <c r="K1496" s="199">
        <f t="shared" si="22"/>
        <v>95.06</v>
      </c>
    </row>
    <row r="1497" spans="2:11" x14ac:dyDescent="0.25">
      <c r="B1497" s="198">
        <v>1469</v>
      </c>
      <c r="C1497" s="199">
        <v>33254055</v>
      </c>
      <c r="D1497" s="199" t="s">
        <v>1728</v>
      </c>
      <c r="E1497" s="199" t="s">
        <v>1345</v>
      </c>
      <c r="F1497" s="200">
        <v>43571</v>
      </c>
      <c r="G1497" s="200">
        <v>43589</v>
      </c>
      <c r="H1497" s="199">
        <v>1</v>
      </c>
      <c r="I1497" s="199">
        <v>1</v>
      </c>
      <c r="J1497" s="199">
        <v>0.61</v>
      </c>
      <c r="K1497" s="199">
        <f t="shared" si="22"/>
        <v>0</v>
      </c>
    </row>
    <row r="1498" spans="2:11" x14ac:dyDescent="0.25">
      <c r="B1498" s="198">
        <v>1470</v>
      </c>
      <c r="C1498" s="199">
        <v>33254055</v>
      </c>
      <c r="D1498" s="199" t="s">
        <v>1728</v>
      </c>
      <c r="E1498" s="199" t="s">
        <v>1346</v>
      </c>
      <c r="F1498" s="200">
        <v>43571</v>
      </c>
      <c r="G1498" s="200">
        <v>43589</v>
      </c>
      <c r="H1498" s="199">
        <v>42454</v>
      </c>
      <c r="I1498" s="199">
        <v>42454</v>
      </c>
      <c r="J1498" s="199">
        <v>0.61</v>
      </c>
      <c r="K1498" s="199">
        <f t="shared" si="22"/>
        <v>25.9</v>
      </c>
    </row>
    <row r="1499" spans="2:11" x14ac:dyDescent="0.25">
      <c r="B1499" s="198">
        <v>1471</v>
      </c>
      <c r="C1499" s="199">
        <v>33254055</v>
      </c>
      <c r="D1499" s="199" t="s">
        <v>1728</v>
      </c>
      <c r="E1499" s="199" t="s">
        <v>1347</v>
      </c>
      <c r="F1499" s="200">
        <v>43571</v>
      </c>
      <c r="G1499" s="200">
        <v>43589</v>
      </c>
      <c r="H1499" s="199">
        <v>112778</v>
      </c>
      <c r="I1499" s="199">
        <v>112778</v>
      </c>
      <c r="J1499" s="199">
        <v>0.61</v>
      </c>
      <c r="K1499" s="199">
        <f t="shared" si="22"/>
        <v>68.790000000000006</v>
      </c>
    </row>
    <row r="1500" spans="2:11" x14ac:dyDescent="0.25">
      <c r="B1500" s="198">
        <v>1472</v>
      </c>
      <c r="C1500" s="199">
        <v>33254055</v>
      </c>
      <c r="D1500" s="199" t="s">
        <v>1728</v>
      </c>
      <c r="E1500" s="199" t="s">
        <v>1348</v>
      </c>
      <c r="F1500" s="200">
        <v>43571</v>
      </c>
      <c r="G1500" s="200">
        <v>43589</v>
      </c>
      <c r="H1500" s="199">
        <v>5410</v>
      </c>
      <c r="I1500" s="199">
        <v>5410</v>
      </c>
      <c r="J1500" s="199">
        <v>0.61</v>
      </c>
      <c r="K1500" s="199">
        <f t="shared" ref="K1500:K1563" si="23">ROUND(I1500*(J1500/1000),2)</f>
        <v>3.3</v>
      </c>
    </row>
    <row r="1501" spans="2:11" x14ac:dyDescent="0.25">
      <c r="B1501" s="198">
        <v>1473</v>
      </c>
      <c r="C1501" s="199">
        <v>33254055</v>
      </c>
      <c r="D1501" s="199" t="s">
        <v>1728</v>
      </c>
      <c r="E1501" s="199" t="s">
        <v>1350</v>
      </c>
      <c r="F1501" s="200">
        <v>43571</v>
      </c>
      <c r="G1501" s="200">
        <v>43589</v>
      </c>
      <c r="H1501" s="199">
        <v>40165</v>
      </c>
      <c r="I1501" s="199">
        <v>40165</v>
      </c>
      <c r="J1501" s="199">
        <v>0.61</v>
      </c>
      <c r="K1501" s="199">
        <f t="shared" si="23"/>
        <v>24.5</v>
      </c>
    </row>
    <row r="1502" spans="2:11" x14ac:dyDescent="0.25">
      <c r="B1502" s="198">
        <v>1474</v>
      </c>
      <c r="C1502" s="199">
        <v>33254330</v>
      </c>
      <c r="D1502" s="199" t="s">
        <v>1729</v>
      </c>
      <c r="E1502" s="199" t="s">
        <v>1344</v>
      </c>
      <c r="F1502" s="200">
        <v>43572</v>
      </c>
      <c r="G1502" s="200">
        <v>43585</v>
      </c>
      <c r="H1502" s="199">
        <v>24</v>
      </c>
      <c r="I1502" s="199">
        <v>24</v>
      </c>
      <c r="J1502" s="199">
        <v>0.61</v>
      </c>
      <c r="K1502" s="199">
        <f t="shared" si="23"/>
        <v>0.01</v>
      </c>
    </row>
    <row r="1503" spans="2:11" x14ac:dyDescent="0.25">
      <c r="B1503" s="198">
        <v>1475</v>
      </c>
      <c r="C1503" s="199">
        <v>33254475</v>
      </c>
      <c r="D1503" s="199" t="s">
        <v>1730</v>
      </c>
      <c r="E1503" s="199" t="s">
        <v>1344</v>
      </c>
      <c r="F1503" s="200">
        <v>43586</v>
      </c>
      <c r="G1503" s="200">
        <v>43646</v>
      </c>
      <c r="H1503" s="199">
        <v>329780</v>
      </c>
      <c r="I1503" s="199">
        <v>329780</v>
      </c>
      <c r="J1503" s="199">
        <v>0.61</v>
      </c>
      <c r="K1503" s="199">
        <f t="shared" si="23"/>
        <v>201.17</v>
      </c>
    </row>
    <row r="1504" spans="2:11" x14ac:dyDescent="0.25">
      <c r="B1504" s="198">
        <v>1476</v>
      </c>
      <c r="C1504" s="199">
        <v>33254475</v>
      </c>
      <c r="D1504" s="199" t="s">
        <v>1730</v>
      </c>
      <c r="E1504" s="199" t="s">
        <v>1345</v>
      </c>
      <c r="F1504" s="200">
        <v>43586</v>
      </c>
      <c r="G1504" s="200">
        <v>43646</v>
      </c>
      <c r="H1504" s="199">
        <v>19089</v>
      </c>
      <c r="I1504" s="199">
        <v>19089</v>
      </c>
      <c r="J1504" s="199">
        <v>0.61</v>
      </c>
      <c r="K1504" s="199">
        <f t="shared" si="23"/>
        <v>11.64</v>
      </c>
    </row>
    <row r="1505" spans="2:11" x14ac:dyDescent="0.25">
      <c r="B1505" s="198">
        <v>1477</v>
      </c>
      <c r="C1505" s="199">
        <v>33254487</v>
      </c>
      <c r="D1505" s="199" t="s">
        <v>1731</v>
      </c>
      <c r="E1505" s="199" t="s">
        <v>1344</v>
      </c>
      <c r="F1505" s="200">
        <v>43572</v>
      </c>
      <c r="G1505" s="200">
        <v>43585</v>
      </c>
      <c r="H1505" s="199">
        <v>12</v>
      </c>
      <c r="I1505" s="199">
        <v>12</v>
      </c>
      <c r="J1505" s="199">
        <v>0.61</v>
      </c>
      <c r="K1505" s="199">
        <f t="shared" si="23"/>
        <v>0.01</v>
      </c>
    </row>
    <row r="1506" spans="2:11" x14ac:dyDescent="0.25">
      <c r="B1506" s="198">
        <v>1478</v>
      </c>
      <c r="C1506" s="199">
        <v>33254487</v>
      </c>
      <c r="D1506" s="199" t="s">
        <v>1731</v>
      </c>
      <c r="E1506" s="199" t="s">
        <v>1345</v>
      </c>
      <c r="F1506" s="200">
        <v>43572</v>
      </c>
      <c r="G1506" s="200">
        <v>43585</v>
      </c>
      <c r="H1506" s="199">
        <v>1</v>
      </c>
      <c r="I1506" s="199">
        <v>1</v>
      </c>
      <c r="J1506" s="199">
        <v>0.61</v>
      </c>
      <c r="K1506" s="199">
        <f t="shared" si="23"/>
        <v>0</v>
      </c>
    </row>
    <row r="1507" spans="2:11" x14ac:dyDescent="0.25">
      <c r="B1507" s="198">
        <v>1479</v>
      </c>
      <c r="C1507" s="199">
        <v>33254511</v>
      </c>
      <c r="D1507" s="199" t="s">
        <v>1732</v>
      </c>
      <c r="E1507" s="199" t="s">
        <v>1344</v>
      </c>
      <c r="F1507" s="200">
        <v>43586</v>
      </c>
      <c r="G1507" s="200">
        <v>43646</v>
      </c>
      <c r="H1507" s="199">
        <v>320717</v>
      </c>
      <c r="I1507" s="199">
        <v>320717</v>
      </c>
      <c r="J1507" s="199">
        <v>0.61</v>
      </c>
      <c r="K1507" s="199">
        <f t="shared" si="23"/>
        <v>195.64</v>
      </c>
    </row>
    <row r="1508" spans="2:11" x14ac:dyDescent="0.25">
      <c r="B1508" s="198">
        <v>1480</v>
      </c>
      <c r="C1508" s="199">
        <v>33254511</v>
      </c>
      <c r="D1508" s="199" t="s">
        <v>1732</v>
      </c>
      <c r="E1508" s="199" t="s">
        <v>1345</v>
      </c>
      <c r="F1508" s="200">
        <v>43586</v>
      </c>
      <c r="G1508" s="200">
        <v>43646</v>
      </c>
      <c r="H1508" s="199">
        <v>17754</v>
      </c>
      <c r="I1508" s="199">
        <v>17754</v>
      </c>
      <c r="J1508" s="199">
        <v>0.61</v>
      </c>
      <c r="K1508" s="199">
        <f t="shared" si="23"/>
        <v>10.83</v>
      </c>
    </row>
    <row r="1509" spans="2:11" x14ac:dyDescent="0.25">
      <c r="B1509" s="198">
        <v>1481</v>
      </c>
      <c r="C1509" s="199">
        <v>33254535</v>
      </c>
      <c r="D1509" s="199" t="s">
        <v>1733</v>
      </c>
      <c r="E1509" s="199" t="s">
        <v>1344</v>
      </c>
      <c r="F1509" s="200">
        <v>43586</v>
      </c>
      <c r="G1509" s="200">
        <v>43616</v>
      </c>
      <c r="H1509" s="199">
        <v>323605</v>
      </c>
      <c r="I1509" s="199">
        <v>323605</v>
      </c>
      <c r="J1509" s="199">
        <v>0.61</v>
      </c>
      <c r="K1509" s="199">
        <f t="shared" si="23"/>
        <v>197.4</v>
      </c>
    </row>
    <row r="1510" spans="2:11" x14ac:dyDescent="0.25">
      <c r="B1510" s="198">
        <v>1482</v>
      </c>
      <c r="C1510" s="199">
        <v>33254535</v>
      </c>
      <c r="D1510" s="199" t="s">
        <v>1733</v>
      </c>
      <c r="E1510" s="199" t="s">
        <v>1345</v>
      </c>
      <c r="F1510" s="200">
        <v>43586</v>
      </c>
      <c r="G1510" s="200">
        <v>43616</v>
      </c>
      <c r="H1510" s="199">
        <v>19017</v>
      </c>
      <c r="I1510" s="199">
        <v>19017</v>
      </c>
      <c r="J1510" s="199">
        <v>0.61</v>
      </c>
      <c r="K1510" s="199">
        <f t="shared" si="23"/>
        <v>11.6</v>
      </c>
    </row>
    <row r="1511" spans="2:11" x14ac:dyDescent="0.25">
      <c r="B1511" s="198">
        <v>1483</v>
      </c>
      <c r="C1511" s="199">
        <v>33260028</v>
      </c>
      <c r="D1511" s="199" t="s">
        <v>1734</v>
      </c>
      <c r="E1511" s="199" t="s">
        <v>1340</v>
      </c>
      <c r="F1511" s="200">
        <v>43577</v>
      </c>
      <c r="G1511" s="200">
        <v>43592</v>
      </c>
      <c r="H1511" s="199">
        <v>10777</v>
      </c>
      <c r="I1511" s="199">
        <v>10777</v>
      </c>
      <c r="J1511" s="199">
        <v>0.61</v>
      </c>
      <c r="K1511" s="199">
        <f t="shared" si="23"/>
        <v>6.57</v>
      </c>
    </row>
    <row r="1512" spans="2:11" x14ac:dyDescent="0.25">
      <c r="B1512" s="198">
        <v>1484</v>
      </c>
      <c r="C1512" s="199">
        <v>33260028</v>
      </c>
      <c r="D1512" s="199" t="s">
        <v>1734</v>
      </c>
      <c r="E1512" s="199" t="s">
        <v>1343</v>
      </c>
      <c r="F1512" s="200">
        <v>43577</v>
      </c>
      <c r="G1512" s="200">
        <v>43592</v>
      </c>
      <c r="H1512" s="199">
        <v>4190</v>
      </c>
      <c r="I1512" s="199">
        <v>4190</v>
      </c>
      <c r="J1512" s="199">
        <v>0.61</v>
      </c>
      <c r="K1512" s="199">
        <f t="shared" si="23"/>
        <v>2.56</v>
      </c>
    </row>
    <row r="1513" spans="2:11" x14ac:dyDescent="0.25">
      <c r="B1513" s="198">
        <v>1485</v>
      </c>
      <c r="C1513" s="199">
        <v>33260028</v>
      </c>
      <c r="D1513" s="199" t="s">
        <v>1734</v>
      </c>
      <c r="E1513" s="199" t="s">
        <v>1344</v>
      </c>
      <c r="F1513" s="200">
        <v>43577</v>
      </c>
      <c r="G1513" s="200">
        <v>43592</v>
      </c>
      <c r="H1513" s="199">
        <v>61001</v>
      </c>
      <c r="I1513" s="199">
        <v>61001</v>
      </c>
      <c r="J1513" s="199">
        <v>0.61</v>
      </c>
      <c r="K1513" s="199">
        <f t="shared" si="23"/>
        <v>37.21</v>
      </c>
    </row>
    <row r="1514" spans="2:11" x14ac:dyDescent="0.25">
      <c r="B1514" s="198">
        <v>1486</v>
      </c>
      <c r="C1514" s="199">
        <v>33260028</v>
      </c>
      <c r="D1514" s="199" t="s">
        <v>1734</v>
      </c>
      <c r="E1514" s="199" t="s">
        <v>1345</v>
      </c>
      <c r="F1514" s="200">
        <v>43577</v>
      </c>
      <c r="G1514" s="200">
        <v>43592</v>
      </c>
      <c r="H1514" s="199">
        <v>4670</v>
      </c>
      <c r="I1514" s="199">
        <v>4670</v>
      </c>
      <c r="J1514" s="199">
        <v>0.61</v>
      </c>
      <c r="K1514" s="199">
        <f t="shared" si="23"/>
        <v>2.85</v>
      </c>
    </row>
    <row r="1515" spans="2:11" x14ac:dyDescent="0.25">
      <c r="B1515" s="198">
        <v>1487</v>
      </c>
      <c r="C1515" s="199">
        <v>33265995</v>
      </c>
      <c r="D1515" s="199" t="s">
        <v>1735</v>
      </c>
      <c r="E1515" s="199" t="s">
        <v>1340</v>
      </c>
      <c r="F1515" s="200">
        <v>43573</v>
      </c>
      <c r="G1515" s="200">
        <v>43646</v>
      </c>
      <c r="H1515" s="199">
        <v>50842</v>
      </c>
      <c r="I1515" s="199">
        <v>50842</v>
      </c>
      <c r="J1515" s="199">
        <v>0.61</v>
      </c>
      <c r="K1515" s="199">
        <f t="shared" si="23"/>
        <v>31.01</v>
      </c>
    </row>
    <row r="1516" spans="2:11" x14ac:dyDescent="0.25">
      <c r="B1516" s="198">
        <v>1488</v>
      </c>
      <c r="C1516" s="199">
        <v>33265995</v>
      </c>
      <c r="D1516" s="199" t="s">
        <v>1735</v>
      </c>
      <c r="E1516" s="199" t="s">
        <v>1342</v>
      </c>
      <c r="F1516" s="200">
        <v>43573</v>
      </c>
      <c r="G1516" s="200">
        <v>43646</v>
      </c>
      <c r="H1516" s="199">
        <v>8172</v>
      </c>
      <c r="I1516" s="199">
        <v>8172</v>
      </c>
      <c r="J1516" s="199">
        <v>0.61</v>
      </c>
      <c r="K1516" s="199">
        <f t="shared" si="23"/>
        <v>4.9800000000000004</v>
      </c>
    </row>
    <row r="1517" spans="2:11" x14ac:dyDescent="0.25">
      <c r="B1517" s="198">
        <v>1489</v>
      </c>
      <c r="C1517" s="199">
        <v>33265995</v>
      </c>
      <c r="D1517" s="199" t="s">
        <v>1735</v>
      </c>
      <c r="E1517" s="199" t="s">
        <v>1343</v>
      </c>
      <c r="F1517" s="200">
        <v>43573</v>
      </c>
      <c r="G1517" s="200">
        <v>43646</v>
      </c>
      <c r="H1517" s="199">
        <v>19676</v>
      </c>
      <c r="I1517" s="199">
        <v>19676</v>
      </c>
      <c r="J1517" s="199">
        <v>0.61</v>
      </c>
      <c r="K1517" s="199">
        <f t="shared" si="23"/>
        <v>12</v>
      </c>
    </row>
    <row r="1518" spans="2:11" x14ac:dyDescent="0.25">
      <c r="B1518" s="198">
        <v>1490</v>
      </c>
      <c r="C1518" s="199">
        <v>33265995</v>
      </c>
      <c r="D1518" s="199" t="s">
        <v>1735</v>
      </c>
      <c r="E1518" s="199" t="s">
        <v>1358</v>
      </c>
      <c r="F1518" s="200">
        <v>43573</v>
      </c>
      <c r="G1518" s="200">
        <v>43646</v>
      </c>
      <c r="H1518" s="199">
        <v>313</v>
      </c>
      <c r="I1518" s="199">
        <v>313</v>
      </c>
      <c r="J1518" s="199">
        <v>0.61</v>
      </c>
      <c r="K1518" s="199">
        <f t="shared" si="23"/>
        <v>0.19</v>
      </c>
    </row>
    <row r="1519" spans="2:11" x14ac:dyDescent="0.25">
      <c r="B1519" s="198">
        <v>1491</v>
      </c>
      <c r="C1519" s="199">
        <v>33265995</v>
      </c>
      <c r="D1519" s="199" t="s">
        <v>1735</v>
      </c>
      <c r="E1519" s="199" t="s">
        <v>1344</v>
      </c>
      <c r="F1519" s="200">
        <v>43573</v>
      </c>
      <c r="G1519" s="200">
        <v>43646</v>
      </c>
      <c r="H1519" s="199">
        <v>88543</v>
      </c>
      <c r="I1519" s="199">
        <v>88543</v>
      </c>
      <c r="J1519" s="199">
        <v>0.61</v>
      </c>
      <c r="K1519" s="199">
        <f t="shared" si="23"/>
        <v>54.01</v>
      </c>
    </row>
    <row r="1520" spans="2:11" x14ac:dyDescent="0.25">
      <c r="B1520" s="198">
        <v>1492</v>
      </c>
      <c r="C1520" s="199">
        <v>33265995</v>
      </c>
      <c r="D1520" s="199" t="s">
        <v>1735</v>
      </c>
      <c r="E1520" s="199" t="s">
        <v>1345</v>
      </c>
      <c r="F1520" s="200">
        <v>43573</v>
      </c>
      <c r="G1520" s="200">
        <v>43646</v>
      </c>
      <c r="H1520" s="199">
        <v>28240</v>
      </c>
      <c r="I1520" s="199">
        <v>28240</v>
      </c>
      <c r="J1520" s="199">
        <v>0.61</v>
      </c>
      <c r="K1520" s="199">
        <f t="shared" si="23"/>
        <v>17.23</v>
      </c>
    </row>
    <row r="1521" spans="2:11" x14ac:dyDescent="0.25">
      <c r="B1521" s="198">
        <v>1493</v>
      </c>
      <c r="C1521" s="199">
        <v>33265995</v>
      </c>
      <c r="D1521" s="199" t="s">
        <v>1735</v>
      </c>
      <c r="E1521" s="199" t="s">
        <v>1346</v>
      </c>
      <c r="F1521" s="200">
        <v>43573</v>
      </c>
      <c r="G1521" s="200">
        <v>43646</v>
      </c>
      <c r="H1521" s="199">
        <v>57502</v>
      </c>
      <c r="I1521" s="199">
        <v>57502</v>
      </c>
      <c r="J1521" s="199">
        <v>0.61</v>
      </c>
      <c r="K1521" s="199">
        <f t="shared" si="23"/>
        <v>35.08</v>
      </c>
    </row>
    <row r="1522" spans="2:11" x14ac:dyDescent="0.25">
      <c r="B1522" s="198">
        <v>1494</v>
      </c>
      <c r="C1522" s="199">
        <v>33265995</v>
      </c>
      <c r="D1522" s="199" t="s">
        <v>1735</v>
      </c>
      <c r="E1522" s="199" t="s">
        <v>1347</v>
      </c>
      <c r="F1522" s="200">
        <v>43573</v>
      </c>
      <c r="G1522" s="200">
        <v>43646</v>
      </c>
      <c r="H1522" s="199">
        <v>103688</v>
      </c>
      <c r="I1522" s="199">
        <v>103688</v>
      </c>
      <c r="J1522" s="199">
        <v>0.61</v>
      </c>
      <c r="K1522" s="199">
        <f t="shared" si="23"/>
        <v>63.25</v>
      </c>
    </row>
    <row r="1523" spans="2:11" x14ac:dyDescent="0.25">
      <c r="B1523" s="198">
        <v>1495</v>
      </c>
      <c r="C1523" s="199">
        <v>33265995</v>
      </c>
      <c r="D1523" s="199" t="s">
        <v>1735</v>
      </c>
      <c r="E1523" s="199" t="s">
        <v>1348</v>
      </c>
      <c r="F1523" s="200">
        <v>43573</v>
      </c>
      <c r="G1523" s="200">
        <v>43646</v>
      </c>
      <c r="H1523" s="199">
        <v>17389</v>
      </c>
      <c r="I1523" s="199">
        <v>17389</v>
      </c>
      <c r="J1523" s="199">
        <v>0.61</v>
      </c>
      <c r="K1523" s="199">
        <f t="shared" si="23"/>
        <v>10.61</v>
      </c>
    </row>
    <row r="1524" spans="2:11" x14ac:dyDescent="0.25">
      <c r="B1524" s="198">
        <v>1496</v>
      </c>
      <c r="C1524" s="199">
        <v>33265995</v>
      </c>
      <c r="D1524" s="199" t="s">
        <v>1735</v>
      </c>
      <c r="E1524" s="199" t="s">
        <v>1356</v>
      </c>
      <c r="F1524" s="200">
        <v>43573</v>
      </c>
      <c r="G1524" s="200">
        <v>43646</v>
      </c>
      <c r="H1524" s="199">
        <v>705</v>
      </c>
      <c r="I1524" s="199">
        <v>705</v>
      </c>
      <c r="J1524" s="199">
        <v>0.61</v>
      </c>
      <c r="K1524" s="199">
        <f t="shared" si="23"/>
        <v>0.43</v>
      </c>
    </row>
    <row r="1525" spans="2:11" x14ac:dyDescent="0.25">
      <c r="B1525" s="198">
        <v>1497</v>
      </c>
      <c r="C1525" s="199">
        <v>33265995</v>
      </c>
      <c r="D1525" s="199" t="s">
        <v>1735</v>
      </c>
      <c r="E1525" s="199" t="s">
        <v>1350</v>
      </c>
      <c r="F1525" s="200">
        <v>43573</v>
      </c>
      <c r="G1525" s="200">
        <v>43646</v>
      </c>
      <c r="H1525" s="199">
        <v>51695</v>
      </c>
      <c r="I1525" s="199">
        <v>51695</v>
      </c>
      <c r="J1525" s="199">
        <v>0.61</v>
      </c>
      <c r="K1525" s="199">
        <f t="shared" si="23"/>
        <v>31.53</v>
      </c>
    </row>
    <row r="1526" spans="2:11" x14ac:dyDescent="0.25">
      <c r="B1526" s="198">
        <v>1498</v>
      </c>
      <c r="C1526" s="199">
        <v>33271066</v>
      </c>
      <c r="D1526" s="199" t="s">
        <v>1736</v>
      </c>
      <c r="E1526" s="199" t="s">
        <v>1349</v>
      </c>
      <c r="F1526" s="200">
        <v>43573</v>
      </c>
      <c r="G1526" s="200">
        <v>43639</v>
      </c>
      <c r="H1526" s="199">
        <v>266730</v>
      </c>
      <c r="I1526" s="199">
        <v>266730</v>
      </c>
      <c r="J1526" s="199">
        <v>0.61</v>
      </c>
      <c r="K1526" s="199">
        <f t="shared" si="23"/>
        <v>162.71</v>
      </c>
    </row>
    <row r="1527" spans="2:11" x14ac:dyDescent="0.25">
      <c r="B1527" s="198">
        <v>1499</v>
      </c>
      <c r="C1527" s="199">
        <v>33271763</v>
      </c>
      <c r="D1527" s="199" t="s">
        <v>1737</v>
      </c>
      <c r="E1527" s="199" t="s">
        <v>1340</v>
      </c>
      <c r="F1527" s="200">
        <v>43573</v>
      </c>
      <c r="G1527" s="200">
        <v>43632</v>
      </c>
      <c r="H1527" s="199">
        <v>5359680</v>
      </c>
      <c r="I1527" s="199">
        <v>5359680</v>
      </c>
      <c r="J1527" s="199">
        <v>0.61</v>
      </c>
      <c r="K1527" s="199">
        <f t="shared" si="23"/>
        <v>3269.4</v>
      </c>
    </row>
    <row r="1528" spans="2:11" x14ac:dyDescent="0.25">
      <c r="B1528" s="198">
        <v>1500</v>
      </c>
      <c r="C1528" s="199">
        <v>33271763</v>
      </c>
      <c r="D1528" s="199" t="s">
        <v>1737</v>
      </c>
      <c r="E1528" s="199" t="s">
        <v>1343</v>
      </c>
      <c r="F1528" s="200">
        <v>43573</v>
      </c>
      <c r="G1528" s="200">
        <v>43632</v>
      </c>
      <c r="H1528" s="199">
        <v>1780758</v>
      </c>
      <c r="I1528" s="199">
        <v>1780758</v>
      </c>
      <c r="J1528" s="199">
        <v>0.61</v>
      </c>
      <c r="K1528" s="199">
        <f t="shared" si="23"/>
        <v>1086.26</v>
      </c>
    </row>
    <row r="1529" spans="2:11" x14ac:dyDescent="0.25">
      <c r="B1529" s="198">
        <v>1501</v>
      </c>
      <c r="C1529" s="199">
        <v>33271824</v>
      </c>
      <c r="D1529" s="199" t="s">
        <v>1738</v>
      </c>
      <c r="E1529" s="199" t="s">
        <v>1344</v>
      </c>
      <c r="F1529" s="200">
        <v>43573</v>
      </c>
      <c r="G1529" s="200">
        <v>43646</v>
      </c>
      <c r="H1529" s="199">
        <v>1568737</v>
      </c>
      <c r="I1529" s="199">
        <v>1568737</v>
      </c>
      <c r="J1529" s="199">
        <v>0.61</v>
      </c>
      <c r="K1529" s="199">
        <f t="shared" si="23"/>
        <v>956.93</v>
      </c>
    </row>
    <row r="1530" spans="2:11" x14ac:dyDescent="0.25">
      <c r="B1530" s="198">
        <v>1502</v>
      </c>
      <c r="C1530" s="199">
        <v>33271824</v>
      </c>
      <c r="D1530" s="199" t="s">
        <v>1738</v>
      </c>
      <c r="E1530" s="199" t="s">
        <v>1345</v>
      </c>
      <c r="F1530" s="200">
        <v>43573</v>
      </c>
      <c r="G1530" s="200">
        <v>43646</v>
      </c>
      <c r="H1530" s="199">
        <v>148250</v>
      </c>
      <c r="I1530" s="199">
        <v>148250</v>
      </c>
      <c r="J1530" s="199">
        <v>0.61</v>
      </c>
      <c r="K1530" s="199">
        <f t="shared" si="23"/>
        <v>90.43</v>
      </c>
    </row>
    <row r="1531" spans="2:11" x14ac:dyDescent="0.25">
      <c r="B1531" s="198">
        <v>1503</v>
      </c>
      <c r="C1531" s="199">
        <v>33284967</v>
      </c>
      <c r="D1531" s="199" t="s">
        <v>1739</v>
      </c>
      <c r="E1531" s="199" t="s">
        <v>1359</v>
      </c>
      <c r="F1531" s="200">
        <v>43574</v>
      </c>
      <c r="G1531" s="200">
        <v>43646</v>
      </c>
      <c r="H1531" s="199">
        <v>3584</v>
      </c>
      <c r="I1531" s="199">
        <v>3584</v>
      </c>
      <c r="J1531" s="199">
        <v>0.61</v>
      </c>
      <c r="K1531" s="199">
        <f t="shared" si="23"/>
        <v>2.19</v>
      </c>
    </row>
    <row r="1532" spans="2:11" x14ac:dyDescent="0.25">
      <c r="B1532" s="198">
        <v>1504</v>
      </c>
      <c r="C1532" s="199">
        <v>33284967</v>
      </c>
      <c r="D1532" s="199" t="s">
        <v>1739</v>
      </c>
      <c r="E1532" s="199" t="s">
        <v>1348</v>
      </c>
      <c r="F1532" s="200">
        <v>43574</v>
      </c>
      <c r="G1532" s="200">
        <v>43646</v>
      </c>
      <c r="H1532" s="199">
        <v>49845</v>
      </c>
      <c r="I1532" s="199">
        <v>49845</v>
      </c>
      <c r="J1532" s="199">
        <v>0.61</v>
      </c>
      <c r="K1532" s="199">
        <f t="shared" si="23"/>
        <v>30.41</v>
      </c>
    </row>
    <row r="1533" spans="2:11" x14ac:dyDescent="0.25">
      <c r="B1533" s="198">
        <v>1505</v>
      </c>
      <c r="C1533" s="199">
        <v>33286266</v>
      </c>
      <c r="D1533" s="199" t="s">
        <v>1740</v>
      </c>
      <c r="E1533" s="199" t="s">
        <v>1340</v>
      </c>
      <c r="F1533" s="200">
        <v>43575</v>
      </c>
      <c r="G1533" s="200">
        <v>43609</v>
      </c>
      <c r="H1533" s="199">
        <v>41442</v>
      </c>
      <c r="I1533" s="199">
        <v>41442</v>
      </c>
      <c r="J1533" s="199">
        <v>0.61</v>
      </c>
      <c r="K1533" s="199">
        <f t="shared" si="23"/>
        <v>25.28</v>
      </c>
    </row>
    <row r="1534" spans="2:11" x14ac:dyDescent="0.25">
      <c r="B1534" s="198">
        <v>1506</v>
      </c>
      <c r="C1534" s="199">
        <v>33286266</v>
      </c>
      <c r="D1534" s="199" t="s">
        <v>1740</v>
      </c>
      <c r="E1534" s="199" t="s">
        <v>1342</v>
      </c>
      <c r="F1534" s="200">
        <v>43575</v>
      </c>
      <c r="G1534" s="200">
        <v>43609</v>
      </c>
      <c r="H1534" s="199">
        <v>6767</v>
      </c>
      <c r="I1534" s="199">
        <v>6767</v>
      </c>
      <c r="J1534" s="199">
        <v>0.61</v>
      </c>
      <c r="K1534" s="199">
        <f t="shared" si="23"/>
        <v>4.13</v>
      </c>
    </row>
    <row r="1535" spans="2:11" x14ac:dyDescent="0.25">
      <c r="B1535" s="198">
        <v>1507</v>
      </c>
      <c r="C1535" s="199">
        <v>33286266</v>
      </c>
      <c r="D1535" s="199" t="s">
        <v>1740</v>
      </c>
      <c r="E1535" s="199" t="s">
        <v>1343</v>
      </c>
      <c r="F1535" s="200">
        <v>43575</v>
      </c>
      <c r="G1535" s="200">
        <v>43609</v>
      </c>
      <c r="H1535" s="199">
        <v>16324</v>
      </c>
      <c r="I1535" s="199">
        <v>16324</v>
      </c>
      <c r="J1535" s="199">
        <v>0.61</v>
      </c>
      <c r="K1535" s="199">
        <f t="shared" si="23"/>
        <v>9.9600000000000009</v>
      </c>
    </row>
    <row r="1536" spans="2:11" x14ac:dyDescent="0.25">
      <c r="B1536" s="198">
        <v>1508</v>
      </c>
      <c r="C1536" s="199">
        <v>33286266</v>
      </c>
      <c r="D1536" s="199" t="s">
        <v>1740</v>
      </c>
      <c r="E1536" s="199" t="s">
        <v>1358</v>
      </c>
      <c r="F1536" s="200">
        <v>43575</v>
      </c>
      <c r="G1536" s="200">
        <v>43609</v>
      </c>
      <c r="H1536" s="199">
        <v>347</v>
      </c>
      <c r="I1536" s="199">
        <v>347</v>
      </c>
      <c r="J1536" s="199">
        <v>0.61</v>
      </c>
      <c r="K1536" s="199">
        <f t="shared" si="23"/>
        <v>0.21</v>
      </c>
    </row>
    <row r="1537" spans="2:11" x14ac:dyDescent="0.25">
      <c r="B1537" s="198">
        <v>1509</v>
      </c>
      <c r="C1537" s="199">
        <v>33286266</v>
      </c>
      <c r="D1537" s="199" t="s">
        <v>1740</v>
      </c>
      <c r="E1537" s="199" t="s">
        <v>1344</v>
      </c>
      <c r="F1537" s="200">
        <v>43575</v>
      </c>
      <c r="G1537" s="200">
        <v>43609</v>
      </c>
      <c r="H1537" s="199">
        <v>44342</v>
      </c>
      <c r="I1537" s="199">
        <v>44342</v>
      </c>
      <c r="J1537" s="199">
        <v>0.61</v>
      </c>
      <c r="K1537" s="199">
        <f t="shared" si="23"/>
        <v>27.05</v>
      </c>
    </row>
    <row r="1538" spans="2:11" x14ac:dyDescent="0.25">
      <c r="B1538" s="198">
        <v>1510</v>
      </c>
      <c r="C1538" s="199">
        <v>33286266</v>
      </c>
      <c r="D1538" s="199" t="s">
        <v>1740</v>
      </c>
      <c r="E1538" s="199" t="s">
        <v>1345</v>
      </c>
      <c r="F1538" s="200">
        <v>43575</v>
      </c>
      <c r="G1538" s="200">
        <v>43609</v>
      </c>
      <c r="H1538" s="199">
        <v>22916</v>
      </c>
      <c r="I1538" s="199">
        <v>22916</v>
      </c>
      <c r="J1538" s="199">
        <v>0.61</v>
      </c>
      <c r="K1538" s="199">
        <f t="shared" si="23"/>
        <v>13.98</v>
      </c>
    </row>
    <row r="1539" spans="2:11" x14ac:dyDescent="0.25">
      <c r="B1539" s="198">
        <v>1511</v>
      </c>
      <c r="C1539" s="199">
        <v>33286266</v>
      </c>
      <c r="D1539" s="199" t="s">
        <v>1740</v>
      </c>
      <c r="E1539" s="199" t="s">
        <v>1359</v>
      </c>
      <c r="F1539" s="200">
        <v>43591</v>
      </c>
      <c r="G1539" s="200">
        <v>43609</v>
      </c>
      <c r="H1539" s="199">
        <v>343</v>
      </c>
      <c r="I1539" s="199">
        <v>343</v>
      </c>
      <c r="J1539" s="199">
        <v>0.61</v>
      </c>
      <c r="K1539" s="199">
        <f t="shared" si="23"/>
        <v>0.21</v>
      </c>
    </row>
    <row r="1540" spans="2:11" x14ac:dyDescent="0.25">
      <c r="B1540" s="198">
        <v>1512</v>
      </c>
      <c r="C1540" s="199">
        <v>33286266</v>
      </c>
      <c r="D1540" s="199" t="s">
        <v>1740</v>
      </c>
      <c r="E1540" s="199" t="s">
        <v>1346</v>
      </c>
      <c r="F1540" s="200">
        <v>43575</v>
      </c>
      <c r="G1540" s="200">
        <v>43609</v>
      </c>
      <c r="H1540" s="199">
        <v>32228</v>
      </c>
      <c r="I1540" s="199">
        <v>32228</v>
      </c>
      <c r="J1540" s="199">
        <v>0.61</v>
      </c>
      <c r="K1540" s="199">
        <f t="shared" si="23"/>
        <v>19.66</v>
      </c>
    </row>
    <row r="1541" spans="2:11" x14ac:dyDescent="0.25">
      <c r="B1541" s="198">
        <v>1513</v>
      </c>
      <c r="C1541" s="199">
        <v>33286266</v>
      </c>
      <c r="D1541" s="199" t="s">
        <v>1740</v>
      </c>
      <c r="E1541" s="199" t="s">
        <v>1347</v>
      </c>
      <c r="F1541" s="200">
        <v>43575</v>
      </c>
      <c r="G1541" s="200">
        <v>43609</v>
      </c>
      <c r="H1541" s="199">
        <v>98792</v>
      </c>
      <c r="I1541" s="199">
        <v>98792</v>
      </c>
      <c r="J1541" s="199">
        <v>0.61</v>
      </c>
      <c r="K1541" s="199">
        <f t="shared" si="23"/>
        <v>60.26</v>
      </c>
    </row>
    <row r="1542" spans="2:11" x14ac:dyDescent="0.25">
      <c r="B1542" s="198">
        <v>1514</v>
      </c>
      <c r="C1542" s="199">
        <v>33286266</v>
      </c>
      <c r="D1542" s="199" t="s">
        <v>1740</v>
      </c>
      <c r="E1542" s="199" t="s">
        <v>1348</v>
      </c>
      <c r="F1542" s="200">
        <v>43575</v>
      </c>
      <c r="G1542" s="200">
        <v>43609</v>
      </c>
      <c r="H1542" s="199">
        <v>2736</v>
      </c>
      <c r="I1542" s="199">
        <v>2736</v>
      </c>
      <c r="J1542" s="199">
        <v>0.61</v>
      </c>
      <c r="K1542" s="199">
        <f t="shared" si="23"/>
        <v>1.67</v>
      </c>
    </row>
    <row r="1543" spans="2:11" x14ac:dyDescent="0.25">
      <c r="B1543" s="198">
        <v>1515</v>
      </c>
      <c r="C1543" s="199">
        <v>33286266</v>
      </c>
      <c r="D1543" s="199" t="s">
        <v>1740</v>
      </c>
      <c r="E1543" s="199" t="s">
        <v>1356</v>
      </c>
      <c r="F1543" s="200">
        <v>43591</v>
      </c>
      <c r="G1543" s="200">
        <v>43609</v>
      </c>
      <c r="H1543" s="199">
        <v>62</v>
      </c>
      <c r="I1543" s="199">
        <v>62</v>
      </c>
      <c r="J1543" s="199">
        <v>0.61</v>
      </c>
      <c r="K1543" s="199">
        <f t="shared" si="23"/>
        <v>0.04</v>
      </c>
    </row>
    <row r="1544" spans="2:11" x14ac:dyDescent="0.25">
      <c r="B1544" s="198">
        <v>1516</v>
      </c>
      <c r="C1544" s="199">
        <v>33286266</v>
      </c>
      <c r="D1544" s="199" t="s">
        <v>1740</v>
      </c>
      <c r="E1544" s="199" t="s">
        <v>1350</v>
      </c>
      <c r="F1544" s="200">
        <v>43575</v>
      </c>
      <c r="G1544" s="200">
        <v>43609</v>
      </c>
      <c r="H1544" s="199">
        <v>39543</v>
      </c>
      <c r="I1544" s="199">
        <v>39543</v>
      </c>
      <c r="J1544" s="199">
        <v>0.61</v>
      </c>
      <c r="K1544" s="199">
        <f t="shared" si="23"/>
        <v>24.12</v>
      </c>
    </row>
    <row r="1545" spans="2:11" x14ac:dyDescent="0.25">
      <c r="B1545" s="198">
        <v>1517</v>
      </c>
      <c r="C1545" s="199">
        <v>33288091</v>
      </c>
      <c r="D1545" s="199" t="s">
        <v>1741</v>
      </c>
      <c r="E1545" s="199" t="s">
        <v>1344</v>
      </c>
      <c r="F1545" s="200">
        <v>43573</v>
      </c>
      <c r="G1545" s="200">
        <v>43639</v>
      </c>
      <c r="H1545" s="199">
        <v>871477</v>
      </c>
      <c r="I1545" s="199">
        <v>871477</v>
      </c>
      <c r="J1545" s="199">
        <v>0.61</v>
      </c>
      <c r="K1545" s="199">
        <f t="shared" si="23"/>
        <v>531.6</v>
      </c>
    </row>
    <row r="1546" spans="2:11" x14ac:dyDescent="0.25">
      <c r="B1546" s="198">
        <v>1518</v>
      </c>
      <c r="C1546" s="199">
        <v>33288091</v>
      </c>
      <c r="D1546" s="199" t="s">
        <v>1741</v>
      </c>
      <c r="E1546" s="199" t="s">
        <v>1345</v>
      </c>
      <c r="F1546" s="200">
        <v>43573</v>
      </c>
      <c r="G1546" s="200">
        <v>43639</v>
      </c>
      <c r="H1546" s="199">
        <v>54608</v>
      </c>
      <c r="I1546" s="199">
        <v>54608</v>
      </c>
      <c r="J1546" s="199">
        <v>0.61</v>
      </c>
      <c r="K1546" s="199">
        <f t="shared" si="23"/>
        <v>33.31</v>
      </c>
    </row>
    <row r="1547" spans="2:11" x14ac:dyDescent="0.25">
      <c r="B1547" s="198">
        <v>1519</v>
      </c>
      <c r="C1547" s="199">
        <v>33288129</v>
      </c>
      <c r="D1547" s="199" t="s">
        <v>1742</v>
      </c>
      <c r="E1547" s="199" t="s">
        <v>1344</v>
      </c>
      <c r="F1547" s="200">
        <v>43575</v>
      </c>
      <c r="G1547" s="200">
        <v>43609</v>
      </c>
      <c r="H1547" s="199">
        <v>616527</v>
      </c>
      <c r="I1547" s="199">
        <v>616527</v>
      </c>
      <c r="J1547" s="199">
        <v>0.61</v>
      </c>
      <c r="K1547" s="199">
        <f t="shared" si="23"/>
        <v>376.08</v>
      </c>
    </row>
    <row r="1548" spans="2:11" x14ac:dyDescent="0.25">
      <c r="B1548" s="198">
        <v>1520</v>
      </c>
      <c r="C1548" s="199">
        <v>33288129</v>
      </c>
      <c r="D1548" s="199" t="s">
        <v>1742</v>
      </c>
      <c r="E1548" s="199" t="s">
        <v>1345</v>
      </c>
      <c r="F1548" s="200">
        <v>43575</v>
      </c>
      <c r="G1548" s="200">
        <v>43609</v>
      </c>
      <c r="H1548" s="199">
        <v>31767</v>
      </c>
      <c r="I1548" s="199">
        <v>31767</v>
      </c>
      <c r="J1548" s="199">
        <v>0.61</v>
      </c>
      <c r="K1548" s="199">
        <f t="shared" si="23"/>
        <v>19.38</v>
      </c>
    </row>
    <row r="1549" spans="2:11" x14ac:dyDescent="0.25">
      <c r="B1549" s="198">
        <v>1521</v>
      </c>
      <c r="C1549" s="199">
        <v>33295719</v>
      </c>
      <c r="D1549" s="199" t="s">
        <v>1743</v>
      </c>
      <c r="E1549" s="199" t="s">
        <v>1340</v>
      </c>
      <c r="F1549" s="200">
        <v>43584</v>
      </c>
      <c r="G1549" s="200">
        <v>43646</v>
      </c>
      <c r="H1549" s="199">
        <v>231940</v>
      </c>
      <c r="I1549" s="199">
        <v>231940</v>
      </c>
      <c r="J1549" s="199">
        <v>0.61</v>
      </c>
      <c r="K1549" s="199">
        <f t="shared" si="23"/>
        <v>141.47999999999999</v>
      </c>
    </row>
    <row r="1550" spans="2:11" x14ac:dyDescent="0.25">
      <c r="B1550" s="198">
        <v>1522</v>
      </c>
      <c r="C1550" s="199">
        <v>33295719</v>
      </c>
      <c r="D1550" s="199" t="s">
        <v>1743</v>
      </c>
      <c r="E1550" s="199" t="s">
        <v>1343</v>
      </c>
      <c r="F1550" s="200">
        <v>43584</v>
      </c>
      <c r="G1550" s="200">
        <v>43646</v>
      </c>
      <c r="H1550" s="199">
        <v>33727</v>
      </c>
      <c r="I1550" s="199">
        <v>33727</v>
      </c>
      <c r="J1550" s="199">
        <v>0.61</v>
      </c>
      <c r="K1550" s="199">
        <f t="shared" si="23"/>
        <v>20.57</v>
      </c>
    </row>
    <row r="1551" spans="2:11" x14ac:dyDescent="0.25">
      <c r="B1551" s="198">
        <v>1523</v>
      </c>
      <c r="C1551" s="199">
        <v>33295719</v>
      </c>
      <c r="D1551" s="199" t="s">
        <v>1743</v>
      </c>
      <c r="E1551" s="199" t="s">
        <v>1347</v>
      </c>
      <c r="F1551" s="200">
        <v>43584</v>
      </c>
      <c r="G1551" s="200">
        <v>43646</v>
      </c>
      <c r="H1551" s="199">
        <v>576726</v>
      </c>
      <c r="I1551" s="199">
        <v>576726</v>
      </c>
      <c r="J1551" s="199">
        <v>0.61</v>
      </c>
      <c r="K1551" s="199">
        <f t="shared" si="23"/>
        <v>351.8</v>
      </c>
    </row>
    <row r="1552" spans="2:11" x14ac:dyDescent="0.25">
      <c r="B1552" s="198">
        <v>1524</v>
      </c>
      <c r="C1552" s="199">
        <v>33295719</v>
      </c>
      <c r="D1552" s="199" t="s">
        <v>1743</v>
      </c>
      <c r="E1552" s="199" t="s">
        <v>1356</v>
      </c>
      <c r="F1552" s="200">
        <v>43584</v>
      </c>
      <c r="G1552" s="200">
        <v>43646</v>
      </c>
      <c r="H1552" s="199">
        <v>5002</v>
      </c>
      <c r="I1552" s="199">
        <v>5002</v>
      </c>
      <c r="J1552" s="199">
        <v>0.61</v>
      </c>
      <c r="K1552" s="199">
        <f t="shared" si="23"/>
        <v>3.05</v>
      </c>
    </row>
    <row r="1553" spans="2:11" x14ac:dyDescent="0.25">
      <c r="B1553" s="198">
        <v>1525</v>
      </c>
      <c r="C1553" s="199">
        <v>33295719</v>
      </c>
      <c r="D1553" s="199" t="s">
        <v>1743</v>
      </c>
      <c r="E1553" s="199" t="s">
        <v>1350</v>
      </c>
      <c r="F1553" s="200">
        <v>43584</v>
      </c>
      <c r="G1553" s="200">
        <v>43646</v>
      </c>
      <c r="H1553" s="199">
        <v>364284</v>
      </c>
      <c r="I1553" s="199">
        <v>364284</v>
      </c>
      <c r="J1553" s="199">
        <v>0.61</v>
      </c>
      <c r="K1553" s="199">
        <f t="shared" si="23"/>
        <v>222.21</v>
      </c>
    </row>
    <row r="1554" spans="2:11" x14ac:dyDescent="0.25">
      <c r="B1554" s="198">
        <v>1526</v>
      </c>
      <c r="C1554" s="199">
        <v>33295735</v>
      </c>
      <c r="D1554" s="199" t="s">
        <v>1744</v>
      </c>
      <c r="E1554" s="199" t="s">
        <v>1344</v>
      </c>
      <c r="F1554" s="200">
        <v>43590</v>
      </c>
      <c r="G1554" s="200">
        <v>43604</v>
      </c>
      <c r="H1554" s="199">
        <v>768326</v>
      </c>
      <c r="I1554" s="199">
        <v>768326</v>
      </c>
      <c r="J1554" s="199">
        <v>0.61</v>
      </c>
      <c r="K1554" s="199">
        <f t="shared" si="23"/>
        <v>468.68</v>
      </c>
    </row>
    <row r="1555" spans="2:11" x14ac:dyDescent="0.25">
      <c r="B1555" s="198">
        <v>1527</v>
      </c>
      <c r="C1555" s="199">
        <v>33295735</v>
      </c>
      <c r="D1555" s="199" t="s">
        <v>1744</v>
      </c>
      <c r="E1555" s="199" t="s">
        <v>1347</v>
      </c>
      <c r="F1555" s="200">
        <v>43590</v>
      </c>
      <c r="G1555" s="200">
        <v>43604</v>
      </c>
      <c r="H1555" s="199">
        <v>155082</v>
      </c>
      <c r="I1555" s="199">
        <v>155082</v>
      </c>
      <c r="J1555" s="199">
        <v>0.61</v>
      </c>
      <c r="K1555" s="199">
        <f t="shared" si="23"/>
        <v>94.6</v>
      </c>
    </row>
    <row r="1556" spans="2:11" x14ac:dyDescent="0.25">
      <c r="B1556" s="198">
        <v>1528</v>
      </c>
      <c r="C1556" s="199">
        <v>33295798</v>
      </c>
      <c r="D1556" s="199" t="s">
        <v>1745</v>
      </c>
      <c r="E1556" s="199" t="s">
        <v>1340</v>
      </c>
      <c r="F1556" s="200">
        <v>43578</v>
      </c>
      <c r="G1556" s="200">
        <v>43597</v>
      </c>
      <c r="H1556" s="199">
        <v>562712</v>
      </c>
      <c r="I1556" s="199">
        <v>562712</v>
      </c>
      <c r="J1556" s="199">
        <v>0.61</v>
      </c>
      <c r="K1556" s="199">
        <f t="shared" si="23"/>
        <v>343.25</v>
      </c>
    </row>
    <row r="1557" spans="2:11" x14ac:dyDescent="0.25">
      <c r="B1557" s="198">
        <v>1529</v>
      </c>
      <c r="C1557" s="199">
        <v>33295798</v>
      </c>
      <c r="D1557" s="199" t="s">
        <v>1745</v>
      </c>
      <c r="E1557" s="199" t="s">
        <v>1342</v>
      </c>
      <c r="F1557" s="200">
        <v>43578</v>
      </c>
      <c r="G1557" s="200">
        <v>43597</v>
      </c>
      <c r="H1557" s="199">
        <v>39654</v>
      </c>
      <c r="I1557" s="199">
        <v>39654</v>
      </c>
      <c r="J1557" s="199">
        <v>0.61</v>
      </c>
      <c r="K1557" s="199">
        <f t="shared" si="23"/>
        <v>24.19</v>
      </c>
    </row>
    <row r="1558" spans="2:11" x14ac:dyDescent="0.25">
      <c r="B1558" s="198">
        <v>1530</v>
      </c>
      <c r="C1558" s="199">
        <v>33295798</v>
      </c>
      <c r="D1558" s="199" t="s">
        <v>1745</v>
      </c>
      <c r="E1558" s="199" t="s">
        <v>1343</v>
      </c>
      <c r="F1558" s="200">
        <v>43578</v>
      </c>
      <c r="G1558" s="200">
        <v>43597</v>
      </c>
      <c r="H1558" s="199">
        <v>212577</v>
      </c>
      <c r="I1558" s="199">
        <v>212577</v>
      </c>
      <c r="J1558" s="199">
        <v>0.61</v>
      </c>
      <c r="K1558" s="199">
        <f t="shared" si="23"/>
        <v>129.66999999999999</v>
      </c>
    </row>
    <row r="1559" spans="2:11" x14ac:dyDescent="0.25">
      <c r="B1559" s="198">
        <v>1531</v>
      </c>
      <c r="C1559" s="199">
        <v>33295798</v>
      </c>
      <c r="D1559" s="199" t="s">
        <v>1745</v>
      </c>
      <c r="E1559" s="199" t="s">
        <v>1358</v>
      </c>
      <c r="F1559" s="200">
        <v>43578</v>
      </c>
      <c r="G1559" s="200">
        <v>43597</v>
      </c>
      <c r="H1559" s="199">
        <v>1717</v>
      </c>
      <c r="I1559" s="199">
        <v>1717</v>
      </c>
      <c r="J1559" s="199">
        <v>0.61</v>
      </c>
      <c r="K1559" s="199">
        <f t="shared" si="23"/>
        <v>1.05</v>
      </c>
    </row>
    <row r="1560" spans="2:11" x14ac:dyDescent="0.25">
      <c r="B1560" s="198">
        <v>1532</v>
      </c>
      <c r="C1560" s="199">
        <v>33295798</v>
      </c>
      <c r="D1560" s="199" t="s">
        <v>1745</v>
      </c>
      <c r="E1560" s="199" t="s">
        <v>1344</v>
      </c>
      <c r="F1560" s="200">
        <v>43578</v>
      </c>
      <c r="G1560" s="200">
        <v>43597</v>
      </c>
      <c r="H1560" s="199">
        <v>154596</v>
      </c>
      <c r="I1560" s="199">
        <v>154596</v>
      </c>
      <c r="J1560" s="199">
        <v>0.61</v>
      </c>
      <c r="K1560" s="199">
        <f t="shared" si="23"/>
        <v>94.3</v>
      </c>
    </row>
    <row r="1561" spans="2:11" x14ac:dyDescent="0.25">
      <c r="B1561" s="198">
        <v>1533</v>
      </c>
      <c r="C1561" s="199">
        <v>33295798</v>
      </c>
      <c r="D1561" s="199" t="s">
        <v>1745</v>
      </c>
      <c r="E1561" s="199" t="s">
        <v>1345</v>
      </c>
      <c r="F1561" s="200">
        <v>43578</v>
      </c>
      <c r="G1561" s="200">
        <v>43597</v>
      </c>
      <c r="H1561" s="199">
        <v>147396</v>
      </c>
      <c r="I1561" s="199">
        <v>147396</v>
      </c>
      <c r="J1561" s="199">
        <v>0.61</v>
      </c>
      <c r="K1561" s="199">
        <f t="shared" si="23"/>
        <v>89.91</v>
      </c>
    </row>
    <row r="1562" spans="2:11" x14ac:dyDescent="0.25">
      <c r="B1562" s="198">
        <v>1534</v>
      </c>
      <c r="C1562" s="199">
        <v>33295798</v>
      </c>
      <c r="D1562" s="199" t="s">
        <v>1745</v>
      </c>
      <c r="E1562" s="199" t="s">
        <v>1359</v>
      </c>
      <c r="F1562" s="200">
        <v>43578</v>
      </c>
      <c r="G1562" s="200">
        <v>43597</v>
      </c>
      <c r="H1562" s="199">
        <v>680</v>
      </c>
      <c r="I1562" s="199">
        <v>680</v>
      </c>
      <c r="J1562" s="199">
        <v>0.61</v>
      </c>
      <c r="K1562" s="199">
        <f t="shared" si="23"/>
        <v>0.41</v>
      </c>
    </row>
    <row r="1563" spans="2:11" x14ac:dyDescent="0.25">
      <c r="B1563" s="198">
        <v>1535</v>
      </c>
      <c r="C1563" s="199">
        <v>33295798</v>
      </c>
      <c r="D1563" s="199" t="s">
        <v>1745</v>
      </c>
      <c r="E1563" s="199" t="s">
        <v>1346</v>
      </c>
      <c r="F1563" s="200">
        <v>43578</v>
      </c>
      <c r="G1563" s="200">
        <v>43597</v>
      </c>
      <c r="H1563" s="199">
        <v>172443</v>
      </c>
      <c r="I1563" s="199">
        <v>172443</v>
      </c>
      <c r="J1563" s="199">
        <v>0.61</v>
      </c>
      <c r="K1563" s="199">
        <f t="shared" si="23"/>
        <v>105.19</v>
      </c>
    </row>
    <row r="1564" spans="2:11" x14ac:dyDescent="0.25">
      <c r="B1564" s="198">
        <v>1536</v>
      </c>
      <c r="C1564" s="199">
        <v>33295798</v>
      </c>
      <c r="D1564" s="199" t="s">
        <v>1745</v>
      </c>
      <c r="E1564" s="199" t="s">
        <v>1347</v>
      </c>
      <c r="F1564" s="200">
        <v>43578</v>
      </c>
      <c r="G1564" s="200">
        <v>43597</v>
      </c>
      <c r="H1564" s="199">
        <v>577493</v>
      </c>
      <c r="I1564" s="199">
        <v>577493</v>
      </c>
      <c r="J1564" s="199">
        <v>0.61</v>
      </c>
      <c r="K1564" s="199">
        <f t="shared" ref="K1564:K1627" si="24">ROUND(I1564*(J1564/1000),2)</f>
        <v>352.27</v>
      </c>
    </row>
    <row r="1565" spans="2:11" x14ac:dyDescent="0.25">
      <c r="B1565" s="198">
        <v>1537</v>
      </c>
      <c r="C1565" s="199">
        <v>33295798</v>
      </c>
      <c r="D1565" s="199" t="s">
        <v>1745</v>
      </c>
      <c r="E1565" s="199" t="s">
        <v>1348</v>
      </c>
      <c r="F1565" s="200">
        <v>43578</v>
      </c>
      <c r="G1565" s="200">
        <v>43597</v>
      </c>
      <c r="H1565" s="199">
        <v>15436</v>
      </c>
      <c r="I1565" s="199">
        <v>15436</v>
      </c>
      <c r="J1565" s="199">
        <v>0.61</v>
      </c>
      <c r="K1565" s="199">
        <f t="shared" si="24"/>
        <v>9.42</v>
      </c>
    </row>
    <row r="1566" spans="2:11" x14ac:dyDescent="0.25">
      <c r="B1566" s="198">
        <v>1538</v>
      </c>
      <c r="C1566" s="199">
        <v>33295798</v>
      </c>
      <c r="D1566" s="199" t="s">
        <v>1745</v>
      </c>
      <c r="E1566" s="199" t="s">
        <v>1350</v>
      </c>
      <c r="F1566" s="200">
        <v>43578</v>
      </c>
      <c r="G1566" s="200">
        <v>43597</v>
      </c>
      <c r="H1566" s="199">
        <v>331145</v>
      </c>
      <c r="I1566" s="199">
        <v>331145</v>
      </c>
      <c r="J1566" s="199">
        <v>0.61</v>
      </c>
      <c r="K1566" s="199">
        <f t="shared" si="24"/>
        <v>202</v>
      </c>
    </row>
    <row r="1567" spans="2:11" x14ac:dyDescent="0.25">
      <c r="B1567" s="198">
        <v>1539</v>
      </c>
      <c r="C1567" s="199">
        <v>33295811</v>
      </c>
      <c r="D1567" s="199" t="s">
        <v>1746</v>
      </c>
      <c r="E1567" s="199" t="s">
        <v>1340</v>
      </c>
      <c r="F1567" s="200">
        <v>43577</v>
      </c>
      <c r="G1567" s="200">
        <v>43602</v>
      </c>
      <c r="H1567" s="199">
        <v>39891</v>
      </c>
      <c r="I1567" s="199">
        <v>39891</v>
      </c>
      <c r="J1567" s="199">
        <v>0.61</v>
      </c>
      <c r="K1567" s="199">
        <f t="shared" si="24"/>
        <v>24.33</v>
      </c>
    </row>
    <row r="1568" spans="2:11" x14ac:dyDescent="0.25">
      <c r="B1568" s="198">
        <v>1540</v>
      </c>
      <c r="C1568" s="199">
        <v>33295811</v>
      </c>
      <c r="D1568" s="199" t="s">
        <v>1746</v>
      </c>
      <c r="E1568" s="199" t="s">
        <v>1343</v>
      </c>
      <c r="F1568" s="200">
        <v>43577</v>
      </c>
      <c r="G1568" s="200">
        <v>43602</v>
      </c>
      <c r="H1568" s="199">
        <v>17115</v>
      </c>
      <c r="I1568" s="199">
        <v>17115</v>
      </c>
      <c r="J1568" s="199">
        <v>0.61</v>
      </c>
      <c r="K1568" s="199">
        <f t="shared" si="24"/>
        <v>10.44</v>
      </c>
    </row>
    <row r="1569" spans="2:11" x14ac:dyDescent="0.25">
      <c r="B1569" s="198">
        <v>1541</v>
      </c>
      <c r="C1569" s="199">
        <v>33295811</v>
      </c>
      <c r="D1569" s="199" t="s">
        <v>1746</v>
      </c>
      <c r="E1569" s="199" t="s">
        <v>1344</v>
      </c>
      <c r="F1569" s="200">
        <v>43577</v>
      </c>
      <c r="G1569" s="200">
        <v>43602</v>
      </c>
      <c r="H1569" s="199">
        <v>154239</v>
      </c>
      <c r="I1569" s="199">
        <v>154239</v>
      </c>
      <c r="J1569" s="199">
        <v>0.61</v>
      </c>
      <c r="K1569" s="199">
        <f t="shared" si="24"/>
        <v>94.09</v>
      </c>
    </row>
    <row r="1570" spans="2:11" x14ac:dyDescent="0.25">
      <c r="B1570" s="198">
        <v>1542</v>
      </c>
      <c r="C1570" s="199">
        <v>33295811</v>
      </c>
      <c r="D1570" s="199" t="s">
        <v>1746</v>
      </c>
      <c r="E1570" s="199" t="s">
        <v>1347</v>
      </c>
      <c r="F1570" s="200">
        <v>43577</v>
      </c>
      <c r="G1570" s="200">
        <v>43602</v>
      </c>
      <c r="H1570" s="199">
        <v>2334</v>
      </c>
      <c r="I1570" s="199">
        <v>2334</v>
      </c>
      <c r="J1570" s="199">
        <v>0.61</v>
      </c>
      <c r="K1570" s="199">
        <f t="shared" si="24"/>
        <v>1.42</v>
      </c>
    </row>
    <row r="1571" spans="2:11" x14ac:dyDescent="0.25">
      <c r="B1571" s="198">
        <v>1543</v>
      </c>
      <c r="C1571" s="199">
        <v>33295811</v>
      </c>
      <c r="D1571" s="199" t="s">
        <v>1746</v>
      </c>
      <c r="E1571" s="199" t="s">
        <v>1350</v>
      </c>
      <c r="F1571" s="200">
        <v>43577</v>
      </c>
      <c r="G1571" s="200">
        <v>43602</v>
      </c>
      <c r="H1571" s="199">
        <v>4621</v>
      </c>
      <c r="I1571" s="199">
        <v>4621</v>
      </c>
      <c r="J1571" s="199">
        <v>0.61</v>
      </c>
      <c r="K1571" s="199">
        <f t="shared" si="24"/>
        <v>2.82</v>
      </c>
    </row>
    <row r="1572" spans="2:11" x14ac:dyDescent="0.25">
      <c r="B1572" s="198">
        <v>1544</v>
      </c>
      <c r="C1572" s="199">
        <v>33297930</v>
      </c>
      <c r="D1572" s="199" t="s">
        <v>1747</v>
      </c>
      <c r="E1572" s="199" t="s">
        <v>1340</v>
      </c>
      <c r="F1572" s="200">
        <v>43582</v>
      </c>
      <c r="G1572" s="200">
        <v>43611</v>
      </c>
      <c r="H1572" s="199">
        <v>1075162</v>
      </c>
      <c r="I1572" s="199">
        <v>1075162</v>
      </c>
      <c r="J1572" s="199">
        <v>0.61</v>
      </c>
      <c r="K1572" s="199">
        <f t="shared" si="24"/>
        <v>655.85</v>
      </c>
    </row>
    <row r="1573" spans="2:11" x14ac:dyDescent="0.25">
      <c r="B1573" s="198">
        <v>1545</v>
      </c>
      <c r="C1573" s="199">
        <v>33297930</v>
      </c>
      <c r="D1573" s="199" t="s">
        <v>1747</v>
      </c>
      <c r="E1573" s="199" t="s">
        <v>1343</v>
      </c>
      <c r="F1573" s="200">
        <v>43582</v>
      </c>
      <c r="G1573" s="200">
        <v>43611</v>
      </c>
      <c r="H1573" s="199">
        <v>472751</v>
      </c>
      <c r="I1573" s="199">
        <v>472751</v>
      </c>
      <c r="J1573" s="199">
        <v>0.61</v>
      </c>
      <c r="K1573" s="199">
        <f t="shared" si="24"/>
        <v>288.38</v>
      </c>
    </row>
    <row r="1574" spans="2:11" x14ac:dyDescent="0.25">
      <c r="B1574" s="198">
        <v>1546</v>
      </c>
      <c r="C1574" s="199">
        <v>33297930</v>
      </c>
      <c r="D1574" s="199" t="s">
        <v>1747</v>
      </c>
      <c r="E1574" s="199" t="s">
        <v>1344</v>
      </c>
      <c r="F1574" s="200">
        <v>43582</v>
      </c>
      <c r="G1574" s="200">
        <v>43611</v>
      </c>
      <c r="H1574" s="199">
        <v>1567400</v>
      </c>
      <c r="I1574" s="199">
        <v>1567400</v>
      </c>
      <c r="J1574" s="199">
        <v>0.61</v>
      </c>
      <c r="K1574" s="199">
        <f t="shared" si="24"/>
        <v>956.11</v>
      </c>
    </row>
    <row r="1575" spans="2:11" x14ac:dyDescent="0.25">
      <c r="B1575" s="198">
        <v>1547</v>
      </c>
      <c r="C1575" s="199">
        <v>33297930</v>
      </c>
      <c r="D1575" s="199" t="s">
        <v>1747</v>
      </c>
      <c r="E1575" s="199" t="s">
        <v>1347</v>
      </c>
      <c r="F1575" s="200">
        <v>43582</v>
      </c>
      <c r="G1575" s="200">
        <v>43611</v>
      </c>
      <c r="H1575" s="199">
        <v>8377</v>
      </c>
      <c r="I1575" s="199">
        <v>8377</v>
      </c>
      <c r="J1575" s="199">
        <v>0.61</v>
      </c>
      <c r="K1575" s="199">
        <f t="shared" si="24"/>
        <v>5.1100000000000003</v>
      </c>
    </row>
    <row r="1576" spans="2:11" x14ac:dyDescent="0.25">
      <c r="B1576" s="198">
        <v>1548</v>
      </c>
      <c r="C1576" s="199">
        <v>33297930</v>
      </c>
      <c r="D1576" s="199" t="s">
        <v>1747</v>
      </c>
      <c r="E1576" s="199" t="s">
        <v>1350</v>
      </c>
      <c r="F1576" s="200">
        <v>43582</v>
      </c>
      <c r="G1576" s="200">
        <v>43611</v>
      </c>
      <c r="H1576" s="199">
        <v>451349</v>
      </c>
      <c r="I1576" s="199">
        <v>451349</v>
      </c>
      <c r="J1576" s="199">
        <v>0.61</v>
      </c>
      <c r="K1576" s="199">
        <f t="shared" si="24"/>
        <v>275.32</v>
      </c>
    </row>
    <row r="1577" spans="2:11" x14ac:dyDescent="0.25">
      <c r="B1577" s="198">
        <v>1549</v>
      </c>
      <c r="C1577" s="199">
        <v>33297933</v>
      </c>
      <c r="D1577" s="199" t="s">
        <v>1748</v>
      </c>
      <c r="E1577" s="199" t="s">
        <v>1344</v>
      </c>
      <c r="F1577" s="200">
        <v>43577</v>
      </c>
      <c r="G1577" s="200">
        <v>43602</v>
      </c>
      <c r="H1577" s="199">
        <v>599975</v>
      </c>
      <c r="I1577" s="199">
        <v>599975</v>
      </c>
      <c r="J1577" s="199">
        <v>0.61</v>
      </c>
      <c r="K1577" s="199">
        <f t="shared" si="24"/>
        <v>365.98</v>
      </c>
    </row>
    <row r="1578" spans="2:11" x14ac:dyDescent="0.25">
      <c r="B1578" s="198">
        <v>1550</v>
      </c>
      <c r="C1578" s="199">
        <v>33297933</v>
      </c>
      <c r="D1578" s="199" t="s">
        <v>1748</v>
      </c>
      <c r="E1578" s="199" t="s">
        <v>1345</v>
      </c>
      <c r="F1578" s="200">
        <v>43577</v>
      </c>
      <c r="G1578" s="200">
        <v>43602</v>
      </c>
      <c r="H1578" s="199">
        <v>34530</v>
      </c>
      <c r="I1578" s="199">
        <v>34530</v>
      </c>
      <c r="J1578" s="199">
        <v>0.61</v>
      </c>
      <c r="K1578" s="199">
        <f t="shared" si="24"/>
        <v>21.06</v>
      </c>
    </row>
    <row r="1579" spans="2:11" x14ac:dyDescent="0.25">
      <c r="B1579" s="198">
        <v>1551</v>
      </c>
      <c r="C1579" s="199">
        <v>33298745</v>
      </c>
      <c r="D1579" s="199" t="s">
        <v>1749</v>
      </c>
      <c r="E1579" s="199" t="s">
        <v>1344</v>
      </c>
      <c r="F1579" s="200">
        <v>43577</v>
      </c>
      <c r="G1579" s="200">
        <v>43604</v>
      </c>
      <c r="H1579" s="199">
        <v>657760</v>
      </c>
      <c r="I1579" s="199">
        <v>657760</v>
      </c>
      <c r="J1579" s="199">
        <v>0.61</v>
      </c>
      <c r="K1579" s="199">
        <f t="shared" si="24"/>
        <v>401.23</v>
      </c>
    </row>
    <row r="1580" spans="2:11" x14ac:dyDescent="0.25">
      <c r="B1580" s="198">
        <v>1552</v>
      </c>
      <c r="C1580" s="199">
        <v>33298745</v>
      </c>
      <c r="D1580" s="199" t="s">
        <v>1749</v>
      </c>
      <c r="E1580" s="199" t="s">
        <v>1345</v>
      </c>
      <c r="F1580" s="200">
        <v>43577</v>
      </c>
      <c r="G1580" s="200">
        <v>43604</v>
      </c>
      <c r="H1580" s="199">
        <v>48096</v>
      </c>
      <c r="I1580" s="199">
        <v>48096</v>
      </c>
      <c r="J1580" s="199">
        <v>0.61</v>
      </c>
      <c r="K1580" s="199">
        <f t="shared" si="24"/>
        <v>29.34</v>
      </c>
    </row>
    <row r="1581" spans="2:11" x14ac:dyDescent="0.25">
      <c r="B1581" s="198">
        <v>1553</v>
      </c>
      <c r="C1581" s="199">
        <v>33302549</v>
      </c>
      <c r="D1581" s="199" t="s">
        <v>1750</v>
      </c>
      <c r="E1581" s="199" t="s">
        <v>1344</v>
      </c>
      <c r="F1581" s="200">
        <v>43581</v>
      </c>
      <c r="G1581" s="200">
        <v>43646</v>
      </c>
      <c r="H1581" s="199">
        <v>1263151</v>
      </c>
      <c r="I1581" s="199">
        <v>1263151</v>
      </c>
      <c r="J1581" s="199">
        <v>0.61</v>
      </c>
      <c r="K1581" s="199">
        <f t="shared" si="24"/>
        <v>770.52</v>
      </c>
    </row>
    <row r="1582" spans="2:11" x14ac:dyDescent="0.25">
      <c r="B1582" s="198">
        <v>1554</v>
      </c>
      <c r="C1582" s="199">
        <v>33302549</v>
      </c>
      <c r="D1582" s="199" t="s">
        <v>1750</v>
      </c>
      <c r="E1582" s="199" t="s">
        <v>1345</v>
      </c>
      <c r="F1582" s="200">
        <v>43581</v>
      </c>
      <c r="G1582" s="200">
        <v>43646</v>
      </c>
      <c r="H1582" s="199">
        <v>53411</v>
      </c>
      <c r="I1582" s="199">
        <v>53411</v>
      </c>
      <c r="J1582" s="199">
        <v>0.61</v>
      </c>
      <c r="K1582" s="199">
        <f t="shared" si="24"/>
        <v>32.58</v>
      </c>
    </row>
    <row r="1583" spans="2:11" x14ac:dyDescent="0.25">
      <c r="B1583" s="198">
        <v>1555</v>
      </c>
      <c r="C1583" s="199">
        <v>33303409</v>
      </c>
      <c r="D1583" s="199" t="s">
        <v>1751</v>
      </c>
      <c r="E1583" s="199" t="s">
        <v>1344</v>
      </c>
      <c r="F1583" s="200">
        <v>43593</v>
      </c>
      <c r="G1583" s="200">
        <v>43646</v>
      </c>
      <c r="H1583" s="199">
        <v>29300</v>
      </c>
      <c r="I1583" s="199">
        <v>29300</v>
      </c>
      <c r="J1583" s="199">
        <v>0.61</v>
      </c>
      <c r="K1583" s="199">
        <f t="shared" si="24"/>
        <v>17.87</v>
      </c>
    </row>
    <row r="1584" spans="2:11" x14ac:dyDescent="0.25">
      <c r="B1584" s="198">
        <v>1556</v>
      </c>
      <c r="C1584" s="199">
        <v>33308046</v>
      </c>
      <c r="D1584" s="199" t="s">
        <v>1752</v>
      </c>
      <c r="E1584" s="199" t="s">
        <v>1340</v>
      </c>
      <c r="F1584" s="200">
        <v>43577</v>
      </c>
      <c r="G1584" s="200">
        <v>43606</v>
      </c>
      <c r="H1584" s="199">
        <v>605921</v>
      </c>
      <c r="I1584" s="199">
        <v>605921</v>
      </c>
      <c r="J1584" s="199">
        <v>0.61</v>
      </c>
      <c r="K1584" s="199">
        <f t="shared" si="24"/>
        <v>369.61</v>
      </c>
    </row>
    <row r="1585" spans="2:11" x14ac:dyDescent="0.25">
      <c r="B1585" s="198">
        <v>1557</v>
      </c>
      <c r="C1585" s="199">
        <v>33308379</v>
      </c>
      <c r="D1585" s="199" t="s">
        <v>1753</v>
      </c>
      <c r="E1585" s="199" t="s">
        <v>1344</v>
      </c>
      <c r="F1585" s="200">
        <v>43575</v>
      </c>
      <c r="G1585" s="200">
        <v>43607</v>
      </c>
      <c r="H1585" s="199">
        <v>401842</v>
      </c>
      <c r="I1585" s="199">
        <v>401842</v>
      </c>
      <c r="J1585" s="199">
        <v>0.61</v>
      </c>
      <c r="K1585" s="199">
        <f t="shared" si="24"/>
        <v>245.12</v>
      </c>
    </row>
    <row r="1586" spans="2:11" x14ac:dyDescent="0.25">
      <c r="B1586" s="198">
        <v>1558</v>
      </c>
      <c r="C1586" s="199">
        <v>33309044</v>
      </c>
      <c r="D1586" s="199" t="s">
        <v>1754</v>
      </c>
      <c r="E1586" s="199" t="s">
        <v>1343</v>
      </c>
      <c r="F1586" s="200">
        <v>43577</v>
      </c>
      <c r="G1586" s="200">
        <v>43604</v>
      </c>
      <c r="H1586" s="199">
        <v>291575</v>
      </c>
      <c r="I1586" s="199">
        <v>291575</v>
      </c>
      <c r="J1586" s="199">
        <v>0.61</v>
      </c>
      <c r="K1586" s="199">
        <f t="shared" si="24"/>
        <v>177.86</v>
      </c>
    </row>
    <row r="1587" spans="2:11" x14ac:dyDescent="0.25">
      <c r="B1587" s="198">
        <v>1559</v>
      </c>
      <c r="C1587" s="199">
        <v>33309240</v>
      </c>
      <c r="D1587" s="199" t="s">
        <v>1755</v>
      </c>
      <c r="E1587" s="199" t="s">
        <v>1344</v>
      </c>
      <c r="F1587" s="200">
        <v>43586</v>
      </c>
      <c r="G1587" s="200">
        <v>43625</v>
      </c>
      <c r="H1587" s="199">
        <v>260989</v>
      </c>
      <c r="I1587" s="199">
        <v>260989</v>
      </c>
      <c r="J1587" s="199">
        <v>0.61</v>
      </c>
      <c r="K1587" s="199">
        <f t="shared" si="24"/>
        <v>159.19999999999999</v>
      </c>
    </row>
    <row r="1588" spans="2:11" x14ac:dyDescent="0.25">
      <c r="B1588" s="198">
        <v>1560</v>
      </c>
      <c r="C1588" s="199">
        <v>33309240</v>
      </c>
      <c r="D1588" s="199" t="s">
        <v>1755</v>
      </c>
      <c r="E1588" s="199" t="s">
        <v>1345</v>
      </c>
      <c r="F1588" s="200">
        <v>43586</v>
      </c>
      <c r="G1588" s="200">
        <v>43625</v>
      </c>
      <c r="H1588" s="199">
        <v>20423</v>
      </c>
      <c r="I1588" s="199">
        <v>20423</v>
      </c>
      <c r="J1588" s="199">
        <v>0.61</v>
      </c>
      <c r="K1588" s="199">
        <f t="shared" si="24"/>
        <v>12.46</v>
      </c>
    </row>
    <row r="1589" spans="2:11" x14ac:dyDescent="0.25">
      <c r="B1589" s="198">
        <v>1561</v>
      </c>
      <c r="C1589" s="199">
        <v>33309343</v>
      </c>
      <c r="D1589" s="199" t="s">
        <v>1756</v>
      </c>
      <c r="E1589" s="199" t="s">
        <v>1340</v>
      </c>
      <c r="F1589" s="200">
        <v>43586</v>
      </c>
      <c r="G1589" s="200">
        <v>43597</v>
      </c>
      <c r="H1589" s="199">
        <v>157903</v>
      </c>
      <c r="I1589" s="199">
        <v>157903</v>
      </c>
      <c r="J1589" s="199">
        <v>0.61</v>
      </c>
      <c r="K1589" s="199">
        <f t="shared" si="24"/>
        <v>96.32</v>
      </c>
    </row>
    <row r="1590" spans="2:11" x14ac:dyDescent="0.25">
      <c r="B1590" s="198">
        <v>1562</v>
      </c>
      <c r="C1590" s="199">
        <v>33309343</v>
      </c>
      <c r="D1590" s="199" t="s">
        <v>1756</v>
      </c>
      <c r="E1590" s="199" t="s">
        <v>1343</v>
      </c>
      <c r="F1590" s="200">
        <v>43586</v>
      </c>
      <c r="G1590" s="200">
        <v>43597</v>
      </c>
      <c r="H1590" s="199">
        <v>285468</v>
      </c>
      <c r="I1590" s="199">
        <v>285468</v>
      </c>
      <c r="J1590" s="199">
        <v>0.61</v>
      </c>
      <c r="K1590" s="199">
        <f t="shared" si="24"/>
        <v>174.14</v>
      </c>
    </row>
    <row r="1591" spans="2:11" x14ac:dyDescent="0.25">
      <c r="B1591" s="198">
        <v>1563</v>
      </c>
      <c r="C1591" s="199">
        <v>33309343</v>
      </c>
      <c r="D1591" s="199" t="s">
        <v>1756</v>
      </c>
      <c r="E1591" s="199" t="s">
        <v>1344</v>
      </c>
      <c r="F1591" s="200">
        <v>43586</v>
      </c>
      <c r="G1591" s="200">
        <v>43597</v>
      </c>
      <c r="H1591" s="199">
        <v>739189</v>
      </c>
      <c r="I1591" s="199">
        <v>739189</v>
      </c>
      <c r="J1591" s="199">
        <v>0.61</v>
      </c>
      <c r="K1591" s="199">
        <f t="shared" si="24"/>
        <v>450.91</v>
      </c>
    </row>
    <row r="1592" spans="2:11" x14ac:dyDescent="0.25">
      <c r="B1592" s="198">
        <v>1564</v>
      </c>
      <c r="C1592" s="199">
        <v>33309343</v>
      </c>
      <c r="D1592" s="199" t="s">
        <v>1756</v>
      </c>
      <c r="E1592" s="199" t="s">
        <v>1346</v>
      </c>
      <c r="F1592" s="200">
        <v>43586</v>
      </c>
      <c r="G1592" s="200">
        <v>43597</v>
      </c>
      <c r="H1592" s="199">
        <v>34276</v>
      </c>
      <c r="I1592" s="199">
        <v>34276</v>
      </c>
      <c r="J1592" s="199">
        <v>0.61</v>
      </c>
      <c r="K1592" s="199">
        <f t="shared" si="24"/>
        <v>20.91</v>
      </c>
    </row>
    <row r="1593" spans="2:11" x14ac:dyDescent="0.25">
      <c r="B1593" s="198">
        <v>1565</v>
      </c>
      <c r="C1593" s="199">
        <v>33309343</v>
      </c>
      <c r="D1593" s="199" t="s">
        <v>1756</v>
      </c>
      <c r="E1593" s="199" t="s">
        <v>1347</v>
      </c>
      <c r="F1593" s="200">
        <v>43586</v>
      </c>
      <c r="G1593" s="200">
        <v>43597</v>
      </c>
      <c r="H1593" s="199">
        <v>33154</v>
      </c>
      <c r="I1593" s="199">
        <v>33154</v>
      </c>
      <c r="J1593" s="199">
        <v>0.61</v>
      </c>
      <c r="K1593" s="199">
        <f t="shared" si="24"/>
        <v>20.22</v>
      </c>
    </row>
    <row r="1594" spans="2:11" x14ac:dyDescent="0.25">
      <c r="B1594" s="198">
        <v>1566</v>
      </c>
      <c r="C1594" s="199">
        <v>33309343</v>
      </c>
      <c r="D1594" s="199" t="s">
        <v>1756</v>
      </c>
      <c r="E1594" s="199" t="s">
        <v>1350</v>
      </c>
      <c r="F1594" s="200">
        <v>43586</v>
      </c>
      <c r="G1594" s="200">
        <v>43597</v>
      </c>
      <c r="H1594" s="199">
        <v>230704</v>
      </c>
      <c r="I1594" s="199">
        <v>230704</v>
      </c>
      <c r="J1594" s="199">
        <v>0.61</v>
      </c>
      <c r="K1594" s="199">
        <f t="shared" si="24"/>
        <v>140.72999999999999</v>
      </c>
    </row>
    <row r="1595" spans="2:11" x14ac:dyDescent="0.25">
      <c r="B1595" s="198">
        <v>1567</v>
      </c>
      <c r="C1595" s="199">
        <v>33309642</v>
      </c>
      <c r="D1595" s="199" t="s">
        <v>1757</v>
      </c>
      <c r="E1595" s="199" t="s">
        <v>1340</v>
      </c>
      <c r="F1595" s="200">
        <v>43605</v>
      </c>
      <c r="G1595" s="200">
        <v>43632</v>
      </c>
      <c r="H1595" s="199">
        <v>63766</v>
      </c>
      <c r="I1595" s="199">
        <v>63766</v>
      </c>
      <c r="J1595" s="199">
        <v>0.61</v>
      </c>
      <c r="K1595" s="199">
        <f t="shared" si="24"/>
        <v>38.9</v>
      </c>
    </row>
    <row r="1596" spans="2:11" x14ac:dyDescent="0.25">
      <c r="B1596" s="198">
        <v>1568</v>
      </c>
      <c r="C1596" s="199">
        <v>33310611</v>
      </c>
      <c r="D1596" s="199" t="s">
        <v>1758</v>
      </c>
      <c r="E1596" s="199" t="s">
        <v>1344</v>
      </c>
      <c r="F1596" s="200">
        <v>43584</v>
      </c>
      <c r="G1596" s="200">
        <v>43597</v>
      </c>
      <c r="H1596" s="199">
        <v>180148</v>
      </c>
      <c r="I1596" s="199">
        <v>180148</v>
      </c>
      <c r="J1596" s="199">
        <v>0.61</v>
      </c>
      <c r="K1596" s="199">
        <f t="shared" si="24"/>
        <v>109.89</v>
      </c>
    </row>
    <row r="1597" spans="2:11" x14ac:dyDescent="0.25">
      <c r="B1597" s="198">
        <v>1569</v>
      </c>
      <c r="C1597" s="199">
        <v>33310611</v>
      </c>
      <c r="D1597" s="199" t="s">
        <v>1758</v>
      </c>
      <c r="E1597" s="199" t="s">
        <v>1345</v>
      </c>
      <c r="F1597" s="200">
        <v>43584</v>
      </c>
      <c r="G1597" s="200">
        <v>43597</v>
      </c>
      <c r="H1597" s="199">
        <v>14670</v>
      </c>
      <c r="I1597" s="199">
        <v>14670</v>
      </c>
      <c r="J1597" s="199">
        <v>0.61</v>
      </c>
      <c r="K1597" s="199">
        <f t="shared" si="24"/>
        <v>8.9499999999999993</v>
      </c>
    </row>
    <row r="1598" spans="2:11" x14ac:dyDescent="0.25">
      <c r="B1598" s="198">
        <v>1570</v>
      </c>
      <c r="C1598" s="199">
        <v>33319897</v>
      </c>
      <c r="D1598" s="199" t="s">
        <v>1759</v>
      </c>
      <c r="E1598" s="199" t="s">
        <v>1348</v>
      </c>
      <c r="F1598" s="200">
        <v>43580</v>
      </c>
      <c r="G1598" s="200">
        <v>43738</v>
      </c>
      <c r="H1598" s="199">
        <v>3902</v>
      </c>
      <c r="I1598" s="199">
        <v>3902</v>
      </c>
      <c r="J1598" s="199">
        <v>0.61</v>
      </c>
      <c r="K1598" s="199">
        <f t="shared" si="24"/>
        <v>2.38</v>
      </c>
    </row>
    <row r="1599" spans="2:11" x14ac:dyDescent="0.25">
      <c r="B1599" s="198">
        <v>1571</v>
      </c>
      <c r="C1599" s="199">
        <v>33320742</v>
      </c>
      <c r="D1599" s="199" t="s">
        <v>1760</v>
      </c>
      <c r="E1599" s="199" t="s">
        <v>1340</v>
      </c>
      <c r="F1599" s="200">
        <v>43577</v>
      </c>
      <c r="G1599" s="200">
        <v>43604</v>
      </c>
      <c r="H1599" s="199">
        <v>295530</v>
      </c>
      <c r="I1599" s="199">
        <v>295530</v>
      </c>
      <c r="J1599" s="199">
        <v>0.61</v>
      </c>
      <c r="K1599" s="199">
        <f t="shared" si="24"/>
        <v>180.27</v>
      </c>
    </row>
    <row r="1600" spans="2:11" x14ac:dyDescent="0.25">
      <c r="B1600" s="198">
        <v>1572</v>
      </c>
      <c r="C1600" s="199">
        <v>33321487</v>
      </c>
      <c r="D1600" s="199" t="s">
        <v>1761</v>
      </c>
      <c r="E1600" s="199" t="s">
        <v>1344</v>
      </c>
      <c r="F1600" s="200">
        <v>43591</v>
      </c>
      <c r="G1600" s="200">
        <v>43625</v>
      </c>
      <c r="H1600" s="199">
        <v>650386</v>
      </c>
      <c r="I1600" s="199">
        <v>650386</v>
      </c>
      <c r="J1600" s="199">
        <v>0.61</v>
      </c>
      <c r="K1600" s="199">
        <f t="shared" si="24"/>
        <v>396.74</v>
      </c>
    </row>
    <row r="1601" spans="2:11" x14ac:dyDescent="0.25">
      <c r="B1601" s="198">
        <v>1573</v>
      </c>
      <c r="C1601" s="199">
        <v>33321487</v>
      </c>
      <c r="D1601" s="199" t="s">
        <v>1761</v>
      </c>
      <c r="E1601" s="199" t="s">
        <v>1345</v>
      </c>
      <c r="F1601" s="200">
        <v>43591</v>
      </c>
      <c r="G1601" s="200">
        <v>43625</v>
      </c>
      <c r="H1601" s="199">
        <v>24736</v>
      </c>
      <c r="I1601" s="199">
        <v>24736</v>
      </c>
      <c r="J1601" s="199">
        <v>0.61</v>
      </c>
      <c r="K1601" s="199">
        <f t="shared" si="24"/>
        <v>15.09</v>
      </c>
    </row>
    <row r="1602" spans="2:11" x14ac:dyDescent="0.25">
      <c r="B1602" s="198">
        <v>1574</v>
      </c>
      <c r="C1602" s="199">
        <v>33322824</v>
      </c>
      <c r="D1602" s="199" t="s">
        <v>1762</v>
      </c>
      <c r="E1602" s="199" t="s">
        <v>1344</v>
      </c>
      <c r="F1602" s="200">
        <v>43577</v>
      </c>
      <c r="G1602" s="200">
        <v>43604</v>
      </c>
      <c r="H1602" s="199">
        <v>399403</v>
      </c>
      <c r="I1602" s="199">
        <v>399403</v>
      </c>
      <c r="J1602" s="199">
        <v>0.61</v>
      </c>
      <c r="K1602" s="199">
        <f t="shared" si="24"/>
        <v>243.64</v>
      </c>
    </row>
    <row r="1603" spans="2:11" x14ac:dyDescent="0.25">
      <c r="B1603" s="198">
        <v>1575</v>
      </c>
      <c r="C1603" s="199">
        <v>33322824</v>
      </c>
      <c r="D1603" s="199" t="s">
        <v>1762</v>
      </c>
      <c r="E1603" s="199" t="s">
        <v>1345</v>
      </c>
      <c r="F1603" s="200">
        <v>43577</v>
      </c>
      <c r="G1603" s="200">
        <v>43604</v>
      </c>
      <c r="H1603" s="199">
        <v>29083</v>
      </c>
      <c r="I1603" s="199">
        <v>29083</v>
      </c>
      <c r="J1603" s="199">
        <v>0.61</v>
      </c>
      <c r="K1603" s="199">
        <f t="shared" si="24"/>
        <v>17.739999999999998</v>
      </c>
    </row>
    <row r="1604" spans="2:11" x14ac:dyDescent="0.25">
      <c r="B1604" s="198">
        <v>1576</v>
      </c>
      <c r="C1604" s="199">
        <v>33323171</v>
      </c>
      <c r="D1604" s="199" t="s">
        <v>1763</v>
      </c>
      <c r="E1604" s="199" t="s">
        <v>1340</v>
      </c>
      <c r="F1604" s="200">
        <v>43599</v>
      </c>
      <c r="G1604" s="200">
        <v>43611</v>
      </c>
      <c r="H1604" s="199">
        <v>244133</v>
      </c>
      <c r="I1604" s="199">
        <v>244133</v>
      </c>
      <c r="J1604" s="199">
        <v>0.61</v>
      </c>
      <c r="K1604" s="199">
        <f t="shared" si="24"/>
        <v>148.91999999999999</v>
      </c>
    </row>
    <row r="1605" spans="2:11" x14ac:dyDescent="0.25">
      <c r="B1605" s="198">
        <v>1577</v>
      </c>
      <c r="C1605" s="199">
        <v>33323171</v>
      </c>
      <c r="D1605" s="199" t="s">
        <v>1763</v>
      </c>
      <c r="E1605" s="199" t="s">
        <v>1343</v>
      </c>
      <c r="F1605" s="200">
        <v>43599</v>
      </c>
      <c r="G1605" s="200">
        <v>43611</v>
      </c>
      <c r="H1605" s="199">
        <v>70375</v>
      </c>
      <c r="I1605" s="199">
        <v>70375</v>
      </c>
      <c r="J1605" s="199">
        <v>0.61</v>
      </c>
      <c r="K1605" s="199">
        <f t="shared" si="24"/>
        <v>42.93</v>
      </c>
    </row>
    <row r="1606" spans="2:11" x14ac:dyDescent="0.25">
      <c r="B1606" s="198">
        <v>1578</v>
      </c>
      <c r="C1606" s="199">
        <v>33323171</v>
      </c>
      <c r="D1606" s="199" t="s">
        <v>1763</v>
      </c>
      <c r="E1606" s="199" t="s">
        <v>1346</v>
      </c>
      <c r="F1606" s="200">
        <v>43599</v>
      </c>
      <c r="G1606" s="200">
        <v>43611</v>
      </c>
      <c r="H1606" s="199">
        <v>293715</v>
      </c>
      <c r="I1606" s="199">
        <v>293715</v>
      </c>
      <c r="J1606" s="199">
        <v>0.61</v>
      </c>
      <c r="K1606" s="199">
        <f t="shared" si="24"/>
        <v>179.17</v>
      </c>
    </row>
    <row r="1607" spans="2:11" x14ac:dyDescent="0.25">
      <c r="B1607" s="198">
        <v>1579</v>
      </c>
      <c r="C1607" s="199">
        <v>33325180</v>
      </c>
      <c r="D1607" s="199" t="s">
        <v>1764</v>
      </c>
      <c r="E1607" s="199" t="s">
        <v>1344</v>
      </c>
      <c r="F1607" s="200">
        <v>43577</v>
      </c>
      <c r="G1607" s="200">
        <v>43646</v>
      </c>
      <c r="H1607" s="199">
        <v>625322</v>
      </c>
      <c r="I1607" s="199">
        <v>625322</v>
      </c>
      <c r="J1607" s="199">
        <v>0.61</v>
      </c>
      <c r="K1607" s="199">
        <f t="shared" si="24"/>
        <v>381.45</v>
      </c>
    </row>
    <row r="1608" spans="2:11" x14ac:dyDescent="0.25">
      <c r="B1608" s="198">
        <v>1580</v>
      </c>
      <c r="C1608" s="199">
        <v>33325180</v>
      </c>
      <c r="D1608" s="199" t="s">
        <v>1764</v>
      </c>
      <c r="E1608" s="199" t="s">
        <v>1345</v>
      </c>
      <c r="F1608" s="200">
        <v>43577</v>
      </c>
      <c r="G1608" s="200">
        <v>43646</v>
      </c>
      <c r="H1608" s="199">
        <v>28998</v>
      </c>
      <c r="I1608" s="199">
        <v>28998</v>
      </c>
      <c r="J1608" s="199">
        <v>0.61</v>
      </c>
      <c r="K1608" s="199">
        <f t="shared" si="24"/>
        <v>17.690000000000001</v>
      </c>
    </row>
    <row r="1609" spans="2:11" x14ac:dyDescent="0.25">
      <c r="B1609" s="198">
        <v>1581</v>
      </c>
      <c r="C1609" s="199">
        <v>33326670</v>
      </c>
      <c r="D1609" s="199" t="s">
        <v>1765</v>
      </c>
      <c r="E1609" s="199" t="s">
        <v>1344</v>
      </c>
      <c r="F1609" s="200">
        <v>43586</v>
      </c>
      <c r="G1609" s="200">
        <v>43603</v>
      </c>
      <c r="H1609" s="199">
        <v>1024214</v>
      </c>
      <c r="I1609" s="199">
        <v>1024214</v>
      </c>
      <c r="J1609" s="199">
        <v>0.61</v>
      </c>
      <c r="K1609" s="199">
        <f t="shared" si="24"/>
        <v>624.77</v>
      </c>
    </row>
    <row r="1610" spans="2:11" x14ac:dyDescent="0.25">
      <c r="B1610" s="198">
        <v>1582</v>
      </c>
      <c r="C1610" s="199">
        <v>33326670</v>
      </c>
      <c r="D1610" s="199" t="s">
        <v>1765</v>
      </c>
      <c r="E1610" s="199" t="s">
        <v>1345</v>
      </c>
      <c r="F1610" s="200">
        <v>43586</v>
      </c>
      <c r="G1610" s="200">
        <v>43603</v>
      </c>
      <c r="H1610" s="199">
        <v>57602</v>
      </c>
      <c r="I1610" s="199">
        <v>57602</v>
      </c>
      <c r="J1610" s="199">
        <v>0.61</v>
      </c>
      <c r="K1610" s="199">
        <f t="shared" si="24"/>
        <v>35.14</v>
      </c>
    </row>
    <row r="1611" spans="2:11" x14ac:dyDescent="0.25">
      <c r="B1611" s="198">
        <v>1583</v>
      </c>
      <c r="C1611" s="199">
        <v>33328319</v>
      </c>
      <c r="D1611" s="199" t="s">
        <v>1766</v>
      </c>
      <c r="E1611" s="199" t="s">
        <v>1340</v>
      </c>
      <c r="F1611" s="200">
        <v>43584</v>
      </c>
      <c r="G1611" s="200">
        <v>43596</v>
      </c>
      <c r="H1611" s="199">
        <v>77055</v>
      </c>
      <c r="I1611" s="199">
        <v>77055</v>
      </c>
      <c r="J1611" s="199">
        <v>0.61</v>
      </c>
      <c r="K1611" s="199">
        <f t="shared" si="24"/>
        <v>47</v>
      </c>
    </row>
    <row r="1612" spans="2:11" x14ac:dyDescent="0.25">
      <c r="B1612" s="198">
        <v>1584</v>
      </c>
      <c r="C1612" s="199">
        <v>33328319</v>
      </c>
      <c r="D1612" s="199" t="s">
        <v>1766</v>
      </c>
      <c r="E1612" s="199" t="s">
        <v>1343</v>
      </c>
      <c r="F1612" s="200">
        <v>43584</v>
      </c>
      <c r="G1612" s="200">
        <v>43596</v>
      </c>
      <c r="H1612" s="199">
        <v>27000</v>
      </c>
      <c r="I1612" s="199">
        <v>27000</v>
      </c>
      <c r="J1612" s="199">
        <v>0.61</v>
      </c>
      <c r="K1612" s="199">
        <f t="shared" si="24"/>
        <v>16.47</v>
      </c>
    </row>
    <row r="1613" spans="2:11" x14ac:dyDescent="0.25">
      <c r="B1613" s="198">
        <v>1585</v>
      </c>
      <c r="C1613" s="199">
        <v>33328319</v>
      </c>
      <c r="D1613" s="199" t="s">
        <v>1766</v>
      </c>
      <c r="E1613" s="199" t="s">
        <v>1346</v>
      </c>
      <c r="F1613" s="200">
        <v>43584</v>
      </c>
      <c r="G1613" s="200">
        <v>43596</v>
      </c>
      <c r="H1613" s="199">
        <v>42537</v>
      </c>
      <c r="I1613" s="199">
        <v>42537</v>
      </c>
      <c r="J1613" s="199">
        <v>0.61</v>
      </c>
      <c r="K1613" s="199">
        <f t="shared" si="24"/>
        <v>25.95</v>
      </c>
    </row>
    <row r="1614" spans="2:11" x14ac:dyDescent="0.25">
      <c r="B1614" s="198">
        <v>1586</v>
      </c>
      <c r="C1614" s="199">
        <v>33328319</v>
      </c>
      <c r="D1614" s="199" t="s">
        <v>1766</v>
      </c>
      <c r="E1614" s="199" t="s">
        <v>1347</v>
      </c>
      <c r="F1614" s="200">
        <v>43584</v>
      </c>
      <c r="G1614" s="200">
        <v>43596</v>
      </c>
      <c r="H1614" s="199">
        <v>141979</v>
      </c>
      <c r="I1614" s="199">
        <v>141979</v>
      </c>
      <c r="J1614" s="199">
        <v>0.61</v>
      </c>
      <c r="K1614" s="199">
        <f t="shared" si="24"/>
        <v>86.61</v>
      </c>
    </row>
    <row r="1615" spans="2:11" x14ac:dyDescent="0.25">
      <c r="B1615" s="198">
        <v>1587</v>
      </c>
      <c r="C1615" s="199">
        <v>33328319</v>
      </c>
      <c r="D1615" s="199" t="s">
        <v>1766</v>
      </c>
      <c r="E1615" s="199" t="s">
        <v>1350</v>
      </c>
      <c r="F1615" s="200">
        <v>43584</v>
      </c>
      <c r="G1615" s="200">
        <v>43596</v>
      </c>
      <c r="H1615" s="199">
        <v>57638</v>
      </c>
      <c r="I1615" s="199">
        <v>57638</v>
      </c>
      <c r="J1615" s="199">
        <v>0.61</v>
      </c>
      <c r="K1615" s="199">
        <f t="shared" si="24"/>
        <v>35.159999999999997</v>
      </c>
    </row>
    <row r="1616" spans="2:11" x14ac:dyDescent="0.25">
      <c r="B1616" s="198">
        <v>1588</v>
      </c>
      <c r="C1616" s="199">
        <v>33328325</v>
      </c>
      <c r="D1616" s="199" t="s">
        <v>1767</v>
      </c>
      <c r="E1616" s="199" t="s">
        <v>1340</v>
      </c>
      <c r="F1616" s="200">
        <v>43605</v>
      </c>
      <c r="G1616" s="200">
        <v>43639</v>
      </c>
      <c r="H1616" s="199">
        <v>119898</v>
      </c>
      <c r="I1616" s="199">
        <v>119898</v>
      </c>
      <c r="J1616" s="199">
        <v>0.61</v>
      </c>
      <c r="K1616" s="199">
        <f t="shared" si="24"/>
        <v>73.14</v>
      </c>
    </row>
    <row r="1617" spans="2:11" x14ac:dyDescent="0.25">
      <c r="B1617" s="198">
        <v>1589</v>
      </c>
      <c r="C1617" s="199">
        <v>33328325</v>
      </c>
      <c r="D1617" s="199" t="s">
        <v>1767</v>
      </c>
      <c r="E1617" s="199" t="s">
        <v>1343</v>
      </c>
      <c r="F1617" s="200">
        <v>43605</v>
      </c>
      <c r="G1617" s="200">
        <v>43639</v>
      </c>
      <c r="H1617" s="199">
        <v>21594</v>
      </c>
      <c r="I1617" s="199">
        <v>21594</v>
      </c>
      <c r="J1617" s="199">
        <v>0.61</v>
      </c>
      <c r="K1617" s="199">
        <f t="shared" si="24"/>
        <v>13.17</v>
      </c>
    </row>
    <row r="1618" spans="2:11" x14ac:dyDescent="0.25">
      <c r="B1618" s="198">
        <v>1590</v>
      </c>
      <c r="C1618" s="199">
        <v>33328325</v>
      </c>
      <c r="D1618" s="199" t="s">
        <v>1767</v>
      </c>
      <c r="E1618" s="199" t="s">
        <v>1344</v>
      </c>
      <c r="F1618" s="200">
        <v>43605</v>
      </c>
      <c r="G1618" s="200">
        <v>43639</v>
      </c>
      <c r="H1618" s="199">
        <v>401096</v>
      </c>
      <c r="I1618" s="199">
        <v>401096</v>
      </c>
      <c r="J1618" s="199">
        <v>0.61</v>
      </c>
      <c r="K1618" s="199">
        <f t="shared" si="24"/>
        <v>244.67</v>
      </c>
    </row>
    <row r="1619" spans="2:11" x14ac:dyDescent="0.25">
      <c r="B1619" s="198">
        <v>1591</v>
      </c>
      <c r="C1619" s="199">
        <v>33328325</v>
      </c>
      <c r="D1619" s="199" t="s">
        <v>1767</v>
      </c>
      <c r="E1619" s="199" t="s">
        <v>1347</v>
      </c>
      <c r="F1619" s="200">
        <v>43605</v>
      </c>
      <c r="G1619" s="200">
        <v>43639</v>
      </c>
      <c r="H1619" s="199">
        <v>6066</v>
      </c>
      <c r="I1619" s="199">
        <v>6066</v>
      </c>
      <c r="J1619" s="199">
        <v>0.61</v>
      </c>
      <c r="K1619" s="199">
        <f t="shared" si="24"/>
        <v>3.7</v>
      </c>
    </row>
    <row r="1620" spans="2:11" x14ac:dyDescent="0.25">
      <c r="B1620" s="198">
        <v>1592</v>
      </c>
      <c r="C1620" s="199">
        <v>33328325</v>
      </c>
      <c r="D1620" s="199" t="s">
        <v>1767</v>
      </c>
      <c r="E1620" s="199" t="s">
        <v>1350</v>
      </c>
      <c r="F1620" s="200">
        <v>43605</v>
      </c>
      <c r="G1620" s="200">
        <v>43639</v>
      </c>
      <c r="H1620" s="199">
        <v>25615</v>
      </c>
      <c r="I1620" s="199">
        <v>25615</v>
      </c>
      <c r="J1620" s="199">
        <v>0.61</v>
      </c>
      <c r="K1620" s="199">
        <f t="shared" si="24"/>
        <v>15.63</v>
      </c>
    </row>
    <row r="1621" spans="2:11" x14ac:dyDescent="0.25">
      <c r="B1621" s="198">
        <v>1593</v>
      </c>
      <c r="C1621" s="199">
        <v>33346594</v>
      </c>
      <c r="D1621" s="199" t="s">
        <v>1768</v>
      </c>
      <c r="E1621" s="199" t="s">
        <v>1340</v>
      </c>
      <c r="F1621" s="200">
        <v>43585</v>
      </c>
      <c r="G1621" s="200">
        <v>43617</v>
      </c>
      <c r="H1621" s="199">
        <v>408296</v>
      </c>
      <c r="I1621" s="199">
        <v>408296</v>
      </c>
      <c r="J1621" s="199">
        <v>0.61</v>
      </c>
      <c r="K1621" s="199">
        <f t="shared" si="24"/>
        <v>249.06</v>
      </c>
    </row>
    <row r="1622" spans="2:11" x14ac:dyDescent="0.25">
      <c r="B1622" s="198">
        <v>1594</v>
      </c>
      <c r="C1622" s="199">
        <v>33346594</v>
      </c>
      <c r="D1622" s="199" t="s">
        <v>1768</v>
      </c>
      <c r="E1622" s="199" t="s">
        <v>1342</v>
      </c>
      <c r="F1622" s="200">
        <v>43585</v>
      </c>
      <c r="G1622" s="200">
        <v>43617</v>
      </c>
      <c r="H1622" s="199">
        <v>62072</v>
      </c>
      <c r="I1622" s="199">
        <v>62072</v>
      </c>
      <c r="J1622" s="199">
        <v>0.61</v>
      </c>
      <c r="K1622" s="199">
        <f t="shared" si="24"/>
        <v>37.86</v>
      </c>
    </row>
    <row r="1623" spans="2:11" x14ac:dyDescent="0.25">
      <c r="B1623" s="198">
        <v>1595</v>
      </c>
      <c r="C1623" s="199">
        <v>33346594</v>
      </c>
      <c r="D1623" s="199" t="s">
        <v>1768</v>
      </c>
      <c r="E1623" s="199" t="s">
        <v>1343</v>
      </c>
      <c r="F1623" s="200">
        <v>43585</v>
      </c>
      <c r="G1623" s="200">
        <v>43617</v>
      </c>
      <c r="H1623" s="199">
        <v>110743</v>
      </c>
      <c r="I1623" s="199">
        <v>110743</v>
      </c>
      <c r="J1623" s="199">
        <v>0.61</v>
      </c>
      <c r="K1623" s="199">
        <f t="shared" si="24"/>
        <v>67.55</v>
      </c>
    </row>
    <row r="1624" spans="2:11" x14ac:dyDescent="0.25">
      <c r="B1624" s="198">
        <v>1596</v>
      </c>
      <c r="C1624" s="199">
        <v>33346594</v>
      </c>
      <c r="D1624" s="199" t="s">
        <v>1768</v>
      </c>
      <c r="E1624" s="199" t="s">
        <v>1358</v>
      </c>
      <c r="F1624" s="200">
        <v>43585</v>
      </c>
      <c r="G1624" s="200">
        <v>43617</v>
      </c>
      <c r="H1624" s="199">
        <v>2328</v>
      </c>
      <c r="I1624" s="199">
        <v>2328</v>
      </c>
      <c r="J1624" s="199">
        <v>0.61</v>
      </c>
      <c r="K1624" s="199">
        <f t="shared" si="24"/>
        <v>1.42</v>
      </c>
    </row>
    <row r="1625" spans="2:11" x14ac:dyDescent="0.25">
      <c r="B1625" s="198">
        <v>1597</v>
      </c>
      <c r="C1625" s="199">
        <v>33346594</v>
      </c>
      <c r="D1625" s="199" t="s">
        <v>1768</v>
      </c>
      <c r="E1625" s="199" t="s">
        <v>1344</v>
      </c>
      <c r="F1625" s="200">
        <v>43585</v>
      </c>
      <c r="G1625" s="200">
        <v>43617</v>
      </c>
      <c r="H1625" s="199">
        <v>229100</v>
      </c>
      <c r="I1625" s="199">
        <v>229100</v>
      </c>
      <c r="J1625" s="199">
        <v>0.61</v>
      </c>
      <c r="K1625" s="199">
        <f t="shared" si="24"/>
        <v>139.75</v>
      </c>
    </row>
    <row r="1626" spans="2:11" x14ac:dyDescent="0.25">
      <c r="B1626" s="198">
        <v>1598</v>
      </c>
      <c r="C1626" s="199">
        <v>33346594</v>
      </c>
      <c r="D1626" s="199" t="s">
        <v>1768</v>
      </c>
      <c r="E1626" s="199" t="s">
        <v>1345</v>
      </c>
      <c r="F1626" s="200">
        <v>43585</v>
      </c>
      <c r="G1626" s="200">
        <v>43617</v>
      </c>
      <c r="H1626" s="199">
        <v>228099</v>
      </c>
      <c r="I1626" s="199">
        <v>228099</v>
      </c>
      <c r="J1626" s="199">
        <v>0.61</v>
      </c>
      <c r="K1626" s="199">
        <f t="shared" si="24"/>
        <v>139.13999999999999</v>
      </c>
    </row>
    <row r="1627" spans="2:11" x14ac:dyDescent="0.25">
      <c r="B1627" s="198">
        <v>1599</v>
      </c>
      <c r="C1627" s="199">
        <v>33346594</v>
      </c>
      <c r="D1627" s="199" t="s">
        <v>1768</v>
      </c>
      <c r="E1627" s="199" t="s">
        <v>1359</v>
      </c>
      <c r="F1627" s="200">
        <v>43585</v>
      </c>
      <c r="G1627" s="200">
        <v>43617</v>
      </c>
      <c r="H1627" s="199">
        <v>1966</v>
      </c>
      <c r="I1627" s="199">
        <v>1966</v>
      </c>
      <c r="J1627" s="199">
        <v>0.61</v>
      </c>
      <c r="K1627" s="199">
        <f t="shared" si="24"/>
        <v>1.2</v>
      </c>
    </row>
    <row r="1628" spans="2:11" x14ac:dyDescent="0.25">
      <c r="B1628" s="198">
        <v>1600</v>
      </c>
      <c r="C1628" s="199">
        <v>33346594</v>
      </c>
      <c r="D1628" s="199" t="s">
        <v>1768</v>
      </c>
      <c r="E1628" s="199" t="s">
        <v>1346</v>
      </c>
      <c r="F1628" s="200">
        <v>43585</v>
      </c>
      <c r="G1628" s="200">
        <v>43617</v>
      </c>
      <c r="H1628" s="199">
        <v>200337</v>
      </c>
      <c r="I1628" s="199">
        <v>200337</v>
      </c>
      <c r="J1628" s="199">
        <v>0.61</v>
      </c>
      <c r="K1628" s="199">
        <f t="shared" ref="K1628:K1691" si="25">ROUND(I1628*(J1628/1000),2)</f>
        <v>122.21</v>
      </c>
    </row>
    <row r="1629" spans="2:11" x14ac:dyDescent="0.25">
      <c r="B1629" s="198">
        <v>1601</v>
      </c>
      <c r="C1629" s="199">
        <v>33346594</v>
      </c>
      <c r="D1629" s="199" t="s">
        <v>1768</v>
      </c>
      <c r="E1629" s="199" t="s">
        <v>1347</v>
      </c>
      <c r="F1629" s="200">
        <v>43585</v>
      </c>
      <c r="G1629" s="200">
        <v>43617</v>
      </c>
      <c r="H1629" s="199">
        <v>508050</v>
      </c>
      <c r="I1629" s="199">
        <v>508050</v>
      </c>
      <c r="J1629" s="199">
        <v>0.61</v>
      </c>
      <c r="K1629" s="199">
        <f t="shared" si="25"/>
        <v>309.91000000000003</v>
      </c>
    </row>
    <row r="1630" spans="2:11" x14ac:dyDescent="0.25">
      <c r="B1630" s="198">
        <v>1602</v>
      </c>
      <c r="C1630" s="199">
        <v>33346594</v>
      </c>
      <c r="D1630" s="199" t="s">
        <v>1768</v>
      </c>
      <c r="E1630" s="199" t="s">
        <v>1348</v>
      </c>
      <c r="F1630" s="200">
        <v>43585</v>
      </c>
      <c r="G1630" s="200">
        <v>43617</v>
      </c>
      <c r="H1630" s="199">
        <v>10598</v>
      </c>
      <c r="I1630" s="199">
        <v>10598</v>
      </c>
      <c r="J1630" s="199">
        <v>0.61</v>
      </c>
      <c r="K1630" s="199">
        <f t="shared" si="25"/>
        <v>6.46</v>
      </c>
    </row>
    <row r="1631" spans="2:11" x14ac:dyDescent="0.25">
      <c r="B1631" s="198">
        <v>1603</v>
      </c>
      <c r="C1631" s="199">
        <v>33346594</v>
      </c>
      <c r="D1631" s="199" t="s">
        <v>1768</v>
      </c>
      <c r="E1631" s="199" t="s">
        <v>1356</v>
      </c>
      <c r="F1631" s="200">
        <v>43585</v>
      </c>
      <c r="G1631" s="200">
        <v>43617</v>
      </c>
      <c r="H1631" s="199">
        <v>3595</v>
      </c>
      <c r="I1631" s="199">
        <v>3595</v>
      </c>
      <c r="J1631" s="199">
        <v>0.61</v>
      </c>
      <c r="K1631" s="199">
        <f t="shared" si="25"/>
        <v>2.19</v>
      </c>
    </row>
    <row r="1632" spans="2:11" x14ac:dyDescent="0.25">
      <c r="B1632" s="198">
        <v>1604</v>
      </c>
      <c r="C1632" s="199">
        <v>33346594</v>
      </c>
      <c r="D1632" s="199" t="s">
        <v>1768</v>
      </c>
      <c r="E1632" s="199" t="s">
        <v>1350</v>
      </c>
      <c r="F1632" s="200">
        <v>43585</v>
      </c>
      <c r="G1632" s="200">
        <v>43617</v>
      </c>
      <c r="H1632" s="199">
        <v>339955</v>
      </c>
      <c r="I1632" s="199">
        <v>339955</v>
      </c>
      <c r="J1632" s="199">
        <v>0.61</v>
      </c>
      <c r="K1632" s="199">
        <f t="shared" si="25"/>
        <v>207.37</v>
      </c>
    </row>
    <row r="1633" spans="2:11" x14ac:dyDescent="0.25">
      <c r="B1633" s="198">
        <v>1605</v>
      </c>
      <c r="C1633" s="199">
        <v>33349802</v>
      </c>
      <c r="D1633" s="199" t="s">
        <v>1769</v>
      </c>
      <c r="E1633" s="199" t="s">
        <v>1340</v>
      </c>
      <c r="F1633" s="200">
        <v>43591</v>
      </c>
      <c r="G1633" s="200">
        <v>43632</v>
      </c>
      <c r="H1633" s="199">
        <v>1966025</v>
      </c>
      <c r="I1633" s="199">
        <v>1966025</v>
      </c>
      <c r="J1633" s="199">
        <v>0.61</v>
      </c>
      <c r="K1633" s="199">
        <f t="shared" si="25"/>
        <v>1199.28</v>
      </c>
    </row>
    <row r="1634" spans="2:11" x14ac:dyDescent="0.25">
      <c r="B1634" s="198">
        <v>1606</v>
      </c>
      <c r="C1634" s="199">
        <v>33349802</v>
      </c>
      <c r="D1634" s="199" t="s">
        <v>1769</v>
      </c>
      <c r="E1634" s="199" t="s">
        <v>1343</v>
      </c>
      <c r="F1634" s="200">
        <v>43591</v>
      </c>
      <c r="G1634" s="200">
        <v>43632</v>
      </c>
      <c r="H1634" s="199">
        <v>686826</v>
      </c>
      <c r="I1634" s="199">
        <v>686826</v>
      </c>
      <c r="J1634" s="199">
        <v>0.61</v>
      </c>
      <c r="K1634" s="199">
        <f t="shared" si="25"/>
        <v>418.96</v>
      </c>
    </row>
    <row r="1635" spans="2:11" x14ac:dyDescent="0.25">
      <c r="B1635" s="198">
        <v>1607</v>
      </c>
      <c r="C1635" s="199">
        <v>33349802</v>
      </c>
      <c r="D1635" s="199" t="s">
        <v>1769</v>
      </c>
      <c r="E1635" s="199" t="s">
        <v>1350</v>
      </c>
      <c r="F1635" s="200">
        <v>43591</v>
      </c>
      <c r="G1635" s="200">
        <v>43632</v>
      </c>
      <c r="H1635" s="199">
        <v>1282065</v>
      </c>
      <c r="I1635" s="199">
        <v>1282065</v>
      </c>
      <c r="J1635" s="199">
        <v>0.61</v>
      </c>
      <c r="K1635" s="199">
        <f t="shared" si="25"/>
        <v>782.06</v>
      </c>
    </row>
    <row r="1636" spans="2:11" x14ac:dyDescent="0.25">
      <c r="B1636" s="198">
        <v>1608</v>
      </c>
      <c r="C1636" s="199">
        <v>33350999</v>
      </c>
      <c r="D1636" s="199" t="s">
        <v>1770</v>
      </c>
      <c r="E1636" s="199" t="s">
        <v>1340</v>
      </c>
      <c r="F1636" s="200">
        <v>43581</v>
      </c>
      <c r="G1636" s="200">
        <v>43646</v>
      </c>
      <c r="H1636" s="199">
        <v>3897351</v>
      </c>
      <c r="I1636" s="199">
        <v>3897351</v>
      </c>
      <c r="J1636" s="199">
        <v>0.61</v>
      </c>
      <c r="K1636" s="199">
        <f t="shared" si="25"/>
        <v>2377.38</v>
      </c>
    </row>
    <row r="1637" spans="2:11" x14ac:dyDescent="0.25">
      <c r="B1637" s="198">
        <v>1609</v>
      </c>
      <c r="C1637" s="199">
        <v>33350999</v>
      </c>
      <c r="D1637" s="199" t="s">
        <v>1770</v>
      </c>
      <c r="E1637" s="199" t="s">
        <v>1343</v>
      </c>
      <c r="F1637" s="200">
        <v>43591</v>
      </c>
      <c r="G1637" s="200">
        <v>43646</v>
      </c>
      <c r="H1637" s="199">
        <v>64788</v>
      </c>
      <c r="I1637" s="199">
        <v>64788</v>
      </c>
      <c r="J1637" s="199">
        <v>0.61</v>
      </c>
      <c r="K1637" s="199">
        <f t="shared" si="25"/>
        <v>39.520000000000003</v>
      </c>
    </row>
    <row r="1638" spans="2:11" x14ac:dyDescent="0.25">
      <c r="B1638" s="198">
        <v>1610</v>
      </c>
      <c r="C1638" s="199">
        <v>33362320</v>
      </c>
      <c r="D1638" s="199" t="s">
        <v>1771</v>
      </c>
      <c r="E1638" s="199" t="s">
        <v>1340</v>
      </c>
      <c r="F1638" s="200">
        <v>43584</v>
      </c>
      <c r="G1638" s="200">
        <v>43646</v>
      </c>
      <c r="H1638" s="199">
        <v>2406200</v>
      </c>
      <c r="I1638" s="199">
        <v>2406200</v>
      </c>
      <c r="J1638" s="199">
        <v>0.61</v>
      </c>
      <c r="K1638" s="199">
        <f t="shared" si="25"/>
        <v>1467.78</v>
      </c>
    </row>
    <row r="1639" spans="2:11" x14ac:dyDescent="0.25">
      <c r="B1639" s="198">
        <v>1611</v>
      </c>
      <c r="C1639" s="199">
        <v>33362320</v>
      </c>
      <c r="D1639" s="199" t="s">
        <v>1771</v>
      </c>
      <c r="E1639" s="199" t="s">
        <v>1342</v>
      </c>
      <c r="F1639" s="200">
        <v>43584</v>
      </c>
      <c r="G1639" s="200">
        <v>43646</v>
      </c>
      <c r="H1639" s="199">
        <v>109958</v>
      </c>
      <c r="I1639" s="199">
        <v>109958</v>
      </c>
      <c r="J1639" s="199">
        <v>0.61</v>
      </c>
      <c r="K1639" s="199">
        <f t="shared" si="25"/>
        <v>67.069999999999993</v>
      </c>
    </row>
    <row r="1640" spans="2:11" x14ac:dyDescent="0.25">
      <c r="B1640" s="198">
        <v>1612</v>
      </c>
      <c r="C1640" s="199">
        <v>33362320</v>
      </c>
      <c r="D1640" s="199" t="s">
        <v>1771</v>
      </c>
      <c r="E1640" s="199" t="s">
        <v>1343</v>
      </c>
      <c r="F1640" s="200">
        <v>43584</v>
      </c>
      <c r="G1640" s="200">
        <v>43646</v>
      </c>
      <c r="H1640" s="199">
        <v>895222</v>
      </c>
      <c r="I1640" s="199">
        <v>895222</v>
      </c>
      <c r="J1640" s="199">
        <v>0.61</v>
      </c>
      <c r="K1640" s="199">
        <f t="shared" si="25"/>
        <v>546.09</v>
      </c>
    </row>
    <row r="1641" spans="2:11" x14ac:dyDescent="0.25">
      <c r="B1641" s="198">
        <v>1613</v>
      </c>
      <c r="C1641" s="199">
        <v>33362320</v>
      </c>
      <c r="D1641" s="199" t="s">
        <v>1771</v>
      </c>
      <c r="E1641" s="199" t="s">
        <v>1344</v>
      </c>
      <c r="F1641" s="200">
        <v>43584</v>
      </c>
      <c r="G1641" s="200">
        <v>43646</v>
      </c>
      <c r="H1641" s="199">
        <v>832012</v>
      </c>
      <c r="I1641" s="199">
        <v>832012</v>
      </c>
      <c r="J1641" s="199">
        <v>0.61</v>
      </c>
      <c r="K1641" s="199">
        <f t="shared" si="25"/>
        <v>507.53</v>
      </c>
    </row>
    <row r="1642" spans="2:11" x14ac:dyDescent="0.25">
      <c r="B1642" s="198">
        <v>1614</v>
      </c>
      <c r="C1642" s="199">
        <v>33362320</v>
      </c>
      <c r="D1642" s="199" t="s">
        <v>1771</v>
      </c>
      <c r="E1642" s="199" t="s">
        <v>1347</v>
      </c>
      <c r="F1642" s="200">
        <v>43584</v>
      </c>
      <c r="G1642" s="200">
        <v>43646</v>
      </c>
      <c r="H1642" s="199">
        <v>1582228</v>
      </c>
      <c r="I1642" s="199">
        <v>1582228</v>
      </c>
      <c r="J1642" s="199">
        <v>0.61</v>
      </c>
      <c r="K1642" s="199">
        <f t="shared" si="25"/>
        <v>965.16</v>
      </c>
    </row>
    <row r="1643" spans="2:11" x14ac:dyDescent="0.25">
      <c r="B1643" s="198">
        <v>1615</v>
      </c>
      <c r="C1643" s="199">
        <v>33362320</v>
      </c>
      <c r="D1643" s="199" t="s">
        <v>1771</v>
      </c>
      <c r="E1643" s="199" t="s">
        <v>1350</v>
      </c>
      <c r="F1643" s="200">
        <v>43584</v>
      </c>
      <c r="G1643" s="200">
        <v>43646</v>
      </c>
      <c r="H1643" s="199">
        <v>1530176</v>
      </c>
      <c r="I1643" s="199">
        <v>1530176</v>
      </c>
      <c r="J1643" s="199">
        <v>0.61</v>
      </c>
      <c r="K1643" s="199">
        <f t="shared" si="25"/>
        <v>933.41</v>
      </c>
    </row>
    <row r="1644" spans="2:11" x14ac:dyDescent="0.25">
      <c r="B1644" s="198">
        <v>1616</v>
      </c>
      <c r="C1644" s="199">
        <v>33378220</v>
      </c>
      <c r="D1644" s="199" t="s">
        <v>1772</v>
      </c>
      <c r="E1644" s="199" t="s">
        <v>1340</v>
      </c>
      <c r="F1644" s="200">
        <v>43580</v>
      </c>
      <c r="G1644" s="200">
        <v>43646</v>
      </c>
      <c r="H1644" s="199">
        <v>3949901</v>
      </c>
      <c r="I1644" s="199">
        <v>3949901</v>
      </c>
      <c r="J1644" s="199">
        <v>0.61</v>
      </c>
      <c r="K1644" s="199">
        <f t="shared" si="25"/>
        <v>2409.44</v>
      </c>
    </row>
    <row r="1645" spans="2:11" x14ac:dyDescent="0.25">
      <c r="B1645" s="198">
        <v>1617</v>
      </c>
      <c r="C1645" s="199">
        <v>33378220</v>
      </c>
      <c r="D1645" s="199" t="s">
        <v>1772</v>
      </c>
      <c r="E1645" s="199" t="s">
        <v>1343</v>
      </c>
      <c r="F1645" s="200">
        <v>43580</v>
      </c>
      <c r="G1645" s="200">
        <v>43646</v>
      </c>
      <c r="H1645" s="199">
        <v>1222631</v>
      </c>
      <c r="I1645" s="199">
        <v>1222631</v>
      </c>
      <c r="J1645" s="199">
        <v>0.61</v>
      </c>
      <c r="K1645" s="199">
        <f t="shared" si="25"/>
        <v>745.8</v>
      </c>
    </row>
    <row r="1646" spans="2:11" x14ac:dyDescent="0.25">
      <c r="B1646" s="198">
        <v>1618</v>
      </c>
      <c r="C1646" s="199">
        <v>33378220</v>
      </c>
      <c r="D1646" s="199" t="s">
        <v>1772</v>
      </c>
      <c r="E1646" s="199" t="s">
        <v>1356</v>
      </c>
      <c r="F1646" s="200">
        <v>43580</v>
      </c>
      <c r="G1646" s="200">
        <v>43646</v>
      </c>
      <c r="H1646" s="199">
        <v>19782</v>
      </c>
      <c r="I1646" s="199">
        <v>19782</v>
      </c>
      <c r="J1646" s="199">
        <v>0.61</v>
      </c>
      <c r="K1646" s="199">
        <f t="shared" si="25"/>
        <v>12.07</v>
      </c>
    </row>
    <row r="1647" spans="2:11" x14ac:dyDescent="0.25">
      <c r="B1647" s="198">
        <v>1619</v>
      </c>
      <c r="C1647" s="199">
        <v>33378220</v>
      </c>
      <c r="D1647" s="199" t="s">
        <v>1772</v>
      </c>
      <c r="E1647" s="199" t="s">
        <v>1350</v>
      </c>
      <c r="F1647" s="200">
        <v>43580</v>
      </c>
      <c r="G1647" s="200">
        <v>43646</v>
      </c>
      <c r="H1647" s="199">
        <v>2978114</v>
      </c>
      <c r="I1647" s="199">
        <v>2978114</v>
      </c>
      <c r="J1647" s="199">
        <v>0.61</v>
      </c>
      <c r="K1647" s="199">
        <f t="shared" si="25"/>
        <v>1816.65</v>
      </c>
    </row>
    <row r="1648" spans="2:11" x14ac:dyDescent="0.25">
      <c r="B1648" s="198">
        <v>1620</v>
      </c>
      <c r="C1648" s="199">
        <v>33383235</v>
      </c>
      <c r="D1648" s="199" t="s">
        <v>1773</v>
      </c>
      <c r="E1648" s="199" t="s">
        <v>1344</v>
      </c>
      <c r="F1648" s="200">
        <v>43584</v>
      </c>
      <c r="G1648" s="200">
        <v>43611</v>
      </c>
      <c r="H1648" s="199">
        <v>901841</v>
      </c>
      <c r="I1648" s="199">
        <v>901841</v>
      </c>
      <c r="J1648" s="199">
        <v>0.61</v>
      </c>
      <c r="K1648" s="199">
        <f t="shared" si="25"/>
        <v>550.12</v>
      </c>
    </row>
    <row r="1649" spans="2:11" x14ac:dyDescent="0.25">
      <c r="B1649" s="198">
        <v>1621</v>
      </c>
      <c r="C1649" s="199">
        <v>33384310</v>
      </c>
      <c r="D1649" s="199" t="s">
        <v>1774</v>
      </c>
      <c r="E1649" s="199" t="s">
        <v>1359</v>
      </c>
      <c r="F1649" s="200">
        <v>43581</v>
      </c>
      <c r="G1649" s="200">
        <v>43646</v>
      </c>
      <c r="H1649" s="199">
        <v>21602</v>
      </c>
      <c r="I1649" s="199">
        <v>21602</v>
      </c>
      <c r="J1649" s="199">
        <v>0.61</v>
      </c>
      <c r="K1649" s="199">
        <f t="shared" si="25"/>
        <v>13.18</v>
      </c>
    </row>
    <row r="1650" spans="2:11" x14ac:dyDescent="0.25">
      <c r="B1650" s="198">
        <v>1622</v>
      </c>
      <c r="C1650" s="199">
        <v>33384310</v>
      </c>
      <c r="D1650" s="199" t="s">
        <v>1774</v>
      </c>
      <c r="E1650" s="199" t="s">
        <v>1348</v>
      </c>
      <c r="F1650" s="200">
        <v>43581</v>
      </c>
      <c r="G1650" s="200">
        <v>43646</v>
      </c>
      <c r="H1650" s="199">
        <v>199281</v>
      </c>
      <c r="I1650" s="199">
        <v>199281</v>
      </c>
      <c r="J1650" s="199">
        <v>0.61</v>
      </c>
      <c r="K1650" s="199">
        <f t="shared" si="25"/>
        <v>121.56</v>
      </c>
    </row>
    <row r="1651" spans="2:11" x14ac:dyDescent="0.25">
      <c r="B1651" s="198">
        <v>1623</v>
      </c>
      <c r="C1651" s="199">
        <v>33388385</v>
      </c>
      <c r="D1651" s="199" t="s">
        <v>1775</v>
      </c>
      <c r="E1651" s="199" t="s">
        <v>1340</v>
      </c>
      <c r="F1651" s="200">
        <v>43599</v>
      </c>
      <c r="G1651" s="200">
        <v>43632</v>
      </c>
      <c r="H1651" s="199">
        <v>30422</v>
      </c>
      <c r="I1651" s="199">
        <v>30422</v>
      </c>
      <c r="J1651" s="199">
        <v>0.61</v>
      </c>
      <c r="K1651" s="199">
        <f t="shared" si="25"/>
        <v>18.559999999999999</v>
      </c>
    </row>
    <row r="1652" spans="2:11" x14ac:dyDescent="0.25">
      <c r="B1652" s="198">
        <v>1624</v>
      </c>
      <c r="C1652" s="199">
        <v>33388385</v>
      </c>
      <c r="D1652" s="199" t="s">
        <v>1775</v>
      </c>
      <c r="E1652" s="199" t="s">
        <v>1343</v>
      </c>
      <c r="F1652" s="200">
        <v>43599</v>
      </c>
      <c r="G1652" s="200">
        <v>43632</v>
      </c>
      <c r="H1652" s="199">
        <v>33768</v>
      </c>
      <c r="I1652" s="199">
        <v>33768</v>
      </c>
      <c r="J1652" s="199">
        <v>0.61</v>
      </c>
      <c r="K1652" s="199">
        <f t="shared" si="25"/>
        <v>20.6</v>
      </c>
    </row>
    <row r="1653" spans="2:11" x14ac:dyDescent="0.25">
      <c r="B1653" s="198">
        <v>1625</v>
      </c>
      <c r="C1653" s="199">
        <v>33388385</v>
      </c>
      <c r="D1653" s="199" t="s">
        <v>1775</v>
      </c>
      <c r="E1653" s="199" t="s">
        <v>1344</v>
      </c>
      <c r="F1653" s="200">
        <v>43599</v>
      </c>
      <c r="G1653" s="200">
        <v>43632</v>
      </c>
      <c r="H1653" s="199">
        <v>148555</v>
      </c>
      <c r="I1653" s="199">
        <v>148555</v>
      </c>
      <c r="J1653" s="199">
        <v>0.61</v>
      </c>
      <c r="K1653" s="199">
        <f t="shared" si="25"/>
        <v>90.62</v>
      </c>
    </row>
    <row r="1654" spans="2:11" x14ac:dyDescent="0.25">
      <c r="B1654" s="198">
        <v>1626</v>
      </c>
      <c r="C1654" s="199">
        <v>33388385</v>
      </c>
      <c r="D1654" s="199" t="s">
        <v>1775</v>
      </c>
      <c r="E1654" s="199" t="s">
        <v>1350</v>
      </c>
      <c r="F1654" s="200">
        <v>43599</v>
      </c>
      <c r="G1654" s="200">
        <v>43632</v>
      </c>
      <c r="H1654" s="199">
        <v>19875</v>
      </c>
      <c r="I1654" s="199">
        <v>19875</v>
      </c>
      <c r="J1654" s="199">
        <v>0.61</v>
      </c>
      <c r="K1654" s="199">
        <f t="shared" si="25"/>
        <v>12.12</v>
      </c>
    </row>
    <row r="1655" spans="2:11" x14ac:dyDescent="0.25">
      <c r="B1655" s="198">
        <v>1627</v>
      </c>
      <c r="C1655" s="199">
        <v>33388404</v>
      </c>
      <c r="D1655" s="199" t="s">
        <v>1776</v>
      </c>
      <c r="E1655" s="199" t="s">
        <v>1340</v>
      </c>
      <c r="F1655" s="200">
        <v>43592</v>
      </c>
      <c r="G1655" s="200">
        <v>43632</v>
      </c>
      <c r="H1655" s="199">
        <v>14476</v>
      </c>
      <c r="I1655" s="199">
        <v>14476</v>
      </c>
      <c r="J1655" s="199">
        <v>0.61</v>
      </c>
      <c r="K1655" s="199">
        <f t="shared" si="25"/>
        <v>8.83</v>
      </c>
    </row>
    <row r="1656" spans="2:11" x14ac:dyDescent="0.25">
      <c r="B1656" s="198">
        <v>1628</v>
      </c>
      <c r="C1656" s="199">
        <v>33388404</v>
      </c>
      <c r="D1656" s="199" t="s">
        <v>1776</v>
      </c>
      <c r="E1656" s="199" t="s">
        <v>1343</v>
      </c>
      <c r="F1656" s="200">
        <v>43592</v>
      </c>
      <c r="G1656" s="200">
        <v>43632</v>
      </c>
      <c r="H1656" s="199">
        <v>14613</v>
      </c>
      <c r="I1656" s="199">
        <v>14613</v>
      </c>
      <c r="J1656" s="199">
        <v>0.61</v>
      </c>
      <c r="K1656" s="199">
        <f t="shared" si="25"/>
        <v>8.91</v>
      </c>
    </row>
    <row r="1657" spans="2:11" x14ac:dyDescent="0.25">
      <c r="B1657" s="198">
        <v>1629</v>
      </c>
      <c r="C1657" s="199">
        <v>33388404</v>
      </c>
      <c r="D1657" s="199" t="s">
        <v>1776</v>
      </c>
      <c r="E1657" s="199" t="s">
        <v>1344</v>
      </c>
      <c r="F1657" s="200">
        <v>43592</v>
      </c>
      <c r="G1657" s="200">
        <v>43632</v>
      </c>
      <c r="H1657" s="199">
        <v>117145</v>
      </c>
      <c r="I1657" s="199">
        <v>117145</v>
      </c>
      <c r="J1657" s="199">
        <v>0.61</v>
      </c>
      <c r="K1657" s="199">
        <f t="shared" si="25"/>
        <v>71.459999999999994</v>
      </c>
    </row>
    <row r="1658" spans="2:11" x14ac:dyDescent="0.25">
      <c r="B1658" s="198">
        <v>1630</v>
      </c>
      <c r="C1658" s="199">
        <v>33388404</v>
      </c>
      <c r="D1658" s="199" t="s">
        <v>1776</v>
      </c>
      <c r="E1658" s="199" t="s">
        <v>1350</v>
      </c>
      <c r="F1658" s="200">
        <v>43592</v>
      </c>
      <c r="G1658" s="200">
        <v>43632</v>
      </c>
      <c r="H1658" s="199">
        <v>9709</v>
      </c>
      <c r="I1658" s="199">
        <v>9709</v>
      </c>
      <c r="J1658" s="199">
        <v>0.61</v>
      </c>
      <c r="K1658" s="199">
        <f t="shared" si="25"/>
        <v>5.92</v>
      </c>
    </row>
    <row r="1659" spans="2:11" x14ac:dyDescent="0.25">
      <c r="B1659" s="198">
        <v>1631</v>
      </c>
      <c r="C1659" s="199">
        <v>33394903</v>
      </c>
      <c r="D1659" s="199" t="s">
        <v>1777</v>
      </c>
      <c r="E1659" s="199" t="s">
        <v>1340</v>
      </c>
      <c r="F1659" s="200">
        <v>43580</v>
      </c>
      <c r="G1659" s="200">
        <v>43737</v>
      </c>
      <c r="H1659" s="199">
        <v>175208</v>
      </c>
      <c r="I1659" s="199">
        <v>175208</v>
      </c>
      <c r="J1659" s="199">
        <v>0.61</v>
      </c>
      <c r="K1659" s="199">
        <f t="shared" si="25"/>
        <v>106.88</v>
      </c>
    </row>
    <row r="1660" spans="2:11" x14ac:dyDescent="0.25">
      <c r="B1660" s="198">
        <v>1632</v>
      </c>
      <c r="C1660" s="199">
        <v>33394903</v>
      </c>
      <c r="D1660" s="199" t="s">
        <v>1777</v>
      </c>
      <c r="E1660" s="199" t="s">
        <v>1343</v>
      </c>
      <c r="F1660" s="200">
        <v>43580</v>
      </c>
      <c r="G1660" s="200">
        <v>43737</v>
      </c>
      <c r="H1660" s="199">
        <v>30430</v>
      </c>
      <c r="I1660" s="199">
        <v>30430</v>
      </c>
      <c r="J1660" s="199">
        <v>0.61</v>
      </c>
      <c r="K1660" s="199">
        <f t="shared" si="25"/>
        <v>18.559999999999999</v>
      </c>
    </row>
    <row r="1661" spans="2:11" x14ac:dyDescent="0.25">
      <c r="B1661" s="198">
        <v>1633</v>
      </c>
      <c r="C1661" s="199">
        <v>33395494</v>
      </c>
      <c r="D1661" s="199" t="s">
        <v>1778</v>
      </c>
      <c r="E1661" s="199" t="s">
        <v>1340</v>
      </c>
      <c r="F1661" s="200">
        <v>43587</v>
      </c>
      <c r="G1661" s="200">
        <v>43737</v>
      </c>
      <c r="H1661" s="199">
        <v>646704</v>
      </c>
      <c r="I1661" s="199">
        <v>646704</v>
      </c>
      <c r="J1661" s="199">
        <v>0.61</v>
      </c>
      <c r="K1661" s="199">
        <f t="shared" si="25"/>
        <v>394.49</v>
      </c>
    </row>
    <row r="1662" spans="2:11" x14ac:dyDescent="0.25">
      <c r="B1662" s="198">
        <v>1634</v>
      </c>
      <c r="C1662" s="199">
        <v>33395494</v>
      </c>
      <c r="D1662" s="199" t="s">
        <v>1778</v>
      </c>
      <c r="E1662" s="199" t="s">
        <v>1343</v>
      </c>
      <c r="F1662" s="200">
        <v>43587</v>
      </c>
      <c r="G1662" s="200">
        <v>43737</v>
      </c>
      <c r="H1662" s="199">
        <v>112067</v>
      </c>
      <c r="I1662" s="199">
        <v>112067</v>
      </c>
      <c r="J1662" s="199">
        <v>0.61</v>
      </c>
      <c r="K1662" s="199">
        <f t="shared" si="25"/>
        <v>68.36</v>
      </c>
    </row>
    <row r="1663" spans="2:11" x14ac:dyDescent="0.25">
      <c r="B1663" s="198">
        <v>1635</v>
      </c>
      <c r="C1663" s="199">
        <v>33396387</v>
      </c>
      <c r="D1663" s="199" t="s">
        <v>1779</v>
      </c>
      <c r="E1663" s="199" t="s">
        <v>1340</v>
      </c>
      <c r="F1663" s="200">
        <v>43581</v>
      </c>
      <c r="G1663" s="200">
        <v>43646</v>
      </c>
      <c r="H1663" s="199">
        <v>764030</v>
      </c>
      <c r="I1663" s="199">
        <v>764030</v>
      </c>
      <c r="J1663" s="199">
        <v>0.61</v>
      </c>
      <c r="K1663" s="199">
        <f t="shared" si="25"/>
        <v>466.06</v>
      </c>
    </row>
    <row r="1664" spans="2:11" x14ac:dyDescent="0.25">
      <c r="B1664" s="198">
        <v>1636</v>
      </c>
      <c r="C1664" s="199">
        <v>33396387</v>
      </c>
      <c r="D1664" s="199" t="s">
        <v>1779</v>
      </c>
      <c r="E1664" s="199" t="s">
        <v>1343</v>
      </c>
      <c r="F1664" s="200">
        <v>43581</v>
      </c>
      <c r="G1664" s="200">
        <v>43646</v>
      </c>
      <c r="H1664" s="199">
        <v>353022</v>
      </c>
      <c r="I1664" s="199">
        <v>353022</v>
      </c>
      <c r="J1664" s="199">
        <v>0.61</v>
      </c>
      <c r="K1664" s="199">
        <f t="shared" si="25"/>
        <v>215.34</v>
      </c>
    </row>
    <row r="1665" spans="2:11" x14ac:dyDescent="0.25">
      <c r="B1665" s="198">
        <v>1637</v>
      </c>
      <c r="C1665" s="199">
        <v>33396387</v>
      </c>
      <c r="D1665" s="199" t="s">
        <v>1779</v>
      </c>
      <c r="E1665" s="199" t="s">
        <v>1344</v>
      </c>
      <c r="F1665" s="200">
        <v>43581</v>
      </c>
      <c r="G1665" s="200">
        <v>43646</v>
      </c>
      <c r="H1665" s="199">
        <v>5284606</v>
      </c>
      <c r="I1665" s="199">
        <v>5284606</v>
      </c>
      <c r="J1665" s="199">
        <v>0.61</v>
      </c>
      <c r="K1665" s="199">
        <f t="shared" si="25"/>
        <v>3223.61</v>
      </c>
    </row>
    <row r="1666" spans="2:11" x14ac:dyDescent="0.25">
      <c r="B1666" s="198">
        <v>1638</v>
      </c>
      <c r="C1666" s="199">
        <v>33396387</v>
      </c>
      <c r="D1666" s="199" t="s">
        <v>1779</v>
      </c>
      <c r="E1666" s="199" t="s">
        <v>1359</v>
      </c>
      <c r="F1666" s="200">
        <v>43581</v>
      </c>
      <c r="G1666" s="200">
        <v>43646</v>
      </c>
      <c r="H1666" s="199">
        <v>640</v>
      </c>
      <c r="I1666" s="199">
        <v>640</v>
      </c>
      <c r="J1666" s="199">
        <v>0.61</v>
      </c>
      <c r="K1666" s="199">
        <f t="shared" si="25"/>
        <v>0.39</v>
      </c>
    </row>
    <row r="1667" spans="2:11" x14ac:dyDescent="0.25">
      <c r="B1667" s="198">
        <v>1639</v>
      </c>
      <c r="C1667" s="199">
        <v>33396387</v>
      </c>
      <c r="D1667" s="199" t="s">
        <v>1779</v>
      </c>
      <c r="E1667" s="199" t="s">
        <v>1348</v>
      </c>
      <c r="F1667" s="200">
        <v>43581</v>
      </c>
      <c r="G1667" s="200">
        <v>43646</v>
      </c>
      <c r="H1667" s="199">
        <v>75042</v>
      </c>
      <c r="I1667" s="199">
        <v>75042</v>
      </c>
      <c r="J1667" s="199">
        <v>0.61</v>
      </c>
      <c r="K1667" s="199">
        <f t="shared" si="25"/>
        <v>45.78</v>
      </c>
    </row>
    <row r="1668" spans="2:11" x14ac:dyDescent="0.25">
      <c r="B1668" s="198">
        <v>1640</v>
      </c>
      <c r="C1668" s="199">
        <v>33396903</v>
      </c>
      <c r="D1668" s="199" t="s">
        <v>1780</v>
      </c>
      <c r="E1668" s="199" t="s">
        <v>1340</v>
      </c>
      <c r="F1668" s="200">
        <v>43581</v>
      </c>
      <c r="G1668" s="200">
        <v>43588</v>
      </c>
      <c r="H1668" s="199">
        <v>266950</v>
      </c>
      <c r="I1668" s="199">
        <v>266950</v>
      </c>
      <c r="J1668" s="199">
        <v>0.61</v>
      </c>
      <c r="K1668" s="199">
        <f t="shared" si="25"/>
        <v>162.84</v>
      </c>
    </row>
    <row r="1669" spans="2:11" x14ac:dyDescent="0.25">
      <c r="B1669" s="198">
        <v>1641</v>
      </c>
      <c r="C1669" s="199">
        <v>33402295</v>
      </c>
      <c r="D1669" s="199" t="s">
        <v>1781</v>
      </c>
      <c r="E1669" s="199" t="s">
        <v>1344</v>
      </c>
      <c r="F1669" s="200">
        <v>43585</v>
      </c>
      <c r="G1669" s="200">
        <v>43615</v>
      </c>
      <c r="H1669" s="199">
        <v>135090</v>
      </c>
      <c r="I1669" s="199">
        <v>135090</v>
      </c>
      <c r="J1669" s="199">
        <v>0.61</v>
      </c>
      <c r="K1669" s="199">
        <f t="shared" si="25"/>
        <v>82.4</v>
      </c>
    </row>
    <row r="1670" spans="2:11" x14ac:dyDescent="0.25">
      <c r="B1670" s="198">
        <v>1642</v>
      </c>
      <c r="C1670" s="199">
        <v>33404117</v>
      </c>
      <c r="D1670" s="199" t="s">
        <v>1782</v>
      </c>
      <c r="E1670" s="199" t="s">
        <v>1340</v>
      </c>
      <c r="F1670" s="200">
        <v>43581</v>
      </c>
      <c r="G1670" s="200">
        <v>43604</v>
      </c>
      <c r="H1670" s="199">
        <v>889810</v>
      </c>
      <c r="I1670" s="199">
        <v>889810</v>
      </c>
      <c r="J1670" s="199">
        <v>0.61</v>
      </c>
      <c r="K1670" s="199">
        <f t="shared" si="25"/>
        <v>542.78</v>
      </c>
    </row>
    <row r="1671" spans="2:11" x14ac:dyDescent="0.25">
      <c r="B1671" s="198">
        <v>1643</v>
      </c>
      <c r="C1671" s="199">
        <v>33404117</v>
      </c>
      <c r="D1671" s="199" t="s">
        <v>1782</v>
      </c>
      <c r="E1671" s="199" t="s">
        <v>1343</v>
      </c>
      <c r="F1671" s="200">
        <v>43581</v>
      </c>
      <c r="G1671" s="200">
        <v>43604</v>
      </c>
      <c r="H1671" s="199">
        <v>242693</v>
      </c>
      <c r="I1671" s="199">
        <v>242693</v>
      </c>
      <c r="J1671" s="199">
        <v>0.61</v>
      </c>
      <c r="K1671" s="199">
        <f t="shared" si="25"/>
        <v>148.04</v>
      </c>
    </row>
    <row r="1672" spans="2:11" x14ac:dyDescent="0.25">
      <c r="B1672" s="198">
        <v>1644</v>
      </c>
      <c r="C1672" s="199">
        <v>33404117</v>
      </c>
      <c r="D1672" s="199" t="s">
        <v>1782</v>
      </c>
      <c r="E1672" s="199" t="s">
        <v>1350</v>
      </c>
      <c r="F1672" s="200">
        <v>43581</v>
      </c>
      <c r="G1672" s="200">
        <v>43604</v>
      </c>
      <c r="H1672" s="199">
        <v>523671</v>
      </c>
      <c r="I1672" s="199">
        <v>523671</v>
      </c>
      <c r="J1672" s="199">
        <v>0.61</v>
      </c>
      <c r="K1672" s="199">
        <f t="shared" si="25"/>
        <v>319.44</v>
      </c>
    </row>
    <row r="1673" spans="2:11" x14ac:dyDescent="0.25">
      <c r="B1673" s="198">
        <v>1645</v>
      </c>
      <c r="C1673" s="199">
        <v>33416438</v>
      </c>
      <c r="D1673" s="199" t="s">
        <v>1783</v>
      </c>
      <c r="E1673" s="199" t="s">
        <v>1340</v>
      </c>
      <c r="F1673" s="200">
        <v>43584</v>
      </c>
      <c r="G1673" s="200">
        <v>43640</v>
      </c>
      <c r="H1673" s="199">
        <v>2314613</v>
      </c>
      <c r="I1673" s="199">
        <v>2314613</v>
      </c>
      <c r="J1673" s="199">
        <v>0.61</v>
      </c>
      <c r="K1673" s="199">
        <f t="shared" si="25"/>
        <v>1411.91</v>
      </c>
    </row>
    <row r="1674" spans="2:11" x14ac:dyDescent="0.25">
      <c r="B1674" s="198">
        <v>1646</v>
      </c>
      <c r="C1674" s="199">
        <v>33416438</v>
      </c>
      <c r="D1674" s="199" t="s">
        <v>1783</v>
      </c>
      <c r="E1674" s="199" t="s">
        <v>1343</v>
      </c>
      <c r="F1674" s="200">
        <v>43584</v>
      </c>
      <c r="G1674" s="200">
        <v>43640</v>
      </c>
      <c r="H1674" s="199">
        <v>448696</v>
      </c>
      <c r="I1674" s="199">
        <v>448696</v>
      </c>
      <c r="J1674" s="199">
        <v>0.61</v>
      </c>
      <c r="K1674" s="199">
        <f t="shared" si="25"/>
        <v>273.7</v>
      </c>
    </row>
    <row r="1675" spans="2:11" x14ac:dyDescent="0.25">
      <c r="B1675" s="198">
        <v>1647</v>
      </c>
      <c r="C1675" s="199">
        <v>33416438</v>
      </c>
      <c r="D1675" s="199" t="s">
        <v>1783</v>
      </c>
      <c r="E1675" s="199" t="s">
        <v>1346</v>
      </c>
      <c r="F1675" s="200">
        <v>43584</v>
      </c>
      <c r="G1675" s="200">
        <v>43640</v>
      </c>
      <c r="H1675" s="199">
        <v>470118</v>
      </c>
      <c r="I1675" s="199">
        <v>470118</v>
      </c>
      <c r="J1675" s="199">
        <v>0.61</v>
      </c>
      <c r="K1675" s="199">
        <f t="shared" si="25"/>
        <v>286.77</v>
      </c>
    </row>
    <row r="1676" spans="2:11" x14ac:dyDescent="0.25">
      <c r="B1676" s="198">
        <v>1648</v>
      </c>
      <c r="C1676" s="199">
        <v>33416438</v>
      </c>
      <c r="D1676" s="199" t="s">
        <v>1783</v>
      </c>
      <c r="E1676" s="199" t="s">
        <v>1347</v>
      </c>
      <c r="F1676" s="200">
        <v>43584</v>
      </c>
      <c r="G1676" s="200">
        <v>43640</v>
      </c>
      <c r="H1676" s="199">
        <v>981894</v>
      </c>
      <c r="I1676" s="199">
        <v>981894</v>
      </c>
      <c r="J1676" s="199">
        <v>0.61</v>
      </c>
      <c r="K1676" s="199">
        <f t="shared" si="25"/>
        <v>598.96</v>
      </c>
    </row>
    <row r="1677" spans="2:11" x14ac:dyDescent="0.25">
      <c r="B1677" s="198">
        <v>1649</v>
      </c>
      <c r="C1677" s="199">
        <v>33416438</v>
      </c>
      <c r="D1677" s="199" t="s">
        <v>1783</v>
      </c>
      <c r="E1677" s="199" t="s">
        <v>1356</v>
      </c>
      <c r="F1677" s="200">
        <v>43584</v>
      </c>
      <c r="G1677" s="200">
        <v>43640</v>
      </c>
      <c r="H1677" s="199">
        <v>25626</v>
      </c>
      <c r="I1677" s="199">
        <v>25626</v>
      </c>
      <c r="J1677" s="199">
        <v>0.61</v>
      </c>
      <c r="K1677" s="199">
        <f t="shared" si="25"/>
        <v>15.63</v>
      </c>
    </row>
    <row r="1678" spans="2:11" x14ac:dyDescent="0.25">
      <c r="B1678" s="198">
        <v>1650</v>
      </c>
      <c r="C1678" s="199">
        <v>33416438</v>
      </c>
      <c r="D1678" s="199" t="s">
        <v>1783</v>
      </c>
      <c r="E1678" s="199" t="s">
        <v>1350</v>
      </c>
      <c r="F1678" s="200">
        <v>43584</v>
      </c>
      <c r="G1678" s="200">
        <v>43640</v>
      </c>
      <c r="H1678" s="199">
        <v>3920606</v>
      </c>
      <c r="I1678" s="199">
        <v>3920606</v>
      </c>
      <c r="J1678" s="199">
        <v>0.61</v>
      </c>
      <c r="K1678" s="199">
        <f t="shared" si="25"/>
        <v>2391.5700000000002</v>
      </c>
    </row>
    <row r="1679" spans="2:11" x14ac:dyDescent="0.25">
      <c r="B1679" s="198">
        <v>1651</v>
      </c>
      <c r="C1679" s="199">
        <v>33417083</v>
      </c>
      <c r="D1679" s="199" t="s">
        <v>1784</v>
      </c>
      <c r="E1679" s="199" t="s">
        <v>1343</v>
      </c>
      <c r="F1679" s="200">
        <v>43584</v>
      </c>
      <c r="G1679" s="200">
        <v>43646</v>
      </c>
      <c r="H1679" s="199">
        <v>189997</v>
      </c>
      <c r="I1679" s="199">
        <v>189997</v>
      </c>
      <c r="J1679" s="199">
        <v>0.61</v>
      </c>
      <c r="K1679" s="199">
        <f t="shared" si="25"/>
        <v>115.9</v>
      </c>
    </row>
    <row r="1680" spans="2:11" x14ac:dyDescent="0.25">
      <c r="B1680" s="198">
        <v>1652</v>
      </c>
      <c r="C1680" s="199">
        <v>33417340</v>
      </c>
      <c r="D1680" s="199" t="s">
        <v>1785</v>
      </c>
      <c r="E1680" s="199" t="s">
        <v>1344</v>
      </c>
      <c r="F1680" s="200">
        <v>43582</v>
      </c>
      <c r="G1680" s="200">
        <v>43597</v>
      </c>
      <c r="H1680" s="199">
        <v>266461</v>
      </c>
      <c r="I1680" s="199">
        <v>266461</v>
      </c>
      <c r="J1680" s="199">
        <v>0.61</v>
      </c>
      <c r="K1680" s="199">
        <f t="shared" si="25"/>
        <v>162.54</v>
      </c>
    </row>
    <row r="1681" spans="2:11" x14ac:dyDescent="0.25">
      <c r="B1681" s="198">
        <v>1653</v>
      </c>
      <c r="C1681" s="199">
        <v>33417340</v>
      </c>
      <c r="D1681" s="199" t="s">
        <v>1785</v>
      </c>
      <c r="E1681" s="199" t="s">
        <v>1345</v>
      </c>
      <c r="F1681" s="200">
        <v>43582</v>
      </c>
      <c r="G1681" s="200">
        <v>43597</v>
      </c>
      <c r="H1681" s="199">
        <v>22863</v>
      </c>
      <c r="I1681" s="199">
        <v>22863</v>
      </c>
      <c r="J1681" s="199">
        <v>0.61</v>
      </c>
      <c r="K1681" s="199">
        <f t="shared" si="25"/>
        <v>13.95</v>
      </c>
    </row>
    <row r="1682" spans="2:11" x14ac:dyDescent="0.25">
      <c r="B1682" s="198">
        <v>1654</v>
      </c>
      <c r="C1682" s="199">
        <v>33419408</v>
      </c>
      <c r="D1682" s="199" t="s">
        <v>1786</v>
      </c>
      <c r="E1682" s="199" t="s">
        <v>1340</v>
      </c>
      <c r="F1682" s="200">
        <v>43584</v>
      </c>
      <c r="G1682" s="200">
        <v>43646</v>
      </c>
      <c r="H1682" s="199">
        <v>138493</v>
      </c>
      <c r="I1682" s="199">
        <v>138493</v>
      </c>
      <c r="J1682" s="199">
        <v>0.61</v>
      </c>
      <c r="K1682" s="199">
        <f t="shared" si="25"/>
        <v>84.48</v>
      </c>
    </row>
    <row r="1683" spans="2:11" x14ac:dyDescent="0.25">
      <c r="B1683" s="198">
        <v>1655</v>
      </c>
      <c r="C1683" s="199">
        <v>33444857</v>
      </c>
      <c r="D1683" s="199" t="s">
        <v>1787</v>
      </c>
      <c r="E1683" s="199" t="s">
        <v>1344</v>
      </c>
      <c r="F1683" s="200">
        <v>43585</v>
      </c>
      <c r="G1683" s="200">
        <v>43644</v>
      </c>
      <c r="H1683" s="199">
        <v>350038</v>
      </c>
      <c r="I1683" s="199">
        <v>350038</v>
      </c>
      <c r="J1683" s="199">
        <v>0.61</v>
      </c>
      <c r="K1683" s="199">
        <f t="shared" si="25"/>
        <v>213.52</v>
      </c>
    </row>
    <row r="1684" spans="2:11" x14ac:dyDescent="0.25">
      <c r="B1684" s="198">
        <v>1656</v>
      </c>
      <c r="C1684" s="199">
        <v>33444857</v>
      </c>
      <c r="D1684" s="199" t="s">
        <v>1787</v>
      </c>
      <c r="E1684" s="199" t="s">
        <v>1345</v>
      </c>
      <c r="F1684" s="200">
        <v>43585</v>
      </c>
      <c r="G1684" s="200">
        <v>43644</v>
      </c>
      <c r="H1684" s="199">
        <v>14226</v>
      </c>
      <c r="I1684" s="199">
        <v>14226</v>
      </c>
      <c r="J1684" s="199">
        <v>0.61</v>
      </c>
      <c r="K1684" s="199">
        <f t="shared" si="25"/>
        <v>8.68</v>
      </c>
    </row>
    <row r="1685" spans="2:11" x14ac:dyDescent="0.25">
      <c r="B1685" s="198">
        <v>1657</v>
      </c>
      <c r="C1685" s="199">
        <v>33445986</v>
      </c>
      <c r="D1685" s="199" t="s">
        <v>1788</v>
      </c>
      <c r="E1685" s="199" t="s">
        <v>1340</v>
      </c>
      <c r="F1685" s="200">
        <v>43587</v>
      </c>
      <c r="G1685" s="200">
        <v>43596</v>
      </c>
      <c r="H1685" s="199">
        <v>153649</v>
      </c>
      <c r="I1685" s="199">
        <v>153649</v>
      </c>
      <c r="J1685" s="199">
        <v>0.61</v>
      </c>
      <c r="K1685" s="199">
        <f t="shared" si="25"/>
        <v>93.73</v>
      </c>
    </row>
    <row r="1686" spans="2:11" x14ac:dyDescent="0.25">
      <c r="B1686" s="198">
        <v>1658</v>
      </c>
      <c r="C1686" s="199">
        <v>33445986</v>
      </c>
      <c r="D1686" s="199" t="s">
        <v>1788</v>
      </c>
      <c r="E1686" s="199" t="s">
        <v>1342</v>
      </c>
      <c r="F1686" s="200">
        <v>43587</v>
      </c>
      <c r="G1686" s="200">
        <v>43596</v>
      </c>
      <c r="H1686" s="199">
        <v>8220</v>
      </c>
      <c r="I1686" s="199">
        <v>8220</v>
      </c>
      <c r="J1686" s="199">
        <v>0.61</v>
      </c>
      <c r="K1686" s="199">
        <f t="shared" si="25"/>
        <v>5.01</v>
      </c>
    </row>
    <row r="1687" spans="2:11" x14ac:dyDescent="0.25">
      <c r="B1687" s="198">
        <v>1659</v>
      </c>
      <c r="C1687" s="199">
        <v>33445986</v>
      </c>
      <c r="D1687" s="199" t="s">
        <v>1788</v>
      </c>
      <c r="E1687" s="199" t="s">
        <v>1343</v>
      </c>
      <c r="F1687" s="200">
        <v>43587</v>
      </c>
      <c r="G1687" s="200">
        <v>43596</v>
      </c>
      <c r="H1687" s="199">
        <v>64092</v>
      </c>
      <c r="I1687" s="199">
        <v>64092</v>
      </c>
      <c r="J1687" s="199">
        <v>0.61</v>
      </c>
      <c r="K1687" s="199">
        <f t="shared" si="25"/>
        <v>39.1</v>
      </c>
    </row>
    <row r="1688" spans="2:11" x14ac:dyDescent="0.25">
      <c r="B1688" s="198">
        <v>1660</v>
      </c>
      <c r="C1688" s="199">
        <v>33445986</v>
      </c>
      <c r="D1688" s="199" t="s">
        <v>1788</v>
      </c>
      <c r="E1688" s="199" t="s">
        <v>1344</v>
      </c>
      <c r="F1688" s="200">
        <v>43587</v>
      </c>
      <c r="G1688" s="200">
        <v>43596</v>
      </c>
      <c r="H1688" s="199">
        <v>74840</v>
      </c>
      <c r="I1688" s="199">
        <v>74840</v>
      </c>
      <c r="J1688" s="199">
        <v>0.61</v>
      </c>
      <c r="K1688" s="199">
        <f t="shared" si="25"/>
        <v>45.65</v>
      </c>
    </row>
    <row r="1689" spans="2:11" x14ac:dyDescent="0.25">
      <c r="B1689" s="198">
        <v>1661</v>
      </c>
      <c r="C1689" s="199">
        <v>33445986</v>
      </c>
      <c r="D1689" s="199" t="s">
        <v>1788</v>
      </c>
      <c r="E1689" s="199" t="s">
        <v>1359</v>
      </c>
      <c r="F1689" s="200">
        <v>43587</v>
      </c>
      <c r="G1689" s="200">
        <v>43596</v>
      </c>
      <c r="H1689" s="199">
        <v>461</v>
      </c>
      <c r="I1689" s="199">
        <v>461</v>
      </c>
      <c r="J1689" s="199">
        <v>0.61</v>
      </c>
      <c r="K1689" s="199">
        <f t="shared" si="25"/>
        <v>0.28000000000000003</v>
      </c>
    </row>
    <row r="1690" spans="2:11" x14ac:dyDescent="0.25">
      <c r="B1690" s="198">
        <v>1662</v>
      </c>
      <c r="C1690" s="199">
        <v>33445986</v>
      </c>
      <c r="D1690" s="199" t="s">
        <v>1788</v>
      </c>
      <c r="E1690" s="199" t="s">
        <v>1346</v>
      </c>
      <c r="F1690" s="200">
        <v>43587</v>
      </c>
      <c r="G1690" s="200">
        <v>43596</v>
      </c>
      <c r="H1690" s="199">
        <v>15317</v>
      </c>
      <c r="I1690" s="199">
        <v>15317</v>
      </c>
      <c r="J1690" s="199">
        <v>0.61</v>
      </c>
      <c r="K1690" s="199">
        <f t="shared" si="25"/>
        <v>9.34</v>
      </c>
    </row>
    <row r="1691" spans="2:11" x14ac:dyDescent="0.25">
      <c r="B1691" s="198">
        <v>1663</v>
      </c>
      <c r="C1691" s="199">
        <v>33445986</v>
      </c>
      <c r="D1691" s="199" t="s">
        <v>1788</v>
      </c>
      <c r="E1691" s="199" t="s">
        <v>1347</v>
      </c>
      <c r="F1691" s="200">
        <v>43587</v>
      </c>
      <c r="G1691" s="200">
        <v>43596</v>
      </c>
      <c r="H1691" s="199">
        <v>295696</v>
      </c>
      <c r="I1691" s="199">
        <v>295696</v>
      </c>
      <c r="J1691" s="199">
        <v>0.61</v>
      </c>
      <c r="K1691" s="199">
        <f t="shared" si="25"/>
        <v>180.37</v>
      </c>
    </row>
    <row r="1692" spans="2:11" x14ac:dyDescent="0.25">
      <c r="B1692" s="198">
        <v>1664</v>
      </c>
      <c r="C1692" s="199">
        <v>33445986</v>
      </c>
      <c r="D1692" s="199" t="s">
        <v>1788</v>
      </c>
      <c r="E1692" s="199" t="s">
        <v>1348</v>
      </c>
      <c r="F1692" s="200">
        <v>43587</v>
      </c>
      <c r="G1692" s="200">
        <v>43596</v>
      </c>
      <c r="H1692" s="199">
        <v>9123</v>
      </c>
      <c r="I1692" s="199">
        <v>9123</v>
      </c>
      <c r="J1692" s="199">
        <v>0.61</v>
      </c>
      <c r="K1692" s="199">
        <f t="shared" ref="K1692:K1755" si="26">ROUND(I1692*(J1692/1000),2)</f>
        <v>5.57</v>
      </c>
    </row>
    <row r="1693" spans="2:11" x14ac:dyDescent="0.25">
      <c r="B1693" s="198">
        <v>1665</v>
      </c>
      <c r="C1693" s="199">
        <v>33445986</v>
      </c>
      <c r="D1693" s="199" t="s">
        <v>1788</v>
      </c>
      <c r="E1693" s="199" t="s">
        <v>1350</v>
      </c>
      <c r="F1693" s="200">
        <v>43587</v>
      </c>
      <c r="G1693" s="200">
        <v>43596</v>
      </c>
      <c r="H1693" s="199">
        <v>69003</v>
      </c>
      <c r="I1693" s="199">
        <v>69003</v>
      </c>
      <c r="J1693" s="199">
        <v>0.61</v>
      </c>
      <c r="K1693" s="199">
        <f t="shared" si="26"/>
        <v>42.09</v>
      </c>
    </row>
    <row r="1694" spans="2:11" x14ac:dyDescent="0.25">
      <c r="B1694" s="198">
        <v>1666</v>
      </c>
      <c r="C1694" s="199">
        <v>33446196</v>
      </c>
      <c r="D1694" s="199" t="s">
        <v>1789</v>
      </c>
      <c r="E1694" s="199" t="s">
        <v>1344</v>
      </c>
      <c r="F1694" s="200">
        <v>43585</v>
      </c>
      <c r="G1694" s="200">
        <v>43646</v>
      </c>
      <c r="H1694" s="199">
        <v>295303</v>
      </c>
      <c r="I1694" s="199">
        <v>295303</v>
      </c>
      <c r="J1694" s="199">
        <v>0.61</v>
      </c>
      <c r="K1694" s="199">
        <f t="shared" si="26"/>
        <v>180.13</v>
      </c>
    </row>
    <row r="1695" spans="2:11" x14ac:dyDescent="0.25">
      <c r="B1695" s="198">
        <v>1667</v>
      </c>
      <c r="C1695" s="199">
        <v>33446196</v>
      </c>
      <c r="D1695" s="199" t="s">
        <v>1789</v>
      </c>
      <c r="E1695" s="199" t="s">
        <v>1345</v>
      </c>
      <c r="F1695" s="200">
        <v>43585</v>
      </c>
      <c r="G1695" s="200">
        <v>43646</v>
      </c>
      <c r="H1695" s="199">
        <v>20791</v>
      </c>
      <c r="I1695" s="199">
        <v>20791</v>
      </c>
      <c r="J1695" s="199">
        <v>0.61</v>
      </c>
      <c r="K1695" s="199">
        <f t="shared" si="26"/>
        <v>12.68</v>
      </c>
    </row>
    <row r="1696" spans="2:11" x14ac:dyDescent="0.25">
      <c r="B1696" s="198">
        <v>1668</v>
      </c>
      <c r="C1696" s="199">
        <v>33446403</v>
      </c>
      <c r="D1696" s="199" t="s">
        <v>1790</v>
      </c>
      <c r="E1696" s="199" t="s">
        <v>1340</v>
      </c>
      <c r="F1696" s="200">
        <v>43585</v>
      </c>
      <c r="G1696" s="200">
        <v>43618</v>
      </c>
      <c r="H1696" s="199">
        <v>159753</v>
      </c>
      <c r="I1696" s="199">
        <v>159753</v>
      </c>
      <c r="J1696" s="199">
        <v>0.61</v>
      </c>
      <c r="K1696" s="199">
        <f t="shared" si="26"/>
        <v>97.45</v>
      </c>
    </row>
    <row r="1697" spans="2:11" x14ac:dyDescent="0.25">
      <c r="B1697" s="198">
        <v>1669</v>
      </c>
      <c r="C1697" s="199">
        <v>33446403</v>
      </c>
      <c r="D1697" s="199" t="s">
        <v>1790</v>
      </c>
      <c r="E1697" s="199" t="s">
        <v>1343</v>
      </c>
      <c r="F1697" s="200">
        <v>43585</v>
      </c>
      <c r="G1697" s="200">
        <v>43618</v>
      </c>
      <c r="H1697" s="199">
        <v>52496</v>
      </c>
      <c r="I1697" s="199">
        <v>52496</v>
      </c>
      <c r="J1697" s="199">
        <v>0.61</v>
      </c>
      <c r="K1697" s="199">
        <f t="shared" si="26"/>
        <v>32.020000000000003</v>
      </c>
    </row>
    <row r="1698" spans="2:11" x14ac:dyDescent="0.25">
      <c r="B1698" s="198">
        <v>1670</v>
      </c>
      <c r="C1698" s="199">
        <v>33459413</v>
      </c>
      <c r="D1698" s="199" t="s">
        <v>1791</v>
      </c>
      <c r="E1698" s="199" t="s">
        <v>1340</v>
      </c>
      <c r="F1698" s="200">
        <v>43585</v>
      </c>
      <c r="G1698" s="200">
        <v>43597</v>
      </c>
      <c r="H1698" s="199">
        <v>169409</v>
      </c>
      <c r="I1698" s="199">
        <v>169409</v>
      </c>
      <c r="J1698" s="199">
        <v>0.61</v>
      </c>
      <c r="K1698" s="199">
        <f t="shared" si="26"/>
        <v>103.34</v>
      </c>
    </row>
    <row r="1699" spans="2:11" x14ac:dyDescent="0.25">
      <c r="B1699" s="198">
        <v>1671</v>
      </c>
      <c r="C1699" s="199">
        <v>33459413</v>
      </c>
      <c r="D1699" s="199" t="s">
        <v>1791</v>
      </c>
      <c r="E1699" s="199" t="s">
        <v>1343</v>
      </c>
      <c r="F1699" s="200">
        <v>43585</v>
      </c>
      <c r="G1699" s="200">
        <v>43597</v>
      </c>
      <c r="H1699" s="199">
        <v>49967</v>
      </c>
      <c r="I1699" s="199">
        <v>49967</v>
      </c>
      <c r="J1699" s="199">
        <v>0.61</v>
      </c>
      <c r="K1699" s="199">
        <f t="shared" si="26"/>
        <v>30.48</v>
      </c>
    </row>
    <row r="1700" spans="2:11" x14ac:dyDescent="0.25">
      <c r="B1700" s="198">
        <v>1672</v>
      </c>
      <c r="C1700" s="199">
        <v>33459413</v>
      </c>
      <c r="D1700" s="199" t="s">
        <v>1791</v>
      </c>
      <c r="E1700" s="199" t="s">
        <v>1344</v>
      </c>
      <c r="F1700" s="200">
        <v>43585</v>
      </c>
      <c r="G1700" s="200">
        <v>43597</v>
      </c>
      <c r="H1700" s="199">
        <v>533358</v>
      </c>
      <c r="I1700" s="199">
        <v>533358</v>
      </c>
      <c r="J1700" s="199">
        <v>0.61</v>
      </c>
      <c r="K1700" s="199">
        <f t="shared" si="26"/>
        <v>325.35000000000002</v>
      </c>
    </row>
    <row r="1701" spans="2:11" x14ac:dyDescent="0.25">
      <c r="B1701" s="198">
        <v>1673</v>
      </c>
      <c r="C1701" s="199">
        <v>33459413</v>
      </c>
      <c r="D1701" s="199" t="s">
        <v>1791</v>
      </c>
      <c r="E1701" s="199" t="s">
        <v>1345</v>
      </c>
      <c r="F1701" s="200">
        <v>43585</v>
      </c>
      <c r="G1701" s="200">
        <v>43597</v>
      </c>
      <c r="H1701" s="199">
        <v>26192</v>
      </c>
      <c r="I1701" s="199">
        <v>26192</v>
      </c>
      <c r="J1701" s="199">
        <v>0.61</v>
      </c>
      <c r="K1701" s="199">
        <f t="shared" si="26"/>
        <v>15.98</v>
      </c>
    </row>
    <row r="1702" spans="2:11" x14ac:dyDescent="0.25">
      <c r="B1702" s="198">
        <v>1674</v>
      </c>
      <c r="C1702" s="199">
        <v>33459413</v>
      </c>
      <c r="D1702" s="199" t="s">
        <v>1791</v>
      </c>
      <c r="E1702" s="199" t="s">
        <v>1346</v>
      </c>
      <c r="F1702" s="200">
        <v>43585</v>
      </c>
      <c r="G1702" s="200">
        <v>43597</v>
      </c>
      <c r="H1702" s="199">
        <v>54112</v>
      </c>
      <c r="I1702" s="199">
        <v>54112</v>
      </c>
      <c r="J1702" s="199">
        <v>0.61</v>
      </c>
      <c r="K1702" s="199">
        <f t="shared" si="26"/>
        <v>33.01</v>
      </c>
    </row>
    <row r="1703" spans="2:11" x14ac:dyDescent="0.25">
      <c r="B1703" s="198">
        <v>1675</v>
      </c>
      <c r="C1703" s="199">
        <v>33459413</v>
      </c>
      <c r="D1703" s="199" t="s">
        <v>1791</v>
      </c>
      <c r="E1703" s="199" t="s">
        <v>1347</v>
      </c>
      <c r="F1703" s="200">
        <v>43585</v>
      </c>
      <c r="G1703" s="200">
        <v>43597</v>
      </c>
      <c r="H1703" s="199">
        <v>160703</v>
      </c>
      <c r="I1703" s="199">
        <v>160703</v>
      </c>
      <c r="J1703" s="199">
        <v>0.61</v>
      </c>
      <c r="K1703" s="199">
        <f t="shared" si="26"/>
        <v>98.03</v>
      </c>
    </row>
    <row r="1704" spans="2:11" x14ac:dyDescent="0.25">
      <c r="B1704" s="198">
        <v>1676</v>
      </c>
      <c r="C1704" s="199">
        <v>33459413</v>
      </c>
      <c r="D1704" s="199" t="s">
        <v>1791</v>
      </c>
      <c r="E1704" s="199" t="s">
        <v>1350</v>
      </c>
      <c r="F1704" s="200">
        <v>43585</v>
      </c>
      <c r="G1704" s="200">
        <v>43597</v>
      </c>
      <c r="H1704" s="199">
        <v>92660</v>
      </c>
      <c r="I1704" s="199">
        <v>92660</v>
      </c>
      <c r="J1704" s="199">
        <v>0.61</v>
      </c>
      <c r="K1704" s="199">
        <f t="shared" si="26"/>
        <v>56.52</v>
      </c>
    </row>
    <row r="1705" spans="2:11" x14ac:dyDescent="0.25">
      <c r="B1705" s="198">
        <v>1677</v>
      </c>
      <c r="C1705" s="199">
        <v>33460758</v>
      </c>
      <c r="D1705" s="199" t="s">
        <v>1792</v>
      </c>
      <c r="E1705" s="199" t="s">
        <v>1359</v>
      </c>
      <c r="F1705" s="200">
        <v>43586</v>
      </c>
      <c r="G1705" s="200">
        <v>43646</v>
      </c>
      <c r="H1705" s="199">
        <v>44368</v>
      </c>
      <c r="I1705" s="199">
        <v>44368</v>
      </c>
      <c r="J1705" s="199">
        <v>0.61</v>
      </c>
      <c r="K1705" s="199">
        <f t="shared" si="26"/>
        <v>27.06</v>
      </c>
    </row>
    <row r="1706" spans="2:11" x14ac:dyDescent="0.25">
      <c r="B1706" s="198">
        <v>1678</v>
      </c>
      <c r="C1706" s="199">
        <v>33460758</v>
      </c>
      <c r="D1706" s="199" t="s">
        <v>1792</v>
      </c>
      <c r="E1706" s="199" t="s">
        <v>1348</v>
      </c>
      <c r="F1706" s="200">
        <v>43586</v>
      </c>
      <c r="G1706" s="200">
        <v>43646</v>
      </c>
      <c r="H1706" s="199">
        <v>500158</v>
      </c>
      <c r="I1706" s="199">
        <v>500158</v>
      </c>
      <c r="J1706" s="199">
        <v>0.61</v>
      </c>
      <c r="K1706" s="199">
        <f t="shared" si="26"/>
        <v>305.10000000000002</v>
      </c>
    </row>
    <row r="1707" spans="2:11" x14ac:dyDescent="0.25">
      <c r="B1707" s="198">
        <v>1679</v>
      </c>
      <c r="C1707" s="199">
        <v>33462014</v>
      </c>
      <c r="D1707" s="199" t="s">
        <v>1793</v>
      </c>
      <c r="E1707" s="199" t="s">
        <v>1340</v>
      </c>
      <c r="F1707" s="200">
        <v>43589</v>
      </c>
      <c r="G1707" s="200">
        <v>43644</v>
      </c>
      <c r="H1707" s="199">
        <v>22856</v>
      </c>
      <c r="I1707" s="199">
        <v>22856</v>
      </c>
      <c r="J1707" s="199">
        <v>0.61</v>
      </c>
      <c r="K1707" s="199">
        <f t="shared" si="26"/>
        <v>13.94</v>
      </c>
    </row>
    <row r="1708" spans="2:11" x14ac:dyDescent="0.25">
      <c r="B1708" s="198">
        <v>1680</v>
      </c>
      <c r="C1708" s="199">
        <v>33462014</v>
      </c>
      <c r="D1708" s="199" t="s">
        <v>1793</v>
      </c>
      <c r="E1708" s="199" t="s">
        <v>1342</v>
      </c>
      <c r="F1708" s="200">
        <v>43589</v>
      </c>
      <c r="G1708" s="200">
        <v>43644</v>
      </c>
      <c r="H1708" s="199">
        <v>3220</v>
      </c>
      <c r="I1708" s="199">
        <v>3220</v>
      </c>
      <c r="J1708" s="199">
        <v>0.61</v>
      </c>
      <c r="K1708" s="199">
        <f t="shared" si="26"/>
        <v>1.96</v>
      </c>
    </row>
    <row r="1709" spans="2:11" x14ac:dyDescent="0.25">
      <c r="B1709" s="198">
        <v>1681</v>
      </c>
      <c r="C1709" s="199">
        <v>33462014</v>
      </c>
      <c r="D1709" s="199" t="s">
        <v>1793</v>
      </c>
      <c r="E1709" s="199" t="s">
        <v>1343</v>
      </c>
      <c r="F1709" s="200">
        <v>43589</v>
      </c>
      <c r="G1709" s="200">
        <v>43644</v>
      </c>
      <c r="H1709" s="199">
        <v>7870</v>
      </c>
      <c r="I1709" s="199">
        <v>7870</v>
      </c>
      <c r="J1709" s="199">
        <v>0.61</v>
      </c>
      <c r="K1709" s="199">
        <f t="shared" si="26"/>
        <v>4.8</v>
      </c>
    </row>
    <row r="1710" spans="2:11" x14ac:dyDescent="0.25">
      <c r="B1710" s="198">
        <v>1682</v>
      </c>
      <c r="C1710" s="199">
        <v>33462014</v>
      </c>
      <c r="D1710" s="199" t="s">
        <v>1793</v>
      </c>
      <c r="E1710" s="199" t="s">
        <v>1358</v>
      </c>
      <c r="F1710" s="200">
        <v>43589</v>
      </c>
      <c r="G1710" s="200">
        <v>43644</v>
      </c>
      <c r="H1710" s="199">
        <v>167</v>
      </c>
      <c r="I1710" s="199">
        <v>167</v>
      </c>
      <c r="J1710" s="199">
        <v>0.61</v>
      </c>
      <c r="K1710" s="199">
        <f t="shared" si="26"/>
        <v>0.1</v>
      </c>
    </row>
    <row r="1711" spans="2:11" x14ac:dyDescent="0.25">
      <c r="B1711" s="198">
        <v>1683</v>
      </c>
      <c r="C1711" s="199">
        <v>33462014</v>
      </c>
      <c r="D1711" s="199" t="s">
        <v>1793</v>
      </c>
      <c r="E1711" s="199" t="s">
        <v>1344</v>
      </c>
      <c r="F1711" s="200">
        <v>43589</v>
      </c>
      <c r="G1711" s="200">
        <v>43644</v>
      </c>
      <c r="H1711" s="199">
        <v>28188</v>
      </c>
      <c r="I1711" s="199">
        <v>28188</v>
      </c>
      <c r="J1711" s="199">
        <v>0.61</v>
      </c>
      <c r="K1711" s="199">
        <f t="shared" si="26"/>
        <v>17.190000000000001</v>
      </c>
    </row>
    <row r="1712" spans="2:11" x14ac:dyDescent="0.25">
      <c r="B1712" s="198">
        <v>1684</v>
      </c>
      <c r="C1712" s="199">
        <v>33462014</v>
      </c>
      <c r="D1712" s="199" t="s">
        <v>1793</v>
      </c>
      <c r="E1712" s="199" t="s">
        <v>1345</v>
      </c>
      <c r="F1712" s="200">
        <v>43589</v>
      </c>
      <c r="G1712" s="200">
        <v>43644</v>
      </c>
      <c r="H1712" s="199">
        <v>17485</v>
      </c>
      <c r="I1712" s="199">
        <v>17485</v>
      </c>
      <c r="J1712" s="199">
        <v>0.61</v>
      </c>
      <c r="K1712" s="199">
        <f t="shared" si="26"/>
        <v>10.67</v>
      </c>
    </row>
    <row r="1713" spans="2:11" x14ac:dyDescent="0.25">
      <c r="B1713" s="198">
        <v>1685</v>
      </c>
      <c r="C1713" s="199">
        <v>33462014</v>
      </c>
      <c r="D1713" s="199" t="s">
        <v>1793</v>
      </c>
      <c r="E1713" s="199" t="s">
        <v>1359</v>
      </c>
      <c r="F1713" s="200">
        <v>43589</v>
      </c>
      <c r="G1713" s="200">
        <v>43644</v>
      </c>
      <c r="H1713" s="199">
        <v>787</v>
      </c>
      <c r="I1713" s="199">
        <v>787</v>
      </c>
      <c r="J1713" s="199">
        <v>0.61</v>
      </c>
      <c r="K1713" s="199">
        <f t="shared" si="26"/>
        <v>0.48</v>
      </c>
    </row>
    <row r="1714" spans="2:11" x14ac:dyDescent="0.25">
      <c r="B1714" s="198">
        <v>1686</v>
      </c>
      <c r="C1714" s="199">
        <v>33462014</v>
      </c>
      <c r="D1714" s="199" t="s">
        <v>1793</v>
      </c>
      <c r="E1714" s="199" t="s">
        <v>1346</v>
      </c>
      <c r="F1714" s="200">
        <v>43589</v>
      </c>
      <c r="G1714" s="200">
        <v>43644</v>
      </c>
      <c r="H1714" s="199">
        <v>15775</v>
      </c>
      <c r="I1714" s="199">
        <v>15775</v>
      </c>
      <c r="J1714" s="199">
        <v>0.61</v>
      </c>
      <c r="K1714" s="199">
        <f t="shared" si="26"/>
        <v>9.6199999999999992</v>
      </c>
    </row>
    <row r="1715" spans="2:11" x14ac:dyDescent="0.25">
      <c r="B1715" s="198">
        <v>1687</v>
      </c>
      <c r="C1715" s="199">
        <v>33462014</v>
      </c>
      <c r="D1715" s="199" t="s">
        <v>1793</v>
      </c>
      <c r="E1715" s="199" t="s">
        <v>1347</v>
      </c>
      <c r="F1715" s="200">
        <v>43589</v>
      </c>
      <c r="G1715" s="200">
        <v>43644</v>
      </c>
      <c r="H1715" s="199">
        <v>58795</v>
      </c>
      <c r="I1715" s="199">
        <v>58795</v>
      </c>
      <c r="J1715" s="199">
        <v>0.61</v>
      </c>
      <c r="K1715" s="199">
        <f t="shared" si="26"/>
        <v>35.86</v>
      </c>
    </row>
    <row r="1716" spans="2:11" x14ac:dyDescent="0.25">
      <c r="B1716" s="198">
        <v>1688</v>
      </c>
      <c r="C1716" s="199">
        <v>33462014</v>
      </c>
      <c r="D1716" s="199" t="s">
        <v>1793</v>
      </c>
      <c r="E1716" s="199" t="s">
        <v>1348</v>
      </c>
      <c r="F1716" s="200">
        <v>43589</v>
      </c>
      <c r="G1716" s="200">
        <v>43644</v>
      </c>
      <c r="H1716" s="199">
        <v>1336</v>
      </c>
      <c r="I1716" s="199">
        <v>1336</v>
      </c>
      <c r="J1716" s="199">
        <v>0.61</v>
      </c>
      <c r="K1716" s="199">
        <f t="shared" si="26"/>
        <v>0.81</v>
      </c>
    </row>
    <row r="1717" spans="2:11" x14ac:dyDescent="0.25">
      <c r="B1717" s="198">
        <v>1689</v>
      </c>
      <c r="C1717" s="199">
        <v>33462014</v>
      </c>
      <c r="D1717" s="199" t="s">
        <v>1793</v>
      </c>
      <c r="E1717" s="199" t="s">
        <v>1356</v>
      </c>
      <c r="F1717" s="200">
        <v>43589</v>
      </c>
      <c r="G1717" s="200">
        <v>43644</v>
      </c>
      <c r="H1717" s="199">
        <v>262</v>
      </c>
      <c r="I1717" s="199">
        <v>262</v>
      </c>
      <c r="J1717" s="199">
        <v>0.61</v>
      </c>
      <c r="K1717" s="199">
        <f t="shared" si="26"/>
        <v>0.16</v>
      </c>
    </row>
    <row r="1718" spans="2:11" x14ac:dyDescent="0.25">
      <c r="B1718" s="198">
        <v>1690</v>
      </c>
      <c r="C1718" s="199">
        <v>33462014</v>
      </c>
      <c r="D1718" s="199" t="s">
        <v>1793</v>
      </c>
      <c r="E1718" s="199" t="s">
        <v>1350</v>
      </c>
      <c r="F1718" s="200">
        <v>43589</v>
      </c>
      <c r="G1718" s="200">
        <v>43644</v>
      </c>
      <c r="H1718" s="199">
        <v>23258</v>
      </c>
      <c r="I1718" s="199">
        <v>23258</v>
      </c>
      <c r="J1718" s="199">
        <v>0.61</v>
      </c>
      <c r="K1718" s="199">
        <f t="shared" si="26"/>
        <v>14.19</v>
      </c>
    </row>
    <row r="1719" spans="2:11" x14ac:dyDescent="0.25">
      <c r="B1719" s="198">
        <v>1691</v>
      </c>
      <c r="C1719" s="199">
        <v>33466465</v>
      </c>
      <c r="D1719" s="199" t="s">
        <v>1794</v>
      </c>
      <c r="E1719" s="199" t="s">
        <v>1343</v>
      </c>
      <c r="F1719" s="200">
        <v>43591</v>
      </c>
      <c r="G1719" s="200">
        <v>43632</v>
      </c>
      <c r="H1719" s="199">
        <v>682623</v>
      </c>
      <c r="I1719" s="199">
        <v>682623</v>
      </c>
      <c r="J1719" s="199">
        <v>0.61</v>
      </c>
      <c r="K1719" s="199">
        <f t="shared" si="26"/>
        <v>416.4</v>
      </c>
    </row>
    <row r="1720" spans="2:11" x14ac:dyDescent="0.25">
      <c r="B1720" s="198">
        <v>1692</v>
      </c>
      <c r="C1720" s="199">
        <v>33467163</v>
      </c>
      <c r="D1720" s="199" t="s">
        <v>1795</v>
      </c>
      <c r="E1720" s="199" t="s">
        <v>1340</v>
      </c>
      <c r="F1720" s="200">
        <v>43586</v>
      </c>
      <c r="G1720" s="200">
        <v>43646</v>
      </c>
      <c r="H1720" s="199">
        <v>66987</v>
      </c>
      <c r="I1720" s="199">
        <v>66987</v>
      </c>
      <c r="J1720" s="199">
        <v>0.61</v>
      </c>
      <c r="K1720" s="199">
        <f t="shared" si="26"/>
        <v>40.86</v>
      </c>
    </row>
    <row r="1721" spans="2:11" x14ac:dyDescent="0.25">
      <c r="B1721" s="198">
        <v>1693</v>
      </c>
      <c r="C1721" s="199">
        <v>33467163</v>
      </c>
      <c r="D1721" s="199" t="s">
        <v>1795</v>
      </c>
      <c r="E1721" s="199" t="s">
        <v>1343</v>
      </c>
      <c r="F1721" s="200">
        <v>43586</v>
      </c>
      <c r="G1721" s="200">
        <v>43646</v>
      </c>
      <c r="H1721" s="199">
        <v>96278</v>
      </c>
      <c r="I1721" s="199">
        <v>96278</v>
      </c>
      <c r="J1721" s="199">
        <v>0.61</v>
      </c>
      <c r="K1721" s="199">
        <f t="shared" si="26"/>
        <v>58.73</v>
      </c>
    </row>
    <row r="1722" spans="2:11" x14ac:dyDescent="0.25">
      <c r="B1722" s="198">
        <v>1694</v>
      </c>
      <c r="C1722" s="199">
        <v>33467163</v>
      </c>
      <c r="D1722" s="199" t="s">
        <v>1795</v>
      </c>
      <c r="E1722" s="199" t="s">
        <v>1344</v>
      </c>
      <c r="F1722" s="200">
        <v>43586</v>
      </c>
      <c r="G1722" s="200">
        <v>43646</v>
      </c>
      <c r="H1722" s="199">
        <v>348156</v>
      </c>
      <c r="I1722" s="199">
        <v>348156</v>
      </c>
      <c r="J1722" s="199">
        <v>0.61</v>
      </c>
      <c r="K1722" s="199">
        <f t="shared" si="26"/>
        <v>212.38</v>
      </c>
    </row>
    <row r="1723" spans="2:11" x14ac:dyDescent="0.25">
      <c r="B1723" s="198">
        <v>1695</v>
      </c>
      <c r="C1723" s="199">
        <v>33467163</v>
      </c>
      <c r="D1723" s="199" t="s">
        <v>1795</v>
      </c>
      <c r="E1723" s="199" t="s">
        <v>1346</v>
      </c>
      <c r="F1723" s="200">
        <v>43586</v>
      </c>
      <c r="G1723" s="200">
        <v>43646</v>
      </c>
      <c r="H1723" s="199">
        <v>23113</v>
      </c>
      <c r="I1723" s="199">
        <v>23113</v>
      </c>
      <c r="J1723" s="199">
        <v>0.61</v>
      </c>
      <c r="K1723" s="199">
        <f t="shared" si="26"/>
        <v>14.1</v>
      </c>
    </row>
    <row r="1724" spans="2:11" x14ac:dyDescent="0.25">
      <c r="B1724" s="198">
        <v>1696</v>
      </c>
      <c r="C1724" s="199">
        <v>33467163</v>
      </c>
      <c r="D1724" s="199" t="s">
        <v>1795</v>
      </c>
      <c r="E1724" s="199" t="s">
        <v>1347</v>
      </c>
      <c r="F1724" s="200">
        <v>43586</v>
      </c>
      <c r="G1724" s="200">
        <v>43646</v>
      </c>
      <c r="H1724" s="199">
        <v>17779</v>
      </c>
      <c r="I1724" s="199">
        <v>17779</v>
      </c>
      <c r="J1724" s="199">
        <v>0.61</v>
      </c>
      <c r="K1724" s="199">
        <f t="shared" si="26"/>
        <v>10.85</v>
      </c>
    </row>
    <row r="1725" spans="2:11" x14ac:dyDescent="0.25">
      <c r="B1725" s="198">
        <v>1697</v>
      </c>
      <c r="C1725" s="199">
        <v>33467163</v>
      </c>
      <c r="D1725" s="199" t="s">
        <v>1795</v>
      </c>
      <c r="E1725" s="199" t="s">
        <v>1356</v>
      </c>
      <c r="F1725" s="200">
        <v>43586</v>
      </c>
      <c r="G1725" s="200">
        <v>43646</v>
      </c>
      <c r="H1725" s="199">
        <v>774</v>
      </c>
      <c r="I1725" s="199">
        <v>774</v>
      </c>
      <c r="J1725" s="199">
        <v>0.61</v>
      </c>
      <c r="K1725" s="199">
        <f t="shared" si="26"/>
        <v>0.47</v>
      </c>
    </row>
    <row r="1726" spans="2:11" x14ac:dyDescent="0.25">
      <c r="B1726" s="198">
        <v>1698</v>
      </c>
      <c r="C1726" s="199">
        <v>33467163</v>
      </c>
      <c r="D1726" s="199" t="s">
        <v>1795</v>
      </c>
      <c r="E1726" s="199" t="s">
        <v>1349</v>
      </c>
      <c r="F1726" s="200">
        <v>43586</v>
      </c>
      <c r="G1726" s="200">
        <v>43646</v>
      </c>
      <c r="H1726" s="199">
        <v>97503</v>
      </c>
      <c r="I1726" s="199">
        <v>97503</v>
      </c>
      <c r="J1726" s="199">
        <v>0.61</v>
      </c>
      <c r="K1726" s="199">
        <f t="shared" si="26"/>
        <v>59.48</v>
      </c>
    </row>
    <row r="1727" spans="2:11" x14ac:dyDescent="0.25">
      <c r="B1727" s="198">
        <v>1699</v>
      </c>
      <c r="C1727" s="199">
        <v>33467163</v>
      </c>
      <c r="D1727" s="199" t="s">
        <v>1795</v>
      </c>
      <c r="E1727" s="199" t="s">
        <v>1350</v>
      </c>
      <c r="F1727" s="200">
        <v>43586</v>
      </c>
      <c r="G1727" s="200">
        <v>43646</v>
      </c>
      <c r="H1727" s="199">
        <v>101067</v>
      </c>
      <c r="I1727" s="199">
        <v>101067</v>
      </c>
      <c r="J1727" s="199">
        <v>0.61</v>
      </c>
      <c r="K1727" s="199">
        <f t="shared" si="26"/>
        <v>61.65</v>
      </c>
    </row>
    <row r="1728" spans="2:11" x14ac:dyDescent="0.25">
      <c r="B1728" s="198">
        <v>1700</v>
      </c>
      <c r="C1728" s="199">
        <v>33467653</v>
      </c>
      <c r="D1728" s="199" t="s">
        <v>1796</v>
      </c>
      <c r="E1728" s="199" t="s">
        <v>1340</v>
      </c>
      <c r="F1728" s="200">
        <v>43585</v>
      </c>
      <c r="G1728" s="200">
        <v>43632</v>
      </c>
      <c r="H1728" s="199">
        <v>496256</v>
      </c>
      <c r="I1728" s="199">
        <v>496256</v>
      </c>
      <c r="J1728" s="199">
        <v>0.61</v>
      </c>
      <c r="K1728" s="199">
        <f t="shared" si="26"/>
        <v>302.72000000000003</v>
      </c>
    </row>
    <row r="1729" spans="2:11" x14ac:dyDescent="0.25">
      <c r="B1729" s="198">
        <v>1701</v>
      </c>
      <c r="C1729" s="199">
        <v>33467653</v>
      </c>
      <c r="D1729" s="199" t="s">
        <v>1796</v>
      </c>
      <c r="E1729" s="199" t="s">
        <v>1343</v>
      </c>
      <c r="F1729" s="200">
        <v>43585</v>
      </c>
      <c r="G1729" s="200">
        <v>43632</v>
      </c>
      <c r="H1729" s="199">
        <v>170199</v>
      </c>
      <c r="I1729" s="199">
        <v>170199</v>
      </c>
      <c r="J1729" s="199">
        <v>0.61</v>
      </c>
      <c r="K1729" s="199">
        <f t="shared" si="26"/>
        <v>103.82</v>
      </c>
    </row>
    <row r="1730" spans="2:11" x14ac:dyDescent="0.25">
      <c r="B1730" s="198">
        <v>1702</v>
      </c>
      <c r="C1730" s="199">
        <v>33467653</v>
      </c>
      <c r="D1730" s="199" t="s">
        <v>1796</v>
      </c>
      <c r="E1730" s="199" t="s">
        <v>1346</v>
      </c>
      <c r="F1730" s="200">
        <v>43585</v>
      </c>
      <c r="G1730" s="200">
        <v>43632</v>
      </c>
      <c r="H1730" s="199">
        <v>151977</v>
      </c>
      <c r="I1730" s="199">
        <v>151977</v>
      </c>
      <c r="J1730" s="199">
        <v>0.61</v>
      </c>
      <c r="K1730" s="199">
        <f t="shared" si="26"/>
        <v>92.71</v>
      </c>
    </row>
    <row r="1731" spans="2:11" x14ac:dyDescent="0.25">
      <c r="B1731" s="198">
        <v>1703</v>
      </c>
      <c r="C1731" s="199">
        <v>33467653</v>
      </c>
      <c r="D1731" s="199" t="s">
        <v>1796</v>
      </c>
      <c r="E1731" s="199" t="s">
        <v>1347</v>
      </c>
      <c r="F1731" s="200">
        <v>43585</v>
      </c>
      <c r="G1731" s="200">
        <v>43632</v>
      </c>
      <c r="H1731" s="199">
        <v>373239</v>
      </c>
      <c r="I1731" s="199">
        <v>373239</v>
      </c>
      <c r="J1731" s="199">
        <v>0.61</v>
      </c>
      <c r="K1731" s="199">
        <f t="shared" si="26"/>
        <v>227.68</v>
      </c>
    </row>
    <row r="1732" spans="2:11" x14ac:dyDescent="0.25">
      <c r="B1732" s="198">
        <v>1704</v>
      </c>
      <c r="C1732" s="199">
        <v>33467653</v>
      </c>
      <c r="D1732" s="199" t="s">
        <v>1796</v>
      </c>
      <c r="E1732" s="199" t="s">
        <v>1356</v>
      </c>
      <c r="F1732" s="200">
        <v>43612</v>
      </c>
      <c r="G1732" s="200">
        <v>43632</v>
      </c>
      <c r="H1732" s="199">
        <v>2240</v>
      </c>
      <c r="I1732" s="199">
        <v>2240</v>
      </c>
      <c r="J1732" s="199">
        <v>0.61</v>
      </c>
      <c r="K1732" s="199">
        <f t="shared" si="26"/>
        <v>1.37</v>
      </c>
    </row>
    <row r="1733" spans="2:11" x14ac:dyDescent="0.25">
      <c r="B1733" s="198">
        <v>1705</v>
      </c>
      <c r="C1733" s="199">
        <v>33467653</v>
      </c>
      <c r="D1733" s="199" t="s">
        <v>1796</v>
      </c>
      <c r="E1733" s="199" t="s">
        <v>1350</v>
      </c>
      <c r="F1733" s="200">
        <v>43585</v>
      </c>
      <c r="G1733" s="200">
        <v>43632</v>
      </c>
      <c r="H1733" s="199">
        <v>361055</v>
      </c>
      <c r="I1733" s="199">
        <v>361055</v>
      </c>
      <c r="J1733" s="199">
        <v>0.61</v>
      </c>
      <c r="K1733" s="199">
        <f t="shared" si="26"/>
        <v>220.24</v>
      </c>
    </row>
    <row r="1734" spans="2:11" x14ac:dyDescent="0.25">
      <c r="B1734" s="198">
        <v>1706</v>
      </c>
      <c r="C1734" s="199">
        <v>33469458</v>
      </c>
      <c r="D1734" s="199" t="s">
        <v>1797</v>
      </c>
      <c r="E1734" s="199" t="s">
        <v>1344</v>
      </c>
      <c r="F1734" s="200">
        <v>43586</v>
      </c>
      <c r="G1734" s="200">
        <v>43597</v>
      </c>
      <c r="H1734" s="199">
        <v>216823</v>
      </c>
      <c r="I1734" s="199">
        <v>216823</v>
      </c>
      <c r="J1734" s="199">
        <v>0.61</v>
      </c>
      <c r="K1734" s="199">
        <f t="shared" si="26"/>
        <v>132.26</v>
      </c>
    </row>
    <row r="1735" spans="2:11" x14ac:dyDescent="0.25">
      <c r="B1735" s="198">
        <v>1707</v>
      </c>
      <c r="C1735" s="199">
        <v>33469458</v>
      </c>
      <c r="D1735" s="199" t="s">
        <v>1797</v>
      </c>
      <c r="E1735" s="199" t="s">
        <v>1345</v>
      </c>
      <c r="F1735" s="200">
        <v>43586</v>
      </c>
      <c r="G1735" s="200">
        <v>43597</v>
      </c>
      <c r="H1735" s="199">
        <v>14804</v>
      </c>
      <c r="I1735" s="199">
        <v>14804</v>
      </c>
      <c r="J1735" s="199">
        <v>0.61</v>
      </c>
      <c r="K1735" s="199">
        <f t="shared" si="26"/>
        <v>9.0299999999999994</v>
      </c>
    </row>
    <row r="1736" spans="2:11" x14ac:dyDescent="0.25">
      <c r="B1736" s="198">
        <v>1708</v>
      </c>
      <c r="C1736" s="199">
        <v>33469705</v>
      </c>
      <c r="D1736" s="199" t="s">
        <v>1798</v>
      </c>
      <c r="E1736" s="199" t="s">
        <v>1340</v>
      </c>
      <c r="F1736" s="200">
        <v>43585</v>
      </c>
      <c r="G1736" s="200">
        <v>43632</v>
      </c>
      <c r="H1736" s="199">
        <v>129298</v>
      </c>
      <c r="I1736" s="199">
        <v>129298</v>
      </c>
      <c r="J1736" s="199">
        <v>0.61</v>
      </c>
      <c r="K1736" s="199">
        <f t="shared" si="26"/>
        <v>78.87</v>
      </c>
    </row>
    <row r="1737" spans="2:11" x14ac:dyDescent="0.25">
      <c r="B1737" s="198">
        <v>1709</v>
      </c>
      <c r="C1737" s="199">
        <v>33469705</v>
      </c>
      <c r="D1737" s="199" t="s">
        <v>1798</v>
      </c>
      <c r="E1737" s="199" t="s">
        <v>1343</v>
      </c>
      <c r="F1737" s="200">
        <v>43585</v>
      </c>
      <c r="G1737" s="200">
        <v>43632</v>
      </c>
      <c r="H1737" s="199">
        <v>40091</v>
      </c>
      <c r="I1737" s="199">
        <v>40091</v>
      </c>
      <c r="J1737" s="199">
        <v>0.61</v>
      </c>
      <c r="K1737" s="199">
        <f t="shared" si="26"/>
        <v>24.46</v>
      </c>
    </row>
    <row r="1738" spans="2:11" x14ac:dyDescent="0.25">
      <c r="B1738" s="198">
        <v>1710</v>
      </c>
      <c r="C1738" s="199">
        <v>33469705</v>
      </c>
      <c r="D1738" s="199" t="s">
        <v>1798</v>
      </c>
      <c r="E1738" s="199" t="s">
        <v>1344</v>
      </c>
      <c r="F1738" s="200">
        <v>43585</v>
      </c>
      <c r="G1738" s="200">
        <v>43632</v>
      </c>
      <c r="H1738" s="199">
        <v>206225</v>
      </c>
      <c r="I1738" s="199">
        <v>206225</v>
      </c>
      <c r="J1738" s="199">
        <v>0.61</v>
      </c>
      <c r="K1738" s="199">
        <f t="shared" si="26"/>
        <v>125.8</v>
      </c>
    </row>
    <row r="1739" spans="2:11" x14ac:dyDescent="0.25">
      <c r="B1739" s="198">
        <v>1711</v>
      </c>
      <c r="C1739" s="199">
        <v>33469705</v>
      </c>
      <c r="D1739" s="199" t="s">
        <v>1798</v>
      </c>
      <c r="E1739" s="199" t="s">
        <v>1345</v>
      </c>
      <c r="F1739" s="200">
        <v>43585</v>
      </c>
      <c r="G1739" s="200">
        <v>43632</v>
      </c>
      <c r="H1739" s="199">
        <v>593</v>
      </c>
      <c r="I1739" s="199">
        <v>593</v>
      </c>
      <c r="J1739" s="199">
        <v>0.61</v>
      </c>
      <c r="K1739" s="199">
        <f t="shared" si="26"/>
        <v>0.36</v>
      </c>
    </row>
    <row r="1740" spans="2:11" x14ac:dyDescent="0.25">
      <c r="B1740" s="198">
        <v>1712</v>
      </c>
      <c r="C1740" s="199">
        <v>33469705</v>
      </c>
      <c r="D1740" s="199" t="s">
        <v>1798</v>
      </c>
      <c r="E1740" s="199" t="s">
        <v>1346</v>
      </c>
      <c r="F1740" s="200">
        <v>43585</v>
      </c>
      <c r="G1740" s="200">
        <v>43632</v>
      </c>
      <c r="H1740" s="199">
        <v>97594</v>
      </c>
      <c r="I1740" s="199">
        <v>97594</v>
      </c>
      <c r="J1740" s="199">
        <v>0.61</v>
      </c>
      <c r="K1740" s="199">
        <f t="shared" si="26"/>
        <v>59.53</v>
      </c>
    </row>
    <row r="1741" spans="2:11" x14ac:dyDescent="0.25">
      <c r="B1741" s="198">
        <v>1713</v>
      </c>
      <c r="C1741" s="199">
        <v>33469705</v>
      </c>
      <c r="D1741" s="199" t="s">
        <v>1798</v>
      </c>
      <c r="E1741" s="199" t="s">
        <v>1347</v>
      </c>
      <c r="F1741" s="200">
        <v>43585</v>
      </c>
      <c r="G1741" s="200">
        <v>43632</v>
      </c>
      <c r="H1741" s="199">
        <v>193942</v>
      </c>
      <c r="I1741" s="199">
        <v>193942</v>
      </c>
      <c r="J1741" s="199">
        <v>0.61</v>
      </c>
      <c r="K1741" s="199">
        <f t="shared" si="26"/>
        <v>118.3</v>
      </c>
    </row>
    <row r="1742" spans="2:11" x14ac:dyDescent="0.25">
      <c r="B1742" s="198">
        <v>1714</v>
      </c>
      <c r="C1742" s="199">
        <v>33469705</v>
      </c>
      <c r="D1742" s="199" t="s">
        <v>1798</v>
      </c>
      <c r="E1742" s="199" t="s">
        <v>1356</v>
      </c>
      <c r="F1742" s="200">
        <v>43585</v>
      </c>
      <c r="G1742" s="200">
        <v>43632</v>
      </c>
      <c r="H1742" s="199">
        <v>1837</v>
      </c>
      <c r="I1742" s="199">
        <v>1837</v>
      </c>
      <c r="J1742" s="199">
        <v>0.61</v>
      </c>
      <c r="K1742" s="199">
        <f t="shared" si="26"/>
        <v>1.1200000000000001</v>
      </c>
    </row>
    <row r="1743" spans="2:11" x14ac:dyDescent="0.25">
      <c r="B1743" s="198">
        <v>1715</v>
      </c>
      <c r="C1743" s="199">
        <v>33469705</v>
      </c>
      <c r="D1743" s="199" t="s">
        <v>1798</v>
      </c>
      <c r="E1743" s="199" t="s">
        <v>1350</v>
      </c>
      <c r="F1743" s="200">
        <v>43585</v>
      </c>
      <c r="G1743" s="200">
        <v>43632</v>
      </c>
      <c r="H1743" s="199">
        <v>121187</v>
      </c>
      <c r="I1743" s="199">
        <v>121187</v>
      </c>
      <c r="J1743" s="199">
        <v>0.61</v>
      </c>
      <c r="K1743" s="199">
        <f t="shared" si="26"/>
        <v>73.92</v>
      </c>
    </row>
    <row r="1744" spans="2:11" x14ac:dyDescent="0.25">
      <c r="B1744" s="198">
        <v>1716</v>
      </c>
      <c r="C1744" s="199">
        <v>33470121</v>
      </c>
      <c r="D1744" s="199" t="s">
        <v>1799</v>
      </c>
      <c r="E1744" s="199" t="s">
        <v>1340</v>
      </c>
      <c r="F1744" s="200">
        <v>43585</v>
      </c>
      <c r="G1744" s="200">
        <v>43632</v>
      </c>
      <c r="H1744" s="199">
        <v>227470</v>
      </c>
      <c r="I1744" s="199">
        <v>227470</v>
      </c>
      <c r="J1744" s="199">
        <v>0.61</v>
      </c>
      <c r="K1744" s="199">
        <f t="shared" si="26"/>
        <v>138.76</v>
      </c>
    </row>
    <row r="1745" spans="2:11" x14ac:dyDescent="0.25">
      <c r="B1745" s="198">
        <v>1717</v>
      </c>
      <c r="C1745" s="199">
        <v>33470121</v>
      </c>
      <c r="D1745" s="199" t="s">
        <v>1799</v>
      </c>
      <c r="E1745" s="199" t="s">
        <v>1343</v>
      </c>
      <c r="F1745" s="200">
        <v>43585</v>
      </c>
      <c r="G1745" s="200">
        <v>43632</v>
      </c>
      <c r="H1745" s="199">
        <v>73962</v>
      </c>
      <c r="I1745" s="199">
        <v>73962</v>
      </c>
      <c r="J1745" s="199">
        <v>0.61</v>
      </c>
      <c r="K1745" s="199">
        <f t="shared" si="26"/>
        <v>45.12</v>
      </c>
    </row>
    <row r="1746" spans="2:11" x14ac:dyDescent="0.25">
      <c r="B1746" s="198">
        <v>1718</v>
      </c>
      <c r="C1746" s="199">
        <v>33470121</v>
      </c>
      <c r="D1746" s="199" t="s">
        <v>1799</v>
      </c>
      <c r="E1746" s="199" t="s">
        <v>1346</v>
      </c>
      <c r="F1746" s="200">
        <v>43585</v>
      </c>
      <c r="G1746" s="200">
        <v>43632</v>
      </c>
      <c r="H1746" s="199">
        <v>109808</v>
      </c>
      <c r="I1746" s="199">
        <v>109808</v>
      </c>
      <c r="J1746" s="199">
        <v>0.61</v>
      </c>
      <c r="K1746" s="199">
        <f t="shared" si="26"/>
        <v>66.98</v>
      </c>
    </row>
    <row r="1747" spans="2:11" x14ac:dyDescent="0.25">
      <c r="B1747" s="198">
        <v>1719</v>
      </c>
      <c r="C1747" s="199">
        <v>33470121</v>
      </c>
      <c r="D1747" s="199" t="s">
        <v>1799</v>
      </c>
      <c r="E1747" s="199" t="s">
        <v>1347</v>
      </c>
      <c r="F1747" s="200">
        <v>43585</v>
      </c>
      <c r="G1747" s="200">
        <v>43632</v>
      </c>
      <c r="H1747" s="199">
        <v>228376</v>
      </c>
      <c r="I1747" s="199">
        <v>228376</v>
      </c>
      <c r="J1747" s="199">
        <v>0.61</v>
      </c>
      <c r="K1747" s="199">
        <f t="shared" si="26"/>
        <v>139.31</v>
      </c>
    </row>
    <row r="1748" spans="2:11" x14ac:dyDescent="0.25">
      <c r="B1748" s="198">
        <v>1720</v>
      </c>
      <c r="C1748" s="199">
        <v>33470121</v>
      </c>
      <c r="D1748" s="199" t="s">
        <v>1799</v>
      </c>
      <c r="E1748" s="199" t="s">
        <v>1356</v>
      </c>
      <c r="F1748" s="200">
        <v>43612</v>
      </c>
      <c r="G1748" s="200">
        <v>43632</v>
      </c>
      <c r="H1748" s="199">
        <v>1869</v>
      </c>
      <c r="I1748" s="199">
        <v>1869</v>
      </c>
      <c r="J1748" s="199">
        <v>0.61</v>
      </c>
      <c r="K1748" s="199">
        <f t="shared" si="26"/>
        <v>1.1399999999999999</v>
      </c>
    </row>
    <row r="1749" spans="2:11" x14ac:dyDescent="0.25">
      <c r="B1749" s="198">
        <v>1721</v>
      </c>
      <c r="C1749" s="199">
        <v>33470121</v>
      </c>
      <c r="D1749" s="199" t="s">
        <v>1799</v>
      </c>
      <c r="E1749" s="199" t="s">
        <v>1350</v>
      </c>
      <c r="F1749" s="200">
        <v>43585</v>
      </c>
      <c r="G1749" s="200">
        <v>43632</v>
      </c>
      <c r="H1749" s="199">
        <v>215076</v>
      </c>
      <c r="I1749" s="199">
        <v>215076</v>
      </c>
      <c r="J1749" s="199">
        <v>0.61</v>
      </c>
      <c r="K1749" s="199">
        <f t="shared" si="26"/>
        <v>131.19999999999999</v>
      </c>
    </row>
    <row r="1750" spans="2:11" x14ac:dyDescent="0.25">
      <c r="B1750" s="198">
        <v>1722</v>
      </c>
      <c r="C1750" s="199">
        <v>33471298</v>
      </c>
      <c r="D1750" s="199" t="s">
        <v>1800</v>
      </c>
      <c r="E1750" s="199" t="s">
        <v>1340</v>
      </c>
      <c r="F1750" s="200">
        <v>43585</v>
      </c>
      <c r="G1750" s="200">
        <v>43632</v>
      </c>
      <c r="H1750" s="199">
        <v>527288</v>
      </c>
      <c r="I1750" s="199">
        <v>527288</v>
      </c>
      <c r="J1750" s="199">
        <v>0.61</v>
      </c>
      <c r="K1750" s="199">
        <f t="shared" si="26"/>
        <v>321.64999999999998</v>
      </c>
    </row>
    <row r="1751" spans="2:11" x14ac:dyDescent="0.25">
      <c r="B1751" s="198">
        <v>1723</v>
      </c>
      <c r="C1751" s="199">
        <v>33471298</v>
      </c>
      <c r="D1751" s="199" t="s">
        <v>1800</v>
      </c>
      <c r="E1751" s="199" t="s">
        <v>1343</v>
      </c>
      <c r="F1751" s="200">
        <v>43585</v>
      </c>
      <c r="G1751" s="200">
        <v>43632</v>
      </c>
      <c r="H1751" s="199">
        <v>181072</v>
      </c>
      <c r="I1751" s="199">
        <v>181072</v>
      </c>
      <c r="J1751" s="199">
        <v>0.61</v>
      </c>
      <c r="K1751" s="199">
        <f t="shared" si="26"/>
        <v>110.45</v>
      </c>
    </row>
    <row r="1752" spans="2:11" x14ac:dyDescent="0.25">
      <c r="B1752" s="198">
        <v>1724</v>
      </c>
      <c r="C1752" s="199">
        <v>33471298</v>
      </c>
      <c r="D1752" s="199" t="s">
        <v>1800</v>
      </c>
      <c r="E1752" s="199" t="s">
        <v>1346</v>
      </c>
      <c r="F1752" s="200">
        <v>43585</v>
      </c>
      <c r="G1752" s="200">
        <v>43632</v>
      </c>
      <c r="H1752" s="199">
        <v>176215</v>
      </c>
      <c r="I1752" s="199">
        <v>176215</v>
      </c>
      <c r="J1752" s="199">
        <v>0.61</v>
      </c>
      <c r="K1752" s="199">
        <f t="shared" si="26"/>
        <v>107.49</v>
      </c>
    </row>
    <row r="1753" spans="2:11" x14ac:dyDescent="0.25">
      <c r="B1753" s="198">
        <v>1725</v>
      </c>
      <c r="C1753" s="199">
        <v>33471298</v>
      </c>
      <c r="D1753" s="199" t="s">
        <v>1800</v>
      </c>
      <c r="E1753" s="199" t="s">
        <v>1347</v>
      </c>
      <c r="F1753" s="200">
        <v>43585</v>
      </c>
      <c r="G1753" s="200">
        <v>43632</v>
      </c>
      <c r="H1753" s="199">
        <v>411700</v>
      </c>
      <c r="I1753" s="199">
        <v>411700</v>
      </c>
      <c r="J1753" s="199">
        <v>0.61</v>
      </c>
      <c r="K1753" s="199">
        <f t="shared" si="26"/>
        <v>251.14</v>
      </c>
    </row>
    <row r="1754" spans="2:11" x14ac:dyDescent="0.25">
      <c r="B1754" s="198">
        <v>1726</v>
      </c>
      <c r="C1754" s="199">
        <v>33471298</v>
      </c>
      <c r="D1754" s="199" t="s">
        <v>1800</v>
      </c>
      <c r="E1754" s="199" t="s">
        <v>1356</v>
      </c>
      <c r="F1754" s="200">
        <v>43612</v>
      </c>
      <c r="G1754" s="200">
        <v>43632</v>
      </c>
      <c r="H1754" s="199">
        <v>2676</v>
      </c>
      <c r="I1754" s="199">
        <v>2676</v>
      </c>
      <c r="J1754" s="199">
        <v>0.61</v>
      </c>
      <c r="K1754" s="199">
        <f t="shared" si="26"/>
        <v>1.63</v>
      </c>
    </row>
    <row r="1755" spans="2:11" x14ac:dyDescent="0.25">
      <c r="B1755" s="198">
        <v>1727</v>
      </c>
      <c r="C1755" s="199">
        <v>33471298</v>
      </c>
      <c r="D1755" s="199" t="s">
        <v>1800</v>
      </c>
      <c r="E1755" s="199" t="s">
        <v>1350</v>
      </c>
      <c r="F1755" s="200">
        <v>43585</v>
      </c>
      <c r="G1755" s="200">
        <v>43632</v>
      </c>
      <c r="H1755" s="199">
        <v>442639</v>
      </c>
      <c r="I1755" s="199">
        <v>442639</v>
      </c>
      <c r="J1755" s="199">
        <v>0.61</v>
      </c>
      <c r="K1755" s="199">
        <f t="shared" si="26"/>
        <v>270.01</v>
      </c>
    </row>
    <row r="1756" spans="2:11" x14ac:dyDescent="0.25">
      <c r="B1756" s="198">
        <v>1728</v>
      </c>
      <c r="C1756" s="199">
        <v>33472046</v>
      </c>
      <c r="D1756" s="199" t="s">
        <v>1801</v>
      </c>
      <c r="E1756" s="199" t="s">
        <v>1340</v>
      </c>
      <c r="F1756" s="200">
        <v>43588</v>
      </c>
      <c r="G1756" s="200">
        <v>43597</v>
      </c>
      <c r="H1756" s="199">
        <v>223771</v>
      </c>
      <c r="I1756" s="199">
        <v>223771</v>
      </c>
      <c r="J1756" s="199">
        <v>0.61</v>
      </c>
      <c r="K1756" s="199">
        <f t="shared" ref="K1756:K1819" si="27">ROUND(I1756*(J1756/1000),2)</f>
        <v>136.5</v>
      </c>
    </row>
    <row r="1757" spans="2:11" x14ac:dyDescent="0.25">
      <c r="B1757" s="198">
        <v>1729</v>
      </c>
      <c r="C1757" s="199">
        <v>33472046</v>
      </c>
      <c r="D1757" s="199" t="s">
        <v>1801</v>
      </c>
      <c r="E1757" s="199" t="s">
        <v>1342</v>
      </c>
      <c r="F1757" s="200">
        <v>43588</v>
      </c>
      <c r="G1757" s="200">
        <v>43597</v>
      </c>
      <c r="H1757" s="199">
        <v>19244</v>
      </c>
      <c r="I1757" s="199">
        <v>19244</v>
      </c>
      <c r="J1757" s="199">
        <v>0.61</v>
      </c>
      <c r="K1757" s="199">
        <f t="shared" si="27"/>
        <v>11.74</v>
      </c>
    </row>
    <row r="1758" spans="2:11" x14ac:dyDescent="0.25">
      <c r="B1758" s="198">
        <v>1730</v>
      </c>
      <c r="C1758" s="199">
        <v>33472046</v>
      </c>
      <c r="D1758" s="199" t="s">
        <v>1801</v>
      </c>
      <c r="E1758" s="199" t="s">
        <v>1343</v>
      </c>
      <c r="F1758" s="200">
        <v>43588</v>
      </c>
      <c r="G1758" s="200">
        <v>43597</v>
      </c>
      <c r="H1758" s="199">
        <v>69258</v>
      </c>
      <c r="I1758" s="199">
        <v>69258</v>
      </c>
      <c r="J1758" s="199">
        <v>0.61</v>
      </c>
      <c r="K1758" s="199">
        <f t="shared" si="27"/>
        <v>42.25</v>
      </c>
    </row>
    <row r="1759" spans="2:11" x14ac:dyDescent="0.25">
      <c r="B1759" s="198">
        <v>1731</v>
      </c>
      <c r="C1759" s="199">
        <v>33472046</v>
      </c>
      <c r="D1759" s="199" t="s">
        <v>1801</v>
      </c>
      <c r="E1759" s="199" t="s">
        <v>1358</v>
      </c>
      <c r="F1759" s="200">
        <v>43588</v>
      </c>
      <c r="G1759" s="200">
        <v>43597</v>
      </c>
      <c r="H1759" s="199">
        <v>842</v>
      </c>
      <c r="I1759" s="199">
        <v>842</v>
      </c>
      <c r="J1759" s="199">
        <v>0.61</v>
      </c>
      <c r="K1759" s="199">
        <f t="shared" si="27"/>
        <v>0.51</v>
      </c>
    </row>
    <row r="1760" spans="2:11" x14ac:dyDescent="0.25">
      <c r="B1760" s="198">
        <v>1732</v>
      </c>
      <c r="C1760" s="199">
        <v>33472046</v>
      </c>
      <c r="D1760" s="199" t="s">
        <v>1801</v>
      </c>
      <c r="E1760" s="199" t="s">
        <v>1344</v>
      </c>
      <c r="F1760" s="200">
        <v>43588</v>
      </c>
      <c r="G1760" s="200">
        <v>43597</v>
      </c>
      <c r="H1760" s="199">
        <v>115094</v>
      </c>
      <c r="I1760" s="199">
        <v>115094</v>
      </c>
      <c r="J1760" s="199">
        <v>0.61</v>
      </c>
      <c r="K1760" s="199">
        <f t="shared" si="27"/>
        <v>70.209999999999994</v>
      </c>
    </row>
    <row r="1761" spans="2:11" x14ac:dyDescent="0.25">
      <c r="B1761" s="198">
        <v>1733</v>
      </c>
      <c r="C1761" s="199">
        <v>33472046</v>
      </c>
      <c r="D1761" s="199" t="s">
        <v>1801</v>
      </c>
      <c r="E1761" s="199" t="s">
        <v>1345</v>
      </c>
      <c r="F1761" s="200">
        <v>43588</v>
      </c>
      <c r="G1761" s="200">
        <v>43597</v>
      </c>
      <c r="H1761" s="199">
        <v>81934</v>
      </c>
      <c r="I1761" s="199">
        <v>81934</v>
      </c>
      <c r="J1761" s="199">
        <v>0.61</v>
      </c>
      <c r="K1761" s="199">
        <f t="shared" si="27"/>
        <v>49.98</v>
      </c>
    </row>
    <row r="1762" spans="2:11" x14ac:dyDescent="0.25">
      <c r="B1762" s="198">
        <v>1734</v>
      </c>
      <c r="C1762" s="199">
        <v>33472046</v>
      </c>
      <c r="D1762" s="199" t="s">
        <v>1801</v>
      </c>
      <c r="E1762" s="199" t="s">
        <v>1359</v>
      </c>
      <c r="F1762" s="200">
        <v>43588</v>
      </c>
      <c r="G1762" s="200">
        <v>43597</v>
      </c>
      <c r="H1762" s="199">
        <v>773</v>
      </c>
      <c r="I1762" s="199">
        <v>773</v>
      </c>
      <c r="J1762" s="199">
        <v>0.61</v>
      </c>
      <c r="K1762" s="199">
        <f t="shared" si="27"/>
        <v>0.47</v>
      </c>
    </row>
    <row r="1763" spans="2:11" x14ac:dyDescent="0.25">
      <c r="B1763" s="198">
        <v>1735</v>
      </c>
      <c r="C1763" s="199">
        <v>33472046</v>
      </c>
      <c r="D1763" s="199" t="s">
        <v>1801</v>
      </c>
      <c r="E1763" s="199" t="s">
        <v>1346</v>
      </c>
      <c r="F1763" s="200">
        <v>43588</v>
      </c>
      <c r="G1763" s="200">
        <v>43597</v>
      </c>
      <c r="H1763" s="199">
        <v>87463</v>
      </c>
      <c r="I1763" s="199">
        <v>87463</v>
      </c>
      <c r="J1763" s="199">
        <v>0.61</v>
      </c>
      <c r="K1763" s="199">
        <f t="shared" si="27"/>
        <v>53.35</v>
      </c>
    </row>
    <row r="1764" spans="2:11" x14ac:dyDescent="0.25">
      <c r="B1764" s="198">
        <v>1736</v>
      </c>
      <c r="C1764" s="199">
        <v>33472046</v>
      </c>
      <c r="D1764" s="199" t="s">
        <v>1801</v>
      </c>
      <c r="E1764" s="199" t="s">
        <v>1347</v>
      </c>
      <c r="F1764" s="200">
        <v>43588</v>
      </c>
      <c r="G1764" s="200">
        <v>43597</v>
      </c>
      <c r="H1764" s="199">
        <v>291144</v>
      </c>
      <c r="I1764" s="199">
        <v>291144</v>
      </c>
      <c r="J1764" s="199">
        <v>0.61</v>
      </c>
      <c r="K1764" s="199">
        <f t="shared" si="27"/>
        <v>177.6</v>
      </c>
    </row>
    <row r="1765" spans="2:11" x14ac:dyDescent="0.25">
      <c r="B1765" s="198">
        <v>1737</v>
      </c>
      <c r="C1765" s="199">
        <v>33472046</v>
      </c>
      <c r="D1765" s="199" t="s">
        <v>1801</v>
      </c>
      <c r="E1765" s="199" t="s">
        <v>1348</v>
      </c>
      <c r="F1765" s="200">
        <v>43588</v>
      </c>
      <c r="G1765" s="200">
        <v>43597</v>
      </c>
      <c r="H1765" s="199">
        <v>38057</v>
      </c>
      <c r="I1765" s="199">
        <v>38057</v>
      </c>
      <c r="J1765" s="199">
        <v>0.61</v>
      </c>
      <c r="K1765" s="199">
        <f t="shared" si="27"/>
        <v>23.21</v>
      </c>
    </row>
    <row r="1766" spans="2:11" x14ac:dyDescent="0.25">
      <c r="B1766" s="198">
        <v>1738</v>
      </c>
      <c r="C1766" s="199">
        <v>33472046</v>
      </c>
      <c r="D1766" s="199" t="s">
        <v>1801</v>
      </c>
      <c r="E1766" s="199" t="s">
        <v>1350</v>
      </c>
      <c r="F1766" s="200">
        <v>43588</v>
      </c>
      <c r="G1766" s="200">
        <v>43597</v>
      </c>
      <c r="H1766" s="199">
        <v>141183</v>
      </c>
      <c r="I1766" s="199">
        <v>141183</v>
      </c>
      <c r="J1766" s="199">
        <v>0.61</v>
      </c>
      <c r="K1766" s="199">
        <f t="shared" si="27"/>
        <v>86.12</v>
      </c>
    </row>
    <row r="1767" spans="2:11" x14ac:dyDescent="0.25">
      <c r="B1767" s="198">
        <v>1739</v>
      </c>
      <c r="C1767" s="199">
        <v>33472273</v>
      </c>
      <c r="D1767" s="199" t="s">
        <v>1802</v>
      </c>
      <c r="E1767" s="199" t="s">
        <v>1344</v>
      </c>
      <c r="F1767" s="200">
        <v>43586</v>
      </c>
      <c r="G1767" s="200">
        <v>43616</v>
      </c>
      <c r="H1767" s="199">
        <v>609342</v>
      </c>
      <c r="I1767" s="199">
        <v>609342</v>
      </c>
      <c r="J1767" s="199">
        <v>0.61</v>
      </c>
      <c r="K1767" s="199">
        <f t="shared" si="27"/>
        <v>371.7</v>
      </c>
    </row>
    <row r="1768" spans="2:11" x14ac:dyDescent="0.25">
      <c r="B1768" s="198">
        <v>1740</v>
      </c>
      <c r="C1768" s="199">
        <v>33473171</v>
      </c>
      <c r="D1768" s="199" t="s">
        <v>1803</v>
      </c>
      <c r="E1768" s="199" t="s">
        <v>1340</v>
      </c>
      <c r="F1768" s="200">
        <v>43586</v>
      </c>
      <c r="G1768" s="200">
        <v>43667</v>
      </c>
      <c r="H1768" s="199">
        <v>104852</v>
      </c>
      <c r="I1768" s="199">
        <v>104852</v>
      </c>
      <c r="J1768" s="199">
        <v>0.61</v>
      </c>
      <c r="K1768" s="199">
        <f t="shared" si="27"/>
        <v>63.96</v>
      </c>
    </row>
    <row r="1769" spans="2:11" x14ac:dyDescent="0.25">
      <c r="B1769" s="198">
        <v>1741</v>
      </c>
      <c r="C1769" s="199">
        <v>33473171</v>
      </c>
      <c r="D1769" s="199" t="s">
        <v>1803</v>
      </c>
      <c r="E1769" s="199" t="s">
        <v>1343</v>
      </c>
      <c r="F1769" s="200">
        <v>43586</v>
      </c>
      <c r="G1769" s="200">
        <v>43667</v>
      </c>
      <c r="H1769" s="199">
        <v>36154</v>
      </c>
      <c r="I1769" s="199">
        <v>36154</v>
      </c>
      <c r="J1769" s="199">
        <v>0.61</v>
      </c>
      <c r="K1769" s="199">
        <f t="shared" si="27"/>
        <v>22.05</v>
      </c>
    </row>
    <row r="1770" spans="2:11" x14ac:dyDescent="0.25">
      <c r="B1770" s="198">
        <v>1742</v>
      </c>
      <c r="C1770" s="199">
        <v>33473171</v>
      </c>
      <c r="D1770" s="199" t="s">
        <v>1803</v>
      </c>
      <c r="E1770" s="199" t="s">
        <v>1346</v>
      </c>
      <c r="F1770" s="200">
        <v>43586</v>
      </c>
      <c r="G1770" s="200">
        <v>43667</v>
      </c>
      <c r="H1770" s="199">
        <v>75609</v>
      </c>
      <c r="I1770" s="199">
        <v>75609</v>
      </c>
      <c r="J1770" s="199">
        <v>0.61</v>
      </c>
      <c r="K1770" s="199">
        <f t="shared" si="27"/>
        <v>46.12</v>
      </c>
    </row>
    <row r="1771" spans="2:11" x14ac:dyDescent="0.25">
      <c r="B1771" s="198">
        <v>1743</v>
      </c>
      <c r="C1771" s="199">
        <v>33473171</v>
      </c>
      <c r="D1771" s="199" t="s">
        <v>1803</v>
      </c>
      <c r="E1771" s="199" t="s">
        <v>1347</v>
      </c>
      <c r="F1771" s="200">
        <v>43586</v>
      </c>
      <c r="G1771" s="200">
        <v>43667</v>
      </c>
      <c r="H1771" s="199">
        <v>158523</v>
      </c>
      <c r="I1771" s="199">
        <v>158523</v>
      </c>
      <c r="J1771" s="199">
        <v>0.61</v>
      </c>
      <c r="K1771" s="199">
        <f t="shared" si="27"/>
        <v>96.7</v>
      </c>
    </row>
    <row r="1772" spans="2:11" x14ac:dyDescent="0.25">
      <c r="B1772" s="198">
        <v>1744</v>
      </c>
      <c r="C1772" s="199">
        <v>33473171</v>
      </c>
      <c r="D1772" s="199" t="s">
        <v>1803</v>
      </c>
      <c r="E1772" s="199" t="s">
        <v>1356</v>
      </c>
      <c r="F1772" s="200">
        <v>43588</v>
      </c>
      <c r="G1772" s="200">
        <v>43667</v>
      </c>
      <c r="H1772" s="199">
        <v>2846</v>
      </c>
      <c r="I1772" s="199">
        <v>2846</v>
      </c>
      <c r="J1772" s="199">
        <v>0.61</v>
      </c>
      <c r="K1772" s="199">
        <f t="shared" si="27"/>
        <v>1.74</v>
      </c>
    </row>
    <row r="1773" spans="2:11" x14ac:dyDescent="0.25">
      <c r="B1773" s="198">
        <v>1745</v>
      </c>
      <c r="C1773" s="199">
        <v>33473171</v>
      </c>
      <c r="D1773" s="199" t="s">
        <v>1803</v>
      </c>
      <c r="E1773" s="199" t="s">
        <v>1350</v>
      </c>
      <c r="F1773" s="200">
        <v>43586</v>
      </c>
      <c r="G1773" s="200">
        <v>43667</v>
      </c>
      <c r="H1773" s="199">
        <v>138122</v>
      </c>
      <c r="I1773" s="199">
        <v>138122</v>
      </c>
      <c r="J1773" s="199">
        <v>0.61</v>
      </c>
      <c r="K1773" s="199">
        <f t="shared" si="27"/>
        <v>84.25</v>
      </c>
    </row>
    <row r="1774" spans="2:11" x14ac:dyDescent="0.25">
      <c r="B1774" s="198">
        <v>1746</v>
      </c>
      <c r="C1774" s="199">
        <v>33482856</v>
      </c>
      <c r="D1774" s="199" t="s">
        <v>1804</v>
      </c>
      <c r="E1774" s="199" t="s">
        <v>1344</v>
      </c>
      <c r="F1774" s="200">
        <v>43589</v>
      </c>
      <c r="G1774" s="200">
        <v>43644</v>
      </c>
      <c r="H1774" s="199">
        <v>796933</v>
      </c>
      <c r="I1774" s="199">
        <v>796933</v>
      </c>
      <c r="J1774" s="199">
        <v>0.61</v>
      </c>
      <c r="K1774" s="199">
        <f t="shared" si="27"/>
        <v>486.13</v>
      </c>
    </row>
    <row r="1775" spans="2:11" x14ac:dyDescent="0.25">
      <c r="B1775" s="198">
        <v>1747</v>
      </c>
      <c r="C1775" s="199">
        <v>33482856</v>
      </c>
      <c r="D1775" s="199" t="s">
        <v>1804</v>
      </c>
      <c r="E1775" s="199" t="s">
        <v>1345</v>
      </c>
      <c r="F1775" s="200">
        <v>43589</v>
      </c>
      <c r="G1775" s="200">
        <v>43644</v>
      </c>
      <c r="H1775" s="199">
        <v>39060</v>
      </c>
      <c r="I1775" s="199">
        <v>39060</v>
      </c>
      <c r="J1775" s="199">
        <v>0.61</v>
      </c>
      <c r="K1775" s="199">
        <f t="shared" si="27"/>
        <v>23.83</v>
      </c>
    </row>
    <row r="1776" spans="2:11" x14ac:dyDescent="0.25">
      <c r="B1776" s="198">
        <v>1748</v>
      </c>
      <c r="C1776" s="199">
        <v>33482865</v>
      </c>
      <c r="D1776" s="199" t="s">
        <v>1805</v>
      </c>
      <c r="E1776" s="199" t="s">
        <v>1340</v>
      </c>
      <c r="F1776" s="200">
        <v>43589</v>
      </c>
      <c r="G1776" s="200">
        <v>43644</v>
      </c>
      <c r="H1776" s="199">
        <v>38274</v>
      </c>
      <c r="I1776" s="199">
        <v>38274</v>
      </c>
      <c r="J1776" s="199">
        <v>0.61</v>
      </c>
      <c r="K1776" s="199">
        <f t="shared" si="27"/>
        <v>23.35</v>
      </c>
    </row>
    <row r="1777" spans="2:11" x14ac:dyDescent="0.25">
      <c r="B1777" s="198">
        <v>1749</v>
      </c>
      <c r="C1777" s="199">
        <v>33482865</v>
      </c>
      <c r="D1777" s="199" t="s">
        <v>1805</v>
      </c>
      <c r="E1777" s="199" t="s">
        <v>1342</v>
      </c>
      <c r="F1777" s="200">
        <v>43589</v>
      </c>
      <c r="G1777" s="200">
        <v>43644</v>
      </c>
      <c r="H1777" s="199">
        <v>9013</v>
      </c>
      <c r="I1777" s="199">
        <v>9013</v>
      </c>
      <c r="J1777" s="199">
        <v>0.61</v>
      </c>
      <c r="K1777" s="199">
        <f t="shared" si="27"/>
        <v>5.5</v>
      </c>
    </row>
    <row r="1778" spans="2:11" x14ac:dyDescent="0.25">
      <c r="B1778" s="198">
        <v>1750</v>
      </c>
      <c r="C1778" s="199">
        <v>33482865</v>
      </c>
      <c r="D1778" s="199" t="s">
        <v>1805</v>
      </c>
      <c r="E1778" s="199" t="s">
        <v>1343</v>
      </c>
      <c r="F1778" s="200">
        <v>43589</v>
      </c>
      <c r="G1778" s="200">
        <v>43644</v>
      </c>
      <c r="H1778" s="199">
        <v>15803</v>
      </c>
      <c r="I1778" s="199">
        <v>15803</v>
      </c>
      <c r="J1778" s="199">
        <v>0.61</v>
      </c>
      <c r="K1778" s="199">
        <f t="shared" si="27"/>
        <v>9.64</v>
      </c>
    </row>
    <row r="1779" spans="2:11" x14ac:dyDescent="0.25">
      <c r="B1779" s="198">
        <v>1751</v>
      </c>
      <c r="C1779" s="199">
        <v>33482865</v>
      </c>
      <c r="D1779" s="199" t="s">
        <v>1805</v>
      </c>
      <c r="E1779" s="199" t="s">
        <v>1358</v>
      </c>
      <c r="F1779" s="200">
        <v>43589</v>
      </c>
      <c r="G1779" s="200">
        <v>43644</v>
      </c>
      <c r="H1779" s="199">
        <v>463</v>
      </c>
      <c r="I1779" s="199">
        <v>463</v>
      </c>
      <c r="J1779" s="199">
        <v>0.61</v>
      </c>
      <c r="K1779" s="199">
        <f t="shared" si="27"/>
        <v>0.28000000000000003</v>
      </c>
    </row>
    <row r="1780" spans="2:11" x14ac:dyDescent="0.25">
      <c r="B1780" s="198">
        <v>1752</v>
      </c>
      <c r="C1780" s="199">
        <v>33482865</v>
      </c>
      <c r="D1780" s="199" t="s">
        <v>1805</v>
      </c>
      <c r="E1780" s="199" t="s">
        <v>1344</v>
      </c>
      <c r="F1780" s="200">
        <v>43589</v>
      </c>
      <c r="G1780" s="200">
        <v>43644</v>
      </c>
      <c r="H1780" s="199">
        <v>78569</v>
      </c>
      <c r="I1780" s="199">
        <v>78569</v>
      </c>
      <c r="J1780" s="199">
        <v>0.61</v>
      </c>
      <c r="K1780" s="199">
        <f t="shared" si="27"/>
        <v>47.93</v>
      </c>
    </row>
    <row r="1781" spans="2:11" x14ac:dyDescent="0.25">
      <c r="B1781" s="198">
        <v>1753</v>
      </c>
      <c r="C1781" s="199">
        <v>33482865</v>
      </c>
      <c r="D1781" s="199" t="s">
        <v>1805</v>
      </c>
      <c r="E1781" s="199" t="s">
        <v>1345</v>
      </c>
      <c r="F1781" s="200">
        <v>43589</v>
      </c>
      <c r="G1781" s="200">
        <v>43644</v>
      </c>
      <c r="H1781" s="199">
        <v>50635</v>
      </c>
      <c r="I1781" s="199">
        <v>50635</v>
      </c>
      <c r="J1781" s="199">
        <v>0.61</v>
      </c>
      <c r="K1781" s="199">
        <f t="shared" si="27"/>
        <v>30.89</v>
      </c>
    </row>
    <row r="1782" spans="2:11" x14ac:dyDescent="0.25">
      <c r="B1782" s="198">
        <v>1754</v>
      </c>
      <c r="C1782" s="199">
        <v>33482865</v>
      </c>
      <c r="D1782" s="199" t="s">
        <v>1805</v>
      </c>
      <c r="E1782" s="199" t="s">
        <v>1359</v>
      </c>
      <c r="F1782" s="200">
        <v>43589</v>
      </c>
      <c r="G1782" s="200">
        <v>43644</v>
      </c>
      <c r="H1782" s="199">
        <v>2866</v>
      </c>
      <c r="I1782" s="199">
        <v>2866</v>
      </c>
      <c r="J1782" s="199">
        <v>0.61</v>
      </c>
      <c r="K1782" s="199">
        <f t="shared" si="27"/>
        <v>1.75</v>
      </c>
    </row>
    <row r="1783" spans="2:11" x14ac:dyDescent="0.25">
      <c r="B1783" s="198">
        <v>1755</v>
      </c>
      <c r="C1783" s="199">
        <v>33482865</v>
      </c>
      <c r="D1783" s="199" t="s">
        <v>1805</v>
      </c>
      <c r="E1783" s="199" t="s">
        <v>1346</v>
      </c>
      <c r="F1783" s="200">
        <v>43589</v>
      </c>
      <c r="G1783" s="200">
        <v>43644</v>
      </c>
      <c r="H1783" s="199">
        <v>37415</v>
      </c>
      <c r="I1783" s="199">
        <v>37415</v>
      </c>
      <c r="J1783" s="199">
        <v>0.61</v>
      </c>
      <c r="K1783" s="199">
        <f t="shared" si="27"/>
        <v>22.82</v>
      </c>
    </row>
    <row r="1784" spans="2:11" x14ac:dyDescent="0.25">
      <c r="B1784" s="198">
        <v>1756</v>
      </c>
      <c r="C1784" s="199">
        <v>33482865</v>
      </c>
      <c r="D1784" s="199" t="s">
        <v>1805</v>
      </c>
      <c r="E1784" s="199" t="s">
        <v>1347</v>
      </c>
      <c r="F1784" s="200">
        <v>43589</v>
      </c>
      <c r="G1784" s="200">
        <v>43644</v>
      </c>
      <c r="H1784" s="199">
        <v>119753</v>
      </c>
      <c r="I1784" s="199">
        <v>119753</v>
      </c>
      <c r="J1784" s="199">
        <v>0.61</v>
      </c>
      <c r="K1784" s="199">
        <f t="shared" si="27"/>
        <v>73.05</v>
      </c>
    </row>
    <row r="1785" spans="2:11" x14ac:dyDescent="0.25">
      <c r="B1785" s="198">
        <v>1757</v>
      </c>
      <c r="C1785" s="199">
        <v>33482865</v>
      </c>
      <c r="D1785" s="199" t="s">
        <v>1805</v>
      </c>
      <c r="E1785" s="199" t="s">
        <v>1348</v>
      </c>
      <c r="F1785" s="200">
        <v>43589</v>
      </c>
      <c r="G1785" s="200">
        <v>43644</v>
      </c>
      <c r="H1785" s="199">
        <v>3206</v>
      </c>
      <c r="I1785" s="199">
        <v>3206</v>
      </c>
      <c r="J1785" s="199">
        <v>0.61</v>
      </c>
      <c r="K1785" s="199">
        <f t="shared" si="27"/>
        <v>1.96</v>
      </c>
    </row>
    <row r="1786" spans="2:11" x14ac:dyDescent="0.25">
      <c r="B1786" s="198">
        <v>1758</v>
      </c>
      <c r="C1786" s="199">
        <v>33482865</v>
      </c>
      <c r="D1786" s="199" t="s">
        <v>1805</v>
      </c>
      <c r="E1786" s="199" t="s">
        <v>1356</v>
      </c>
      <c r="F1786" s="200">
        <v>43589</v>
      </c>
      <c r="G1786" s="200">
        <v>43644</v>
      </c>
      <c r="H1786" s="199">
        <v>1031</v>
      </c>
      <c r="I1786" s="199">
        <v>1031</v>
      </c>
      <c r="J1786" s="199">
        <v>0.61</v>
      </c>
      <c r="K1786" s="199">
        <f t="shared" si="27"/>
        <v>0.63</v>
      </c>
    </row>
    <row r="1787" spans="2:11" x14ac:dyDescent="0.25">
      <c r="B1787" s="198">
        <v>1759</v>
      </c>
      <c r="C1787" s="199">
        <v>33482865</v>
      </c>
      <c r="D1787" s="199" t="s">
        <v>1805</v>
      </c>
      <c r="E1787" s="199" t="s">
        <v>1350</v>
      </c>
      <c r="F1787" s="200">
        <v>43589</v>
      </c>
      <c r="G1787" s="200">
        <v>43644</v>
      </c>
      <c r="H1787" s="199">
        <v>61444</v>
      </c>
      <c r="I1787" s="199">
        <v>61444</v>
      </c>
      <c r="J1787" s="199">
        <v>0.61</v>
      </c>
      <c r="K1787" s="199">
        <f t="shared" si="27"/>
        <v>37.479999999999997</v>
      </c>
    </row>
    <row r="1788" spans="2:11" x14ac:dyDescent="0.25">
      <c r="B1788" s="198">
        <v>1760</v>
      </c>
      <c r="C1788" s="199">
        <v>33485183</v>
      </c>
      <c r="D1788" s="199" t="s">
        <v>1806</v>
      </c>
      <c r="E1788" s="199" t="s">
        <v>1340</v>
      </c>
      <c r="F1788" s="200">
        <v>43586</v>
      </c>
      <c r="G1788" s="200">
        <v>43618</v>
      </c>
      <c r="H1788" s="199">
        <v>30365</v>
      </c>
      <c r="I1788" s="199">
        <v>30365</v>
      </c>
      <c r="J1788" s="199">
        <v>0.61</v>
      </c>
      <c r="K1788" s="199">
        <f t="shared" si="27"/>
        <v>18.52</v>
      </c>
    </row>
    <row r="1789" spans="2:11" x14ac:dyDescent="0.25">
      <c r="B1789" s="198">
        <v>1761</v>
      </c>
      <c r="C1789" s="199">
        <v>33485183</v>
      </c>
      <c r="D1789" s="199" t="s">
        <v>1806</v>
      </c>
      <c r="E1789" s="199" t="s">
        <v>1343</v>
      </c>
      <c r="F1789" s="200">
        <v>43586</v>
      </c>
      <c r="G1789" s="200">
        <v>43618</v>
      </c>
      <c r="H1789" s="199">
        <v>9294</v>
      </c>
      <c r="I1789" s="199">
        <v>9294</v>
      </c>
      <c r="J1789" s="199">
        <v>0.61</v>
      </c>
      <c r="K1789" s="199">
        <f t="shared" si="27"/>
        <v>5.67</v>
      </c>
    </row>
    <row r="1790" spans="2:11" x14ac:dyDescent="0.25">
      <c r="B1790" s="198">
        <v>1762</v>
      </c>
      <c r="C1790" s="199">
        <v>33485183</v>
      </c>
      <c r="D1790" s="199" t="s">
        <v>1806</v>
      </c>
      <c r="E1790" s="199" t="s">
        <v>1344</v>
      </c>
      <c r="F1790" s="200">
        <v>43586</v>
      </c>
      <c r="G1790" s="200">
        <v>43618</v>
      </c>
      <c r="H1790" s="199">
        <v>210477</v>
      </c>
      <c r="I1790" s="199">
        <v>210477</v>
      </c>
      <c r="J1790" s="199">
        <v>0.61</v>
      </c>
      <c r="K1790" s="199">
        <f t="shared" si="27"/>
        <v>128.38999999999999</v>
      </c>
    </row>
    <row r="1791" spans="2:11" x14ac:dyDescent="0.25">
      <c r="B1791" s="198">
        <v>1763</v>
      </c>
      <c r="C1791" s="199">
        <v>33485183</v>
      </c>
      <c r="D1791" s="199" t="s">
        <v>1806</v>
      </c>
      <c r="E1791" s="199" t="s">
        <v>1345</v>
      </c>
      <c r="F1791" s="200">
        <v>43586</v>
      </c>
      <c r="G1791" s="200">
        <v>43618</v>
      </c>
      <c r="H1791" s="199">
        <v>9344</v>
      </c>
      <c r="I1791" s="199">
        <v>9344</v>
      </c>
      <c r="J1791" s="199">
        <v>0.61</v>
      </c>
      <c r="K1791" s="199">
        <f t="shared" si="27"/>
        <v>5.7</v>
      </c>
    </row>
    <row r="1792" spans="2:11" x14ac:dyDescent="0.25">
      <c r="B1792" s="198">
        <v>1764</v>
      </c>
      <c r="C1792" s="199">
        <v>33485183</v>
      </c>
      <c r="D1792" s="199" t="s">
        <v>1806</v>
      </c>
      <c r="E1792" s="199" t="s">
        <v>1346</v>
      </c>
      <c r="F1792" s="200">
        <v>43586</v>
      </c>
      <c r="G1792" s="200">
        <v>43618</v>
      </c>
      <c r="H1792" s="199">
        <v>20508</v>
      </c>
      <c r="I1792" s="199">
        <v>20508</v>
      </c>
      <c r="J1792" s="199">
        <v>0.61</v>
      </c>
      <c r="K1792" s="199">
        <f t="shared" si="27"/>
        <v>12.51</v>
      </c>
    </row>
    <row r="1793" spans="2:11" x14ac:dyDescent="0.25">
      <c r="B1793" s="198">
        <v>1765</v>
      </c>
      <c r="C1793" s="199">
        <v>33485183</v>
      </c>
      <c r="D1793" s="199" t="s">
        <v>1806</v>
      </c>
      <c r="E1793" s="199" t="s">
        <v>1347</v>
      </c>
      <c r="F1793" s="200">
        <v>43586</v>
      </c>
      <c r="G1793" s="200">
        <v>43618</v>
      </c>
      <c r="H1793" s="199">
        <v>46655</v>
      </c>
      <c r="I1793" s="199">
        <v>46655</v>
      </c>
      <c r="J1793" s="199">
        <v>0.61</v>
      </c>
      <c r="K1793" s="199">
        <f t="shared" si="27"/>
        <v>28.46</v>
      </c>
    </row>
    <row r="1794" spans="2:11" x14ac:dyDescent="0.25">
      <c r="B1794" s="198">
        <v>1766</v>
      </c>
      <c r="C1794" s="199">
        <v>33485183</v>
      </c>
      <c r="D1794" s="199" t="s">
        <v>1806</v>
      </c>
      <c r="E1794" s="199" t="s">
        <v>1356</v>
      </c>
      <c r="F1794" s="200">
        <v>43586</v>
      </c>
      <c r="G1794" s="200">
        <v>43618</v>
      </c>
      <c r="H1794" s="199">
        <v>137</v>
      </c>
      <c r="I1794" s="199">
        <v>137</v>
      </c>
      <c r="J1794" s="199">
        <v>0.61</v>
      </c>
      <c r="K1794" s="199">
        <f t="shared" si="27"/>
        <v>0.08</v>
      </c>
    </row>
    <row r="1795" spans="2:11" x14ac:dyDescent="0.25">
      <c r="B1795" s="198">
        <v>1767</v>
      </c>
      <c r="C1795" s="199">
        <v>33485183</v>
      </c>
      <c r="D1795" s="199" t="s">
        <v>1806</v>
      </c>
      <c r="E1795" s="199" t="s">
        <v>1350</v>
      </c>
      <c r="F1795" s="200">
        <v>43586</v>
      </c>
      <c r="G1795" s="200">
        <v>43618</v>
      </c>
      <c r="H1795" s="199">
        <v>26787</v>
      </c>
      <c r="I1795" s="199">
        <v>26787</v>
      </c>
      <c r="J1795" s="199">
        <v>0.61</v>
      </c>
      <c r="K1795" s="199">
        <f t="shared" si="27"/>
        <v>16.34</v>
      </c>
    </row>
    <row r="1796" spans="2:11" x14ac:dyDescent="0.25">
      <c r="B1796" s="198">
        <v>1768</v>
      </c>
      <c r="C1796" s="199">
        <v>33488943</v>
      </c>
      <c r="D1796" s="199" t="s">
        <v>1807</v>
      </c>
      <c r="E1796" s="199" t="s">
        <v>1340</v>
      </c>
      <c r="F1796" s="200">
        <v>43591</v>
      </c>
      <c r="G1796" s="200">
        <v>43632</v>
      </c>
      <c r="H1796" s="199">
        <v>65464</v>
      </c>
      <c r="I1796" s="199">
        <v>65464</v>
      </c>
      <c r="J1796" s="199">
        <v>0.61</v>
      </c>
      <c r="K1796" s="199">
        <f t="shared" si="27"/>
        <v>39.93</v>
      </c>
    </row>
    <row r="1797" spans="2:11" x14ac:dyDescent="0.25">
      <c r="B1797" s="198">
        <v>1769</v>
      </c>
      <c r="C1797" s="199">
        <v>33488943</v>
      </c>
      <c r="D1797" s="199" t="s">
        <v>1807</v>
      </c>
      <c r="E1797" s="199" t="s">
        <v>1343</v>
      </c>
      <c r="F1797" s="200">
        <v>43591</v>
      </c>
      <c r="G1797" s="200">
        <v>43632</v>
      </c>
      <c r="H1797" s="199">
        <v>17964</v>
      </c>
      <c r="I1797" s="199">
        <v>17964</v>
      </c>
      <c r="J1797" s="199">
        <v>0.61</v>
      </c>
      <c r="K1797" s="199">
        <f t="shared" si="27"/>
        <v>10.96</v>
      </c>
    </row>
    <row r="1798" spans="2:11" x14ac:dyDescent="0.25">
      <c r="B1798" s="198">
        <v>1770</v>
      </c>
      <c r="C1798" s="199">
        <v>33488943</v>
      </c>
      <c r="D1798" s="199" t="s">
        <v>1807</v>
      </c>
      <c r="E1798" s="199" t="s">
        <v>1344</v>
      </c>
      <c r="F1798" s="200">
        <v>43591</v>
      </c>
      <c r="G1798" s="200">
        <v>43632</v>
      </c>
      <c r="H1798" s="199">
        <v>610894</v>
      </c>
      <c r="I1798" s="199">
        <v>610894</v>
      </c>
      <c r="J1798" s="199">
        <v>0.61</v>
      </c>
      <c r="K1798" s="199">
        <f t="shared" si="27"/>
        <v>372.65</v>
      </c>
    </row>
    <row r="1799" spans="2:11" x14ac:dyDescent="0.25">
      <c r="B1799" s="198">
        <v>1771</v>
      </c>
      <c r="C1799" s="199">
        <v>33488943</v>
      </c>
      <c r="D1799" s="199" t="s">
        <v>1807</v>
      </c>
      <c r="E1799" s="199" t="s">
        <v>1347</v>
      </c>
      <c r="F1799" s="200">
        <v>43591</v>
      </c>
      <c r="G1799" s="200">
        <v>43632</v>
      </c>
      <c r="H1799" s="199">
        <v>106686</v>
      </c>
      <c r="I1799" s="199">
        <v>106686</v>
      </c>
      <c r="J1799" s="199">
        <v>0.61</v>
      </c>
      <c r="K1799" s="199">
        <f t="shared" si="27"/>
        <v>65.08</v>
      </c>
    </row>
    <row r="1800" spans="2:11" x14ac:dyDescent="0.25">
      <c r="B1800" s="198">
        <v>1772</v>
      </c>
      <c r="C1800" s="199">
        <v>33488943</v>
      </c>
      <c r="D1800" s="199" t="s">
        <v>1807</v>
      </c>
      <c r="E1800" s="199" t="s">
        <v>1356</v>
      </c>
      <c r="F1800" s="200">
        <v>43591</v>
      </c>
      <c r="G1800" s="200">
        <v>43632</v>
      </c>
      <c r="H1800" s="199">
        <v>815</v>
      </c>
      <c r="I1800" s="199">
        <v>815</v>
      </c>
      <c r="J1800" s="199">
        <v>0.61</v>
      </c>
      <c r="K1800" s="199">
        <f t="shared" si="27"/>
        <v>0.5</v>
      </c>
    </row>
    <row r="1801" spans="2:11" x14ac:dyDescent="0.25">
      <c r="B1801" s="198">
        <v>1773</v>
      </c>
      <c r="C1801" s="199">
        <v>33488943</v>
      </c>
      <c r="D1801" s="199" t="s">
        <v>1807</v>
      </c>
      <c r="E1801" s="199" t="s">
        <v>1350</v>
      </c>
      <c r="F1801" s="200">
        <v>43591</v>
      </c>
      <c r="G1801" s="200">
        <v>43632</v>
      </c>
      <c r="H1801" s="199">
        <v>74454</v>
      </c>
      <c r="I1801" s="199">
        <v>74454</v>
      </c>
      <c r="J1801" s="199">
        <v>0.61</v>
      </c>
      <c r="K1801" s="199">
        <f t="shared" si="27"/>
        <v>45.42</v>
      </c>
    </row>
    <row r="1802" spans="2:11" x14ac:dyDescent="0.25">
      <c r="B1802" s="198">
        <v>1774</v>
      </c>
      <c r="C1802" s="199">
        <v>33492210</v>
      </c>
      <c r="D1802" s="199" t="s">
        <v>1808</v>
      </c>
      <c r="E1802" s="199" t="s">
        <v>1340</v>
      </c>
      <c r="F1802" s="200">
        <v>43588</v>
      </c>
      <c r="G1802" s="200">
        <v>43604</v>
      </c>
      <c r="H1802" s="199">
        <v>269614</v>
      </c>
      <c r="I1802" s="199">
        <v>269614</v>
      </c>
      <c r="J1802" s="199">
        <v>0.61</v>
      </c>
      <c r="K1802" s="199">
        <f t="shared" si="27"/>
        <v>164.46</v>
      </c>
    </row>
    <row r="1803" spans="2:11" x14ac:dyDescent="0.25">
      <c r="B1803" s="198">
        <v>1775</v>
      </c>
      <c r="C1803" s="199">
        <v>33496499</v>
      </c>
      <c r="D1803" s="199" t="s">
        <v>1809</v>
      </c>
      <c r="E1803" s="199" t="s">
        <v>1344</v>
      </c>
      <c r="F1803" s="200">
        <v>43593</v>
      </c>
      <c r="G1803" s="200">
        <v>43737</v>
      </c>
      <c r="H1803" s="199">
        <v>2442480</v>
      </c>
      <c r="I1803" s="199">
        <v>2442480</v>
      </c>
      <c r="J1803" s="199">
        <v>0.61</v>
      </c>
      <c r="K1803" s="199">
        <f t="shared" si="27"/>
        <v>1489.91</v>
      </c>
    </row>
    <row r="1804" spans="2:11" x14ac:dyDescent="0.25">
      <c r="B1804" s="198">
        <v>1776</v>
      </c>
      <c r="C1804" s="199">
        <v>33496499</v>
      </c>
      <c r="D1804" s="199" t="s">
        <v>1809</v>
      </c>
      <c r="E1804" s="199" t="s">
        <v>1345</v>
      </c>
      <c r="F1804" s="200">
        <v>43593</v>
      </c>
      <c r="G1804" s="200">
        <v>43737</v>
      </c>
      <c r="H1804" s="199">
        <v>187812</v>
      </c>
      <c r="I1804" s="199">
        <v>187812</v>
      </c>
      <c r="J1804" s="199">
        <v>0.61</v>
      </c>
      <c r="K1804" s="199">
        <f t="shared" si="27"/>
        <v>114.57</v>
      </c>
    </row>
    <row r="1805" spans="2:11" x14ac:dyDescent="0.25">
      <c r="B1805" s="198">
        <v>1777</v>
      </c>
      <c r="C1805" s="199">
        <v>33499820</v>
      </c>
      <c r="D1805" s="199" t="s">
        <v>1810</v>
      </c>
      <c r="E1805" s="199" t="s">
        <v>1344</v>
      </c>
      <c r="F1805" s="200">
        <v>43587</v>
      </c>
      <c r="G1805" s="200">
        <v>43618</v>
      </c>
      <c r="H1805" s="199">
        <v>242129</v>
      </c>
      <c r="I1805" s="199">
        <v>242129</v>
      </c>
      <c r="J1805" s="199">
        <v>0.61</v>
      </c>
      <c r="K1805" s="199">
        <f t="shared" si="27"/>
        <v>147.69999999999999</v>
      </c>
    </row>
    <row r="1806" spans="2:11" x14ac:dyDescent="0.25">
      <c r="B1806" s="198">
        <v>1778</v>
      </c>
      <c r="C1806" s="199">
        <v>33502901</v>
      </c>
      <c r="D1806" s="199" t="s">
        <v>1811</v>
      </c>
      <c r="E1806" s="199" t="s">
        <v>1340</v>
      </c>
      <c r="F1806" s="200">
        <v>43587</v>
      </c>
      <c r="G1806" s="200">
        <v>43618</v>
      </c>
      <c r="H1806" s="199">
        <v>334076</v>
      </c>
      <c r="I1806" s="199">
        <v>334076</v>
      </c>
      <c r="J1806" s="199">
        <v>0.61</v>
      </c>
      <c r="K1806" s="199">
        <f t="shared" si="27"/>
        <v>203.79</v>
      </c>
    </row>
    <row r="1807" spans="2:11" x14ac:dyDescent="0.25">
      <c r="B1807" s="198">
        <v>1779</v>
      </c>
      <c r="C1807" s="199">
        <v>33503376</v>
      </c>
      <c r="D1807" s="199" t="s">
        <v>1812</v>
      </c>
      <c r="E1807" s="199" t="s">
        <v>1340</v>
      </c>
      <c r="F1807" s="200">
        <v>43591</v>
      </c>
      <c r="G1807" s="200">
        <v>43710</v>
      </c>
      <c r="H1807" s="199">
        <v>366256</v>
      </c>
      <c r="I1807" s="199">
        <v>366256</v>
      </c>
      <c r="J1807" s="199">
        <v>0.61</v>
      </c>
      <c r="K1807" s="199">
        <f t="shared" si="27"/>
        <v>223.42</v>
      </c>
    </row>
    <row r="1808" spans="2:11" x14ac:dyDescent="0.25">
      <c r="B1808" s="198">
        <v>1780</v>
      </c>
      <c r="C1808" s="199">
        <v>33503376</v>
      </c>
      <c r="D1808" s="199" t="s">
        <v>1812</v>
      </c>
      <c r="E1808" s="199" t="s">
        <v>1342</v>
      </c>
      <c r="F1808" s="200">
        <v>43591</v>
      </c>
      <c r="G1808" s="200">
        <v>43710</v>
      </c>
      <c r="H1808" s="199">
        <v>73167</v>
      </c>
      <c r="I1808" s="199">
        <v>73167</v>
      </c>
      <c r="J1808" s="199">
        <v>0.61</v>
      </c>
      <c r="K1808" s="199">
        <f t="shared" si="27"/>
        <v>44.63</v>
      </c>
    </row>
    <row r="1809" spans="2:11" x14ac:dyDescent="0.25">
      <c r="B1809" s="198">
        <v>1781</v>
      </c>
      <c r="C1809" s="199">
        <v>33503376</v>
      </c>
      <c r="D1809" s="199" t="s">
        <v>1812</v>
      </c>
      <c r="E1809" s="199" t="s">
        <v>1343</v>
      </c>
      <c r="F1809" s="200">
        <v>43591</v>
      </c>
      <c r="G1809" s="200">
        <v>43710</v>
      </c>
      <c r="H1809" s="199">
        <v>146763</v>
      </c>
      <c r="I1809" s="199">
        <v>146763</v>
      </c>
      <c r="J1809" s="199">
        <v>0.61</v>
      </c>
      <c r="K1809" s="199">
        <f t="shared" si="27"/>
        <v>89.53</v>
      </c>
    </row>
    <row r="1810" spans="2:11" x14ac:dyDescent="0.25">
      <c r="B1810" s="198">
        <v>1782</v>
      </c>
      <c r="C1810" s="199">
        <v>33503376</v>
      </c>
      <c r="D1810" s="199" t="s">
        <v>1812</v>
      </c>
      <c r="E1810" s="199" t="s">
        <v>1358</v>
      </c>
      <c r="F1810" s="200">
        <v>43591</v>
      </c>
      <c r="G1810" s="200">
        <v>43710</v>
      </c>
      <c r="H1810" s="199">
        <v>2844</v>
      </c>
      <c r="I1810" s="199">
        <v>2844</v>
      </c>
      <c r="J1810" s="199">
        <v>0.61</v>
      </c>
      <c r="K1810" s="199">
        <f t="shared" si="27"/>
        <v>1.73</v>
      </c>
    </row>
    <row r="1811" spans="2:11" x14ac:dyDescent="0.25">
      <c r="B1811" s="198">
        <v>1783</v>
      </c>
      <c r="C1811" s="199">
        <v>33503376</v>
      </c>
      <c r="D1811" s="199" t="s">
        <v>1812</v>
      </c>
      <c r="E1811" s="199" t="s">
        <v>1344</v>
      </c>
      <c r="F1811" s="200">
        <v>43591</v>
      </c>
      <c r="G1811" s="200">
        <v>43710</v>
      </c>
      <c r="H1811" s="199">
        <v>236801</v>
      </c>
      <c r="I1811" s="199">
        <v>236801</v>
      </c>
      <c r="J1811" s="199">
        <v>0.61</v>
      </c>
      <c r="K1811" s="199">
        <f t="shared" si="27"/>
        <v>144.44999999999999</v>
      </c>
    </row>
    <row r="1812" spans="2:11" x14ac:dyDescent="0.25">
      <c r="B1812" s="198">
        <v>1784</v>
      </c>
      <c r="C1812" s="199">
        <v>33503376</v>
      </c>
      <c r="D1812" s="199" t="s">
        <v>1812</v>
      </c>
      <c r="E1812" s="199" t="s">
        <v>1345</v>
      </c>
      <c r="F1812" s="200">
        <v>43591</v>
      </c>
      <c r="G1812" s="200">
        <v>43710</v>
      </c>
      <c r="H1812" s="199">
        <v>227354</v>
      </c>
      <c r="I1812" s="199">
        <v>227354</v>
      </c>
      <c r="J1812" s="199">
        <v>0.61</v>
      </c>
      <c r="K1812" s="199">
        <f t="shared" si="27"/>
        <v>138.69</v>
      </c>
    </row>
    <row r="1813" spans="2:11" x14ac:dyDescent="0.25">
      <c r="B1813" s="198">
        <v>1785</v>
      </c>
      <c r="C1813" s="199">
        <v>33503376</v>
      </c>
      <c r="D1813" s="199" t="s">
        <v>1812</v>
      </c>
      <c r="E1813" s="199" t="s">
        <v>1359</v>
      </c>
      <c r="F1813" s="200">
        <v>43591</v>
      </c>
      <c r="G1813" s="200">
        <v>43710</v>
      </c>
      <c r="H1813" s="199">
        <v>9554</v>
      </c>
      <c r="I1813" s="199">
        <v>9554</v>
      </c>
      <c r="J1813" s="199">
        <v>0.61</v>
      </c>
      <c r="K1813" s="199">
        <f t="shared" si="27"/>
        <v>5.83</v>
      </c>
    </row>
    <row r="1814" spans="2:11" x14ac:dyDescent="0.25">
      <c r="B1814" s="198">
        <v>1786</v>
      </c>
      <c r="C1814" s="199">
        <v>33503376</v>
      </c>
      <c r="D1814" s="199" t="s">
        <v>1812</v>
      </c>
      <c r="E1814" s="199" t="s">
        <v>1346</v>
      </c>
      <c r="F1814" s="200">
        <v>43591</v>
      </c>
      <c r="G1814" s="200">
        <v>43710</v>
      </c>
      <c r="H1814" s="199">
        <v>231354</v>
      </c>
      <c r="I1814" s="199">
        <v>231354</v>
      </c>
      <c r="J1814" s="199">
        <v>0.61</v>
      </c>
      <c r="K1814" s="199">
        <f t="shared" si="27"/>
        <v>141.13</v>
      </c>
    </row>
    <row r="1815" spans="2:11" x14ac:dyDescent="0.25">
      <c r="B1815" s="198">
        <v>1787</v>
      </c>
      <c r="C1815" s="199">
        <v>33503376</v>
      </c>
      <c r="D1815" s="199" t="s">
        <v>1812</v>
      </c>
      <c r="E1815" s="199" t="s">
        <v>1347</v>
      </c>
      <c r="F1815" s="200">
        <v>43591</v>
      </c>
      <c r="G1815" s="200">
        <v>43710</v>
      </c>
      <c r="H1815" s="199">
        <v>632163</v>
      </c>
      <c r="I1815" s="199">
        <v>632163</v>
      </c>
      <c r="J1815" s="199">
        <v>0.61</v>
      </c>
      <c r="K1815" s="199">
        <f t="shared" si="27"/>
        <v>385.62</v>
      </c>
    </row>
    <row r="1816" spans="2:11" x14ac:dyDescent="0.25">
      <c r="B1816" s="198">
        <v>1788</v>
      </c>
      <c r="C1816" s="199">
        <v>33503376</v>
      </c>
      <c r="D1816" s="199" t="s">
        <v>1812</v>
      </c>
      <c r="E1816" s="199" t="s">
        <v>1348</v>
      </c>
      <c r="F1816" s="200">
        <v>43591</v>
      </c>
      <c r="G1816" s="200">
        <v>43710</v>
      </c>
      <c r="H1816" s="199">
        <v>120014</v>
      </c>
      <c r="I1816" s="199">
        <v>120014</v>
      </c>
      <c r="J1816" s="199">
        <v>0.61</v>
      </c>
      <c r="K1816" s="199">
        <f t="shared" si="27"/>
        <v>73.209999999999994</v>
      </c>
    </row>
    <row r="1817" spans="2:11" x14ac:dyDescent="0.25">
      <c r="B1817" s="198">
        <v>1789</v>
      </c>
      <c r="C1817" s="199">
        <v>33503376</v>
      </c>
      <c r="D1817" s="199" t="s">
        <v>1812</v>
      </c>
      <c r="E1817" s="199" t="s">
        <v>1356</v>
      </c>
      <c r="F1817" s="200">
        <v>43591</v>
      </c>
      <c r="G1817" s="200">
        <v>43710</v>
      </c>
      <c r="H1817" s="199">
        <v>3257</v>
      </c>
      <c r="I1817" s="199">
        <v>3257</v>
      </c>
      <c r="J1817" s="199">
        <v>0.61</v>
      </c>
      <c r="K1817" s="199">
        <f t="shared" si="27"/>
        <v>1.99</v>
      </c>
    </row>
    <row r="1818" spans="2:11" x14ac:dyDescent="0.25">
      <c r="B1818" s="198">
        <v>1790</v>
      </c>
      <c r="C1818" s="199">
        <v>33503376</v>
      </c>
      <c r="D1818" s="199" t="s">
        <v>1812</v>
      </c>
      <c r="E1818" s="199" t="s">
        <v>1350</v>
      </c>
      <c r="F1818" s="200">
        <v>43591</v>
      </c>
      <c r="G1818" s="200">
        <v>43710</v>
      </c>
      <c r="H1818" s="199">
        <v>399294</v>
      </c>
      <c r="I1818" s="199">
        <v>399294</v>
      </c>
      <c r="J1818" s="199">
        <v>0.61</v>
      </c>
      <c r="K1818" s="199">
        <f t="shared" si="27"/>
        <v>243.57</v>
      </c>
    </row>
    <row r="1819" spans="2:11" x14ac:dyDescent="0.25">
      <c r="B1819" s="198">
        <v>1791</v>
      </c>
      <c r="C1819" s="199">
        <v>33504822</v>
      </c>
      <c r="D1819" s="199" t="s">
        <v>1813</v>
      </c>
      <c r="E1819" s="199" t="s">
        <v>1344</v>
      </c>
      <c r="F1819" s="200">
        <v>43591</v>
      </c>
      <c r="G1819" s="200">
        <v>43646</v>
      </c>
      <c r="H1819" s="199">
        <v>145910</v>
      </c>
      <c r="I1819" s="199">
        <v>145910</v>
      </c>
      <c r="J1819" s="199">
        <v>0.61</v>
      </c>
      <c r="K1819" s="199">
        <f t="shared" si="27"/>
        <v>89.01</v>
      </c>
    </row>
    <row r="1820" spans="2:11" x14ac:dyDescent="0.25">
      <c r="B1820" s="198">
        <v>1792</v>
      </c>
      <c r="C1820" s="199">
        <v>33506537</v>
      </c>
      <c r="D1820" s="199" t="s">
        <v>1814</v>
      </c>
      <c r="E1820" s="199" t="s">
        <v>1340</v>
      </c>
      <c r="F1820" s="200">
        <v>43587</v>
      </c>
      <c r="G1820" s="200">
        <v>43618</v>
      </c>
      <c r="H1820" s="199">
        <v>501413</v>
      </c>
      <c r="I1820" s="199">
        <v>501413</v>
      </c>
      <c r="J1820" s="199">
        <v>0.61</v>
      </c>
      <c r="K1820" s="199">
        <f t="shared" ref="K1820:K1883" si="28">ROUND(I1820*(J1820/1000),2)</f>
        <v>305.86</v>
      </c>
    </row>
    <row r="1821" spans="2:11" x14ac:dyDescent="0.25">
      <c r="B1821" s="198">
        <v>1793</v>
      </c>
      <c r="C1821" s="199">
        <v>33508475</v>
      </c>
      <c r="D1821" s="199" t="s">
        <v>1815</v>
      </c>
      <c r="E1821" s="199" t="s">
        <v>1344</v>
      </c>
      <c r="F1821" s="200">
        <v>43593</v>
      </c>
      <c r="G1821" s="200">
        <v>43607</v>
      </c>
      <c r="H1821" s="199">
        <v>218666</v>
      </c>
      <c r="I1821" s="199">
        <v>218666</v>
      </c>
      <c r="J1821" s="199">
        <v>0.61</v>
      </c>
      <c r="K1821" s="199">
        <f t="shared" si="28"/>
        <v>133.38999999999999</v>
      </c>
    </row>
    <row r="1822" spans="2:11" x14ac:dyDescent="0.25">
      <c r="B1822" s="198">
        <v>1794</v>
      </c>
      <c r="C1822" s="199">
        <v>33509306</v>
      </c>
      <c r="D1822" s="199" t="s">
        <v>1816</v>
      </c>
      <c r="E1822" s="199" t="s">
        <v>1340</v>
      </c>
      <c r="F1822" s="200">
        <v>43587</v>
      </c>
      <c r="G1822" s="200">
        <v>43646</v>
      </c>
      <c r="H1822" s="199">
        <v>10845357</v>
      </c>
      <c r="I1822" s="199">
        <v>10845357</v>
      </c>
      <c r="J1822" s="199">
        <v>0.61</v>
      </c>
      <c r="K1822" s="199">
        <f t="shared" si="28"/>
        <v>6615.67</v>
      </c>
    </row>
    <row r="1823" spans="2:11" x14ac:dyDescent="0.25">
      <c r="B1823" s="198">
        <v>1795</v>
      </c>
      <c r="C1823" s="199">
        <v>33509306</v>
      </c>
      <c r="D1823" s="199" t="s">
        <v>1816</v>
      </c>
      <c r="E1823" s="199" t="s">
        <v>1343</v>
      </c>
      <c r="F1823" s="200">
        <v>43587</v>
      </c>
      <c r="G1823" s="200">
        <v>43646</v>
      </c>
      <c r="H1823" s="199">
        <v>3617546</v>
      </c>
      <c r="I1823" s="199">
        <v>3617546</v>
      </c>
      <c r="J1823" s="199">
        <v>0.61</v>
      </c>
      <c r="K1823" s="199">
        <f t="shared" si="28"/>
        <v>2206.6999999999998</v>
      </c>
    </row>
    <row r="1824" spans="2:11" x14ac:dyDescent="0.25">
      <c r="B1824" s="198">
        <v>1796</v>
      </c>
      <c r="C1824" s="199">
        <v>33509306</v>
      </c>
      <c r="D1824" s="199" t="s">
        <v>1816</v>
      </c>
      <c r="E1824" s="199" t="s">
        <v>1356</v>
      </c>
      <c r="F1824" s="200">
        <v>43587</v>
      </c>
      <c r="G1824" s="200">
        <v>43646</v>
      </c>
      <c r="H1824" s="199">
        <v>112157</v>
      </c>
      <c r="I1824" s="199">
        <v>112157</v>
      </c>
      <c r="J1824" s="199">
        <v>0.61</v>
      </c>
      <c r="K1824" s="199">
        <f t="shared" si="28"/>
        <v>68.42</v>
      </c>
    </row>
    <row r="1825" spans="2:11" x14ac:dyDescent="0.25">
      <c r="B1825" s="198">
        <v>1797</v>
      </c>
      <c r="C1825" s="199">
        <v>33509306</v>
      </c>
      <c r="D1825" s="199" t="s">
        <v>1816</v>
      </c>
      <c r="E1825" s="199" t="s">
        <v>1350</v>
      </c>
      <c r="F1825" s="200">
        <v>43587</v>
      </c>
      <c r="G1825" s="200">
        <v>43646</v>
      </c>
      <c r="H1825" s="199">
        <v>12106480</v>
      </c>
      <c r="I1825" s="199">
        <v>12106480</v>
      </c>
      <c r="J1825" s="199">
        <v>0.61</v>
      </c>
      <c r="K1825" s="199">
        <f t="shared" si="28"/>
        <v>7384.95</v>
      </c>
    </row>
    <row r="1826" spans="2:11" x14ac:dyDescent="0.25">
      <c r="B1826" s="198">
        <v>1798</v>
      </c>
      <c r="C1826" s="199">
        <v>33519880</v>
      </c>
      <c r="D1826" s="199" t="s">
        <v>1817</v>
      </c>
      <c r="E1826" s="199" t="s">
        <v>1340</v>
      </c>
      <c r="F1826" s="200">
        <v>43588</v>
      </c>
      <c r="G1826" s="200">
        <v>43626</v>
      </c>
      <c r="H1826" s="199">
        <v>1314495</v>
      </c>
      <c r="I1826" s="199">
        <v>1314495</v>
      </c>
      <c r="J1826" s="199">
        <v>0.61</v>
      </c>
      <c r="K1826" s="199">
        <f t="shared" si="28"/>
        <v>801.84</v>
      </c>
    </row>
    <row r="1827" spans="2:11" x14ac:dyDescent="0.25">
      <c r="B1827" s="198">
        <v>1799</v>
      </c>
      <c r="C1827" s="199">
        <v>33519880</v>
      </c>
      <c r="D1827" s="199" t="s">
        <v>1817</v>
      </c>
      <c r="E1827" s="199" t="s">
        <v>1343</v>
      </c>
      <c r="F1827" s="200">
        <v>43588</v>
      </c>
      <c r="G1827" s="200">
        <v>43626</v>
      </c>
      <c r="H1827" s="199">
        <v>400716</v>
      </c>
      <c r="I1827" s="199">
        <v>400716</v>
      </c>
      <c r="J1827" s="199">
        <v>0.61</v>
      </c>
      <c r="K1827" s="199">
        <f t="shared" si="28"/>
        <v>244.44</v>
      </c>
    </row>
    <row r="1828" spans="2:11" x14ac:dyDescent="0.25">
      <c r="B1828" s="198">
        <v>1800</v>
      </c>
      <c r="C1828" s="199">
        <v>33519880</v>
      </c>
      <c r="D1828" s="199" t="s">
        <v>1817</v>
      </c>
      <c r="E1828" s="199" t="s">
        <v>1356</v>
      </c>
      <c r="F1828" s="200">
        <v>43607</v>
      </c>
      <c r="G1828" s="200">
        <v>43626</v>
      </c>
      <c r="H1828" s="199">
        <v>9624</v>
      </c>
      <c r="I1828" s="199">
        <v>9624</v>
      </c>
      <c r="J1828" s="199">
        <v>0.61</v>
      </c>
      <c r="K1828" s="199">
        <f t="shared" si="28"/>
        <v>5.87</v>
      </c>
    </row>
    <row r="1829" spans="2:11" x14ac:dyDescent="0.25">
      <c r="B1829" s="198">
        <v>1801</v>
      </c>
      <c r="C1829" s="199">
        <v>33519880</v>
      </c>
      <c r="D1829" s="199" t="s">
        <v>1817</v>
      </c>
      <c r="E1829" s="199" t="s">
        <v>1350</v>
      </c>
      <c r="F1829" s="200">
        <v>43588</v>
      </c>
      <c r="G1829" s="200">
        <v>43626</v>
      </c>
      <c r="H1829" s="199">
        <v>1028336</v>
      </c>
      <c r="I1829" s="199">
        <v>1028336</v>
      </c>
      <c r="J1829" s="199">
        <v>0.61</v>
      </c>
      <c r="K1829" s="199">
        <f t="shared" si="28"/>
        <v>627.28</v>
      </c>
    </row>
    <row r="1830" spans="2:11" x14ac:dyDescent="0.25">
      <c r="B1830" s="198">
        <v>1802</v>
      </c>
      <c r="C1830" s="199">
        <v>33519983</v>
      </c>
      <c r="D1830" s="199" t="s">
        <v>1818</v>
      </c>
      <c r="E1830" s="199" t="s">
        <v>1340</v>
      </c>
      <c r="F1830" s="200">
        <v>43588</v>
      </c>
      <c r="G1830" s="200">
        <v>43646</v>
      </c>
      <c r="H1830" s="199">
        <v>139040</v>
      </c>
      <c r="I1830" s="199">
        <v>139040</v>
      </c>
      <c r="J1830" s="199">
        <v>0.61</v>
      </c>
      <c r="K1830" s="199">
        <f t="shared" si="28"/>
        <v>84.81</v>
      </c>
    </row>
    <row r="1831" spans="2:11" x14ac:dyDescent="0.25">
      <c r="B1831" s="198">
        <v>1803</v>
      </c>
      <c r="C1831" s="199">
        <v>33519983</v>
      </c>
      <c r="D1831" s="199" t="s">
        <v>1818</v>
      </c>
      <c r="E1831" s="199" t="s">
        <v>1342</v>
      </c>
      <c r="F1831" s="200">
        <v>43588</v>
      </c>
      <c r="G1831" s="200">
        <v>43646</v>
      </c>
      <c r="H1831" s="199">
        <v>24210</v>
      </c>
      <c r="I1831" s="199">
        <v>24210</v>
      </c>
      <c r="J1831" s="199">
        <v>0.61</v>
      </c>
      <c r="K1831" s="199">
        <f t="shared" si="28"/>
        <v>14.77</v>
      </c>
    </row>
    <row r="1832" spans="2:11" x14ac:dyDescent="0.25">
      <c r="B1832" s="198">
        <v>1804</v>
      </c>
      <c r="C1832" s="199">
        <v>33519983</v>
      </c>
      <c r="D1832" s="199" t="s">
        <v>1818</v>
      </c>
      <c r="E1832" s="199" t="s">
        <v>1343</v>
      </c>
      <c r="F1832" s="200">
        <v>43588</v>
      </c>
      <c r="G1832" s="200">
        <v>43646</v>
      </c>
      <c r="H1832" s="199">
        <v>20234</v>
      </c>
      <c r="I1832" s="199">
        <v>20234</v>
      </c>
      <c r="J1832" s="199">
        <v>0.61</v>
      </c>
      <c r="K1832" s="199">
        <f t="shared" si="28"/>
        <v>12.34</v>
      </c>
    </row>
    <row r="1833" spans="2:11" x14ac:dyDescent="0.25">
      <c r="B1833" s="198">
        <v>1805</v>
      </c>
      <c r="C1833" s="199">
        <v>33519983</v>
      </c>
      <c r="D1833" s="199" t="s">
        <v>1818</v>
      </c>
      <c r="E1833" s="199" t="s">
        <v>1358</v>
      </c>
      <c r="F1833" s="200">
        <v>43588</v>
      </c>
      <c r="G1833" s="200">
        <v>43646</v>
      </c>
      <c r="H1833" s="199">
        <v>1491</v>
      </c>
      <c r="I1833" s="199">
        <v>1491</v>
      </c>
      <c r="J1833" s="199">
        <v>0.61</v>
      </c>
      <c r="K1833" s="199">
        <f t="shared" si="28"/>
        <v>0.91</v>
      </c>
    </row>
    <row r="1834" spans="2:11" x14ac:dyDescent="0.25">
      <c r="B1834" s="198">
        <v>1806</v>
      </c>
      <c r="C1834" s="199">
        <v>33519983</v>
      </c>
      <c r="D1834" s="199" t="s">
        <v>1818</v>
      </c>
      <c r="E1834" s="199" t="s">
        <v>1344</v>
      </c>
      <c r="F1834" s="200">
        <v>43588</v>
      </c>
      <c r="G1834" s="200">
        <v>43646</v>
      </c>
      <c r="H1834" s="199">
        <v>103744</v>
      </c>
      <c r="I1834" s="199">
        <v>103744</v>
      </c>
      <c r="J1834" s="199">
        <v>0.61</v>
      </c>
      <c r="K1834" s="199">
        <f t="shared" si="28"/>
        <v>63.28</v>
      </c>
    </row>
    <row r="1835" spans="2:11" x14ac:dyDescent="0.25">
      <c r="B1835" s="198">
        <v>1807</v>
      </c>
      <c r="C1835" s="199">
        <v>33519983</v>
      </c>
      <c r="D1835" s="199" t="s">
        <v>1818</v>
      </c>
      <c r="E1835" s="199" t="s">
        <v>1345</v>
      </c>
      <c r="F1835" s="200">
        <v>43588</v>
      </c>
      <c r="G1835" s="200">
        <v>43646</v>
      </c>
      <c r="H1835" s="199">
        <v>19230</v>
      </c>
      <c r="I1835" s="199">
        <v>19230</v>
      </c>
      <c r="J1835" s="199">
        <v>0.61</v>
      </c>
      <c r="K1835" s="199">
        <f t="shared" si="28"/>
        <v>11.73</v>
      </c>
    </row>
    <row r="1836" spans="2:11" x14ac:dyDescent="0.25">
      <c r="B1836" s="198">
        <v>1808</v>
      </c>
      <c r="C1836" s="199">
        <v>33519983</v>
      </c>
      <c r="D1836" s="199" t="s">
        <v>1818</v>
      </c>
      <c r="E1836" s="199" t="s">
        <v>1359</v>
      </c>
      <c r="F1836" s="200">
        <v>43588</v>
      </c>
      <c r="G1836" s="200">
        <v>43646</v>
      </c>
      <c r="H1836" s="199">
        <v>1097</v>
      </c>
      <c r="I1836" s="199">
        <v>1097</v>
      </c>
      <c r="J1836" s="199">
        <v>0.61</v>
      </c>
      <c r="K1836" s="199">
        <f t="shared" si="28"/>
        <v>0.67</v>
      </c>
    </row>
    <row r="1837" spans="2:11" x14ac:dyDescent="0.25">
      <c r="B1837" s="198">
        <v>1809</v>
      </c>
      <c r="C1837" s="199">
        <v>33519983</v>
      </c>
      <c r="D1837" s="199" t="s">
        <v>1818</v>
      </c>
      <c r="E1837" s="199" t="s">
        <v>1346</v>
      </c>
      <c r="F1837" s="200">
        <v>43588</v>
      </c>
      <c r="G1837" s="200">
        <v>43646</v>
      </c>
      <c r="H1837" s="199">
        <v>87529</v>
      </c>
      <c r="I1837" s="199">
        <v>87529</v>
      </c>
      <c r="J1837" s="199">
        <v>0.61</v>
      </c>
      <c r="K1837" s="199">
        <f t="shared" si="28"/>
        <v>53.39</v>
      </c>
    </row>
    <row r="1838" spans="2:11" x14ac:dyDescent="0.25">
      <c r="B1838" s="198">
        <v>1810</v>
      </c>
      <c r="C1838" s="199">
        <v>33519983</v>
      </c>
      <c r="D1838" s="199" t="s">
        <v>1818</v>
      </c>
      <c r="E1838" s="199" t="s">
        <v>1347</v>
      </c>
      <c r="F1838" s="200">
        <v>43588</v>
      </c>
      <c r="G1838" s="200">
        <v>43646</v>
      </c>
      <c r="H1838" s="199">
        <v>304573</v>
      </c>
      <c r="I1838" s="199">
        <v>304573</v>
      </c>
      <c r="J1838" s="199">
        <v>0.61</v>
      </c>
      <c r="K1838" s="199">
        <f t="shared" si="28"/>
        <v>185.79</v>
      </c>
    </row>
    <row r="1839" spans="2:11" x14ac:dyDescent="0.25">
      <c r="B1839" s="198">
        <v>1811</v>
      </c>
      <c r="C1839" s="199">
        <v>33519983</v>
      </c>
      <c r="D1839" s="199" t="s">
        <v>1818</v>
      </c>
      <c r="E1839" s="199" t="s">
        <v>1348</v>
      </c>
      <c r="F1839" s="200">
        <v>43588</v>
      </c>
      <c r="G1839" s="200">
        <v>43646</v>
      </c>
      <c r="H1839" s="199">
        <v>5177</v>
      </c>
      <c r="I1839" s="199">
        <v>5177</v>
      </c>
      <c r="J1839" s="199">
        <v>0.61</v>
      </c>
      <c r="K1839" s="199">
        <f t="shared" si="28"/>
        <v>3.16</v>
      </c>
    </row>
    <row r="1840" spans="2:11" x14ac:dyDescent="0.25">
      <c r="B1840" s="198">
        <v>1812</v>
      </c>
      <c r="C1840" s="199">
        <v>33519983</v>
      </c>
      <c r="D1840" s="199" t="s">
        <v>1818</v>
      </c>
      <c r="E1840" s="199" t="s">
        <v>1356</v>
      </c>
      <c r="F1840" s="200">
        <v>43612</v>
      </c>
      <c r="G1840" s="200">
        <v>43646</v>
      </c>
      <c r="H1840" s="199">
        <v>1824</v>
      </c>
      <c r="I1840" s="199">
        <v>1824</v>
      </c>
      <c r="J1840" s="199">
        <v>0.61</v>
      </c>
      <c r="K1840" s="199">
        <f t="shared" si="28"/>
        <v>1.1100000000000001</v>
      </c>
    </row>
    <row r="1841" spans="2:11" x14ac:dyDescent="0.25">
      <c r="B1841" s="198">
        <v>1813</v>
      </c>
      <c r="C1841" s="199">
        <v>33519983</v>
      </c>
      <c r="D1841" s="199" t="s">
        <v>1818</v>
      </c>
      <c r="E1841" s="199" t="s">
        <v>1350</v>
      </c>
      <c r="F1841" s="200">
        <v>43588</v>
      </c>
      <c r="G1841" s="200">
        <v>43646</v>
      </c>
      <c r="H1841" s="199">
        <v>234066</v>
      </c>
      <c r="I1841" s="199">
        <v>234066</v>
      </c>
      <c r="J1841" s="199">
        <v>0.61</v>
      </c>
      <c r="K1841" s="199">
        <f t="shared" si="28"/>
        <v>142.78</v>
      </c>
    </row>
    <row r="1842" spans="2:11" x14ac:dyDescent="0.25">
      <c r="B1842" s="198">
        <v>1814</v>
      </c>
      <c r="C1842" s="199">
        <v>33527645</v>
      </c>
      <c r="D1842" s="199" t="s">
        <v>1819</v>
      </c>
      <c r="E1842" s="199" t="s">
        <v>1340</v>
      </c>
      <c r="F1842" s="200">
        <v>43588</v>
      </c>
      <c r="G1842" s="200">
        <v>43646</v>
      </c>
      <c r="H1842" s="199">
        <v>364838</v>
      </c>
      <c r="I1842" s="199">
        <v>364838</v>
      </c>
      <c r="J1842" s="199">
        <v>0.61</v>
      </c>
      <c r="K1842" s="199">
        <f t="shared" si="28"/>
        <v>222.55</v>
      </c>
    </row>
    <row r="1843" spans="2:11" x14ac:dyDescent="0.25">
      <c r="B1843" s="198">
        <v>1815</v>
      </c>
      <c r="C1843" s="199">
        <v>33527645</v>
      </c>
      <c r="D1843" s="199" t="s">
        <v>1819</v>
      </c>
      <c r="E1843" s="199" t="s">
        <v>1342</v>
      </c>
      <c r="F1843" s="200">
        <v>43588</v>
      </c>
      <c r="G1843" s="200">
        <v>43646</v>
      </c>
      <c r="H1843" s="199">
        <v>15004</v>
      </c>
      <c r="I1843" s="199">
        <v>15004</v>
      </c>
      <c r="J1843" s="199">
        <v>0.61</v>
      </c>
      <c r="K1843" s="199">
        <f t="shared" si="28"/>
        <v>9.15</v>
      </c>
    </row>
    <row r="1844" spans="2:11" x14ac:dyDescent="0.25">
      <c r="B1844" s="198">
        <v>1816</v>
      </c>
      <c r="C1844" s="199">
        <v>33527645</v>
      </c>
      <c r="D1844" s="199" t="s">
        <v>1819</v>
      </c>
      <c r="E1844" s="199" t="s">
        <v>1343</v>
      </c>
      <c r="F1844" s="200">
        <v>43588</v>
      </c>
      <c r="G1844" s="200">
        <v>43646</v>
      </c>
      <c r="H1844" s="199">
        <v>122175</v>
      </c>
      <c r="I1844" s="199">
        <v>122175</v>
      </c>
      <c r="J1844" s="199">
        <v>0.61</v>
      </c>
      <c r="K1844" s="199">
        <f t="shared" si="28"/>
        <v>74.53</v>
      </c>
    </row>
    <row r="1845" spans="2:11" x14ac:dyDescent="0.25">
      <c r="B1845" s="198">
        <v>1817</v>
      </c>
      <c r="C1845" s="199">
        <v>33527645</v>
      </c>
      <c r="D1845" s="199" t="s">
        <v>1819</v>
      </c>
      <c r="E1845" s="199" t="s">
        <v>1352</v>
      </c>
      <c r="F1845" s="200">
        <v>43588</v>
      </c>
      <c r="G1845" s="200">
        <v>43646</v>
      </c>
      <c r="H1845" s="199">
        <v>2585</v>
      </c>
      <c r="I1845" s="199">
        <v>2585</v>
      </c>
      <c r="J1845" s="199">
        <v>0.61</v>
      </c>
      <c r="K1845" s="199">
        <f t="shared" si="28"/>
        <v>1.58</v>
      </c>
    </row>
    <row r="1846" spans="2:11" x14ac:dyDescent="0.25">
      <c r="B1846" s="198">
        <v>1818</v>
      </c>
      <c r="C1846" s="199">
        <v>33527645</v>
      </c>
      <c r="D1846" s="199" t="s">
        <v>1819</v>
      </c>
      <c r="E1846" s="199" t="s">
        <v>1358</v>
      </c>
      <c r="F1846" s="200">
        <v>43588</v>
      </c>
      <c r="G1846" s="200">
        <v>43646</v>
      </c>
      <c r="H1846" s="199">
        <v>252</v>
      </c>
      <c r="I1846" s="199">
        <v>252</v>
      </c>
      <c r="J1846" s="199">
        <v>0.61</v>
      </c>
      <c r="K1846" s="199">
        <f t="shared" si="28"/>
        <v>0.15</v>
      </c>
    </row>
    <row r="1847" spans="2:11" x14ac:dyDescent="0.25">
      <c r="B1847" s="198">
        <v>1819</v>
      </c>
      <c r="C1847" s="199">
        <v>33527645</v>
      </c>
      <c r="D1847" s="199" t="s">
        <v>1819</v>
      </c>
      <c r="E1847" s="199" t="s">
        <v>1344</v>
      </c>
      <c r="F1847" s="200">
        <v>43588</v>
      </c>
      <c r="G1847" s="200">
        <v>43646</v>
      </c>
      <c r="H1847" s="199">
        <v>643304</v>
      </c>
      <c r="I1847" s="199">
        <v>643304</v>
      </c>
      <c r="J1847" s="199">
        <v>0.61</v>
      </c>
      <c r="K1847" s="199">
        <f t="shared" si="28"/>
        <v>392.42</v>
      </c>
    </row>
    <row r="1848" spans="2:11" x14ac:dyDescent="0.25">
      <c r="B1848" s="198">
        <v>1820</v>
      </c>
      <c r="C1848" s="199">
        <v>33527645</v>
      </c>
      <c r="D1848" s="199" t="s">
        <v>1819</v>
      </c>
      <c r="E1848" s="199" t="s">
        <v>1345</v>
      </c>
      <c r="F1848" s="200">
        <v>43588</v>
      </c>
      <c r="G1848" s="200">
        <v>43646</v>
      </c>
      <c r="H1848" s="199">
        <v>63596</v>
      </c>
      <c r="I1848" s="199">
        <v>63596</v>
      </c>
      <c r="J1848" s="199">
        <v>0.61</v>
      </c>
      <c r="K1848" s="199">
        <f t="shared" si="28"/>
        <v>38.79</v>
      </c>
    </row>
    <row r="1849" spans="2:11" x14ac:dyDescent="0.25">
      <c r="B1849" s="198">
        <v>1821</v>
      </c>
      <c r="C1849" s="199">
        <v>33527645</v>
      </c>
      <c r="D1849" s="199" t="s">
        <v>1819</v>
      </c>
      <c r="E1849" s="199" t="s">
        <v>1391</v>
      </c>
      <c r="F1849" s="200">
        <v>43588</v>
      </c>
      <c r="G1849" s="200">
        <v>43646</v>
      </c>
      <c r="H1849" s="199">
        <v>8883</v>
      </c>
      <c r="I1849" s="199">
        <v>8883</v>
      </c>
      <c r="J1849" s="199">
        <v>0.61</v>
      </c>
      <c r="K1849" s="199">
        <f t="shared" si="28"/>
        <v>5.42</v>
      </c>
    </row>
    <row r="1850" spans="2:11" x14ac:dyDescent="0.25">
      <c r="B1850" s="198">
        <v>1822</v>
      </c>
      <c r="C1850" s="199">
        <v>33527645</v>
      </c>
      <c r="D1850" s="199" t="s">
        <v>1819</v>
      </c>
      <c r="E1850" s="199" t="s">
        <v>1359</v>
      </c>
      <c r="F1850" s="200">
        <v>43588</v>
      </c>
      <c r="G1850" s="200">
        <v>43646</v>
      </c>
      <c r="H1850" s="199">
        <v>704</v>
      </c>
      <c r="I1850" s="199">
        <v>704</v>
      </c>
      <c r="J1850" s="199">
        <v>0.61</v>
      </c>
      <c r="K1850" s="199">
        <f t="shared" si="28"/>
        <v>0.43</v>
      </c>
    </row>
    <row r="1851" spans="2:11" x14ac:dyDescent="0.25">
      <c r="B1851" s="198">
        <v>1823</v>
      </c>
      <c r="C1851" s="199">
        <v>33527645</v>
      </c>
      <c r="D1851" s="199" t="s">
        <v>1819</v>
      </c>
      <c r="E1851" s="199" t="s">
        <v>1346</v>
      </c>
      <c r="F1851" s="200">
        <v>43588</v>
      </c>
      <c r="G1851" s="200">
        <v>43646</v>
      </c>
      <c r="H1851" s="199">
        <v>38063</v>
      </c>
      <c r="I1851" s="199">
        <v>38063</v>
      </c>
      <c r="J1851" s="199">
        <v>0.61</v>
      </c>
      <c r="K1851" s="199">
        <f t="shared" si="28"/>
        <v>23.22</v>
      </c>
    </row>
    <row r="1852" spans="2:11" x14ac:dyDescent="0.25">
      <c r="B1852" s="198">
        <v>1824</v>
      </c>
      <c r="C1852" s="199">
        <v>33527645</v>
      </c>
      <c r="D1852" s="199" t="s">
        <v>1819</v>
      </c>
      <c r="E1852" s="199" t="s">
        <v>1347</v>
      </c>
      <c r="F1852" s="200">
        <v>43588</v>
      </c>
      <c r="G1852" s="200">
        <v>43646</v>
      </c>
      <c r="H1852" s="199">
        <v>112170</v>
      </c>
      <c r="I1852" s="199">
        <v>112170</v>
      </c>
      <c r="J1852" s="199">
        <v>0.61</v>
      </c>
      <c r="K1852" s="199">
        <f t="shared" si="28"/>
        <v>68.42</v>
      </c>
    </row>
    <row r="1853" spans="2:11" x14ac:dyDescent="0.25">
      <c r="B1853" s="198">
        <v>1825</v>
      </c>
      <c r="C1853" s="199">
        <v>33527645</v>
      </c>
      <c r="D1853" s="199" t="s">
        <v>1819</v>
      </c>
      <c r="E1853" s="199" t="s">
        <v>1348</v>
      </c>
      <c r="F1853" s="200">
        <v>43588</v>
      </c>
      <c r="G1853" s="200">
        <v>43646</v>
      </c>
      <c r="H1853" s="199">
        <v>10533</v>
      </c>
      <c r="I1853" s="199">
        <v>10533</v>
      </c>
      <c r="J1853" s="199">
        <v>0.61</v>
      </c>
      <c r="K1853" s="199">
        <f t="shared" si="28"/>
        <v>6.43</v>
      </c>
    </row>
    <row r="1854" spans="2:11" x14ac:dyDescent="0.25">
      <c r="B1854" s="198">
        <v>1826</v>
      </c>
      <c r="C1854" s="199">
        <v>33527645</v>
      </c>
      <c r="D1854" s="199" t="s">
        <v>1819</v>
      </c>
      <c r="E1854" s="199" t="s">
        <v>1356</v>
      </c>
      <c r="F1854" s="200">
        <v>43588</v>
      </c>
      <c r="G1854" s="200">
        <v>43646</v>
      </c>
      <c r="H1854" s="199">
        <v>482</v>
      </c>
      <c r="I1854" s="199">
        <v>482</v>
      </c>
      <c r="J1854" s="199">
        <v>0.61</v>
      </c>
      <c r="K1854" s="199">
        <f t="shared" si="28"/>
        <v>0.28999999999999998</v>
      </c>
    </row>
    <row r="1855" spans="2:11" x14ac:dyDescent="0.25">
      <c r="B1855" s="198">
        <v>1827</v>
      </c>
      <c r="C1855" s="199">
        <v>33527645</v>
      </c>
      <c r="D1855" s="199" t="s">
        <v>1819</v>
      </c>
      <c r="E1855" s="199" t="s">
        <v>1350</v>
      </c>
      <c r="F1855" s="200">
        <v>43588</v>
      </c>
      <c r="G1855" s="200">
        <v>43646</v>
      </c>
      <c r="H1855" s="199">
        <v>162029</v>
      </c>
      <c r="I1855" s="199">
        <v>162029</v>
      </c>
      <c r="J1855" s="199">
        <v>0.61</v>
      </c>
      <c r="K1855" s="199">
        <f t="shared" si="28"/>
        <v>98.84</v>
      </c>
    </row>
    <row r="1856" spans="2:11" x14ac:dyDescent="0.25">
      <c r="B1856" s="198">
        <v>1828</v>
      </c>
      <c r="C1856" s="199">
        <v>33530031</v>
      </c>
      <c r="D1856" s="199" t="s">
        <v>1820</v>
      </c>
      <c r="E1856" s="199" t="s">
        <v>1348</v>
      </c>
      <c r="F1856" s="200">
        <v>43602</v>
      </c>
      <c r="G1856" s="200">
        <v>43622</v>
      </c>
      <c r="H1856" s="199">
        <v>226706</v>
      </c>
      <c r="I1856" s="199">
        <v>226706</v>
      </c>
      <c r="J1856" s="199">
        <v>0.61</v>
      </c>
      <c r="K1856" s="199">
        <f t="shared" si="28"/>
        <v>138.29</v>
      </c>
    </row>
    <row r="1857" spans="2:11" x14ac:dyDescent="0.25">
      <c r="B1857" s="198">
        <v>1829</v>
      </c>
      <c r="C1857" s="199">
        <v>33532419</v>
      </c>
      <c r="D1857" s="199" t="s">
        <v>1821</v>
      </c>
      <c r="E1857" s="199" t="s">
        <v>1344</v>
      </c>
      <c r="F1857" s="200">
        <v>43606</v>
      </c>
      <c r="G1857" s="200">
        <v>43737</v>
      </c>
      <c r="H1857" s="199">
        <v>453109</v>
      </c>
      <c r="I1857" s="199">
        <v>453109</v>
      </c>
      <c r="J1857" s="199">
        <v>0.61</v>
      </c>
      <c r="K1857" s="199">
        <f t="shared" si="28"/>
        <v>276.39999999999998</v>
      </c>
    </row>
    <row r="1858" spans="2:11" x14ac:dyDescent="0.25">
      <c r="B1858" s="198">
        <v>1830</v>
      </c>
      <c r="C1858" s="199">
        <v>33532419</v>
      </c>
      <c r="D1858" s="199" t="s">
        <v>1821</v>
      </c>
      <c r="E1858" s="199" t="s">
        <v>1345</v>
      </c>
      <c r="F1858" s="200">
        <v>43606</v>
      </c>
      <c r="G1858" s="200">
        <v>43737</v>
      </c>
      <c r="H1858" s="199">
        <v>3925</v>
      </c>
      <c r="I1858" s="199">
        <v>3925</v>
      </c>
      <c r="J1858" s="199">
        <v>0.61</v>
      </c>
      <c r="K1858" s="199">
        <f t="shared" si="28"/>
        <v>2.39</v>
      </c>
    </row>
    <row r="1859" spans="2:11" x14ac:dyDescent="0.25">
      <c r="B1859" s="198">
        <v>1831</v>
      </c>
      <c r="C1859" s="199">
        <v>33533446</v>
      </c>
      <c r="D1859" s="199" t="s">
        <v>1822</v>
      </c>
      <c r="E1859" s="199" t="s">
        <v>1340</v>
      </c>
      <c r="F1859" s="200">
        <v>43588</v>
      </c>
      <c r="G1859" s="200">
        <v>43639</v>
      </c>
      <c r="H1859" s="199">
        <v>15962</v>
      </c>
      <c r="I1859" s="199">
        <v>15962</v>
      </c>
      <c r="J1859" s="199">
        <v>0.61</v>
      </c>
      <c r="K1859" s="199">
        <f t="shared" si="28"/>
        <v>9.74</v>
      </c>
    </row>
    <row r="1860" spans="2:11" x14ac:dyDescent="0.25">
      <c r="B1860" s="198">
        <v>1832</v>
      </c>
      <c r="C1860" s="199">
        <v>33533446</v>
      </c>
      <c r="D1860" s="199" t="s">
        <v>1822</v>
      </c>
      <c r="E1860" s="199" t="s">
        <v>1342</v>
      </c>
      <c r="F1860" s="200">
        <v>43588</v>
      </c>
      <c r="G1860" s="200">
        <v>43639</v>
      </c>
      <c r="H1860" s="199">
        <v>32583</v>
      </c>
      <c r="I1860" s="199">
        <v>32583</v>
      </c>
      <c r="J1860" s="199">
        <v>0.61</v>
      </c>
      <c r="K1860" s="199">
        <f t="shared" si="28"/>
        <v>19.88</v>
      </c>
    </row>
    <row r="1861" spans="2:11" x14ac:dyDescent="0.25">
      <c r="B1861" s="198">
        <v>1833</v>
      </c>
      <c r="C1861" s="199">
        <v>33533446</v>
      </c>
      <c r="D1861" s="199" t="s">
        <v>1822</v>
      </c>
      <c r="E1861" s="199" t="s">
        <v>1343</v>
      </c>
      <c r="F1861" s="200">
        <v>43588</v>
      </c>
      <c r="G1861" s="200">
        <v>43639</v>
      </c>
      <c r="H1861" s="199">
        <v>172386</v>
      </c>
      <c r="I1861" s="199">
        <v>172386</v>
      </c>
      <c r="J1861" s="199">
        <v>0.61</v>
      </c>
      <c r="K1861" s="199">
        <f t="shared" si="28"/>
        <v>105.16</v>
      </c>
    </row>
    <row r="1862" spans="2:11" x14ac:dyDescent="0.25">
      <c r="B1862" s="198">
        <v>1834</v>
      </c>
      <c r="C1862" s="199">
        <v>33533446</v>
      </c>
      <c r="D1862" s="199" t="s">
        <v>1822</v>
      </c>
      <c r="E1862" s="199" t="s">
        <v>1358</v>
      </c>
      <c r="F1862" s="200">
        <v>43588</v>
      </c>
      <c r="G1862" s="200">
        <v>43639</v>
      </c>
      <c r="H1862" s="199">
        <v>1362</v>
      </c>
      <c r="I1862" s="199">
        <v>1362</v>
      </c>
      <c r="J1862" s="199">
        <v>0.61</v>
      </c>
      <c r="K1862" s="199">
        <f t="shared" si="28"/>
        <v>0.83</v>
      </c>
    </row>
    <row r="1863" spans="2:11" x14ac:dyDescent="0.25">
      <c r="B1863" s="198">
        <v>1835</v>
      </c>
      <c r="C1863" s="199">
        <v>33533446</v>
      </c>
      <c r="D1863" s="199" t="s">
        <v>1822</v>
      </c>
      <c r="E1863" s="199" t="s">
        <v>1344</v>
      </c>
      <c r="F1863" s="200">
        <v>43588</v>
      </c>
      <c r="G1863" s="200">
        <v>43639</v>
      </c>
      <c r="H1863" s="199">
        <v>119140</v>
      </c>
      <c r="I1863" s="199">
        <v>119140</v>
      </c>
      <c r="J1863" s="199">
        <v>0.61</v>
      </c>
      <c r="K1863" s="199">
        <f t="shared" si="28"/>
        <v>72.680000000000007</v>
      </c>
    </row>
    <row r="1864" spans="2:11" x14ac:dyDescent="0.25">
      <c r="B1864" s="198">
        <v>1836</v>
      </c>
      <c r="C1864" s="199">
        <v>33533446</v>
      </c>
      <c r="D1864" s="199" t="s">
        <v>1822</v>
      </c>
      <c r="E1864" s="199" t="s">
        <v>1359</v>
      </c>
      <c r="F1864" s="200">
        <v>43588</v>
      </c>
      <c r="G1864" s="200">
        <v>43639</v>
      </c>
      <c r="H1864" s="199">
        <v>4909</v>
      </c>
      <c r="I1864" s="199">
        <v>4909</v>
      </c>
      <c r="J1864" s="199">
        <v>0.61</v>
      </c>
      <c r="K1864" s="199">
        <f t="shared" si="28"/>
        <v>2.99</v>
      </c>
    </row>
    <row r="1865" spans="2:11" x14ac:dyDescent="0.25">
      <c r="B1865" s="198">
        <v>1837</v>
      </c>
      <c r="C1865" s="199">
        <v>33533446</v>
      </c>
      <c r="D1865" s="199" t="s">
        <v>1822</v>
      </c>
      <c r="E1865" s="199" t="s">
        <v>1346</v>
      </c>
      <c r="F1865" s="200">
        <v>43588</v>
      </c>
      <c r="G1865" s="200">
        <v>43639</v>
      </c>
      <c r="H1865" s="199">
        <v>25038</v>
      </c>
      <c r="I1865" s="199">
        <v>25038</v>
      </c>
      <c r="J1865" s="199">
        <v>0.61</v>
      </c>
      <c r="K1865" s="199">
        <f t="shared" si="28"/>
        <v>15.27</v>
      </c>
    </row>
    <row r="1866" spans="2:11" x14ac:dyDescent="0.25">
      <c r="B1866" s="198">
        <v>1838</v>
      </c>
      <c r="C1866" s="199">
        <v>33533446</v>
      </c>
      <c r="D1866" s="199" t="s">
        <v>1822</v>
      </c>
      <c r="E1866" s="199" t="s">
        <v>1347</v>
      </c>
      <c r="F1866" s="200">
        <v>43588</v>
      </c>
      <c r="G1866" s="200">
        <v>43639</v>
      </c>
      <c r="H1866" s="199">
        <v>437167</v>
      </c>
      <c r="I1866" s="199">
        <v>437167</v>
      </c>
      <c r="J1866" s="199">
        <v>0.61</v>
      </c>
      <c r="K1866" s="199">
        <f t="shared" si="28"/>
        <v>266.67</v>
      </c>
    </row>
    <row r="1867" spans="2:11" x14ac:dyDescent="0.25">
      <c r="B1867" s="198">
        <v>1839</v>
      </c>
      <c r="C1867" s="199">
        <v>33533446</v>
      </c>
      <c r="D1867" s="199" t="s">
        <v>1822</v>
      </c>
      <c r="E1867" s="199" t="s">
        <v>1348</v>
      </c>
      <c r="F1867" s="200">
        <v>43588</v>
      </c>
      <c r="G1867" s="200">
        <v>43639</v>
      </c>
      <c r="H1867" s="199">
        <v>71991</v>
      </c>
      <c r="I1867" s="199">
        <v>71991</v>
      </c>
      <c r="J1867" s="199">
        <v>0.61</v>
      </c>
      <c r="K1867" s="199">
        <f t="shared" si="28"/>
        <v>43.91</v>
      </c>
    </row>
    <row r="1868" spans="2:11" x14ac:dyDescent="0.25">
      <c r="B1868" s="198">
        <v>1840</v>
      </c>
      <c r="C1868" s="199">
        <v>33533446</v>
      </c>
      <c r="D1868" s="199" t="s">
        <v>1822</v>
      </c>
      <c r="E1868" s="199" t="s">
        <v>1356</v>
      </c>
      <c r="F1868" s="200">
        <v>43588</v>
      </c>
      <c r="G1868" s="200">
        <v>43639</v>
      </c>
      <c r="H1868" s="199">
        <v>2610</v>
      </c>
      <c r="I1868" s="199">
        <v>2610</v>
      </c>
      <c r="J1868" s="199">
        <v>0.61</v>
      </c>
      <c r="K1868" s="199">
        <f t="shared" si="28"/>
        <v>1.59</v>
      </c>
    </row>
    <row r="1869" spans="2:11" x14ac:dyDescent="0.25">
      <c r="B1869" s="198">
        <v>1841</v>
      </c>
      <c r="C1869" s="199">
        <v>33533446</v>
      </c>
      <c r="D1869" s="199" t="s">
        <v>1822</v>
      </c>
      <c r="E1869" s="199" t="s">
        <v>1350</v>
      </c>
      <c r="F1869" s="200">
        <v>43588</v>
      </c>
      <c r="G1869" s="200">
        <v>43639</v>
      </c>
      <c r="H1869" s="199">
        <v>399508</v>
      </c>
      <c r="I1869" s="199">
        <v>399508</v>
      </c>
      <c r="J1869" s="199">
        <v>0.61</v>
      </c>
      <c r="K1869" s="199">
        <f t="shared" si="28"/>
        <v>243.7</v>
      </c>
    </row>
    <row r="1870" spans="2:11" x14ac:dyDescent="0.25">
      <c r="B1870" s="198">
        <v>1842</v>
      </c>
      <c r="C1870" s="199">
        <v>33537100</v>
      </c>
      <c r="D1870" s="199" t="s">
        <v>1823</v>
      </c>
      <c r="E1870" s="199" t="s">
        <v>1344</v>
      </c>
      <c r="F1870" s="200">
        <v>43588</v>
      </c>
      <c r="G1870" s="200">
        <v>43616</v>
      </c>
      <c r="H1870" s="199">
        <v>812350</v>
      </c>
      <c r="I1870" s="199">
        <v>812350</v>
      </c>
      <c r="J1870" s="199">
        <v>0.61</v>
      </c>
      <c r="K1870" s="199">
        <f t="shared" si="28"/>
        <v>495.53</v>
      </c>
    </row>
    <row r="1871" spans="2:11" x14ac:dyDescent="0.25">
      <c r="B1871" s="198">
        <v>1843</v>
      </c>
      <c r="C1871" s="199">
        <v>33537100</v>
      </c>
      <c r="D1871" s="199" t="s">
        <v>1823</v>
      </c>
      <c r="E1871" s="199" t="s">
        <v>1345</v>
      </c>
      <c r="F1871" s="200">
        <v>43588</v>
      </c>
      <c r="G1871" s="200">
        <v>43616</v>
      </c>
      <c r="H1871" s="199">
        <v>53011</v>
      </c>
      <c r="I1871" s="199">
        <v>53011</v>
      </c>
      <c r="J1871" s="199">
        <v>0.61</v>
      </c>
      <c r="K1871" s="199">
        <f t="shared" si="28"/>
        <v>32.340000000000003</v>
      </c>
    </row>
    <row r="1872" spans="2:11" x14ac:dyDescent="0.25">
      <c r="B1872" s="198">
        <v>1844</v>
      </c>
      <c r="C1872" s="199">
        <v>33538291</v>
      </c>
      <c r="D1872" s="199" t="s">
        <v>1824</v>
      </c>
      <c r="E1872" s="199" t="s">
        <v>1340</v>
      </c>
      <c r="F1872" s="200">
        <v>43590</v>
      </c>
      <c r="G1872" s="200">
        <v>43617</v>
      </c>
      <c r="H1872" s="199">
        <v>264551</v>
      </c>
      <c r="I1872" s="199">
        <v>264551</v>
      </c>
      <c r="J1872" s="199">
        <v>0.61</v>
      </c>
      <c r="K1872" s="199">
        <f t="shared" si="28"/>
        <v>161.38</v>
      </c>
    </row>
    <row r="1873" spans="2:11" x14ac:dyDescent="0.25">
      <c r="B1873" s="198">
        <v>1845</v>
      </c>
      <c r="C1873" s="199">
        <v>33538291</v>
      </c>
      <c r="D1873" s="199" t="s">
        <v>1824</v>
      </c>
      <c r="E1873" s="199" t="s">
        <v>1342</v>
      </c>
      <c r="F1873" s="200">
        <v>43590</v>
      </c>
      <c r="G1873" s="200">
        <v>43617</v>
      </c>
      <c r="H1873" s="199">
        <v>26388</v>
      </c>
      <c r="I1873" s="199">
        <v>26388</v>
      </c>
      <c r="J1873" s="199">
        <v>0.61</v>
      </c>
      <c r="K1873" s="199">
        <f t="shared" si="28"/>
        <v>16.100000000000001</v>
      </c>
    </row>
    <row r="1874" spans="2:11" x14ac:dyDescent="0.25">
      <c r="B1874" s="198">
        <v>1846</v>
      </c>
      <c r="C1874" s="199">
        <v>33538291</v>
      </c>
      <c r="D1874" s="199" t="s">
        <v>1824</v>
      </c>
      <c r="E1874" s="199" t="s">
        <v>1343</v>
      </c>
      <c r="F1874" s="200">
        <v>43590</v>
      </c>
      <c r="G1874" s="200">
        <v>43617</v>
      </c>
      <c r="H1874" s="199">
        <v>87980</v>
      </c>
      <c r="I1874" s="199">
        <v>87980</v>
      </c>
      <c r="J1874" s="199">
        <v>0.61</v>
      </c>
      <c r="K1874" s="199">
        <f t="shared" si="28"/>
        <v>53.67</v>
      </c>
    </row>
    <row r="1875" spans="2:11" x14ac:dyDescent="0.25">
      <c r="B1875" s="198">
        <v>1847</v>
      </c>
      <c r="C1875" s="199">
        <v>33538291</v>
      </c>
      <c r="D1875" s="199" t="s">
        <v>1824</v>
      </c>
      <c r="E1875" s="199" t="s">
        <v>1352</v>
      </c>
      <c r="F1875" s="200">
        <v>43590</v>
      </c>
      <c r="G1875" s="200">
        <v>43617</v>
      </c>
      <c r="H1875" s="199">
        <v>929</v>
      </c>
      <c r="I1875" s="199">
        <v>929</v>
      </c>
      <c r="J1875" s="199">
        <v>0.61</v>
      </c>
      <c r="K1875" s="199">
        <f t="shared" si="28"/>
        <v>0.56999999999999995</v>
      </c>
    </row>
    <row r="1876" spans="2:11" x14ac:dyDescent="0.25">
      <c r="B1876" s="198">
        <v>1848</v>
      </c>
      <c r="C1876" s="199">
        <v>33538291</v>
      </c>
      <c r="D1876" s="199" t="s">
        <v>1824</v>
      </c>
      <c r="E1876" s="199" t="s">
        <v>1358</v>
      </c>
      <c r="F1876" s="200">
        <v>43590</v>
      </c>
      <c r="G1876" s="200">
        <v>43617</v>
      </c>
      <c r="H1876" s="199">
        <v>615</v>
      </c>
      <c r="I1876" s="199">
        <v>615</v>
      </c>
      <c r="J1876" s="199">
        <v>0.61</v>
      </c>
      <c r="K1876" s="199">
        <f t="shared" si="28"/>
        <v>0.38</v>
      </c>
    </row>
    <row r="1877" spans="2:11" x14ac:dyDescent="0.25">
      <c r="B1877" s="198">
        <v>1849</v>
      </c>
      <c r="C1877" s="199">
        <v>33538291</v>
      </c>
      <c r="D1877" s="199" t="s">
        <v>1824</v>
      </c>
      <c r="E1877" s="199" t="s">
        <v>1344</v>
      </c>
      <c r="F1877" s="200">
        <v>43590</v>
      </c>
      <c r="G1877" s="200">
        <v>43617</v>
      </c>
      <c r="H1877" s="199">
        <v>1235216</v>
      </c>
      <c r="I1877" s="199">
        <v>1235216</v>
      </c>
      <c r="J1877" s="199">
        <v>0.61</v>
      </c>
      <c r="K1877" s="199">
        <f t="shared" si="28"/>
        <v>753.48</v>
      </c>
    </row>
    <row r="1878" spans="2:11" x14ac:dyDescent="0.25">
      <c r="B1878" s="198">
        <v>1850</v>
      </c>
      <c r="C1878" s="199">
        <v>33538291</v>
      </c>
      <c r="D1878" s="199" t="s">
        <v>1824</v>
      </c>
      <c r="E1878" s="199" t="s">
        <v>1345</v>
      </c>
      <c r="F1878" s="200">
        <v>43590</v>
      </c>
      <c r="G1878" s="200">
        <v>43617</v>
      </c>
      <c r="H1878" s="199">
        <v>117309</v>
      </c>
      <c r="I1878" s="199">
        <v>117309</v>
      </c>
      <c r="J1878" s="199">
        <v>0.61</v>
      </c>
      <c r="K1878" s="199">
        <f t="shared" si="28"/>
        <v>71.56</v>
      </c>
    </row>
    <row r="1879" spans="2:11" x14ac:dyDescent="0.25">
      <c r="B1879" s="198">
        <v>1851</v>
      </c>
      <c r="C1879" s="199">
        <v>33538291</v>
      </c>
      <c r="D1879" s="199" t="s">
        <v>1824</v>
      </c>
      <c r="E1879" s="199" t="s">
        <v>1391</v>
      </c>
      <c r="F1879" s="200">
        <v>43590</v>
      </c>
      <c r="G1879" s="200">
        <v>43617</v>
      </c>
      <c r="H1879" s="199">
        <v>5142</v>
      </c>
      <c r="I1879" s="199">
        <v>5142</v>
      </c>
      <c r="J1879" s="199">
        <v>0.61</v>
      </c>
      <c r="K1879" s="199">
        <f t="shared" si="28"/>
        <v>3.14</v>
      </c>
    </row>
    <row r="1880" spans="2:11" x14ac:dyDescent="0.25">
      <c r="B1880" s="198">
        <v>1852</v>
      </c>
      <c r="C1880" s="199">
        <v>33538291</v>
      </c>
      <c r="D1880" s="199" t="s">
        <v>1824</v>
      </c>
      <c r="E1880" s="199" t="s">
        <v>1359</v>
      </c>
      <c r="F1880" s="200">
        <v>43590</v>
      </c>
      <c r="G1880" s="200">
        <v>43617</v>
      </c>
      <c r="H1880" s="199">
        <v>2699</v>
      </c>
      <c r="I1880" s="199">
        <v>2699</v>
      </c>
      <c r="J1880" s="199">
        <v>0.61</v>
      </c>
      <c r="K1880" s="199">
        <f t="shared" si="28"/>
        <v>1.65</v>
      </c>
    </row>
    <row r="1881" spans="2:11" x14ac:dyDescent="0.25">
      <c r="B1881" s="198">
        <v>1853</v>
      </c>
      <c r="C1881" s="199">
        <v>33538291</v>
      </c>
      <c r="D1881" s="199" t="s">
        <v>1824</v>
      </c>
      <c r="E1881" s="199" t="s">
        <v>1346</v>
      </c>
      <c r="F1881" s="200">
        <v>43590</v>
      </c>
      <c r="G1881" s="200">
        <v>43617</v>
      </c>
      <c r="H1881" s="199">
        <v>86651</v>
      </c>
      <c r="I1881" s="199">
        <v>86651</v>
      </c>
      <c r="J1881" s="199">
        <v>0.61</v>
      </c>
      <c r="K1881" s="199">
        <f t="shared" si="28"/>
        <v>52.86</v>
      </c>
    </row>
    <row r="1882" spans="2:11" x14ac:dyDescent="0.25">
      <c r="B1882" s="198">
        <v>1854</v>
      </c>
      <c r="C1882" s="199">
        <v>33538291</v>
      </c>
      <c r="D1882" s="199" t="s">
        <v>1824</v>
      </c>
      <c r="E1882" s="199" t="s">
        <v>1347</v>
      </c>
      <c r="F1882" s="200">
        <v>43590</v>
      </c>
      <c r="G1882" s="200">
        <v>43617</v>
      </c>
      <c r="H1882" s="199">
        <v>220737</v>
      </c>
      <c r="I1882" s="199">
        <v>220737</v>
      </c>
      <c r="J1882" s="199">
        <v>0.61</v>
      </c>
      <c r="K1882" s="199">
        <f t="shared" si="28"/>
        <v>134.65</v>
      </c>
    </row>
    <row r="1883" spans="2:11" x14ac:dyDescent="0.25">
      <c r="B1883" s="198">
        <v>1855</v>
      </c>
      <c r="C1883" s="199">
        <v>33538291</v>
      </c>
      <c r="D1883" s="199" t="s">
        <v>1824</v>
      </c>
      <c r="E1883" s="199" t="s">
        <v>1348</v>
      </c>
      <c r="F1883" s="200">
        <v>43590</v>
      </c>
      <c r="G1883" s="200">
        <v>43617</v>
      </c>
      <c r="H1883" s="199">
        <v>31682</v>
      </c>
      <c r="I1883" s="199">
        <v>31682</v>
      </c>
      <c r="J1883" s="199">
        <v>0.61</v>
      </c>
      <c r="K1883" s="199">
        <f t="shared" si="28"/>
        <v>19.329999999999998</v>
      </c>
    </row>
    <row r="1884" spans="2:11" x14ac:dyDescent="0.25">
      <c r="B1884" s="198">
        <v>1856</v>
      </c>
      <c r="C1884" s="199">
        <v>33538291</v>
      </c>
      <c r="D1884" s="199" t="s">
        <v>1824</v>
      </c>
      <c r="E1884" s="199" t="s">
        <v>1356</v>
      </c>
      <c r="F1884" s="200">
        <v>43590</v>
      </c>
      <c r="G1884" s="200">
        <v>43617</v>
      </c>
      <c r="H1884" s="199">
        <v>1189</v>
      </c>
      <c r="I1884" s="199">
        <v>1189</v>
      </c>
      <c r="J1884" s="199">
        <v>0.61</v>
      </c>
      <c r="K1884" s="199">
        <f t="shared" ref="K1884:K1947" si="29">ROUND(I1884*(J1884/1000),2)</f>
        <v>0.73</v>
      </c>
    </row>
    <row r="1885" spans="2:11" x14ac:dyDescent="0.25">
      <c r="B1885" s="198">
        <v>1857</v>
      </c>
      <c r="C1885" s="199">
        <v>33538291</v>
      </c>
      <c r="D1885" s="199" t="s">
        <v>1824</v>
      </c>
      <c r="E1885" s="199" t="s">
        <v>1350</v>
      </c>
      <c r="F1885" s="200">
        <v>43590</v>
      </c>
      <c r="G1885" s="200">
        <v>43617</v>
      </c>
      <c r="H1885" s="199">
        <v>191532</v>
      </c>
      <c r="I1885" s="199">
        <v>191532</v>
      </c>
      <c r="J1885" s="199">
        <v>0.61</v>
      </c>
      <c r="K1885" s="199">
        <f t="shared" si="29"/>
        <v>116.83</v>
      </c>
    </row>
    <row r="1886" spans="2:11" x14ac:dyDescent="0.25">
      <c r="B1886" s="198">
        <v>1858</v>
      </c>
      <c r="C1886" s="199">
        <v>33541874</v>
      </c>
      <c r="D1886" s="199" t="s">
        <v>1825</v>
      </c>
      <c r="E1886" s="199" t="s">
        <v>1344</v>
      </c>
      <c r="F1886" s="200">
        <v>43591</v>
      </c>
      <c r="G1886" s="200">
        <v>43646</v>
      </c>
      <c r="H1886" s="199">
        <v>1390868</v>
      </c>
      <c r="I1886" s="199">
        <v>1390868</v>
      </c>
      <c r="J1886" s="199">
        <v>0.61</v>
      </c>
      <c r="K1886" s="199">
        <f t="shared" si="29"/>
        <v>848.43</v>
      </c>
    </row>
    <row r="1887" spans="2:11" x14ac:dyDescent="0.25">
      <c r="B1887" s="198">
        <v>1859</v>
      </c>
      <c r="C1887" s="199">
        <v>33541874</v>
      </c>
      <c r="D1887" s="199" t="s">
        <v>1825</v>
      </c>
      <c r="E1887" s="199" t="s">
        <v>1345</v>
      </c>
      <c r="F1887" s="200">
        <v>43591</v>
      </c>
      <c r="G1887" s="200">
        <v>43646</v>
      </c>
      <c r="H1887" s="199">
        <v>106046</v>
      </c>
      <c r="I1887" s="199">
        <v>106046</v>
      </c>
      <c r="J1887" s="199">
        <v>0.61</v>
      </c>
      <c r="K1887" s="199">
        <f t="shared" si="29"/>
        <v>64.69</v>
      </c>
    </row>
    <row r="1888" spans="2:11" x14ac:dyDescent="0.25">
      <c r="B1888" s="198">
        <v>1860</v>
      </c>
      <c r="C1888" s="199">
        <v>33542432</v>
      </c>
      <c r="D1888" s="199" t="s">
        <v>1826</v>
      </c>
      <c r="E1888" s="199" t="s">
        <v>1344</v>
      </c>
      <c r="F1888" s="200">
        <v>43591</v>
      </c>
      <c r="G1888" s="200">
        <v>43611</v>
      </c>
      <c r="H1888" s="199">
        <v>437347</v>
      </c>
      <c r="I1888" s="199">
        <v>437347</v>
      </c>
      <c r="J1888" s="199">
        <v>0.61</v>
      </c>
      <c r="K1888" s="199">
        <f t="shared" si="29"/>
        <v>266.77999999999997</v>
      </c>
    </row>
    <row r="1889" spans="2:11" x14ac:dyDescent="0.25">
      <c r="B1889" s="198">
        <v>1861</v>
      </c>
      <c r="C1889" s="199">
        <v>33542432</v>
      </c>
      <c r="D1889" s="199" t="s">
        <v>1826</v>
      </c>
      <c r="E1889" s="199" t="s">
        <v>1345</v>
      </c>
      <c r="F1889" s="200">
        <v>43591</v>
      </c>
      <c r="G1889" s="200">
        <v>43611</v>
      </c>
      <c r="H1889" s="199">
        <v>26027</v>
      </c>
      <c r="I1889" s="199">
        <v>26027</v>
      </c>
      <c r="J1889" s="199">
        <v>0.61</v>
      </c>
      <c r="K1889" s="199">
        <f t="shared" si="29"/>
        <v>15.88</v>
      </c>
    </row>
    <row r="1890" spans="2:11" x14ac:dyDescent="0.25">
      <c r="B1890" s="198">
        <v>1862</v>
      </c>
      <c r="C1890" s="199">
        <v>33542673</v>
      </c>
      <c r="D1890" s="199" t="s">
        <v>1827</v>
      </c>
      <c r="E1890" s="199" t="s">
        <v>1344</v>
      </c>
      <c r="F1890" s="200">
        <v>43591</v>
      </c>
      <c r="G1890" s="200">
        <v>43616</v>
      </c>
      <c r="H1890" s="199">
        <v>346440</v>
      </c>
      <c r="I1890" s="199">
        <v>346440</v>
      </c>
      <c r="J1890" s="199">
        <v>0.61</v>
      </c>
      <c r="K1890" s="199">
        <f t="shared" si="29"/>
        <v>211.33</v>
      </c>
    </row>
    <row r="1891" spans="2:11" x14ac:dyDescent="0.25">
      <c r="B1891" s="198">
        <v>1863</v>
      </c>
      <c r="C1891" s="199">
        <v>33542673</v>
      </c>
      <c r="D1891" s="199" t="s">
        <v>1827</v>
      </c>
      <c r="E1891" s="199" t="s">
        <v>1346</v>
      </c>
      <c r="F1891" s="200">
        <v>43591</v>
      </c>
      <c r="G1891" s="200">
        <v>43616</v>
      </c>
      <c r="H1891" s="199">
        <v>205772</v>
      </c>
      <c r="I1891" s="199">
        <v>205772</v>
      </c>
      <c r="J1891" s="199">
        <v>0.61</v>
      </c>
      <c r="K1891" s="199">
        <f t="shared" si="29"/>
        <v>125.52</v>
      </c>
    </row>
    <row r="1892" spans="2:11" x14ac:dyDescent="0.25">
      <c r="B1892" s="198">
        <v>1864</v>
      </c>
      <c r="C1892" s="199">
        <v>33542673</v>
      </c>
      <c r="D1892" s="199" t="s">
        <v>1827</v>
      </c>
      <c r="E1892" s="199" t="s">
        <v>1347</v>
      </c>
      <c r="F1892" s="200">
        <v>43591</v>
      </c>
      <c r="G1892" s="200">
        <v>43616</v>
      </c>
      <c r="H1892" s="199">
        <v>186512</v>
      </c>
      <c r="I1892" s="199">
        <v>186512</v>
      </c>
      <c r="J1892" s="199">
        <v>0.61</v>
      </c>
      <c r="K1892" s="199">
        <f t="shared" si="29"/>
        <v>113.77</v>
      </c>
    </row>
    <row r="1893" spans="2:11" x14ac:dyDescent="0.25">
      <c r="B1893" s="198">
        <v>1865</v>
      </c>
      <c r="C1893" s="199">
        <v>33542673</v>
      </c>
      <c r="D1893" s="199" t="s">
        <v>1827</v>
      </c>
      <c r="E1893" s="199" t="s">
        <v>1350</v>
      </c>
      <c r="F1893" s="200">
        <v>43591</v>
      </c>
      <c r="G1893" s="200">
        <v>43616</v>
      </c>
      <c r="H1893" s="199">
        <v>223881</v>
      </c>
      <c r="I1893" s="199">
        <v>223881</v>
      </c>
      <c r="J1893" s="199">
        <v>0.61</v>
      </c>
      <c r="K1893" s="199">
        <f t="shared" si="29"/>
        <v>136.57</v>
      </c>
    </row>
    <row r="1894" spans="2:11" x14ac:dyDescent="0.25">
      <c r="B1894" s="198">
        <v>1866</v>
      </c>
      <c r="C1894" s="199">
        <v>33550088</v>
      </c>
      <c r="D1894" s="199" t="s">
        <v>1828</v>
      </c>
      <c r="E1894" s="199" t="s">
        <v>1343</v>
      </c>
      <c r="F1894" s="200">
        <v>43591</v>
      </c>
      <c r="G1894" s="200">
        <v>43646</v>
      </c>
      <c r="H1894" s="199">
        <v>240795</v>
      </c>
      <c r="I1894" s="199">
        <v>240795</v>
      </c>
      <c r="J1894" s="199">
        <v>0.61</v>
      </c>
      <c r="K1894" s="199">
        <f t="shared" si="29"/>
        <v>146.88</v>
      </c>
    </row>
    <row r="1895" spans="2:11" x14ac:dyDescent="0.25">
      <c r="B1895" s="198">
        <v>1867</v>
      </c>
      <c r="C1895" s="199">
        <v>33550701</v>
      </c>
      <c r="D1895" s="199" t="s">
        <v>1829</v>
      </c>
      <c r="E1895" s="199" t="s">
        <v>1344</v>
      </c>
      <c r="F1895" s="200">
        <v>43593</v>
      </c>
      <c r="G1895" s="200">
        <v>43646</v>
      </c>
      <c r="H1895" s="199">
        <v>3118899</v>
      </c>
      <c r="I1895" s="199">
        <v>3118899</v>
      </c>
      <c r="J1895" s="199">
        <v>0.61</v>
      </c>
      <c r="K1895" s="199">
        <f t="shared" si="29"/>
        <v>1902.53</v>
      </c>
    </row>
    <row r="1896" spans="2:11" x14ac:dyDescent="0.25">
      <c r="B1896" s="198">
        <v>1868</v>
      </c>
      <c r="C1896" s="199">
        <v>33550701</v>
      </c>
      <c r="D1896" s="199" t="s">
        <v>1829</v>
      </c>
      <c r="E1896" s="199" t="s">
        <v>1345</v>
      </c>
      <c r="F1896" s="200">
        <v>43593</v>
      </c>
      <c r="G1896" s="200">
        <v>43646</v>
      </c>
      <c r="H1896" s="199">
        <v>238314</v>
      </c>
      <c r="I1896" s="199">
        <v>238314</v>
      </c>
      <c r="J1896" s="199">
        <v>0.61</v>
      </c>
      <c r="K1896" s="199">
        <f t="shared" si="29"/>
        <v>145.37</v>
      </c>
    </row>
    <row r="1897" spans="2:11" x14ac:dyDescent="0.25">
      <c r="B1897" s="198">
        <v>1869</v>
      </c>
      <c r="C1897" s="199">
        <v>33558273</v>
      </c>
      <c r="D1897" s="199" t="s">
        <v>1830</v>
      </c>
      <c r="E1897" s="199" t="s">
        <v>1344</v>
      </c>
      <c r="F1897" s="200">
        <v>43591</v>
      </c>
      <c r="G1897" s="200">
        <v>43623</v>
      </c>
      <c r="H1897" s="199">
        <v>2663733</v>
      </c>
      <c r="I1897" s="199">
        <v>2663733</v>
      </c>
      <c r="J1897" s="199">
        <v>0.61</v>
      </c>
      <c r="K1897" s="199">
        <f t="shared" si="29"/>
        <v>1624.88</v>
      </c>
    </row>
    <row r="1898" spans="2:11" x14ac:dyDescent="0.25">
      <c r="B1898" s="198">
        <v>1870</v>
      </c>
      <c r="C1898" s="199">
        <v>33558273</v>
      </c>
      <c r="D1898" s="199" t="s">
        <v>1830</v>
      </c>
      <c r="E1898" s="199" t="s">
        <v>1345</v>
      </c>
      <c r="F1898" s="200">
        <v>43591</v>
      </c>
      <c r="G1898" s="200">
        <v>43623</v>
      </c>
      <c r="H1898" s="199">
        <v>233426</v>
      </c>
      <c r="I1898" s="199">
        <v>233426</v>
      </c>
      <c r="J1898" s="199">
        <v>0.61</v>
      </c>
      <c r="K1898" s="199">
        <f t="shared" si="29"/>
        <v>142.38999999999999</v>
      </c>
    </row>
    <row r="1899" spans="2:11" x14ac:dyDescent="0.25">
      <c r="B1899" s="198">
        <v>1871</v>
      </c>
      <c r="C1899" s="199">
        <v>33558824</v>
      </c>
      <c r="D1899" s="199" t="s">
        <v>1831</v>
      </c>
      <c r="E1899" s="199" t="s">
        <v>1340</v>
      </c>
      <c r="F1899" s="200">
        <v>43591</v>
      </c>
      <c r="G1899" s="200">
        <v>43595</v>
      </c>
      <c r="H1899" s="199">
        <v>499241</v>
      </c>
      <c r="I1899" s="199">
        <v>499241</v>
      </c>
      <c r="J1899" s="199">
        <v>0.61</v>
      </c>
      <c r="K1899" s="199">
        <f t="shared" si="29"/>
        <v>304.54000000000002</v>
      </c>
    </row>
    <row r="1900" spans="2:11" x14ac:dyDescent="0.25">
      <c r="B1900" s="198">
        <v>1872</v>
      </c>
      <c r="C1900" s="199">
        <v>33563338</v>
      </c>
      <c r="D1900" s="199" t="s">
        <v>1832</v>
      </c>
      <c r="E1900" s="199" t="s">
        <v>1344</v>
      </c>
      <c r="F1900" s="200">
        <v>43592</v>
      </c>
      <c r="G1900" s="200">
        <v>43625</v>
      </c>
      <c r="H1900" s="199">
        <v>911044</v>
      </c>
      <c r="I1900" s="199">
        <v>911044</v>
      </c>
      <c r="J1900" s="199">
        <v>0.61</v>
      </c>
      <c r="K1900" s="199">
        <f t="shared" si="29"/>
        <v>555.74</v>
      </c>
    </row>
    <row r="1901" spans="2:11" x14ac:dyDescent="0.25">
      <c r="B1901" s="198">
        <v>1873</v>
      </c>
      <c r="C1901" s="199">
        <v>33563338</v>
      </c>
      <c r="D1901" s="199" t="s">
        <v>1832</v>
      </c>
      <c r="E1901" s="199" t="s">
        <v>1345</v>
      </c>
      <c r="F1901" s="200">
        <v>43592</v>
      </c>
      <c r="G1901" s="200">
        <v>43625</v>
      </c>
      <c r="H1901" s="199">
        <v>56153</v>
      </c>
      <c r="I1901" s="199">
        <v>56153</v>
      </c>
      <c r="J1901" s="199">
        <v>0.61</v>
      </c>
      <c r="K1901" s="199">
        <f t="shared" si="29"/>
        <v>34.25</v>
      </c>
    </row>
    <row r="1902" spans="2:11" x14ac:dyDescent="0.25">
      <c r="B1902" s="198">
        <v>1874</v>
      </c>
      <c r="C1902" s="199">
        <v>33576057</v>
      </c>
      <c r="D1902" s="199" t="s">
        <v>1833</v>
      </c>
      <c r="E1902" s="199" t="s">
        <v>1343</v>
      </c>
      <c r="F1902" s="200">
        <v>43592</v>
      </c>
      <c r="G1902" s="200">
        <v>43618</v>
      </c>
      <c r="H1902" s="199">
        <v>377261</v>
      </c>
      <c r="I1902" s="199">
        <v>377261</v>
      </c>
      <c r="J1902" s="199">
        <v>0.61</v>
      </c>
      <c r="K1902" s="199">
        <f t="shared" si="29"/>
        <v>230.13</v>
      </c>
    </row>
    <row r="1903" spans="2:11" x14ac:dyDescent="0.25">
      <c r="B1903" s="198">
        <v>1875</v>
      </c>
      <c r="C1903" s="199">
        <v>33579044</v>
      </c>
      <c r="D1903" s="199" t="s">
        <v>1834</v>
      </c>
      <c r="E1903" s="199" t="s">
        <v>1340</v>
      </c>
      <c r="F1903" s="200">
        <v>43592</v>
      </c>
      <c r="G1903" s="200">
        <v>43598</v>
      </c>
      <c r="H1903" s="199">
        <v>508362</v>
      </c>
      <c r="I1903" s="199">
        <v>508362</v>
      </c>
      <c r="J1903" s="199">
        <v>0.61</v>
      </c>
      <c r="K1903" s="199">
        <f t="shared" si="29"/>
        <v>310.10000000000002</v>
      </c>
    </row>
    <row r="1904" spans="2:11" x14ac:dyDescent="0.25">
      <c r="B1904" s="198">
        <v>1876</v>
      </c>
      <c r="C1904" s="199">
        <v>33579044</v>
      </c>
      <c r="D1904" s="199" t="s">
        <v>1834</v>
      </c>
      <c r="E1904" s="199" t="s">
        <v>1343</v>
      </c>
      <c r="F1904" s="200">
        <v>43592</v>
      </c>
      <c r="G1904" s="200">
        <v>43598</v>
      </c>
      <c r="H1904" s="199">
        <v>172645</v>
      </c>
      <c r="I1904" s="199">
        <v>172645</v>
      </c>
      <c r="J1904" s="199">
        <v>0.61</v>
      </c>
      <c r="K1904" s="199">
        <f t="shared" si="29"/>
        <v>105.31</v>
      </c>
    </row>
    <row r="1905" spans="2:11" x14ac:dyDescent="0.25">
      <c r="B1905" s="198">
        <v>1877</v>
      </c>
      <c r="C1905" s="199">
        <v>33579400</v>
      </c>
      <c r="D1905" s="199" t="s">
        <v>1835</v>
      </c>
      <c r="E1905" s="199" t="s">
        <v>1340</v>
      </c>
      <c r="F1905" s="200">
        <v>43592</v>
      </c>
      <c r="G1905" s="200">
        <v>43646</v>
      </c>
      <c r="H1905" s="199">
        <v>364994</v>
      </c>
      <c r="I1905" s="199">
        <v>364994</v>
      </c>
      <c r="J1905" s="199">
        <v>0.61</v>
      </c>
      <c r="K1905" s="199">
        <f t="shared" si="29"/>
        <v>222.65</v>
      </c>
    </row>
    <row r="1906" spans="2:11" x14ac:dyDescent="0.25">
      <c r="B1906" s="198">
        <v>1878</v>
      </c>
      <c r="C1906" s="199">
        <v>33579400</v>
      </c>
      <c r="D1906" s="199" t="s">
        <v>1835</v>
      </c>
      <c r="E1906" s="199" t="s">
        <v>1343</v>
      </c>
      <c r="F1906" s="200">
        <v>43592</v>
      </c>
      <c r="G1906" s="200">
        <v>43646</v>
      </c>
      <c r="H1906" s="199">
        <v>122321</v>
      </c>
      <c r="I1906" s="199">
        <v>122321</v>
      </c>
      <c r="J1906" s="199">
        <v>0.61</v>
      </c>
      <c r="K1906" s="199">
        <f t="shared" si="29"/>
        <v>74.62</v>
      </c>
    </row>
    <row r="1907" spans="2:11" x14ac:dyDescent="0.25">
      <c r="B1907" s="198">
        <v>1879</v>
      </c>
      <c r="C1907" s="199">
        <v>33588892</v>
      </c>
      <c r="D1907" s="199" t="s">
        <v>1836</v>
      </c>
      <c r="E1907" s="199" t="s">
        <v>1340</v>
      </c>
      <c r="F1907" s="200">
        <v>43599</v>
      </c>
      <c r="G1907" s="200">
        <v>43625</v>
      </c>
      <c r="H1907" s="199">
        <v>81259</v>
      </c>
      <c r="I1907" s="199">
        <v>81259</v>
      </c>
      <c r="J1907" s="199">
        <v>0.61</v>
      </c>
      <c r="K1907" s="199">
        <f t="shared" si="29"/>
        <v>49.57</v>
      </c>
    </row>
    <row r="1908" spans="2:11" x14ac:dyDescent="0.25">
      <c r="B1908" s="198">
        <v>1880</v>
      </c>
      <c r="C1908" s="199">
        <v>33588892</v>
      </c>
      <c r="D1908" s="199" t="s">
        <v>1836</v>
      </c>
      <c r="E1908" s="199" t="s">
        <v>1343</v>
      </c>
      <c r="F1908" s="200">
        <v>43599</v>
      </c>
      <c r="G1908" s="200">
        <v>43625</v>
      </c>
      <c r="H1908" s="199">
        <v>65010</v>
      </c>
      <c r="I1908" s="199">
        <v>65010</v>
      </c>
      <c r="J1908" s="199">
        <v>0.61</v>
      </c>
      <c r="K1908" s="199">
        <f t="shared" si="29"/>
        <v>39.659999999999997</v>
      </c>
    </row>
    <row r="1909" spans="2:11" x14ac:dyDescent="0.25">
      <c r="B1909" s="198">
        <v>1881</v>
      </c>
      <c r="C1909" s="199">
        <v>33588892</v>
      </c>
      <c r="D1909" s="199" t="s">
        <v>1836</v>
      </c>
      <c r="E1909" s="199" t="s">
        <v>1344</v>
      </c>
      <c r="F1909" s="200">
        <v>43599</v>
      </c>
      <c r="G1909" s="200">
        <v>43625</v>
      </c>
      <c r="H1909" s="199">
        <v>1396515</v>
      </c>
      <c r="I1909" s="199">
        <v>1396515</v>
      </c>
      <c r="J1909" s="199">
        <v>0.61</v>
      </c>
      <c r="K1909" s="199">
        <f t="shared" si="29"/>
        <v>851.87</v>
      </c>
    </row>
    <row r="1910" spans="2:11" x14ac:dyDescent="0.25">
      <c r="B1910" s="198">
        <v>1882</v>
      </c>
      <c r="C1910" s="199">
        <v>33588892</v>
      </c>
      <c r="D1910" s="199" t="s">
        <v>1836</v>
      </c>
      <c r="E1910" s="199" t="s">
        <v>1350</v>
      </c>
      <c r="F1910" s="200">
        <v>43599</v>
      </c>
      <c r="G1910" s="200">
        <v>43625</v>
      </c>
      <c r="H1910" s="199">
        <v>8104</v>
      </c>
      <c r="I1910" s="199">
        <v>8104</v>
      </c>
      <c r="J1910" s="199">
        <v>0.61</v>
      </c>
      <c r="K1910" s="199">
        <f t="shared" si="29"/>
        <v>4.9400000000000004</v>
      </c>
    </row>
    <row r="1911" spans="2:11" x14ac:dyDescent="0.25">
      <c r="B1911" s="198">
        <v>1883</v>
      </c>
      <c r="C1911" s="199">
        <v>33599111</v>
      </c>
      <c r="D1911" s="199" t="s">
        <v>1837</v>
      </c>
      <c r="E1911" s="199" t="s">
        <v>1352</v>
      </c>
      <c r="F1911" s="200">
        <v>43593</v>
      </c>
      <c r="G1911" s="200">
        <v>43821</v>
      </c>
      <c r="H1911" s="199">
        <v>18873</v>
      </c>
      <c r="I1911" s="199">
        <v>18873</v>
      </c>
      <c r="J1911" s="199">
        <v>0.61</v>
      </c>
      <c r="K1911" s="199">
        <f t="shared" si="29"/>
        <v>11.51</v>
      </c>
    </row>
    <row r="1912" spans="2:11" x14ac:dyDescent="0.25">
      <c r="B1912" s="198">
        <v>1884</v>
      </c>
      <c r="C1912" s="199">
        <v>33604969</v>
      </c>
      <c r="D1912" s="199" t="s">
        <v>1838</v>
      </c>
      <c r="E1912" s="199" t="s">
        <v>1340</v>
      </c>
      <c r="F1912" s="200">
        <v>43593</v>
      </c>
      <c r="G1912" s="200">
        <v>43597</v>
      </c>
      <c r="H1912" s="199">
        <v>258324</v>
      </c>
      <c r="I1912" s="199">
        <v>258324</v>
      </c>
      <c r="J1912" s="199">
        <v>0.61</v>
      </c>
      <c r="K1912" s="199">
        <f t="shared" si="29"/>
        <v>157.58000000000001</v>
      </c>
    </row>
    <row r="1913" spans="2:11" x14ac:dyDescent="0.25">
      <c r="B1913" s="198">
        <v>1885</v>
      </c>
      <c r="C1913" s="199">
        <v>33604969</v>
      </c>
      <c r="D1913" s="199" t="s">
        <v>1838</v>
      </c>
      <c r="E1913" s="199" t="s">
        <v>1343</v>
      </c>
      <c r="F1913" s="200">
        <v>43593</v>
      </c>
      <c r="G1913" s="200">
        <v>43597</v>
      </c>
      <c r="H1913" s="199">
        <v>125502</v>
      </c>
      <c r="I1913" s="199">
        <v>125502</v>
      </c>
      <c r="J1913" s="199">
        <v>0.61</v>
      </c>
      <c r="K1913" s="199">
        <f t="shared" si="29"/>
        <v>76.56</v>
      </c>
    </row>
    <row r="1914" spans="2:11" x14ac:dyDescent="0.25">
      <c r="B1914" s="198">
        <v>1886</v>
      </c>
      <c r="C1914" s="199">
        <v>33608721</v>
      </c>
      <c r="D1914" s="199" t="s">
        <v>1839</v>
      </c>
      <c r="E1914" s="199" t="s">
        <v>1344</v>
      </c>
      <c r="F1914" s="200">
        <v>43594</v>
      </c>
      <c r="G1914" s="200">
        <v>43639</v>
      </c>
      <c r="H1914" s="199">
        <v>1314617</v>
      </c>
      <c r="I1914" s="199">
        <v>1314617</v>
      </c>
      <c r="J1914" s="199">
        <v>0.61</v>
      </c>
      <c r="K1914" s="199">
        <f t="shared" si="29"/>
        <v>801.92</v>
      </c>
    </row>
    <row r="1915" spans="2:11" x14ac:dyDescent="0.25">
      <c r="B1915" s="198">
        <v>1887</v>
      </c>
      <c r="C1915" s="199">
        <v>33608721</v>
      </c>
      <c r="D1915" s="199" t="s">
        <v>1839</v>
      </c>
      <c r="E1915" s="199" t="s">
        <v>1345</v>
      </c>
      <c r="F1915" s="200">
        <v>43594</v>
      </c>
      <c r="G1915" s="200">
        <v>43639</v>
      </c>
      <c r="H1915" s="199">
        <v>38917</v>
      </c>
      <c r="I1915" s="199">
        <v>38917</v>
      </c>
      <c r="J1915" s="199">
        <v>0.61</v>
      </c>
      <c r="K1915" s="199">
        <f t="shared" si="29"/>
        <v>23.74</v>
      </c>
    </row>
    <row r="1916" spans="2:11" x14ac:dyDescent="0.25">
      <c r="B1916" s="198">
        <v>1888</v>
      </c>
      <c r="C1916" s="199">
        <v>33611169</v>
      </c>
      <c r="D1916" s="199" t="s">
        <v>1840</v>
      </c>
      <c r="E1916" s="199" t="s">
        <v>1340</v>
      </c>
      <c r="F1916" s="200">
        <v>43594</v>
      </c>
      <c r="G1916" s="200">
        <v>43646</v>
      </c>
      <c r="H1916" s="199">
        <v>19628</v>
      </c>
      <c r="I1916" s="199">
        <v>19628</v>
      </c>
      <c r="J1916" s="199">
        <v>0.61</v>
      </c>
      <c r="K1916" s="199">
        <f t="shared" si="29"/>
        <v>11.97</v>
      </c>
    </row>
    <row r="1917" spans="2:11" x14ac:dyDescent="0.25">
      <c r="B1917" s="198">
        <v>1889</v>
      </c>
      <c r="C1917" s="199">
        <v>33611169</v>
      </c>
      <c r="D1917" s="199" t="s">
        <v>1840</v>
      </c>
      <c r="E1917" s="199" t="s">
        <v>1342</v>
      </c>
      <c r="F1917" s="200">
        <v>43594</v>
      </c>
      <c r="G1917" s="200">
        <v>43646</v>
      </c>
      <c r="H1917" s="199">
        <v>8451</v>
      </c>
      <c r="I1917" s="199">
        <v>8451</v>
      </c>
      <c r="J1917" s="199">
        <v>0.61</v>
      </c>
      <c r="K1917" s="199">
        <f t="shared" si="29"/>
        <v>5.16</v>
      </c>
    </row>
    <row r="1918" spans="2:11" x14ac:dyDescent="0.25">
      <c r="B1918" s="198">
        <v>1890</v>
      </c>
      <c r="C1918" s="199">
        <v>33611169</v>
      </c>
      <c r="D1918" s="199" t="s">
        <v>1840</v>
      </c>
      <c r="E1918" s="199" t="s">
        <v>1343</v>
      </c>
      <c r="F1918" s="200">
        <v>43594</v>
      </c>
      <c r="G1918" s="200">
        <v>43646</v>
      </c>
      <c r="H1918" s="199">
        <v>2821</v>
      </c>
      <c r="I1918" s="199">
        <v>2821</v>
      </c>
      <c r="J1918" s="199">
        <v>0.61</v>
      </c>
      <c r="K1918" s="199">
        <f t="shared" si="29"/>
        <v>1.72</v>
      </c>
    </row>
    <row r="1919" spans="2:11" x14ac:dyDescent="0.25">
      <c r="B1919" s="198">
        <v>1891</v>
      </c>
      <c r="C1919" s="199">
        <v>33611169</v>
      </c>
      <c r="D1919" s="199" t="s">
        <v>1840</v>
      </c>
      <c r="E1919" s="199" t="s">
        <v>1358</v>
      </c>
      <c r="F1919" s="200">
        <v>43594</v>
      </c>
      <c r="G1919" s="200">
        <v>43646</v>
      </c>
      <c r="H1919" s="199">
        <v>516</v>
      </c>
      <c r="I1919" s="199">
        <v>516</v>
      </c>
      <c r="J1919" s="199">
        <v>0.61</v>
      </c>
      <c r="K1919" s="199">
        <f t="shared" si="29"/>
        <v>0.31</v>
      </c>
    </row>
    <row r="1920" spans="2:11" x14ac:dyDescent="0.25">
      <c r="B1920" s="198">
        <v>1892</v>
      </c>
      <c r="C1920" s="199">
        <v>33611169</v>
      </c>
      <c r="D1920" s="199" t="s">
        <v>1840</v>
      </c>
      <c r="E1920" s="199" t="s">
        <v>1344</v>
      </c>
      <c r="F1920" s="200">
        <v>43594</v>
      </c>
      <c r="G1920" s="200">
        <v>43646</v>
      </c>
      <c r="H1920" s="199">
        <v>41378</v>
      </c>
      <c r="I1920" s="199">
        <v>41378</v>
      </c>
      <c r="J1920" s="199">
        <v>0.61</v>
      </c>
      <c r="K1920" s="199">
        <f t="shared" si="29"/>
        <v>25.24</v>
      </c>
    </row>
    <row r="1921" spans="2:11" x14ac:dyDescent="0.25">
      <c r="B1921" s="198">
        <v>1893</v>
      </c>
      <c r="C1921" s="199">
        <v>33611169</v>
      </c>
      <c r="D1921" s="199" t="s">
        <v>1840</v>
      </c>
      <c r="E1921" s="199" t="s">
        <v>1345</v>
      </c>
      <c r="F1921" s="200">
        <v>43594</v>
      </c>
      <c r="G1921" s="200">
        <v>43646</v>
      </c>
      <c r="H1921" s="199">
        <v>6583</v>
      </c>
      <c r="I1921" s="199">
        <v>6583</v>
      </c>
      <c r="J1921" s="199">
        <v>0.61</v>
      </c>
      <c r="K1921" s="199">
        <f t="shared" si="29"/>
        <v>4.0199999999999996</v>
      </c>
    </row>
    <row r="1922" spans="2:11" x14ac:dyDescent="0.25">
      <c r="B1922" s="198">
        <v>1894</v>
      </c>
      <c r="C1922" s="199">
        <v>33611169</v>
      </c>
      <c r="D1922" s="199" t="s">
        <v>1840</v>
      </c>
      <c r="E1922" s="199" t="s">
        <v>1359</v>
      </c>
      <c r="F1922" s="200">
        <v>43594</v>
      </c>
      <c r="G1922" s="200">
        <v>43646</v>
      </c>
      <c r="H1922" s="199">
        <v>386</v>
      </c>
      <c r="I1922" s="199">
        <v>386</v>
      </c>
      <c r="J1922" s="199">
        <v>0.61</v>
      </c>
      <c r="K1922" s="199">
        <f t="shared" si="29"/>
        <v>0.24</v>
      </c>
    </row>
    <row r="1923" spans="2:11" x14ac:dyDescent="0.25">
      <c r="B1923" s="198">
        <v>1895</v>
      </c>
      <c r="C1923" s="199">
        <v>33611169</v>
      </c>
      <c r="D1923" s="199" t="s">
        <v>1840</v>
      </c>
      <c r="E1923" s="199" t="s">
        <v>1346</v>
      </c>
      <c r="F1923" s="200">
        <v>43594</v>
      </c>
      <c r="G1923" s="200">
        <v>43646</v>
      </c>
      <c r="H1923" s="199">
        <v>21739</v>
      </c>
      <c r="I1923" s="199">
        <v>21739</v>
      </c>
      <c r="J1923" s="199">
        <v>0.61</v>
      </c>
      <c r="K1923" s="199">
        <f t="shared" si="29"/>
        <v>13.26</v>
      </c>
    </row>
    <row r="1924" spans="2:11" x14ac:dyDescent="0.25">
      <c r="B1924" s="198">
        <v>1896</v>
      </c>
      <c r="C1924" s="199">
        <v>33611169</v>
      </c>
      <c r="D1924" s="199" t="s">
        <v>1840</v>
      </c>
      <c r="E1924" s="199" t="s">
        <v>1347</v>
      </c>
      <c r="F1924" s="200">
        <v>43594</v>
      </c>
      <c r="G1924" s="200">
        <v>43646</v>
      </c>
      <c r="H1924" s="199">
        <v>60142</v>
      </c>
      <c r="I1924" s="199">
        <v>60142</v>
      </c>
      <c r="J1924" s="199">
        <v>0.61</v>
      </c>
      <c r="K1924" s="199">
        <f t="shared" si="29"/>
        <v>36.69</v>
      </c>
    </row>
    <row r="1925" spans="2:11" x14ac:dyDescent="0.25">
      <c r="B1925" s="198">
        <v>1897</v>
      </c>
      <c r="C1925" s="199">
        <v>33611169</v>
      </c>
      <c r="D1925" s="199" t="s">
        <v>1840</v>
      </c>
      <c r="E1925" s="199" t="s">
        <v>1348</v>
      </c>
      <c r="F1925" s="200">
        <v>43594</v>
      </c>
      <c r="G1925" s="200">
        <v>43646</v>
      </c>
      <c r="H1925" s="199">
        <v>1795</v>
      </c>
      <c r="I1925" s="199">
        <v>1795</v>
      </c>
      <c r="J1925" s="199">
        <v>0.61</v>
      </c>
      <c r="K1925" s="199">
        <f t="shared" si="29"/>
        <v>1.0900000000000001</v>
      </c>
    </row>
    <row r="1926" spans="2:11" x14ac:dyDescent="0.25">
      <c r="B1926" s="198">
        <v>1898</v>
      </c>
      <c r="C1926" s="199">
        <v>33611169</v>
      </c>
      <c r="D1926" s="199" t="s">
        <v>1840</v>
      </c>
      <c r="E1926" s="199" t="s">
        <v>1356</v>
      </c>
      <c r="F1926" s="200">
        <v>43594</v>
      </c>
      <c r="G1926" s="200">
        <v>43646</v>
      </c>
      <c r="H1926" s="199">
        <v>1799</v>
      </c>
      <c r="I1926" s="199">
        <v>1799</v>
      </c>
      <c r="J1926" s="199">
        <v>0.61</v>
      </c>
      <c r="K1926" s="199">
        <f t="shared" si="29"/>
        <v>1.1000000000000001</v>
      </c>
    </row>
    <row r="1927" spans="2:11" x14ac:dyDescent="0.25">
      <c r="B1927" s="198">
        <v>1899</v>
      </c>
      <c r="C1927" s="199">
        <v>33611169</v>
      </c>
      <c r="D1927" s="199" t="s">
        <v>1840</v>
      </c>
      <c r="E1927" s="199" t="s">
        <v>1350</v>
      </c>
      <c r="F1927" s="200">
        <v>43594</v>
      </c>
      <c r="G1927" s="200">
        <v>43646</v>
      </c>
      <c r="H1927" s="199">
        <v>52913</v>
      </c>
      <c r="I1927" s="199">
        <v>52913</v>
      </c>
      <c r="J1927" s="199">
        <v>0.61</v>
      </c>
      <c r="K1927" s="199">
        <f t="shared" si="29"/>
        <v>32.28</v>
      </c>
    </row>
    <row r="1928" spans="2:11" x14ac:dyDescent="0.25">
      <c r="B1928" s="198">
        <v>1900</v>
      </c>
      <c r="C1928" s="199">
        <v>33611287</v>
      </c>
      <c r="D1928" s="199" t="s">
        <v>1841</v>
      </c>
      <c r="E1928" s="199" t="s">
        <v>1340</v>
      </c>
      <c r="F1928" s="200">
        <v>43594</v>
      </c>
      <c r="G1928" s="200">
        <v>43611</v>
      </c>
      <c r="H1928" s="199">
        <v>1732024</v>
      </c>
      <c r="I1928" s="199">
        <v>1732024</v>
      </c>
      <c r="J1928" s="199">
        <v>0.61</v>
      </c>
      <c r="K1928" s="199">
        <f t="shared" si="29"/>
        <v>1056.53</v>
      </c>
    </row>
    <row r="1929" spans="2:11" x14ac:dyDescent="0.25">
      <c r="B1929" s="198">
        <v>1901</v>
      </c>
      <c r="C1929" s="199">
        <v>33611287</v>
      </c>
      <c r="D1929" s="199" t="s">
        <v>1841</v>
      </c>
      <c r="E1929" s="199" t="s">
        <v>1356</v>
      </c>
      <c r="F1929" s="200">
        <v>43594</v>
      </c>
      <c r="G1929" s="200">
        <v>43611</v>
      </c>
      <c r="H1929" s="199">
        <v>2847</v>
      </c>
      <c r="I1929" s="199">
        <v>2847</v>
      </c>
      <c r="J1929" s="199">
        <v>0.61</v>
      </c>
      <c r="K1929" s="199">
        <f t="shared" si="29"/>
        <v>1.74</v>
      </c>
    </row>
    <row r="1930" spans="2:11" x14ac:dyDescent="0.25">
      <c r="B1930" s="198">
        <v>1902</v>
      </c>
      <c r="C1930" s="199">
        <v>33611287</v>
      </c>
      <c r="D1930" s="199" t="s">
        <v>1841</v>
      </c>
      <c r="E1930" s="199" t="s">
        <v>1350</v>
      </c>
      <c r="F1930" s="200">
        <v>43594</v>
      </c>
      <c r="G1930" s="200">
        <v>43611</v>
      </c>
      <c r="H1930" s="199">
        <v>1104918</v>
      </c>
      <c r="I1930" s="199">
        <v>1104918</v>
      </c>
      <c r="J1930" s="199">
        <v>0.61</v>
      </c>
      <c r="K1930" s="199">
        <f t="shared" si="29"/>
        <v>674</v>
      </c>
    </row>
    <row r="1931" spans="2:11" x14ac:dyDescent="0.25">
      <c r="B1931" s="198">
        <v>1903</v>
      </c>
      <c r="C1931" s="199">
        <v>33616731</v>
      </c>
      <c r="D1931" s="199" t="s">
        <v>1842</v>
      </c>
      <c r="E1931" s="199" t="s">
        <v>1359</v>
      </c>
      <c r="F1931" s="200">
        <v>43594</v>
      </c>
      <c r="G1931" s="200">
        <v>43830</v>
      </c>
      <c r="H1931" s="199">
        <v>33324</v>
      </c>
      <c r="I1931" s="199">
        <v>33324</v>
      </c>
      <c r="J1931" s="199">
        <v>0.61</v>
      </c>
      <c r="K1931" s="199">
        <f t="shared" si="29"/>
        <v>20.329999999999998</v>
      </c>
    </row>
    <row r="1932" spans="2:11" x14ac:dyDescent="0.25">
      <c r="B1932" s="198">
        <v>1904</v>
      </c>
      <c r="C1932" s="199">
        <v>33616731</v>
      </c>
      <c r="D1932" s="199" t="s">
        <v>1842</v>
      </c>
      <c r="E1932" s="199" t="s">
        <v>1348</v>
      </c>
      <c r="F1932" s="200">
        <v>43594</v>
      </c>
      <c r="G1932" s="200">
        <v>43830</v>
      </c>
      <c r="H1932" s="199">
        <v>336796</v>
      </c>
      <c r="I1932" s="199">
        <v>336796</v>
      </c>
      <c r="J1932" s="199">
        <v>0.61</v>
      </c>
      <c r="K1932" s="199">
        <f t="shared" si="29"/>
        <v>205.45</v>
      </c>
    </row>
    <row r="1933" spans="2:11" x14ac:dyDescent="0.25">
      <c r="B1933" s="198">
        <v>1905</v>
      </c>
      <c r="C1933" s="199">
        <v>33621174</v>
      </c>
      <c r="D1933" s="199" t="s">
        <v>1843</v>
      </c>
      <c r="E1933" s="199" t="s">
        <v>1340</v>
      </c>
      <c r="F1933" s="200">
        <v>43598</v>
      </c>
      <c r="G1933" s="200">
        <v>43639</v>
      </c>
      <c r="H1933" s="199">
        <v>276064</v>
      </c>
      <c r="I1933" s="199">
        <v>276064</v>
      </c>
      <c r="J1933" s="199">
        <v>0.61</v>
      </c>
      <c r="K1933" s="199">
        <f t="shared" si="29"/>
        <v>168.4</v>
      </c>
    </row>
    <row r="1934" spans="2:11" x14ac:dyDescent="0.25">
      <c r="B1934" s="198">
        <v>1906</v>
      </c>
      <c r="C1934" s="199">
        <v>33627363</v>
      </c>
      <c r="D1934" s="199" t="s">
        <v>1844</v>
      </c>
      <c r="E1934" s="199" t="s">
        <v>1344</v>
      </c>
      <c r="F1934" s="200">
        <v>43598</v>
      </c>
      <c r="G1934" s="200">
        <v>43611</v>
      </c>
      <c r="H1934" s="199">
        <v>2168275</v>
      </c>
      <c r="I1934" s="199">
        <v>2168275</v>
      </c>
      <c r="J1934" s="199">
        <v>0.61</v>
      </c>
      <c r="K1934" s="199">
        <f t="shared" si="29"/>
        <v>1322.65</v>
      </c>
    </row>
    <row r="1935" spans="2:11" x14ac:dyDescent="0.25">
      <c r="B1935" s="198">
        <v>1907</v>
      </c>
      <c r="C1935" s="199">
        <v>33627363</v>
      </c>
      <c r="D1935" s="199" t="s">
        <v>1844</v>
      </c>
      <c r="E1935" s="199" t="s">
        <v>1345</v>
      </c>
      <c r="F1935" s="200">
        <v>43598</v>
      </c>
      <c r="G1935" s="200">
        <v>43611</v>
      </c>
      <c r="H1935" s="199">
        <v>16045</v>
      </c>
      <c r="I1935" s="199">
        <v>16045</v>
      </c>
      <c r="J1935" s="199">
        <v>0.61</v>
      </c>
      <c r="K1935" s="199">
        <f t="shared" si="29"/>
        <v>9.7899999999999991</v>
      </c>
    </row>
    <row r="1936" spans="2:11" x14ac:dyDescent="0.25">
      <c r="B1936" s="198">
        <v>1908</v>
      </c>
      <c r="C1936" s="199">
        <v>33631988</v>
      </c>
      <c r="D1936" s="199" t="s">
        <v>1845</v>
      </c>
      <c r="E1936" s="199" t="s">
        <v>1340</v>
      </c>
      <c r="F1936" s="200">
        <v>43598</v>
      </c>
      <c r="G1936" s="200">
        <v>43632</v>
      </c>
      <c r="H1936" s="199">
        <v>607272</v>
      </c>
      <c r="I1936" s="199">
        <v>607272</v>
      </c>
      <c r="J1936" s="199">
        <v>0.61</v>
      </c>
      <c r="K1936" s="199">
        <f t="shared" si="29"/>
        <v>370.44</v>
      </c>
    </row>
    <row r="1937" spans="2:11" x14ac:dyDescent="0.25">
      <c r="B1937" s="198">
        <v>1909</v>
      </c>
      <c r="C1937" s="199">
        <v>33631988</v>
      </c>
      <c r="D1937" s="199" t="s">
        <v>1845</v>
      </c>
      <c r="E1937" s="199" t="s">
        <v>1343</v>
      </c>
      <c r="F1937" s="200">
        <v>43598</v>
      </c>
      <c r="G1937" s="200">
        <v>43632</v>
      </c>
      <c r="H1937" s="199">
        <v>144597</v>
      </c>
      <c r="I1937" s="199">
        <v>144597</v>
      </c>
      <c r="J1937" s="199">
        <v>0.61</v>
      </c>
      <c r="K1937" s="199">
        <f t="shared" si="29"/>
        <v>88.2</v>
      </c>
    </row>
    <row r="1938" spans="2:11" x14ac:dyDescent="0.25">
      <c r="B1938" s="198">
        <v>1910</v>
      </c>
      <c r="C1938" s="199">
        <v>33631988</v>
      </c>
      <c r="D1938" s="199" t="s">
        <v>1845</v>
      </c>
      <c r="E1938" s="199" t="s">
        <v>1347</v>
      </c>
      <c r="F1938" s="200">
        <v>43598</v>
      </c>
      <c r="G1938" s="200">
        <v>43632</v>
      </c>
      <c r="H1938" s="199">
        <v>831063</v>
      </c>
      <c r="I1938" s="199">
        <v>831063</v>
      </c>
      <c r="J1938" s="199">
        <v>0.61</v>
      </c>
      <c r="K1938" s="199">
        <f t="shared" si="29"/>
        <v>506.95</v>
      </c>
    </row>
    <row r="1939" spans="2:11" x14ac:dyDescent="0.25">
      <c r="B1939" s="198">
        <v>1911</v>
      </c>
      <c r="C1939" s="199">
        <v>33631988</v>
      </c>
      <c r="D1939" s="199" t="s">
        <v>1845</v>
      </c>
      <c r="E1939" s="199" t="s">
        <v>1350</v>
      </c>
      <c r="F1939" s="200">
        <v>43598</v>
      </c>
      <c r="G1939" s="200">
        <v>43632</v>
      </c>
      <c r="H1939" s="199">
        <v>242999</v>
      </c>
      <c r="I1939" s="199">
        <v>242999</v>
      </c>
      <c r="J1939" s="199">
        <v>0.61</v>
      </c>
      <c r="K1939" s="199">
        <f t="shared" si="29"/>
        <v>148.22999999999999</v>
      </c>
    </row>
    <row r="1940" spans="2:11" x14ac:dyDescent="0.25">
      <c r="B1940" s="198">
        <v>1912</v>
      </c>
      <c r="C1940" s="199">
        <v>33648949</v>
      </c>
      <c r="D1940" s="199" t="s">
        <v>1846</v>
      </c>
      <c r="E1940" s="199" t="s">
        <v>1344</v>
      </c>
      <c r="F1940" s="200">
        <v>43595</v>
      </c>
      <c r="G1940" s="200">
        <v>43609</v>
      </c>
      <c r="H1940" s="199">
        <v>86226</v>
      </c>
      <c r="I1940" s="199">
        <v>86226</v>
      </c>
      <c r="J1940" s="199">
        <v>0.61</v>
      </c>
      <c r="K1940" s="199">
        <f t="shared" si="29"/>
        <v>52.6</v>
      </c>
    </row>
    <row r="1941" spans="2:11" x14ac:dyDescent="0.25">
      <c r="B1941" s="198">
        <v>1913</v>
      </c>
      <c r="C1941" s="199">
        <v>33648949</v>
      </c>
      <c r="D1941" s="199" t="s">
        <v>1846</v>
      </c>
      <c r="E1941" s="199" t="s">
        <v>1345</v>
      </c>
      <c r="F1941" s="200">
        <v>43595</v>
      </c>
      <c r="G1941" s="200">
        <v>43609</v>
      </c>
      <c r="H1941" s="199">
        <v>4931</v>
      </c>
      <c r="I1941" s="199">
        <v>4931</v>
      </c>
      <c r="J1941" s="199">
        <v>0.61</v>
      </c>
      <c r="K1941" s="199">
        <f t="shared" si="29"/>
        <v>3.01</v>
      </c>
    </row>
    <row r="1942" spans="2:11" x14ac:dyDescent="0.25">
      <c r="B1942" s="198">
        <v>1914</v>
      </c>
      <c r="C1942" s="199">
        <v>33653406</v>
      </c>
      <c r="D1942" s="199" t="s">
        <v>1847</v>
      </c>
      <c r="E1942" s="199" t="s">
        <v>1348</v>
      </c>
      <c r="F1942" s="200">
        <v>43609</v>
      </c>
      <c r="G1942" s="200">
        <v>43653</v>
      </c>
      <c r="H1942" s="199">
        <v>86270</v>
      </c>
      <c r="I1942" s="199">
        <v>86270</v>
      </c>
      <c r="J1942" s="199">
        <v>0.61</v>
      </c>
      <c r="K1942" s="199">
        <f t="shared" si="29"/>
        <v>52.62</v>
      </c>
    </row>
    <row r="1943" spans="2:11" x14ac:dyDescent="0.25">
      <c r="B1943" s="198">
        <v>1915</v>
      </c>
      <c r="C1943" s="199">
        <v>33655047</v>
      </c>
      <c r="D1943" s="199" t="s">
        <v>1848</v>
      </c>
      <c r="E1943" s="199" t="s">
        <v>1340</v>
      </c>
      <c r="F1943" s="200">
        <v>43598</v>
      </c>
      <c r="G1943" s="200">
        <v>43646</v>
      </c>
      <c r="H1943" s="199">
        <v>271170</v>
      </c>
      <c r="I1943" s="199">
        <v>271170</v>
      </c>
      <c r="J1943" s="199">
        <v>0.61</v>
      </c>
      <c r="K1943" s="199">
        <f t="shared" si="29"/>
        <v>165.41</v>
      </c>
    </row>
    <row r="1944" spans="2:11" x14ac:dyDescent="0.25">
      <c r="B1944" s="198">
        <v>1916</v>
      </c>
      <c r="C1944" s="199">
        <v>33655047</v>
      </c>
      <c r="D1944" s="199" t="s">
        <v>1848</v>
      </c>
      <c r="E1944" s="199" t="s">
        <v>1343</v>
      </c>
      <c r="F1944" s="200">
        <v>43598</v>
      </c>
      <c r="G1944" s="200">
        <v>43646</v>
      </c>
      <c r="H1944" s="199">
        <v>85606</v>
      </c>
      <c r="I1944" s="199">
        <v>85606</v>
      </c>
      <c r="J1944" s="199">
        <v>0.61</v>
      </c>
      <c r="K1944" s="199">
        <f t="shared" si="29"/>
        <v>52.22</v>
      </c>
    </row>
    <row r="1945" spans="2:11" x14ac:dyDescent="0.25">
      <c r="B1945" s="198">
        <v>1917</v>
      </c>
      <c r="C1945" s="199">
        <v>33655047</v>
      </c>
      <c r="D1945" s="199" t="s">
        <v>1848</v>
      </c>
      <c r="E1945" s="199" t="s">
        <v>1346</v>
      </c>
      <c r="F1945" s="200">
        <v>43598</v>
      </c>
      <c r="G1945" s="200">
        <v>43646</v>
      </c>
      <c r="H1945" s="199">
        <v>341635</v>
      </c>
      <c r="I1945" s="199">
        <v>341635</v>
      </c>
      <c r="J1945" s="199">
        <v>0.61</v>
      </c>
      <c r="K1945" s="199">
        <f t="shared" si="29"/>
        <v>208.4</v>
      </c>
    </row>
    <row r="1946" spans="2:11" x14ac:dyDescent="0.25">
      <c r="B1946" s="198">
        <v>1918</v>
      </c>
      <c r="C1946" s="199">
        <v>33655047</v>
      </c>
      <c r="D1946" s="199" t="s">
        <v>1848</v>
      </c>
      <c r="E1946" s="199" t="s">
        <v>1347</v>
      </c>
      <c r="F1946" s="200">
        <v>43598</v>
      </c>
      <c r="G1946" s="200">
        <v>43646</v>
      </c>
      <c r="H1946" s="199">
        <v>809141</v>
      </c>
      <c r="I1946" s="199">
        <v>809141</v>
      </c>
      <c r="J1946" s="199">
        <v>0.61</v>
      </c>
      <c r="K1946" s="199">
        <f t="shared" si="29"/>
        <v>493.58</v>
      </c>
    </row>
    <row r="1947" spans="2:11" x14ac:dyDescent="0.25">
      <c r="B1947" s="198">
        <v>1919</v>
      </c>
      <c r="C1947" s="199">
        <v>33655047</v>
      </c>
      <c r="D1947" s="199" t="s">
        <v>1848</v>
      </c>
      <c r="E1947" s="199" t="s">
        <v>1356</v>
      </c>
      <c r="F1947" s="200">
        <v>43598</v>
      </c>
      <c r="G1947" s="200">
        <v>43646</v>
      </c>
      <c r="H1947" s="199">
        <v>8353</v>
      </c>
      <c r="I1947" s="199">
        <v>8353</v>
      </c>
      <c r="J1947" s="199">
        <v>0.61</v>
      </c>
      <c r="K1947" s="199">
        <f t="shared" si="29"/>
        <v>5.0999999999999996</v>
      </c>
    </row>
    <row r="1948" spans="2:11" x14ac:dyDescent="0.25">
      <c r="B1948" s="198">
        <v>1920</v>
      </c>
      <c r="C1948" s="199">
        <v>33655047</v>
      </c>
      <c r="D1948" s="199" t="s">
        <v>1848</v>
      </c>
      <c r="E1948" s="199" t="s">
        <v>1350</v>
      </c>
      <c r="F1948" s="200">
        <v>43598</v>
      </c>
      <c r="G1948" s="200">
        <v>43646</v>
      </c>
      <c r="H1948" s="199">
        <v>575001</v>
      </c>
      <c r="I1948" s="199">
        <v>575001</v>
      </c>
      <c r="J1948" s="199">
        <v>0.61</v>
      </c>
      <c r="K1948" s="199">
        <f t="shared" ref="K1948:K2011" si="30">ROUND(I1948*(J1948/1000),2)</f>
        <v>350.75</v>
      </c>
    </row>
    <row r="1949" spans="2:11" x14ac:dyDescent="0.25">
      <c r="B1949" s="198">
        <v>1921</v>
      </c>
      <c r="C1949" s="199">
        <v>33660876</v>
      </c>
      <c r="D1949" s="199" t="s">
        <v>1849</v>
      </c>
      <c r="E1949" s="199" t="s">
        <v>1340</v>
      </c>
      <c r="F1949" s="200">
        <v>43598</v>
      </c>
      <c r="G1949" s="200">
        <v>43646</v>
      </c>
      <c r="H1949" s="199">
        <v>19208</v>
      </c>
      <c r="I1949" s="199">
        <v>19208</v>
      </c>
      <c r="J1949" s="199">
        <v>0.61</v>
      </c>
      <c r="K1949" s="199">
        <f t="shared" si="30"/>
        <v>11.72</v>
      </c>
    </row>
    <row r="1950" spans="2:11" x14ac:dyDescent="0.25">
      <c r="B1950" s="198">
        <v>1922</v>
      </c>
      <c r="C1950" s="199">
        <v>33660876</v>
      </c>
      <c r="D1950" s="199" t="s">
        <v>1849</v>
      </c>
      <c r="E1950" s="199" t="s">
        <v>1343</v>
      </c>
      <c r="F1950" s="200">
        <v>43598</v>
      </c>
      <c r="G1950" s="200">
        <v>43646</v>
      </c>
      <c r="H1950" s="199">
        <v>13236</v>
      </c>
      <c r="I1950" s="199">
        <v>13236</v>
      </c>
      <c r="J1950" s="199">
        <v>0.61</v>
      </c>
      <c r="K1950" s="199">
        <f t="shared" si="30"/>
        <v>8.07</v>
      </c>
    </row>
    <row r="1951" spans="2:11" x14ac:dyDescent="0.25">
      <c r="B1951" s="198">
        <v>1923</v>
      </c>
      <c r="C1951" s="199">
        <v>33660876</v>
      </c>
      <c r="D1951" s="199" t="s">
        <v>1849</v>
      </c>
      <c r="E1951" s="199" t="s">
        <v>1344</v>
      </c>
      <c r="F1951" s="200">
        <v>43598</v>
      </c>
      <c r="G1951" s="200">
        <v>43646</v>
      </c>
      <c r="H1951" s="199">
        <v>618759</v>
      </c>
      <c r="I1951" s="199">
        <v>618759</v>
      </c>
      <c r="J1951" s="199">
        <v>0.61</v>
      </c>
      <c r="K1951" s="199">
        <f t="shared" si="30"/>
        <v>377.44</v>
      </c>
    </row>
    <row r="1952" spans="2:11" x14ac:dyDescent="0.25">
      <c r="B1952" s="198">
        <v>1924</v>
      </c>
      <c r="C1952" s="199">
        <v>33660876</v>
      </c>
      <c r="D1952" s="199" t="s">
        <v>1849</v>
      </c>
      <c r="E1952" s="199" t="s">
        <v>1350</v>
      </c>
      <c r="F1952" s="200">
        <v>43598</v>
      </c>
      <c r="G1952" s="200">
        <v>43646</v>
      </c>
      <c r="H1952" s="199">
        <v>1900</v>
      </c>
      <c r="I1952" s="199">
        <v>1900</v>
      </c>
      <c r="J1952" s="199">
        <v>0.61</v>
      </c>
      <c r="K1952" s="199">
        <f t="shared" si="30"/>
        <v>1.1599999999999999</v>
      </c>
    </row>
    <row r="1953" spans="2:11" x14ac:dyDescent="0.25">
      <c r="B1953" s="198">
        <v>1925</v>
      </c>
      <c r="C1953" s="199">
        <v>33664760</v>
      </c>
      <c r="D1953" s="199" t="s">
        <v>1850</v>
      </c>
      <c r="E1953" s="199" t="s">
        <v>1340</v>
      </c>
      <c r="F1953" s="200">
        <v>43598</v>
      </c>
      <c r="G1953" s="200">
        <v>43632</v>
      </c>
      <c r="H1953" s="199">
        <v>223700</v>
      </c>
      <c r="I1953" s="199">
        <v>223700</v>
      </c>
      <c r="J1953" s="199">
        <v>0.61</v>
      </c>
      <c r="K1953" s="199">
        <f t="shared" si="30"/>
        <v>136.46</v>
      </c>
    </row>
    <row r="1954" spans="2:11" x14ac:dyDescent="0.25">
      <c r="B1954" s="198">
        <v>1926</v>
      </c>
      <c r="C1954" s="199">
        <v>33665490</v>
      </c>
      <c r="D1954" s="199" t="s">
        <v>1851</v>
      </c>
      <c r="E1954" s="199" t="s">
        <v>1344</v>
      </c>
      <c r="F1954" s="200">
        <v>43599</v>
      </c>
      <c r="G1954" s="200">
        <v>43612</v>
      </c>
      <c r="H1954" s="199">
        <v>629161</v>
      </c>
      <c r="I1954" s="199">
        <v>629161</v>
      </c>
      <c r="J1954" s="199">
        <v>0.61</v>
      </c>
      <c r="K1954" s="199">
        <f t="shared" si="30"/>
        <v>383.79</v>
      </c>
    </row>
    <row r="1955" spans="2:11" x14ac:dyDescent="0.25">
      <c r="B1955" s="198">
        <v>1927</v>
      </c>
      <c r="C1955" s="199">
        <v>33665490</v>
      </c>
      <c r="D1955" s="199" t="s">
        <v>1851</v>
      </c>
      <c r="E1955" s="199" t="s">
        <v>1345</v>
      </c>
      <c r="F1955" s="200">
        <v>43599</v>
      </c>
      <c r="G1955" s="200">
        <v>43612</v>
      </c>
      <c r="H1955" s="199">
        <v>37753</v>
      </c>
      <c r="I1955" s="199">
        <v>37753</v>
      </c>
      <c r="J1955" s="199">
        <v>0.61</v>
      </c>
      <c r="K1955" s="199">
        <f t="shared" si="30"/>
        <v>23.03</v>
      </c>
    </row>
    <row r="1956" spans="2:11" x14ac:dyDescent="0.25">
      <c r="B1956" s="198">
        <v>1928</v>
      </c>
      <c r="C1956" s="199">
        <v>33671527</v>
      </c>
      <c r="D1956" s="199" t="s">
        <v>1852</v>
      </c>
      <c r="E1956" s="199" t="s">
        <v>1344</v>
      </c>
      <c r="F1956" s="200">
        <v>43598</v>
      </c>
      <c r="G1956" s="200">
        <v>43609</v>
      </c>
      <c r="H1956" s="199">
        <v>65189</v>
      </c>
      <c r="I1956" s="199">
        <v>65189</v>
      </c>
      <c r="J1956" s="199">
        <v>0.61</v>
      </c>
      <c r="K1956" s="199">
        <f t="shared" si="30"/>
        <v>39.770000000000003</v>
      </c>
    </row>
    <row r="1957" spans="2:11" x14ac:dyDescent="0.25">
      <c r="B1957" s="198">
        <v>1929</v>
      </c>
      <c r="C1957" s="199">
        <v>33672209</v>
      </c>
      <c r="D1957" s="199" t="s">
        <v>1853</v>
      </c>
      <c r="E1957" s="199" t="s">
        <v>1340</v>
      </c>
      <c r="F1957" s="200">
        <v>43612</v>
      </c>
      <c r="G1957" s="200">
        <v>43646</v>
      </c>
      <c r="H1957" s="199">
        <v>3903</v>
      </c>
      <c r="I1957" s="199">
        <v>3903</v>
      </c>
      <c r="J1957" s="199">
        <v>0.61</v>
      </c>
      <c r="K1957" s="199">
        <f t="shared" si="30"/>
        <v>2.38</v>
      </c>
    </row>
    <row r="1958" spans="2:11" x14ac:dyDescent="0.25">
      <c r="B1958" s="198">
        <v>1930</v>
      </c>
      <c r="C1958" s="199">
        <v>33672209</v>
      </c>
      <c r="D1958" s="199" t="s">
        <v>1853</v>
      </c>
      <c r="E1958" s="199" t="s">
        <v>1343</v>
      </c>
      <c r="F1958" s="200">
        <v>43612</v>
      </c>
      <c r="G1958" s="200">
        <v>43646</v>
      </c>
      <c r="H1958" s="199">
        <v>6697</v>
      </c>
      <c r="I1958" s="199">
        <v>6697</v>
      </c>
      <c r="J1958" s="199">
        <v>0.61</v>
      </c>
      <c r="K1958" s="199">
        <f t="shared" si="30"/>
        <v>4.09</v>
      </c>
    </row>
    <row r="1959" spans="2:11" x14ac:dyDescent="0.25">
      <c r="B1959" s="198">
        <v>1931</v>
      </c>
      <c r="C1959" s="199">
        <v>33672209</v>
      </c>
      <c r="D1959" s="199" t="s">
        <v>1853</v>
      </c>
      <c r="E1959" s="199" t="s">
        <v>1344</v>
      </c>
      <c r="F1959" s="200">
        <v>43612</v>
      </c>
      <c r="G1959" s="200">
        <v>43646</v>
      </c>
      <c r="H1959" s="199">
        <v>61365</v>
      </c>
      <c r="I1959" s="199">
        <v>61365</v>
      </c>
      <c r="J1959" s="199">
        <v>0.61</v>
      </c>
      <c r="K1959" s="199">
        <f t="shared" si="30"/>
        <v>37.43</v>
      </c>
    </row>
    <row r="1960" spans="2:11" x14ac:dyDescent="0.25">
      <c r="B1960" s="198">
        <v>1932</v>
      </c>
      <c r="C1960" s="199">
        <v>33672209</v>
      </c>
      <c r="D1960" s="199" t="s">
        <v>1853</v>
      </c>
      <c r="E1960" s="199" t="s">
        <v>1356</v>
      </c>
      <c r="F1960" s="200">
        <v>43612</v>
      </c>
      <c r="G1960" s="200">
        <v>43646</v>
      </c>
      <c r="H1960" s="199">
        <v>111</v>
      </c>
      <c r="I1960" s="199">
        <v>111</v>
      </c>
      <c r="J1960" s="199">
        <v>0.61</v>
      </c>
      <c r="K1960" s="199">
        <f t="shared" si="30"/>
        <v>7.0000000000000007E-2</v>
      </c>
    </row>
    <row r="1961" spans="2:11" x14ac:dyDescent="0.25">
      <c r="B1961" s="198">
        <v>1933</v>
      </c>
      <c r="C1961" s="199">
        <v>33672209</v>
      </c>
      <c r="D1961" s="199" t="s">
        <v>1853</v>
      </c>
      <c r="E1961" s="199" t="s">
        <v>1350</v>
      </c>
      <c r="F1961" s="200">
        <v>43612</v>
      </c>
      <c r="G1961" s="200">
        <v>43646</v>
      </c>
      <c r="H1961" s="199">
        <v>10908</v>
      </c>
      <c r="I1961" s="199">
        <v>10908</v>
      </c>
      <c r="J1961" s="199">
        <v>0.61</v>
      </c>
      <c r="K1961" s="199">
        <f t="shared" si="30"/>
        <v>6.65</v>
      </c>
    </row>
    <row r="1962" spans="2:11" x14ac:dyDescent="0.25">
      <c r="B1962" s="198">
        <v>1934</v>
      </c>
      <c r="C1962" s="199">
        <v>33674412</v>
      </c>
      <c r="D1962" s="199" t="s">
        <v>1854</v>
      </c>
      <c r="E1962" s="199" t="s">
        <v>1340</v>
      </c>
      <c r="F1962" s="200">
        <v>43599</v>
      </c>
      <c r="G1962" s="200">
        <v>43646</v>
      </c>
      <c r="H1962" s="199">
        <v>29107</v>
      </c>
      <c r="I1962" s="199">
        <v>29107</v>
      </c>
      <c r="J1962" s="199">
        <v>0.61</v>
      </c>
      <c r="K1962" s="199">
        <f t="shared" si="30"/>
        <v>17.760000000000002</v>
      </c>
    </row>
    <row r="1963" spans="2:11" x14ac:dyDescent="0.25">
      <c r="B1963" s="198">
        <v>1935</v>
      </c>
      <c r="C1963" s="199">
        <v>33674412</v>
      </c>
      <c r="D1963" s="199" t="s">
        <v>1854</v>
      </c>
      <c r="E1963" s="199" t="s">
        <v>1342</v>
      </c>
      <c r="F1963" s="200">
        <v>43599</v>
      </c>
      <c r="G1963" s="200">
        <v>43646</v>
      </c>
      <c r="H1963" s="199">
        <v>9684</v>
      </c>
      <c r="I1963" s="199">
        <v>9684</v>
      </c>
      <c r="J1963" s="199">
        <v>0.61</v>
      </c>
      <c r="K1963" s="199">
        <f t="shared" si="30"/>
        <v>5.91</v>
      </c>
    </row>
    <row r="1964" spans="2:11" x14ac:dyDescent="0.25">
      <c r="B1964" s="198">
        <v>1936</v>
      </c>
      <c r="C1964" s="199">
        <v>33674412</v>
      </c>
      <c r="D1964" s="199" t="s">
        <v>1854</v>
      </c>
      <c r="E1964" s="199" t="s">
        <v>1343</v>
      </c>
      <c r="F1964" s="200">
        <v>43599</v>
      </c>
      <c r="G1964" s="200">
        <v>43646</v>
      </c>
      <c r="H1964" s="199">
        <v>10701</v>
      </c>
      <c r="I1964" s="199">
        <v>10701</v>
      </c>
      <c r="J1964" s="199">
        <v>0.61</v>
      </c>
      <c r="K1964" s="199">
        <f t="shared" si="30"/>
        <v>6.53</v>
      </c>
    </row>
    <row r="1965" spans="2:11" x14ac:dyDescent="0.25">
      <c r="B1965" s="198">
        <v>1937</v>
      </c>
      <c r="C1965" s="199">
        <v>33674412</v>
      </c>
      <c r="D1965" s="199" t="s">
        <v>1854</v>
      </c>
      <c r="E1965" s="199" t="s">
        <v>1358</v>
      </c>
      <c r="F1965" s="200">
        <v>43599</v>
      </c>
      <c r="G1965" s="200">
        <v>43646</v>
      </c>
      <c r="H1965" s="199">
        <v>427</v>
      </c>
      <c r="I1965" s="199">
        <v>427</v>
      </c>
      <c r="J1965" s="199">
        <v>0.61</v>
      </c>
      <c r="K1965" s="199">
        <f t="shared" si="30"/>
        <v>0.26</v>
      </c>
    </row>
    <row r="1966" spans="2:11" x14ac:dyDescent="0.25">
      <c r="B1966" s="198">
        <v>1938</v>
      </c>
      <c r="C1966" s="199">
        <v>33674412</v>
      </c>
      <c r="D1966" s="199" t="s">
        <v>1854</v>
      </c>
      <c r="E1966" s="199" t="s">
        <v>1344</v>
      </c>
      <c r="F1966" s="200">
        <v>43599</v>
      </c>
      <c r="G1966" s="200">
        <v>43646</v>
      </c>
      <c r="H1966" s="199">
        <v>34465</v>
      </c>
      <c r="I1966" s="199">
        <v>34465</v>
      </c>
      <c r="J1966" s="199">
        <v>0.61</v>
      </c>
      <c r="K1966" s="199">
        <f t="shared" si="30"/>
        <v>21.02</v>
      </c>
    </row>
    <row r="1967" spans="2:11" x14ac:dyDescent="0.25">
      <c r="B1967" s="198">
        <v>1939</v>
      </c>
      <c r="C1967" s="199">
        <v>33674412</v>
      </c>
      <c r="D1967" s="199" t="s">
        <v>1854</v>
      </c>
      <c r="E1967" s="199" t="s">
        <v>1345</v>
      </c>
      <c r="F1967" s="200">
        <v>43599</v>
      </c>
      <c r="G1967" s="200">
        <v>43646</v>
      </c>
      <c r="H1967" s="199">
        <v>7765</v>
      </c>
      <c r="I1967" s="199">
        <v>7765</v>
      </c>
      <c r="J1967" s="199">
        <v>0.61</v>
      </c>
      <c r="K1967" s="199">
        <f t="shared" si="30"/>
        <v>4.74</v>
      </c>
    </row>
    <row r="1968" spans="2:11" x14ac:dyDescent="0.25">
      <c r="B1968" s="198">
        <v>1940</v>
      </c>
      <c r="C1968" s="199">
        <v>33674412</v>
      </c>
      <c r="D1968" s="199" t="s">
        <v>1854</v>
      </c>
      <c r="E1968" s="199" t="s">
        <v>1359</v>
      </c>
      <c r="F1968" s="200">
        <v>43599</v>
      </c>
      <c r="G1968" s="200">
        <v>43646</v>
      </c>
      <c r="H1968" s="199">
        <v>1409</v>
      </c>
      <c r="I1968" s="199">
        <v>1409</v>
      </c>
      <c r="J1968" s="199">
        <v>0.61</v>
      </c>
      <c r="K1968" s="199">
        <f t="shared" si="30"/>
        <v>0.86</v>
      </c>
    </row>
    <row r="1969" spans="2:11" x14ac:dyDescent="0.25">
      <c r="B1969" s="198">
        <v>1941</v>
      </c>
      <c r="C1969" s="199">
        <v>33674412</v>
      </c>
      <c r="D1969" s="199" t="s">
        <v>1854</v>
      </c>
      <c r="E1969" s="199" t="s">
        <v>1346</v>
      </c>
      <c r="F1969" s="200">
        <v>43599</v>
      </c>
      <c r="G1969" s="200">
        <v>43646</v>
      </c>
      <c r="H1969" s="199">
        <v>18187</v>
      </c>
      <c r="I1969" s="199">
        <v>18187</v>
      </c>
      <c r="J1969" s="199">
        <v>0.61</v>
      </c>
      <c r="K1969" s="199">
        <f t="shared" si="30"/>
        <v>11.09</v>
      </c>
    </row>
    <row r="1970" spans="2:11" x14ac:dyDescent="0.25">
      <c r="B1970" s="198">
        <v>1942</v>
      </c>
      <c r="C1970" s="199">
        <v>33674412</v>
      </c>
      <c r="D1970" s="199" t="s">
        <v>1854</v>
      </c>
      <c r="E1970" s="199" t="s">
        <v>1347</v>
      </c>
      <c r="F1970" s="200">
        <v>43599</v>
      </c>
      <c r="G1970" s="200">
        <v>43646</v>
      </c>
      <c r="H1970" s="199">
        <v>35893</v>
      </c>
      <c r="I1970" s="199">
        <v>35893</v>
      </c>
      <c r="J1970" s="199">
        <v>0.61</v>
      </c>
      <c r="K1970" s="199">
        <f t="shared" si="30"/>
        <v>21.89</v>
      </c>
    </row>
    <row r="1971" spans="2:11" x14ac:dyDescent="0.25">
      <c r="B1971" s="198">
        <v>1943</v>
      </c>
      <c r="C1971" s="199">
        <v>33674412</v>
      </c>
      <c r="D1971" s="199" t="s">
        <v>1854</v>
      </c>
      <c r="E1971" s="199" t="s">
        <v>1348</v>
      </c>
      <c r="F1971" s="200">
        <v>43599</v>
      </c>
      <c r="G1971" s="200">
        <v>43646</v>
      </c>
      <c r="H1971" s="199">
        <v>15750</v>
      </c>
      <c r="I1971" s="199">
        <v>15750</v>
      </c>
      <c r="J1971" s="199">
        <v>0.61</v>
      </c>
      <c r="K1971" s="199">
        <f t="shared" si="30"/>
        <v>9.61</v>
      </c>
    </row>
    <row r="1972" spans="2:11" x14ac:dyDescent="0.25">
      <c r="B1972" s="198">
        <v>1944</v>
      </c>
      <c r="C1972" s="199">
        <v>33674412</v>
      </c>
      <c r="D1972" s="199" t="s">
        <v>1854</v>
      </c>
      <c r="E1972" s="199" t="s">
        <v>1356</v>
      </c>
      <c r="F1972" s="200">
        <v>43599</v>
      </c>
      <c r="G1972" s="200">
        <v>43646</v>
      </c>
      <c r="H1972" s="199">
        <v>1907</v>
      </c>
      <c r="I1972" s="199">
        <v>1907</v>
      </c>
      <c r="J1972" s="199">
        <v>0.61</v>
      </c>
      <c r="K1972" s="199">
        <f t="shared" si="30"/>
        <v>1.1599999999999999</v>
      </c>
    </row>
    <row r="1973" spans="2:11" x14ac:dyDescent="0.25">
      <c r="B1973" s="198">
        <v>1945</v>
      </c>
      <c r="C1973" s="199">
        <v>33674412</v>
      </c>
      <c r="D1973" s="199" t="s">
        <v>1854</v>
      </c>
      <c r="E1973" s="199" t="s">
        <v>1350</v>
      </c>
      <c r="F1973" s="200">
        <v>43599</v>
      </c>
      <c r="G1973" s="200">
        <v>43646</v>
      </c>
      <c r="H1973" s="199">
        <v>61917</v>
      </c>
      <c r="I1973" s="199">
        <v>61917</v>
      </c>
      <c r="J1973" s="199">
        <v>0.61</v>
      </c>
      <c r="K1973" s="199">
        <f t="shared" si="30"/>
        <v>37.770000000000003</v>
      </c>
    </row>
    <row r="1974" spans="2:11" x14ac:dyDescent="0.25">
      <c r="B1974" s="198">
        <v>1946</v>
      </c>
      <c r="C1974" s="199">
        <v>33676995</v>
      </c>
      <c r="D1974" s="199" t="s">
        <v>1855</v>
      </c>
      <c r="E1974" s="199" t="s">
        <v>1340</v>
      </c>
      <c r="F1974" s="200">
        <v>43599</v>
      </c>
      <c r="G1974" s="200">
        <v>43623</v>
      </c>
      <c r="H1974" s="199">
        <v>53</v>
      </c>
      <c r="I1974" s="199">
        <v>53</v>
      </c>
      <c r="J1974" s="199">
        <v>0.61</v>
      </c>
      <c r="K1974" s="199">
        <f t="shared" si="30"/>
        <v>0.03</v>
      </c>
    </row>
    <row r="1975" spans="2:11" x14ac:dyDescent="0.25">
      <c r="B1975" s="198">
        <v>1947</v>
      </c>
      <c r="C1975" s="199">
        <v>33676995</v>
      </c>
      <c r="D1975" s="199" t="s">
        <v>1855</v>
      </c>
      <c r="E1975" s="199" t="s">
        <v>1343</v>
      </c>
      <c r="F1975" s="200">
        <v>43599</v>
      </c>
      <c r="G1975" s="200">
        <v>43623</v>
      </c>
      <c r="H1975" s="199">
        <v>162</v>
      </c>
      <c r="I1975" s="199">
        <v>162</v>
      </c>
      <c r="J1975" s="199">
        <v>0.61</v>
      </c>
      <c r="K1975" s="199">
        <f t="shared" si="30"/>
        <v>0.1</v>
      </c>
    </row>
    <row r="1976" spans="2:11" x14ac:dyDescent="0.25">
      <c r="B1976" s="198">
        <v>1948</v>
      </c>
      <c r="C1976" s="199">
        <v>33676995</v>
      </c>
      <c r="D1976" s="199" t="s">
        <v>1855</v>
      </c>
      <c r="E1976" s="199" t="s">
        <v>1344</v>
      </c>
      <c r="F1976" s="200">
        <v>43599</v>
      </c>
      <c r="G1976" s="200">
        <v>43623</v>
      </c>
      <c r="H1976" s="199">
        <v>821113</v>
      </c>
      <c r="I1976" s="199">
        <v>821113</v>
      </c>
      <c r="J1976" s="199">
        <v>0.61</v>
      </c>
      <c r="K1976" s="199">
        <f t="shared" si="30"/>
        <v>500.88</v>
      </c>
    </row>
    <row r="1977" spans="2:11" x14ac:dyDescent="0.25">
      <c r="B1977" s="198">
        <v>1949</v>
      </c>
      <c r="C1977" s="199">
        <v>33676995</v>
      </c>
      <c r="D1977" s="199" t="s">
        <v>1855</v>
      </c>
      <c r="E1977" s="199" t="s">
        <v>1345</v>
      </c>
      <c r="F1977" s="200">
        <v>43599</v>
      </c>
      <c r="G1977" s="200">
        <v>43623</v>
      </c>
      <c r="H1977" s="199">
        <v>9</v>
      </c>
      <c r="I1977" s="199">
        <v>9</v>
      </c>
      <c r="J1977" s="199">
        <v>0.61</v>
      </c>
      <c r="K1977" s="199">
        <f t="shared" si="30"/>
        <v>0.01</v>
      </c>
    </row>
    <row r="1978" spans="2:11" x14ac:dyDescent="0.25">
      <c r="B1978" s="198">
        <v>1950</v>
      </c>
      <c r="C1978" s="199">
        <v>33676995</v>
      </c>
      <c r="D1978" s="199" t="s">
        <v>1855</v>
      </c>
      <c r="E1978" s="199" t="s">
        <v>1347</v>
      </c>
      <c r="F1978" s="200">
        <v>43599</v>
      </c>
      <c r="G1978" s="200">
        <v>43623</v>
      </c>
      <c r="H1978" s="199">
        <v>30844</v>
      </c>
      <c r="I1978" s="199">
        <v>30844</v>
      </c>
      <c r="J1978" s="199">
        <v>0.61</v>
      </c>
      <c r="K1978" s="199">
        <f t="shared" si="30"/>
        <v>18.809999999999999</v>
      </c>
    </row>
    <row r="1979" spans="2:11" x14ac:dyDescent="0.25">
      <c r="B1979" s="198">
        <v>1951</v>
      </c>
      <c r="C1979" s="199">
        <v>33676995</v>
      </c>
      <c r="D1979" s="199" t="s">
        <v>1855</v>
      </c>
      <c r="E1979" s="199" t="s">
        <v>1356</v>
      </c>
      <c r="F1979" s="200">
        <v>43599</v>
      </c>
      <c r="G1979" s="200">
        <v>43623</v>
      </c>
      <c r="H1979" s="199">
        <v>5668</v>
      </c>
      <c r="I1979" s="199">
        <v>5668</v>
      </c>
      <c r="J1979" s="199">
        <v>0.61</v>
      </c>
      <c r="K1979" s="199">
        <f t="shared" si="30"/>
        <v>3.46</v>
      </c>
    </row>
    <row r="1980" spans="2:11" x14ac:dyDescent="0.25">
      <c r="B1980" s="198">
        <v>1952</v>
      </c>
      <c r="C1980" s="199">
        <v>33676995</v>
      </c>
      <c r="D1980" s="199" t="s">
        <v>1855</v>
      </c>
      <c r="E1980" s="199" t="s">
        <v>1350</v>
      </c>
      <c r="F1980" s="200">
        <v>43599</v>
      </c>
      <c r="G1980" s="200">
        <v>43623</v>
      </c>
      <c r="H1980" s="199">
        <v>30904</v>
      </c>
      <c r="I1980" s="199">
        <v>30904</v>
      </c>
      <c r="J1980" s="199">
        <v>0.61</v>
      </c>
      <c r="K1980" s="199">
        <f t="shared" si="30"/>
        <v>18.850000000000001</v>
      </c>
    </row>
    <row r="1981" spans="2:11" x14ac:dyDescent="0.25">
      <c r="B1981" s="198">
        <v>1953</v>
      </c>
      <c r="C1981" s="199">
        <v>33678321</v>
      </c>
      <c r="D1981" s="199" t="s">
        <v>1856</v>
      </c>
      <c r="E1981" s="199" t="s">
        <v>1340</v>
      </c>
      <c r="F1981" s="200">
        <v>43605</v>
      </c>
      <c r="G1981" s="200">
        <v>43646</v>
      </c>
      <c r="H1981" s="199">
        <v>2646556</v>
      </c>
      <c r="I1981" s="199">
        <v>2646556</v>
      </c>
      <c r="J1981" s="199">
        <v>0.61</v>
      </c>
      <c r="K1981" s="199">
        <f t="shared" si="30"/>
        <v>1614.4</v>
      </c>
    </row>
    <row r="1982" spans="2:11" x14ac:dyDescent="0.25">
      <c r="B1982" s="198">
        <v>1954</v>
      </c>
      <c r="C1982" s="199">
        <v>33678321</v>
      </c>
      <c r="D1982" s="199" t="s">
        <v>1856</v>
      </c>
      <c r="E1982" s="199" t="s">
        <v>1343</v>
      </c>
      <c r="F1982" s="200">
        <v>43605</v>
      </c>
      <c r="G1982" s="200">
        <v>43646</v>
      </c>
      <c r="H1982" s="199">
        <v>246707</v>
      </c>
      <c r="I1982" s="199">
        <v>246707</v>
      </c>
      <c r="J1982" s="199">
        <v>0.61</v>
      </c>
      <c r="K1982" s="199">
        <f t="shared" si="30"/>
        <v>150.49</v>
      </c>
    </row>
    <row r="1983" spans="2:11" x14ac:dyDescent="0.25">
      <c r="B1983" s="198">
        <v>1955</v>
      </c>
      <c r="C1983" s="199">
        <v>33678321</v>
      </c>
      <c r="D1983" s="199" t="s">
        <v>1856</v>
      </c>
      <c r="E1983" s="199" t="s">
        <v>1346</v>
      </c>
      <c r="F1983" s="200">
        <v>43605</v>
      </c>
      <c r="G1983" s="200">
        <v>43646</v>
      </c>
      <c r="H1983" s="199">
        <v>697800</v>
      </c>
      <c r="I1983" s="199">
        <v>697800</v>
      </c>
      <c r="J1983" s="199">
        <v>0.61</v>
      </c>
      <c r="K1983" s="199">
        <f t="shared" si="30"/>
        <v>425.66</v>
      </c>
    </row>
    <row r="1984" spans="2:11" x14ac:dyDescent="0.25">
      <c r="B1984" s="198">
        <v>1956</v>
      </c>
      <c r="C1984" s="199">
        <v>33678321</v>
      </c>
      <c r="D1984" s="199" t="s">
        <v>1856</v>
      </c>
      <c r="E1984" s="199" t="s">
        <v>1347</v>
      </c>
      <c r="F1984" s="200">
        <v>43605</v>
      </c>
      <c r="G1984" s="200">
        <v>43646</v>
      </c>
      <c r="H1984" s="199">
        <v>1997290</v>
      </c>
      <c r="I1984" s="199">
        <v>1997290</v>
      </c>
      <c r="J1984" s="199">
        <v>0.61</v>
      </c>
      <c r="K1984" s="199">
        <f t="shared" si="30"/>
        <v>1218.3499999999999</v>
      </c>
    </row>
    <row r="1985" spans="2:11" x14ac:dyDescent="0.25">
      <c r="B1985" s="198">
        <v>1957</v>
      </c>
      <c r="C1985" s="199">
        <v>33678321</v>
      </c>
      <c r="D1985" s="199" t="s">
        <v>1856</v>
      </c>
      <c r="E1985" s="199" t="s">
        <v>1356</v>
      </c>
      <c r="F1985" s="200">
        <v>43605</v>
      </c>
      <c r="G1985" s="200">
        <v>43646</v>
      </c>
      <c r="H1985" s="199">
        <v>43970</v>
      </c>
      <c r="I1985" s="199">
        <v>43970</v>
      </c>
      <c r="J1985" s="199">
        <v>0.61</v>
      </c>
      <c r="K1985" s="199">
        <f t="shared" si="30"/>
        <v>26.82</v>
      </c>
    </row>
    <row r="1986" spans="2:11" x14ac:dyDescent="0.25">
      <c r="B1986" s="198">
        <v>1958</v>
      </c>
      <c r="C1986" s="199">
        <v>33678321</v>
      </c>
      <c r="D1986" s="199" t="s">
        <v>1856</v>
      </c>
      <c r="E1986" s="199" t="s">
        <v>1350</v>
      </c>
      <c r="F1986" s="200">
        <v>43605</v>
      </c>
      <c r="G1986" s="200">
        <v>43646</v>
      </c>
      <c r="H1986" s="199">
        <v>2988828</v>
      </c>
      <c r="I1986" s="199">
        <v>2988828</v>
      </c>
      <c r="J1986" s="199">
        <v>0.61</v>
      </c>
      <c r="K1986" s="199">
        <f t="shared" si="30"/>
        <v>1823.19</v>
      </c>
    </row>
    <row r="1987" spans="2:11" x14ac:dyDescent="0.25">
      <c r="B1987" s="198">
        <v>1959</v>
      </c>
      <c r="C1987" s="199">
        <v>33686649</v>
      </c>
      <c r="D1987" s="199" t="s">
        <v>1857</v>
      </c>
      <c r="E1987" s="199" t="s">
        <v>1340</v>
      </c>
      <c r="F1987" s="200">
        <v>43599</v>
      </c>
      <c r="G1987" s="200">
        <v>43611</v>
      </c>
      <c r="H1987" s="199">
        <v>2060306</v>
      </c>
      <c r="I1987" s="199">
        <v>2060306</v>
      </c>
      <c r="J1987" s="199">
        <v>0.61</v>
      </c>
      <c r="K1987" s="199">
        <f t="shared" si="30"/>
        <v>1256.79</v>
      </c>
    </row>
    <row r="1988" spans="2:11" x14ac:dyDescent="0.25">
      <c r="B1988" s="198">
        <v>1960</v>
      </c>
      <c r="C1988" s="199">
        <v>33694540</v>
      </c>
      <c r="D1988" s="199" t="s">
        <v>1858</v>
      </c>
      <c r="E1988" s="199" t="s">
        <v>1340</v>
      </c>
      <c r="F1988" s="200">
        <v>43598</v>
      </c>
      <c r="G1988" s="200">
        <v>43659</v>
      </c>
      <c r="H1988" s="199">
        <v>5267791</v>
      </c>
      <c r="I1988" s="199">
        <v>5267791</v>
      </c>
      <c r="J1988" s="199">
        <v>0.61</v>
      </c>
      <c r="K1988" s="199">
        <f t="shared" si="30"/>
        <v>3213.35</v>
      </c>
    </row>
    <row r="1989" spans="2:11" x14ac:dyDescent="0.25">
      <c r="B1989" s="198">
        <v>1961</v>
      </c>
      <c r="C1989" s="199">
        <v>33694540</v>
      </c>
      <c r="D1989" s="199" t="s">
        <v>1858</v>
      </c>
      <c r="E1989" s="199" t="s">
        <v>1343</v>
      </c>
      <c r="F1989" s="200">
        <v>43598</v>
      </c>
      <c r="G1989" s="200">
        <v>43659</v>
      </c>
      <c r="H1989" s="199">
        <v>1667847</v>
      </c>
      <c r="I1989" s="199">
        <v>1667847</v>
      </c>
      <c r="J1989" s="199">
        <v>0.61</v>
      </c>
      <c r="K1989" s="199">
        <f t="shared" si="30"/>
        <v>1017.39</v>
      </c>
    </row>
    <row r="1990" spans="2:11" x14ac:dyDescent="0.25">
      <c r="B1990" s="198">
        <v>1962</v>
      </c>
      <c r="C1990" s="199">
        <v>33694540</v>
      </c>
      <c r="D1990" s="199" t="s">
        <v>1858</v>
      </c>
      <c r="E1990" s="199" t="s">
        <v>1346</v>
      </c>
      <c r="F1990" s="200">
        <v>43598</v>
      </c>
      <c r="G1990" s="200">
        <v>43659</v>
      </c>
      <c r="H1990" s="199">
        <v>1350781</v>
      </c>
      <c r="I1990" s="199">
        <v>1350781</v>
      </c>
      <c r="J1990" s="199">
        <v>0.61</v>
      </c>
      <c r="K1990" s="199">
        <f t="shared" si="30"/>
        <v>823.98</v>
      </c>
    </row>
    <row r="1991" spans="2:11" x14ac:dyDescent="0.25">
      <c r="B1991" s="198">
        <v>1963</v>
      </c>
      <c r="C1991" s="199">
        <v>33700503</v>
      </c>
      <c r="D1991" s="199" t="s">
        <v>1859</v>
      </c>
      <c r="E1991" s="199" t="s">
        <v>1340</v>
      </c>
      <c r="F1991" s="200">
        <v>43600</v>
      </c>
      <c r="G1991" s="200">
        <v>43616</v>
      </c>
      <c r="H1991" s="199">
        <v>15290</v>
      </c>
      <c r="I1991" s="199">
        <v>15290</v>
      </c>
      <c r="J1991" s="199">
        <v>0.61</v>
      </c>
      <c r="K1991" s="199">
        <f t="shared" si="30"/>
        <v>9.33</v>
      </c>
    </row>
    <row r="1992" spans="2:11" x14ac:dyDescent="0.25">
      <c r="B1992" s="198">
        <v>1964</v>
      </c>
      <c r="C1992" s="199">
        <v>33700503</v>
      </c>
      <c r="D1992" s="199" t="s">
        <v>1859</v>
      </c>
      <c r="E1992" s="199" t="s">
        <v>1343</v>
      </c>
      <c r="F1992" s="200">
        <v>43600</v>
      </c>
      <c r="G1992" s="200">
        <v>43616</v>
      </c>
      <c r="H1992" s="199">
        <v>5169</v>
      </c>
      <c r="I1992" s="199">
        <v>5169</v>
      </c>
      <c r="J1992" s="199">
        <v>0.61</v>
      </c>
      <c r="K1992" s="199">
        <f t="shared" si="30"/>
        <v>3.15</v>
      </c>
    </row>
    <row r="1993" spans="2:11" x14ac:dyDescent="0.25">
      <c r="B1993" s="198">
        <v>1965</v>
      </c>
      <c r="C1993" s="199">
        <v>33700503</v>
      </c>
      <c r="D1993" s="199" t="s">
        <v>1859</v>
      </c>
      <c r="E1993" s="199" t="s">
        <v>1344</v>
      </c>
      <c r="F1993" s="200">
        <v>43600</v>
      </c>
      <c r="G1993" s="200">
        <v>43616</v>
      </c>
      <c r="H1993" s="199">
        <v>478081</v>
      </c>
      <c r="I1993" s="199">
        <v>478081</v>
      </c>
      <c r="J1993" s="199">
        <v>0.61</v>
      </c>
      <c r="K1993" s="199">
        <f t="shared" si="30"/>
        <v>291.63</v>
      </c>
    </row>
    <row r="1994" spans="2:11" x14ac:dyDescent="0.25">
      <c r="B1994" s="198">
        <v>1966</v>
      </c>
      <c r="C1994" s="199">
        <v>33700503</v>
      </c>
      <c r="D1994" s="199" t="s">
        <v>1859</v>
      </c>
      <c r="E1994" s="199" t="s">
        <v>1345</v>
      </c>
      <c r="F1994" s="200">
        <v>43600</v>
      </c>
      <c r="G1994" s="200">
        <v>43616</v>
      </c>
      <c r="H1994" s="199">
        <v>27757</v>
      </c>
      <c r="I1994" s="199">
        <v>27757</v>
      </c>
      <c r="J1994" s="199">
        <v>0.61</v>
      </c>
      <c r="K1994" s="199">
        <f t="shared" si="30"/>
        <v>16.93</v>
      </c>
    </row>
    <row r="1995" spans="2:11" x14ac:dyDescent="0.25">
      <c r="B1995" s="198">
        <v>1967</v>
      </c>
      <c r="C1995" s="199">
        <v>33700503</v>
      </c>
      <c r="D1995" s="199" t="s">
        <v>1859</v>
      </c>
      <c r="E1995" s="199" t="s">
        <v>1346</v>
      </c>
      <c r="F1995" s="200">
        <v>43600</v>
      </c>
      <c r="G1995" s="200">
        <v>43616</v>
      </c>
      <c r="H1995" s="199">
        <v>32126</v>
      </c>
      <c r="I1995" s="199">
        <v>32126</v>
      </c>
      <c r="J1995" s="199">
        <v>0.61</v>
      </c>
      <c r="K1995" s="199">
        <f t="shared" si="30"/>
        <v>19.600000000000001</v>
      </c>
    </row>
    <row r="1996" spans="2:11" x14ac:dyDescent="0.25">
      <c r="B1996" s="198">
        <v>1968</v>
      </c>
      <c r="C1996" s="199">
        <v>33700503</v>
      </c>
      <c r="D1996" s="199" t="s">
        <v>1859</v>
      </c>
      <c r="E1996" s="199" t="s">
        <v>1347</v>
      </c>
      <c r="F1996" s="200">
        <v>43600</v>
      </c>
      <c r="G1996" s="200">
        <v>43616</v>
      </c>
      <c r="H1996" s="199">
        <v>53624</v>
      </c>
      <c r="I1996" s="199">
        <v>53624</v>
      </c>
      <c r="J1996" s="199">
        <v>0.61</v>
      </c>
      <c r="K1996" s="199">
        <f t="shared" si="30"/>
        <v>32.71</v>
      </c>
    </row>
    <row r="1997" spans="2:11" x14ac:dyDescent="0.25">
      <c r="B1997" s="198">
        <v>1969</v>
      </c>
      <c r="C1997" s="199">
        <v>33700503</v>
      </c>
      <c r="D1997" s="199" t="s">
        <v>1859</v>
      </c>
      <c r="E1997" s="199" t="s">
        <v>1356</v>
      </c>
      <c r="F1997" s="200">
        <v>43600</v>
      </c>
      <c r="G1997" s="200">
        <v>43616</v>
      </c>
      <c r="H1997" s="199">
        <v>1227</v>
      </c>
      <c r="I1997" s="199">
        <v>1227</v>
      </c>
      <c r="J1997" s="199">
        <v>0.61</v>
      </c>
      <c r="K1997" s="199">
        <f t="shared" si="30"/>
        <v>0.75</v>
      </c>
    </row>
    <row r="1998" spans="2:11" x14ac:dyDescent="0.25">
      <c r="B1998" s="198">
        <v>1970</v>
      </c>
      <c r="C1998" s="199">
        <v>33700503</v>
      </c>
      <c r="D1998" s="199" t="s">
        <v>1859</v>
      </c>
      <c r="E1998" s="199" t="s">
        <v>1350</v>
      </c>
      <c r="F1998" s="200">
        <v>43600</v>
      </c>
      <c r="G1998" s="200">
        <v>43616</v>
      </c>
      <c r="H1998" s="199">
        <v>48891</v>
      </c>
      <c r="I1998" s="199">
        <v>48891</v>
      </c>
      <c r="J1998" s="199">
        <v>0.61</v>
      </c>
      <c r="K1998" s="199">
        <f t="shared" si="30"/>
        <v>29.82</v>
      </c>
    </row>
    <row r="1999" spans="2:11" x14ac:dyDescent="0.25">
      <c r="B1999" s="198">
        <v>1971</v>
      </c>
      <c r="C1999" s="199">
        <v>33703190</v>
      </c>
      <c r="D1999" s="199" t="s">
        <v>1860</v>
      </c>
      <c r="E1999" s="199" t="s">
        <v>1340</v>
      </c>
      <c r="F1999" s="200">
        <v>43599</v>
      </c>
      <c r="G1999" s="200">
        <v>43601</v>
      </c>
      <c r="H1999" s="199">
        <v>208181</v>
      </c>
      <c r="I1999" s="199">
        <v>208181</v>
      </c>
      <c r="J1999" s="199">
        <v>0.61</v>
      </c>
      <c r="K1999" s="199">
        <f t="shared" si="30"/>
        <v>126.99</v>
      </c>
    </row>
    <row r="2000" spans="2:11" x14ac:dyDescent="0.25">
      <c r="B2000" s="198">
        <v>1972</v>
      </c>
      <c r="C2000" s="199">
        <v>33703190</v>
      </c>
      <c r="D2000" s="199" t="s">
        <v>1860</v>
      </c>
      <c r="E2000" s="199" t="s">
        <v>1343</v>
      </c>
      <c r="F2000" s="200">
        <v>43599</v>
      </c>
      <c r="G2000" s="200">
        <v>43601</v>
      </c>
      <c r="H2000" s="199">
        <v>74295</v>
      </c>
      <c r="I2000" s="199">
        <v>74295</v>
      </c>
      <c r="J2000" s="199">
        <v>0.61</v>
      </c>
      <c r="K2000" s="199">
        <f t="shared" si="30"/>
        <v>45.32</v>
      </c>
    </row>
    <row r="2001" spans="2:11" x14ac:dyDescent="0.25">
      <c r="B2001" s="198">
        <v>1973</v>
      </c>
      <c r="C2001" s="199">
        <v>33703190</v>
      </c>
      <c r="D2001" s="199" t="s">
        <v>1860</v>
      </c>
      <c r="E2001" s="199" t="s">
        <v>1346</v>
      </c>
      <c r="F2001" s="200">
        <v>43599</v>
      </c>
      <c r="G2001" s="200">
        <v>43601</v>
      </c>
      <c r="H2001" s="199">
        <v>65655</v>
      </c>
      <c r="I2001" s="199">
        <v>65655</v>
      </c>
      <c r="J2001" s="199">
        <v>0.61</v>
      </c>
      <c r="K2001" s="199">
        <f t="shared" si="30"/>
        <v>40.049999999999997</v>
      </c>
    </row>
    <row r="2002" spans="2:11" x14ac:dyDescent="0.25">
      <c r="B2002" s="198">
        <v>1974</v>
      </c>
      <c r="C2002" s="199">
        <v>33703190</v>
      </c>
      <c r="D2002" s="199" t="s">
        <v>1860</v>
      </c>
      <c r="E2002" s="199" t="s">
        <v>1350</v>
      </c>
      <c r="F2002" s="200">
        <v>43599</v>
      </c>
      <c r="G2002" s="200">
        <v>43601</v>
      </c>
      <c r="H2002" s="199">
        <v>129117</v>
      </c>
      <c r="I2002" s="199">
        <v>129117</v>
      </c>
      <c r="J2002" s="199">
        <v>0.61</v>
      </c>
      <c r="K2002" s="199">
        <f t="shared" si="30"/>
        <v>78.760000000000005</v>
      </c>
    </row>
    <row r="2003" spans="2:11" x14ac:dyDescent="0.25">
      <c r="B2003" s="198">
        <v>1975</v>
      </c>
      <c r="C2003" s="199">
        <v>33708553</v>
      </c>
      <c r="D2003" s="199" t="s">
        <v>1861</v>
      </c>
      <c r="E2003" s="199" t="s">
        <v>1344</v>
      </c>
      <c r="F2003" s="200">
        <v>43602</v>
      </c>
      <c r="G2003" s="200">
        <v>43632</v>
      </c>
      <c r="H2003" s="199">
        <v>130085</v>
      </c>
      <c r="I2003" s="199">
        <v>130085</v>
      </c>
      <c r="J2003" s="199">
        <v>0.61</v>
      </c>
      <c r="K2003" s="199">
        <f t="shared" si="30"/>
        <v>79.349999999999994</v>
      </c>
    </row>
    <row r="2004" spans="2:11" x14ac:dyDescent="0.25">
      <c r="B2004" s="198">
        <v>1976</v>
      </c>
      <c r="C2004" s="199">
        <v>33711365</v>
      </c>
      <c r="D2004" s="199" t="s">
        <v>1339</v>
      </c>
      <c r="E2004" s="199" t="s">
        <v>1340</v>
      </c>
      <c r="F2004" s="200">
        <v>43600</v>
      </c>
      <c r="G2004" s="200">
        <v>43738</v>
      </c>
      <c r="H2004" s="199">
        <v>5801113</v>
      </c>
      <c r="I2004" s="199">
        <v>5801113</v>
      </c>
      <c r="J2004" s="199">
        <v>0.61</v>
      </c>
      <c r="K2004" s="199">
        <f t="shared" si="30"/>
        <v>3538.68</v>
      </c>
    </row>
    <row r="2005" spans="2:11" x14ac:dyDescent="0.25">
      <c r="B2005" s="198">
        <v>1977</v>
      </c>
      <c r="C2005" s="199">
        <v>33718790</v>
      </c>
      <c r="D2005" s="199" t="s">
        <v>1862</v>
      </c>
      <c r="E2005" s="199" t="s">
        <v>1340</v>
      </c>
      <c r="F2005" s="200">
        <v>43601</v>
      </c>
      <c r="G2005" s="200">
        <v>43625</v>
      </c>
      <c r="H2005" s="199">
        <v>408854</v>
      </c>
      <c r="I2005" s="199">
        <v>408854</v>
      </c>
      <c r="J2005" s="199">
        <v>0.61</v>
      </c>
      <c r="K2005" s="199">
        <f t="shared" si="30"/>
        <v>249.4</v>
      </c>
    </row>
    <row r="2006" spans="2:11" x14ac:dyDescent="0.25">
      <c r="B2006" s="198">
        <v>1978</v>
      </c>
      <c r="C2006" s="199">
        <v>33718790</v>
      </c>
      <c r="D2006" s="199" t="s">
        <v>1862</v>
      </c>
      <c r="E2006" s="199" t="s">
        <v>1343</v>
      </c>
      <c r="F2006" s="200">
        <v>43601</v>
      </c>
      <c r="G2006" s="200">
        <v>43625</v>
      </c>
      <c r="H2006" s="199">
        <v>124771</v>
      </c>
      <c r="I2006" s="199">
        <v>124771</v>
      </c>
      <c r="J2006" s="199">
        <v>0.61</v>
      </c>
      <c r="K2006" s="199">
        <f t="shared" si="30"/>
        <v>76.11</v>
      </c>
    </row>
    <row r="2007" spans="2:11" x14ac:dyDescent="0.25">
      <c r="B2007" s="198">
        <v>1979</v>
      </c>
      <c r="C2007" s="199">
        <v>33736443</v>
      </c>
      <c r="D2007" s="199" t="s">
        <v>1863</v>
      </c>
      <c r="E2007" s="199" t="s">
        <v>1344</v>
      </c>
      <c r="F2007" s="200">
        <v>43601</v>
      </c>
      <c r="G2007" s="200">
        <v>43646</v>
      </c>
      <c r="H2007" s="199">
        <v>2493791</v>
      </c>
      <c r="I2007" s="199">
        <v>2493791</v>
      </c>
      <c r="J2007" s="199">
        <v>0.61</v>
      </c>
      <c r="K2007" s="199">
        <f t="shared" si="30"/>
        <v>1521.21</v>
      </c>
    </row>
    <row r="2008" spans="2:11" x14ac:dyDescent="0.25">
      <c r="B2008" s="198">
        <v>1980</v>
      </c>
      <c r="C2008" s="199">
        <v>33736443</v>
      </c>
      <c r="D2008" s="199" t="s">
        <v>1863</v>
      </c>
      <c r="E2008" s="199" t="s">
        <v>1345</v>
      </c>
      <c r="F2008" s="200">
        <v>43601</v>
      </c>
      <c r="G2008" s="200">
        <v>43646</v>
      </c>
      <c r="H2008" s="199">
        <v>183671</v>
      </c>
      <c r="I2008" s="199">
        <v>183671</v>
      </c>
      <c r="J2008" s="199">
        <v>0.61</v>
      </c>
      <c r="K2008" s="199">
        <f t="shared" si="30"/>
        <v>112.04</v>
      </c>
    </row>
    <row r="2009" spans="2:11" x14ac:dyDescent="0.25">
      <c r="B2009" s="198">
        <v>1981</v>
      </c>
      <c r="C2009" s="199">
        <v>33740789</v>
      </c>
      <c r="D2009" s="199" t="s">
        <v>1864</v>
      </c>
      <c r="E2009" s="199" t="s">
        <v>1340</v>
      </c>
      <c r="F2009" s="200">
        <v>43601</v>
      </c>
      <c r="G2009" s="200">
        <v>43604</v>
      </c>
      <c r="H2009" s="199">
        <v>74696</v>
      </c>
      <c r="I2009" s="199">
        <v>74696</v>
      </c>
      <c r="J2009" s="199">
        <v>0.61</v>
      </c>
      <c r="K2009" s="199">
        <f t="shared" si="30"/>
        <v>45.56</v>
      </c>
    </row>
    <row r="2010" spans="2:11" x14ac:dyDescent="0.25">
      <c r="B2010" s="198">
        <v>1982</v>
      </c>
      <c r="C2010" s="199">
        <v>33740789</v>
      </c>
      <c r="D2010" s="199" t="s">
        <v>1864</v>
      </c>
      <c r="E2010" s="199" t="s">
        <v>1343</v>
      </c>
      <c r="F2010" s="200">
        <v>43601</v>
      </c>
      <c r="G2010" s="200">
        <v>43604</v>
      </c>
      <c r="H2010" s="199">
        <v>29012</v>
      </c>
      <c r="I2010" s="199">
        <v>29012</v>
      </c>
      <c r="J2010" s="199">
        <v>0.61</v>
      </c>
      <c r="K2010" s="199">
        <f t="shared" si="30"/>
        <v>17.7</v>
      </c>
    </row>
    <row r="2011" spans="2:11" x14ac:dyDescent="0.25">
      <c r="B2011" s="198">
        <v>1983</v>
      </c>
      <c r="C2011" s="199">
        <v>33741078</v>
      </c>
      <c r="D2011" s="199" t="s">
        <v>1865</v>
      </c>
      <c r="E2011" s="199" t="s">
        <v>1340</v>
      </c>
      <c r="F2011" s="200">
        <v>43601</v>
      </c>
      <c r="G2011" s="200">
        <v>43604</v>
      </c>
      <c r="H2011" s="199">
        <v>148537</v>
      </c>
      <c r="I2011" s="199">
        <v>148537</v>
      </c>
      <c r="J2011" s="199">
        <v>0.61</v>
      </c>
      <c r="K2011" s="199">
        <f t="shared" si="30"/>
        <v>90.61</v>
      </c>
    </row>
    <row r="2012" spans="2:11" x14ac:dyDescent="0.25">
      <c r="B2012" s="198">
        <v>1984</v>
      </c>
      <c r="C2012" s="199">
        <v>33741078</v>
      </c>
      <c r="D2012" s="199" t="s">
        <v>1865</v>
      </c>
      <c r="E2012" s="199" t="s">
        <v>1343</v>
      </c>
      <c r="F2012" s="200">
        <v>43601</v>
      </c>
      <c r="G2012" s="200">
        <v>43604</v>
      </c>
      <c r="H2012" s="199">
        <v>56537</v>
      </c>
      <c r="I2012" s="199">
        <v>56537</v>
      </c>
      <c r="J2012" s="199">
        <v>0.61</v>
      </c>
      <c r="K2012" s="199">
        <f t="shared" ref="K2012:K2075" si="31">ROUND(I2012*(J2012/1000),2)</f>
        <v>34.49</v>
      </c>
    </row>
    <row r="2013" spans="2:11" x14ac:dyDescent="0.25">
      <c r="B2013" s="198">
        <v>1985</v>
      </c>
      <c r="C2013" s="199">
        <v>33748025</v>
      </c>
      <c r="D2013" s="199" t="s">
        <v>1866</v>
      </c>
      <c r="E2013" s="199" t="s">
        <v>1344</v>
      </c>
      <c r="F2013" s="200">
        <v>43605</v>
      </c>
      <c r="G2013" s="200">
        <v>43616</v>
      </c>
      <c r="H2013" s="199">
        <v>555299</v>
      </c>
      <c r="I2013" s="199">
        <v>555299</v>
      </c>
      <c r="J2013" s="199">
        <v>0.61</v>
      </c>
      <c r="K2013" s="199">
        <f t="shared" si="31"/>
        <v>338.73</v>
      </c>
    </row>
    <row r="2014" spans="2:11" x14ac:dyDescent="0.25">
      <c r="B2014" s="198">
        <v>1986</v>
      </c>
      <c r="C2014" s="199">
        <v>33748025</v>
      </c>
      <c r="D2014" s="199" t="s">
        <v>1866</v>
      </c>
      <c r="E2014" s="199" t="s">
        <v>1345</v>
      </c>
      <c r="F2014" s="200">
        <v>43605</v>
      </c>
      <c r="G2014" s="200">
        <v>43616</v>
      </c>
      <c r="H2014" s="199">
        <v>43701</v>
      </c>
      <c r="I2014" s="199">
        <v>43701</v>
      </c>
      <c r="J2014" s="199">
        <v>0.61</v>
      </c>
      <c r="K2014" s="199">
        <f t="shared" si="31"/>
        <v>26.66</v>
      </c>
    </row>
    <row r="2015" spans="2:11" x14ac:dyDescent="0.25">
      <c r="B2015" s="198">
        <v>1987</v>
      </c>
      <c r="C2015" s="199">
        <v>33750320</v>
      </c>
      <c r="D2015" s="199" t="s">
        <v>1867</v>
      </c>
      <c r="E2015" s="199" t="s">
        <v>1344</v>
      </c>
      <c r="F2015" s="200">
        <v>43601</v>
      </c>
      <c r="G2015" s="200">
        <v>43730</v>
      </c>
      <c r="H2015" s="199">
        <v>349604</v>
      </c>
      <c r="I2015" s="199">
        <v>349604</v>
      </c>
      <c r="J2015" s="199">
        <v>0.61</v>
      </c>
      <c r="K2015" s="199">
        <f t="shared" si="31"/>
        <v>213.26</v>
      </c>
    </row>
    <row r="2016" spans="2:11" x14ac:dyDescent="0.25">
      <c r="B2016" s="198">
        <v>1988</v>
      </c>
      <c r="C2016" s="199">
        <v>33750320</v>
      </c>
      <c r="D2016" s="199" t="s">
        <v>1867</v>
      </c>
      <c r="E2016" s="199" t="s">
        <v>1345</v>
      </c>
      <c r="F2016" s="200">
        <v>43601</v>
      </c>
      <c r="G2016" s="200">
        <v>43730</v>
      </c>
      <c r="H2016" s="199">
        <v>20796</v>
      </c>
      <c r="I2016" s="199">
        <v>20796</v>
      </c>
      <c r="J2016" s="199">
        <v>0.61</v>
      </c>
      <c r="K2016" s="199">
        <f t="shared" si="31"/>
        <v>12.69</v>
      </c>
    </row>
    <row r="2017" spans="2:11" x14ac:dyDescent="0.25">
      <c r="B2017" s="198">
        <v>1989</v>
      </c>
      <c r="C2017" s="199">
        <v>33751010</v>
      </c>
      <c r="D2017" s="199" t="s">
        <v>1868</v>
      </c>
      <c r="E2017" s="199" t="s">
        <v>1340</v>
      </c>
      <c r="F2017" s="200">
        <v>43602</v>
      </c>
      <c r="G2017" s="200">
        <v>43646</v>
      </c>
      <c r="H2017" s="199">
        <v>556296</v>
      </c>
      <c r="I2017" s="199">
        <v>556296</v>
      </c>
      <c r="J2017" s="199">
        <v>0.61</v>
      </c>
      <c r="K2017" s="199">
        <f t="shared" si="31"/>
        <v>339.34</v>
      </c>
    </row>
    <row r="2018" spans="2:11" x14ac:dyDescent="0.25">
      <c r="B2018" s="198">
        <v>1990</v>
      </c>
      <c r="C2018" s="199">
        <v>33751010</v>
      </c>
      <c r="D2018" s="199" t="s">
        <v>1868</v>
      </c>
      <c r="E2018" s="199" t="s">
        <v>1342</v>
      </c>
      <c r="F2018" s="200">
        <v>43602</v>
      </c>
      <c r="G2018" s="200">
        <v>43646</v>
      </c>
      <c r="H2018" s="199">
        <v>66</v>
      </c>
      <c r="I2018" s="199">
        <v>66</v>
      </c>
      <c r="J2018" s="199">
        <v>0.61</v>
      </c>
      <c r="K2018" s="199">
        <f t="shared" si="31"/>
        <v>0.04</v>
      </c>
    </row>
    <row r="2019" spans="2:11" x14ac:dyDescent="0.25">
      <c r="B2019" s="198">
        <v>1991</v>
      </c>
      <c r="C2019" s="199">
        <v>33751010</v>
      </c>
      <c r="D2019" s="199" t="s">
        <v>1868</v>
      </c>
      <c r="E2019" s="199" t="s">
        <v>1343</v>
      </c>
      <c r="F2019" s="200">
        <v>43602</v>
      </c>
      <c r="G2019" s="200">
        <v>43646</v>
      </c>
      <c r="H2019" s="199">
        <v>173121</v>
      </c>
      <c r="I2019" s="199">
        <v>173121</v>
      </c>
      <c r="J2019" s="199">
        <v>0.61</v>
      </c>
      <c r="K2019" s="199">
        <f t="shared" si="31"/>
        <v>105.6</v>
      </c>
    </row>
    <row r="2020" spans="2:11" x14ac:dyDescent="0.25">
      <c r="B2020" s="198">
        <v>1992</v>
      </c>
      <c r="C2020" s="199">
        <v>33751010</v>
      </c>
      <c r="D2020" s="199" t="s">
        <v>1868</v>
      </c>
      <c r="E2020" s="199" t="s">
        <v>1358</v>
      </c>
      <c r="F2020" s="200">
        <v>43602</v>
      </c>
      <c r="G2020" s="200">
        <v>43646</v>
      </c>
      <c r="H2020" s="199">
        <v>4</v>
      </c>
      <c r="I2020" s="199">
        <v>4</v>
      </c>
      <c r="J2020" s="199">
        <v>0.61</v>
      </c>
      <c r="K2020" s="199">
        <f t="shared" si="31"/>
        <v>0</v>
      </c>
    </row>
    <row r="2021" spans="2:11" x14ac:dyDescent="0.25">
      <c r="B2021" s="198">
        <v>1993</v>
      </c>
      <c r="C2021" s="199">
        <v>33751010</v>
      </c>
      <c r="D2021" s="199" t="s">
        <v>1868</v>
      </c>
      <c r="E2021" s="199" t="s">
        <v>1344</v>
      </c>
      <c r="F2021" s="200">
        <v>43602</v>
      </c>
      <c r="G2021" s="200">
        <v>43646</v>
      </c>
      <c r="H2021" s="199">
        <v>3954</v>
      </c>
      <c r="I2021" s="199">
        <v>3954</v>
      </c>
      <c r="J2021" s="199">
        <v>0.61</v>
      </c>
      <c r="K2021" s="199">
        <f t="shared" si="31"/>
        <v>2.41</v>
      </c>
    </row>
    <row r="2022" spans="2:11" x14ac:dyDescent="0.25">
      <c r="B2022" s="198">
        <v>1994</v>
      </c>
      <c r="C2022" s="199">
        <v>33751010</v>
      </c>
      <c r="D2022" s="199" t="s">
        <v>1868</v>
      </c>
      <c r="E2022" s="199" t="s">
        <v>1345</v>
      </c>
      <c r="F2022" s="200">
        <v>43602</v>
      </c>
      <c r="G2022" s="200">
        <v>43646</v>
      </c>
      <c r="H2022" s="199">
        <v>211</v>
      </c>
      <c r="I2022" s="199">
        <v>211</v>
      </c>
      <c r="J2022" s="199">
        <v>0.61</v>
      </c>
      <c r="K2022" s="199">
        <f t="shared" si="31"/>
        <v>0.13</v>
      </c>
    </row>
    <row r="2023" spans="2:11" x14ac:dyDescent="0.25">
      <c r="B2023" s="198">
        <v>1995</v>
      </c>
      <c r="C2023" s="199">
        <v>33751010</v>
      </c>
      <c r="D2023" s="199" t="s">
        <v>1868</v>
      </c>
      <c r="E2023" s="199" t="s">
        <v>1391</v>
      </c>
      <c r="F2023" s="200">
        <v>43602</v>
      </c>
      <c r="G2023" s="200">
        <v>43646</v>
      </c>
      <c r="H2023" s="199">
        <v>57</v>
      </c>
      <c r="I2023" s="199">
        <v>57</v>
      </c>
      <c r="J2023" s="199">
        <v>0.61</v>
      </c>
      <c r="K2023" s="199">
        <f t="shared" si="31"/>
        <v>0.03</v>
      </c>
    </row>
    <row r="2024" spans="2:11" x14ac:dyDescent="0.25">
      <c r="B2024" s="198">
        <v>1996</v>
      </c>
      <c r="C2024" s="199">
        <v>33751010</v>
      </c>
      <c r="D2024" s="199" t="s">
        <v>1868</v>
      </c>
      <c r="E2024" s="199" t="s">
        <v>1359</v>
      </c>
      <c r="F2024" s="200">
        <v>43602</v>
      </c>
      <c r="G2024" s="200">
        <v>43646</v>
      </c>
      <c r="H2024" s="199">
        <v>16</v>
      </c>
      <c r="I2024" s="199">
        <v>16</v>
      </c>
      <c r="J2024" s="199">
        <v>0.61</v>
      </c>
      <c r="K2024" s="199">
        <f t="shared" si="31"/>
        <v>0.01</v>
      </c>
    </row>
    <row r="2025" spans="2:11" x14ac:dyDescent="0.25">
      <c r="B2025" s="198">
        <v>1997</v>
      </c>
      <c r="C2025" s="199">
        <v>33751010</v>
      </c>
      <c r="D2025" s="199" t="s">
        <v>1868</v>
      </c>
      <c r="E2025" s="199" t="s">
        <v>1346</v>
      </c>
      <c r="F2025" s="200">
        <v>43602</v>
      </c>
      <c r="G2025" s="200">
        <v>43646</v>
      </c>
      <c r="H2025" s="199">
        <v>422</v>
      </c>
      <c r="I2025" s="199">
        <v>422</v>
      </c>
      <c r="J2025" s="199">
        <v>0.61</v>
      </c>
      <c r="K2025" s="199">
        <f t="shared" si="31"/>
        <v>0.26</v>
      </c>
    </row>
    <row r="2026" spans="2:11" x14ac:dyDescent="0.25">
      <c r="B2026" s="198">
        <v>1998</v>
      </c>
      <c r="C2026" s="199">
        <v>33751010</v>
      </c>
      <c r="D2026" s="199" t="s">
        <v>1868</v>
      </c>
      <c r="E2026" s="199" t="s">
        <v>1347</v>
      </c>
      <c r="F2026" s="200">
        <v>43602</v>
      </c>
      <c r="G2026" s="200">
        <v>43646</v>
      </c>
      <c r="H2026" s="199">
        <v>1174</v>
      </c>
      <c r="I2026" s="199">
        <v>1174</v>
      </c>
      <c r="J2026" s="199">
        <v>0.61</v>
      </c>
      <c r="K2026" s="199">
        <f t="shared" si="31"/>
        <v>0.72</v>
      </c>
    </row>
    <row r="2027" spans="2:11" x14ac:dyDescent="0.25">
      <c r="B2027" s="198">
        <v>1999</v>
      </c>
      <c r="C2027" s="199">
        <v>33751010</v>
      </c>
      <c r="D2027" s="199" t="s">
        <v>1868</v>
      </c>
      <c r="E2027" s="199" t="s">
        <v>1348</v>
      </c>
      <c r="F2027" s="200">
        <v>43602</v>
      </c>
      <c r="G2027" s="200">
        <v>43646</v>
      </c>
      <c r="H2027" s="199">
        <v>151</v>
      </c>
      <c r="I2027" s="199">
        <v>151</v>
      </c>
      <c r="J2027" s="199">
        <v>0.61</v>
      </c>
      <c r="K2027" s="199">
        <f t="shared" si="31"/>
        <v>0.09</v>
      </c>
    </row>
    <row r="2028" spans="2:11" x14ac:dyDescent="0.25">
      <c r="B2028" s="198">
        <v>2000</v>
      </c>
      <c r="C2028" s="199">
        <v>33751010</v>
      </c>
      <c r="D2028" s="199" t="s">
        <v>1868</v>
      </c>
      <c r="E2028" s="199" t="s">
        <v>1349</v>
      </c>
      <c r="F2028" s="200">
        <v>43602</v>
      </c>
      <c r="G2028" s="200">
        <v>43646</v>
      </c>
      <c r="H2028" s="199">
        <v>353</v>
      </c>
      <c r="I2028" s="199">
        <v>353</v>
      </c>
      <c r="J2028" s="199">
        <v>0.61</v>
      </c>
      <c r="K2028" s="199">
        <f t="shared" si="31"/>
        <v>0.22</v>
      </c>
    </row>
    <row r="2029" spans="2:11" x14ac:dyDescent="0.25">
      <c r="B2029" s="198">
        <v>2001</v>
      </c>
      <c r="C2029" s="199">
        <v>33751010</v>
      </c>
      <c r="D2029" s="199" t="s">
        <v>1868</v>
      </c>
      <c r="E2029" s="199" t="s">
        <v>1350</v>
      </c>
      <c r="F2029" s="200">
        <v>43602</v>
      </c>
      <c r="G2029" s="200">
        <v>43646</v>
      </c>
      <c r="H2029" s="199">
        <v>1221</v>
      </c>
      <c r="I2029" s="199">
        <v>1221</v>
      </c>
      <c r="J2029" s="199">
        <v>0.61</v>
      </c>
      <c r="K2029" s="199">
        <f t="shared" si="31"/>
        <v>0.74</v>
      </c>
    </row>
    <row r="2030" spans="2:11" x14ac:dyDescent="0.25">
      <c r="B2030" s="198">
        <v>2002</v>
      </c>
      <c r="C2030" s="199">
        <v>33756577</v>
      </c>
      <c r="D2030" s="199" t="s">
        <v>1869</v>
      </c>
      <c r="E2030" s="199" t="s">
        <v>1340</v>
      </c>
      <c r="F2030" s="200">
        <v>43605</v>
      </c>
      <c r="G2030" s="200">
        <v>43646</v>
      </c>
      <c r="H2030" s="199">
        <v>2640</v>
      </c>
      <c r="I2030" s="199">
        <v>2640</v>
      </c>
      <c r="J2030" s="199">
        <v>0.61</v>
      </c>
      <c r="K2030" s="199">
        <f t="shared" si="31"/>
        <v>1.61</v>
      </c>
    </row>
    <row r="2031" spans="2:11" x14ac:dyDescent="0.25">
      <c r="B2031" s="198">
        <v>2003</v>
      </c>
      <c r="C2031" s="199">
        <v>33756577</v>
      </c>
      <c r="D2031" s="199" t="s">
        <v>1869</v>
      </c>
      <c r="E2031" s="199" t="s">
        <v>1343</v>
      </c>
      <c r="F2031" s="200">
        <v>43605</v>
      </c>
      <c r="G2031" s="200">
        <v>43646</v>
      </c>
      <c r="H2031" s="199">
        <v>4952</v>
      </c>
      <c r="I2031" s="199">
        <v>4952</v>
      </c>
      <c r="J2031" s="199">
        <v>0.61</v>
      </c>
      <c r="K2031" s="199">
        <f t="shared" si="31"/>
        <v>3.02</v>
      </c>
    </row>
    <row r="2032" spans="2:11" x14ac:dyDescent="0.25">
      <c r="B2032" s="198">
        <v>2004</v>
      </c>
      <c r="C2032" s="199">
        <v>33756577</v>
      </c>
      <c r="D2032" s="199" t="s">
        <v>1869</v>
      </c>
      <c r="E2032" s="199" t="s">
        <v>1344</v>
      </c>
      <c r="F2032" s="200">
        <v>43605</v>
      </c>
      <c r="G2032" s="200">
        <v>43646</v>
      </c>
      <c r="H2032" s="199">
        <v>253608</v>
      </c>
      <c r="I2032" s="199">
        <v>253608</v>
      </c>
      <c r="J2032" s="199">
        <v>0.61</v>
      </c>
      <c r="K2032" s="199">
        <f t="shared" si="31"/>
        <v>154.69999999999999</v>
      </c>
    </row>
    <row r="2033" spans="2:11" x14ac:dyDescent="0.25">
      <c r="B2033" s="198">
        <v>2005</v>
      </c>
      <c r="C2033" s="199">
        <v>33756577</v>
      </c>
      <c r="D2033" s="199" t="s">
        <v>1869</v>
      </c>
      <c r="E2033" s="199" t="s">
        <v>1356</v>
      </c>
      <c r="F2033" s="200">
        <v>43605</v>
      </c>
      <c r="G2033" s="200">
        <v>43646</v>
      </c>
      <c r="H2033" s="199">
        <v>703</v>
      </c>
      <c r="I2033" s="199">
        <v>703</v>
      </c>
      <c r="J2033" s="199">
        <v>0.61</v>
      </c>
      <c r="K2033" s="199">
        <f t="shared" si="31"/>
        <v>0.43</v>
      </c>
    </row>
    <row r="2034" spans="2:11" x14ac:dyDescent="0.25">
      <c r="B2034" s="198">
        <v>2006</v>
      </c>
      <c r="C2034" s="199">
        <v>33756577</v>
      </c>
      <c r="D2034" s="199" t="s">
        <v>1869</v>
      </c>
      <c r="E2034" s="199" t="s">
        <v>1350</v>
      </c>
      <c r="F2034" s="200">
        <v>43605</v>
      </c>
      <c r="G2034" s="200">
        <v>43646</v>
      </c>
      <c r="H2034" s="199">
        <v>25140</v>
      </c>
      <c r="I2034" s="199">
        <v>25140</v>
      </c>
      <c r="J2034" s="199">
        <v>0.61</v>
      </c>
      <c r="K2034" s="199">
        <f t="shared" si="31"/>
        <v>15.34</v>
      </c>
    </row>
    <row r="2035" spans="2:11" x14ac:dyDescent="0.25">
      <c r="B2035" s="198">
        <v>2007</v>
      </c>
      <c r="C2035" s="199">
        <v>33757493</v>
      </c>
      <c r="D2035" s="199" t="s">
        <v>1870</v>
      </c>
      <c r="E2035" s="199" t="s">
        <v>1344</v>
      </c>
      <c r="F2035" s="200">
        <v>43608</v>
      </c>
      <c r="G2035" s="200">
        <v>43632</v>
      </c>
      <c r="H2035" s="199">
        <v>1057033</v>
      </c>
      <c r="I2035" s="199">
        <v>1057033</v>
      </c>
      <c r="J2035" s="199">
        <v>0.61</v>
      </c>
      <c r="K2035" s="199">
        <f t="shared" si="31"/>
        <v>644.79</v>
      </c>
    </row>
    <row r="2036" spans="2:11" x14ac:dyDescent="0.25">
      <c r="B2036" s="198">
        <v>2008</v>
      </c>
      <c r="C2036" s="199">
        <v>33757493</v>
      </c>
      <c r="D2036" s="199" t="s">
        <v>1870</v>
      </c>
      <c r="E2036" s="199" t="s">
        <v>1345</v>
      </c>
      <c r="F2036" s="200">
        <v>43608</v>
      </c>
      <c r="G2036" s="200">
        <v>43632</v>
      </c>
      <c r="H2036" s="199">
        <v>13061</v>
      </c>
      <c r="I2036" s="199">
        <v>13061</v>
      </c>
      <c r="J2036" s="199">
        <v>0.61</v>
      </c>
      <c r="K2036" s="199">
        <f t="shared" si="31"/>
        <v>7.97</v>
      </c>
    </row>
    <row r="2037" spans="2:11" x14ac:dyDescent="0.25">
      <c r="B2037" s="198">
        <v>2009</v>
      </c>
      <c r="C2037" s="199">
        <v>33773422</v>
      </c>
      <c r="D2037" s="199" t="s">
        <v>1871</v>
      </c>
      <c r="E2037" s="199" t="s">
        <v>1344</v>
      </c>
      <c r="F2037" s="200">
        <v>43605</v>
      </c>
      <c r="G2037" s="200">
        <v>43646</v>
      </c>
      <c r="H2037" s="199">
        <v>194951</v>
      </c>
      <c r="I2037" s="199">
        <v>194951</v>
      </c>
      <c r="J2037" s="199">
        <v>0.61</v>
      </c>
      <c r="K2037" s="199">
        <f t="shared" si="31"/>
        <v>118.92</v>
      </c>
    </row>
    <row r="2038" spans="2:11" x14ac:dyDescent="0.25">
      <c r="B2038" s="198">
        <v>2010</v>
      </c>
      <c r="C2038" s="199">
        <v>33773422</v>
      </c>
      <c r="D2038" s="199" t="s">
        <v>1871</v>
      </c>
      <c r="E2038" s="199" t="s">
        <v>1345</v>
      </c>
      <c r="F2038" s="200">
        <v>43605</v>
      </c>
      <c r="G2038" s="200">
        <v>43646</v>
      </c>
      <c r="H2038" s="199">
        <v>1338</v>
      </c>
      <c r="I2038" s="199">
        <v>1338</v>
      </c>
      <c r="J2038" s="199">
        <v>0.61</v>
      </c>
      <c r="K2038" s="199">
        <f t="shared" si="31"/>
        <v>0.82</v>
      </c>
    </row>
    <row r="2039" spans="2:11" x14ac:dyDescent="0.25">
      <c r="B2039" s="198">
        <v>2011</v>
      </c>
      <c r="C2039" s="199">
        <v>33781658</v>
      </c>
      <c r="D2039" s="199" t="s">
        <v>1872</v>
      </c>
      <c r="E2039" s="199" t="s">
        <v>1344</v>
      </c>
      <c r="F2039" s="200">
        <v>43605</v>
      </c>
      <c r="G2039" s="200">
        <v>43677</v>
      </c>
      <c r="H2039" s="199">
        <v>104803</v>
      </c>
      <c r="I2039" s="199">
        <v>104803</v>
      </c>
      <c r="J2039" s="199">
        <v>0.61</v>
      </c>
      <c r="K2039" s="199">
        <f t="shared" si="31"/>
        <v>63.93</v>
      </c>
    </row>
    <row r="2040" spans="2:11" x14ac:dyDescent="0.25">
      <c r="B2040" s="198">
        <v>2012</v>
      </c>
      <c r="C2040" s="199">
        <v>33785654</v>
      </c>
      <c r="D2040" s="199" t="s">
        <v>1873</v>
      </c>
      <c r="E2040" s="199" t="s">
        <v>1356</v>
      </c>
      <c r="F2040" s="200">
        <v>43619</v>
      </c>
      <c r="G2040" s="200">
        <v>43646</v>
      </c>
      <c r="H2040" s="199">
        <v>5529</v>
      </c>
      <c r="I2040" s="199">
        <v>5529</v>
      </c>
      <c r="J2040" s="199">
        <v>0.61</v>
      </c>
      <c r="K2040" s="199">
        <f t="shared" si="31"/>
        <v>3.37</v>
      </c>
    </row>
    <row r="2041" spans="2:11" x14ac:dyDescent="0.25">
      <c r="B2041" s="198">
        <v>2013</v>
      </c>
      <c r="C2041" s="199">
        <v>33785654</v>
      </c>
      <c r="D2041" s="199" t="s">
        <v>1873</v>
      </c>
      <c r="E2041" s="199" t="s">
        <v>1350</v>
      </c>
      <c r="F2041" s="200">
        <v>43619</v>
      </c>
      <c r="G2041" s="200">
        <v>43646</v>
      </c>
      <c r="H2041" s="199">
        <v>439927</v>
      </c>
      <c r="I2041" s="199">
        <v>439927</v>
      </c>
      <c r="J2041" s="199">
        <v>0.61</v>
      </c>
      <c r="K2041" s="199">
        <f t="shared" si="31"/>
        <v>268.36</v>
      </c>
    </row>
    <row r="2042" spans="2:11" x14ac:dyDescent="0.25">
      <c r="B2042" s="198">
        <v>2014</v>
      </c>
      <c r="C2042" s="199">
        <v>33787846</v>
      </c>
      <c r="D2042" s="199" t="s">
        <v>1874</v>
      </c>
      <c r="E2042" s="199" t="s">
        <v>1340</v>
      </c>
      <c r="F2042" s="200">
        <v>43606</v>
      </c>
      <c r="G2042" s="200">
        <v>43737</v>
      </c>
      <c r="H2042" s="199">
        <v>1687820</v>
      </c>
      <c r="I2042" s="199">
        <v>1687820</v>
      </c>
      <c r="J2042" s="199">
        <v>0.61</v>
      </c>
      <c r="K2042" s="199">
        <f t="shared" si="31"/>
        <v>1029.57</v>
      </c>
    </row>
    <row r="2043" spans="2:11" x14ac:dyDescent="0.25">
      <c r="B2043" s="198">
        <v>2015</v>
      </c>
      <c r="C2043" s="199">
        <v>33787846</v>
      </c>
      <c r="D2043" s="199" t="s">
        <v>1874</v>
      </c>
      <c r="E2043" s="199" t="s">
        <v>1343</v>
      </c>
      <c r="F2043" s="200">
        <v>43606</v>
      </c>
      <c r="G2043" s="200">
        <v>43737</v>
      </c>
      <c r="H2043" s="199">
        <v>166302</v>
      </c>
      <c r="I2043" s="199">
        <v>166302</v>
      </c>
      <c r="J2043" s="199">
        <v>0.61</v>
      </c>
      <c r="K2043" s="199">
        <f t="shared" si="31"/>
        <v>101.44</v>
      </c>
    </row>
    <row r="2044" spans="2:11" x14ac:dyDescent="0.25">
      <c r="B2044" s="198">
        <v>2016</v>
      </c>
      <c r="C2044" s="199">
        <v>33787846</v>
      </c>
      <c r="D2044" s="199" t="s">
        <v>1874</v>
      </c>
      <c r="E2044" s="199" t="s">
        <v>1347</v>
      </c>
      <c r="F2044" s="200">
        <v>43606</v>
      </c>
      <c r="G2044" s="200">
        <v>43737</v>
      </c>
      <c r="H2044" s="199">
        <v>1367863</v>
      </c>
      <c r="I2044" s="199">
        <v>1367863</v>
      </c>
      <c r="J2044" s="199">
        <v>0.61</v>
      </c>
      <c r="K2044" s="199">
        <f t="shared" si="31"/>
        <v>834.4</v>
      </c>
    </row>
    <row r="2045" spans="2:11" x14ac:dyDescent="0.25">
      <c r="B2045" s="198">
        <v>2017</v>
      </c>
      <c r="C2045" s="199">
        <v>33787846</v>
      </c>
      <c r="D2045" s="199" t="s">
        <v>1874</v>
      </c>
      <c r="E2045" s="199" t="s">
        <v>1356</v>
      </c>
      <c r="F2045" s="200">
        <v>43606</v>
      </c>
      <c r="G2045" s="200">
        <v>43737</v>
      </c>
      <c r="H2045" s="199">
        <v>31541</v>
      </c>
      <c r="I2045" s="199">
        <v>31541</v>
      </c>
      <c r="J2045" s="199">
        <v>0.61</v>
      </c>
      <c r="K2045" s="199">
        <f t="shared" si="31"/>
        <v>19.239999999999998</v>
      </c>
    </row>
    <row r="2046" spans="2:11" x14ac:dyDescent="0.25">
      <c r="B2046" s="198">
        <v>2018</v>
      </c>
      <c r="C2046" s="199">
        <v>33787846</v>
      </c>
      <c r="D2046" s="199" t="s">
        <v>1874</v>
      </c>
      <c r="E2046" s="199" t="s">
        <v>1350</v>
      </c>
      <c r="F2046" s="200">
        <v>43606</v>
      </c>
      <c r="G2046" s="200">
        <v>43737</v>
      </c>
      <c r="H2046" s="199">
        <v>2204824</v>
      </c>
      <c r="I2046" s="199">
        <v>2204824</v>
      </c>
      <c r="J2046" s="199">
        <v>0.61</v>
      </c>
      <c r="K2046" s="199">
        <f t="shared" si="31"/>
        <v>1344.94</v>
      </c>
    </row>
    <row r="2047" spans="2:11" x14ac:dyDescent="0.25">
      <c r="B2047" s="198">
        <v>2019</v>
      </c>
      <c r="C2047" s="199">
        <v>33788145</v>
      </c>
      <c r="D2047" s="199" t="s">
        <v>1875</v>
      </c>
      <c r="E2047" s="199" t="s">
        <v>1340</v>
      </c>
      <c r="F2047" s="200">
        <v>43605</v>
      </c>
      <c r="G2047" s="200">
        <v>43640</v>
      </c>
      <c r="H2047" s="199">
        <v>455953</v>
      </c>
      <c r="I2047" s="199">
        <v>455953</v>
      </c>
      <c r="J2047" s="199">
        <v>0.61</v>
      </c>
      <c r="K2047" s="199">
        <f t="shared" si="31"/>
        <v>278.13</v>
      </c>
    </row>
    <row r="2048" spans="2:11" x14ac:dyDescent="0.25">
      <c r="B2048" s="198">
        <v>2020</v>
      </c>
      <c r="C2048" s="199">
        <v>33788145</v>
      </c>
      <c r="D2048" s="199" t="s">
        <v>1875</v>
      </c>
      <c r="E2048" s="199" t="s">
        <v>1343</v>
      </c>
      <c r="F2048" s="200">
        <v>43605</v>
      </c>
      <c r="G2048" s="200">
        <v>43640</v>
      </c>
      <c r="H2048" s="199">
        <v>112723</v>
      </c>
      <c r="I2048" s="199">
        <v>112723</v>
      </c>
      <c r="J2048" s="199">
        <v>0.61</v>
      </c>
      <c r="K2048" s="199">
        <f t="shared" si="31"/>
        <v>68.760000000000005</v>
      </c>
    </row>
    <row r="2049" spans="2:11" x14ac:dyDescent="0.25">
      <c r="B2049" s="198">
        <v>2021</v>
      </c>
      <c r="C2049" s="199">
        <v>33796068</v>
      </c>
      <c r="D2049" s="199" t="s">
        <v>1876</v>
      </c>
      <c r="E2049" s="199" t="s">
        <v>1346</v>
      </c>
      <c r="F2049" s="200">
        <v>43607</v>
      </c>
      <c r="G2049" s="200">
        <v>43646</v>
      </c>
      <c r="H2049" s="199">
        <v>105103</v>
      </c>
      <c r="I2049" s="199">
        <v>105103</v>
      </c>
      <c r="J2049" s="199">
        <v>0.61</v>
      </c>
      <c r="K2049" s="199">
        <f t="shared" si="31"/>
        <v>64.11</v>
      </c>
    </row>
    <row r="2050" spans="2:11" x14ac:dyDescent="0.25">
      <c r="B2050" s="198">
        <v>2022</v>
      </c>
      <c r="C2050" s="199">
        <v>33796087</v>
      </c>
      <c r="D2050" s="199" t="s">
        <v>1877</v>
      </c>
      <c r="E2050" s="199" t="s">
        <v>1343</v>
      </c>
      <c r="F2050" s="200">
        <v>43606</v>
      </c>
      <c r="G2050" s="200">
        <v>43646</v>
      </c>
      <c r="H2050" s="199">
        <v>267698</v>
      </c>
      <c r="I2050" s="199">
        <v>267698</v>
      </c>
      <c r="J2050" s="199">
        <v>0.61</v>
      </c>
      <c r="K2050" s="199">
        <f t="shared" si="31"/>
        <v>163.30000000000001</v>
      </c>
    </row>
    <row r="2051" spans="2:11" x14ac:dyDescent="0.25">
      <c r="B2051" s="198">
        <v>2023</v>
      </c>
      <c r="C2051" s="199">
        <v>33796103</v>
      </c>
      <c r="D2051" s="199" t="s">
        <v>1878</v>
      </c>
      <c r="E2051" s="199" t="s">
        <v>1340</v>
      </c>
      <c r="F2051" s="200">
        <v>43605</v>
      </c>
      <c r="G2051" s="200">
        <v>43646</v>
      </c>
      <c r="H2051" s="199">
        <v>104175</v>
      </c>
      <c r="I2051" s="199">
        <v>104175</v>
      </c>
      <c r="J2051" s="199">
        <v>0.61</v>
      </c>
      <c r="K2051" s="199">
        <f t="shared" si="31"/>
        <v>63.55</v>
      </c>
    </row>
    <row r="2052" spans="2:11" x14ac:dyDescent="0.25">
      <c r="B2052" s="198">
        <v>2024</v>
      </c>
      <c r="C2052" s="199">
        <v>33796119</v>
      </c>
      <c r="D2052" s="199" t="s">
        <v>1879</v>
      </c>
      <c r="E2052" s="199" t="s">
        <v>1340</v>
      </c>
      <c r="F2052" s="200">
        <v>43606</v>
      </c>
      <c r="G2052" s="200">
        <v>43646</v>
      </c>
      <c r="H2052" s="199">
        <v>304795</v>
      </c>
      <c r="I2052" s="199">
        <v>304795</v>
      </c>
      <c r="J2052" s="199">
        <v>0.61</v>
      </c>
      <c r="K2052" s="199">
        <f t="shared" si="31"/>
        <v>185.92</v>
      </c>
    </row>
    <row r="2053" spans="2:11" x14ac:dyDescent="0.25">
      <c r="B2053" s="198">
        <v>2025</v>
      </c>
      <c r="C2053" s="199">
        <v>33796119</v>
      </c>
      <c r="D2053" s="199" t="s">
        <v>1879</v>
      </c>
      <c r="E2053" s="199" t="s">
        <v>1343</v>
      </c>
      <c r="F2053" s="200">
        <v>43606</v>
      </c>
      <c r="G2053" s="200">
        <v>43646</v>
      </c>
      <c r="H2053" s="199">
        <v>126687</v>
      </c>
      <c r="I2053" s="199">
        <v>126687</v>
      </c>
      <c r="J2053" s="199">
        <v>0.61</v>
      </c>
      <c r="K2053" s="199">
        <f t="shared" si="31"/>
        <v>77.28</v>
      </c>
    </row>
    <row r="2054" spans="2:11" x14ac:dyDescent="0.25">
      <c r="B2054" s="198">
        <v>2026</v>
      </c>
      <c r="C2054" s="199">
        <v>33796119</v>
      </c>
      <c r="D2054" s="199" t="s">
        <v>1879</v>
      </c>
      <c r="E2054" s="199" t="s">
        <v>1344</v>
      </c>
      <c r="F2054" s="200">
        <v>43606</v>
      </c>
      <c r="G2054" s="200">
        <v>43646</v>
      </c>
      <c r="H2054" s="199">
        <v>165236</v>
      </c>
      <c r="I2054" s="199">
        <v>165236</v>
      </c>
      <c r="J2054" s="199">
        <v>0.61</v>
      </c>
      <c r="K2054" s="199">
        <f t="shared" si="31"/>
        <v>100.79</v>
      </c>
    </row>
    <row r="2055" spans="2:11" x14ac:dyDescent="0.25">
      <c r="B2055" s="198">
        <v>2027</v>
      </c>
      <c r="C2055" s="199">
        <v>33796119</v>
      </c>
      <c r="D2055" s="199" t="s">
        <v>1879</v>
      </c>
      <c r="E2055" s="199" t="s">
        <v>1359</v>
      </c>
      <c r="F2055" s="200">
        <v>43606</v>
      </c>
      <c r="G2055" s="200">
        <v>43646</v>
      </c>
      <c r="H2055" s="199">
        <v>1504</v>
      </c>
      <c r="I2055" s="199">
        <v>1504</v>
      </c>
      <c r="J2055" s="199">
        <v>0.61</v>
      </c>
      <c r="K2055" s="199">
        <f t="shared" si="31"/>
        <v>0.92</v>
      </c>
    </row>
    <row r="2056" spans="2:11" x14ac:dyDescent="0.25">
      <c r="B2056" s="198">
        <v>2028</v>
      </c>
      <c r="C2056" s="199">
        <v>33796119</v>
      </c>
      <c r="D2056" s="199" t="s">
        <v>1879</v>
      </c>
      <c r="E2056" s="199" t="s">
        <v>1346</v>
      </c>
      <c r="F2056" s="200">
        <v>43606</v>
      </c>
      <c r="G2056" s="200">
        <v>43646</v>
      </c>
      <c r="H2056" s="199">
        <v>135443</v>
      </c>
      <c r="I2056" s="199">
        <v>135443</v>
      </c>
      <c r="J2056" s="199">
        <v>0.61</v>
      </c>
      <c r="K2056" s="199">
        <f t="shared" si="31"/>
        <v>82.62</v>
      </c>
    </row>
    <row r="2057" spans="2:11" x14ac:dyDescent="0.25">
      <c r="B2057" s="198">
        <v>2029</v>
      </c>
      <c r="C2057" s="199">
        <v>33796119</v>
      </c>
      <c r="D2057" s="199" t="s">
        <v>1879</v>
      </c>
      <c r="E2057" s="199" t="s">
        <v>1347</v>
      </c>
      <c r="F2057" s="200">
        <v>43606</v>
      </c>
      <c r="G2057" s="200">
        <v>43646</v>
      </c>
      <c r="H2057" s="199">
        <v>278903</v>
      </c>
      <c r="I2057" s="199">
        <v>278903</v>
      </c>
      <c r="J2057" s="199">
        <v>0.61</v>
      </c>
      <c r="K2057" s="199">
        <f t="shared" si="31"/>
        <v>170.13</v>
      </c>
    </row>
    <row r="2058" spans="2:11" x14ac:dyDescent="0.25">
      <c r="B2058" s="198">
        <v>2030</v>
      </c>
      <c r="C2058" s="199">
        <v>33796119</v>
      </c>
      <c r="D2058" s="199" t="s">
        <v>1879</v>
      </c>
      <c r="E2058" s="199" t="s">
        <v>1348</v>
      </c>
      <c r="F2058" s="200">
        <v>43606</v>
      </c>
      <c r="G2058" s="200">
        <v>43646</v>
      </c>
      <c r="H2058" s="199">
        <v>12270</v>
      </c>
      <c r="I2058" s="199">
        <v>12270</v>
      </c>
      <c r="J2058" s="199">
        <v>0.61</v>
      </c>
      <c r="K2058" s="199">
        <f t="shared" si="31"/>
        <v>7.48</v>
      </c>
    </row>
    <row r="2059" spans="2:11" x14ac:dyDescent="0.25">
      <c r="B2059" s="198">
        <v>2031</v>
      </c>
      <c r="C2059" s="199">
        <v>33796119</v>
      </c>
      <c r="D2059" s="199" t="s">
        <v>1879</v>
      </c>
      <c r="E2059" s="199" t="s">
        <v>1356</v>
      </c>
      <c r="F2059" s="200">
        <v>43606</v>
      </c>
      <c r="G2059" s="200">
        <v>43646</v>
      </c>
      <c r="H2059" s="199">
        <v>9385</v>
      </c>
      <c r="I2059" s="199">
        <v>9385</v>
      </c>
      <c r="J2059" s="199">
        <v>0.61</v>
      </c>
      <c r="K2059" s="199">
        <f t="shared" si="31"/>
        <v>5.72</v>
      </c>
    </row>
    <row r="2060" spans="2:11" x14ac:dyDescent="0.25">
      <c r="B2060" s="198">
        <v>2032</v>
      </c>
      <c r="C2060" s="199">
        <v>33796119</v>
      </c>
      <c r="D2060" s="199" t="s">
        <v>1879</v>
      </c>
      <c r="E2060" s="199" t="s">
        <v>1350</v>
      </c>
      <c r="F2060" s="200">
        <v>43606</v>
      </c>
      <c r="G2060" s="200">
        <v>43646</v>
      </c>
      <c r="H2060" s="199">
        <v>560293</v>
      </c>
      <c r="I2060" s="199">
        <v>560293</v>
      </c>
      <c r="J2060" s="199">
        <v>0.61</v>
      </c>
      <c r="K2060" s="199">
        <f t="shared" si="31"/>
        <v>341.78</v>
      </c>
    </row>
    <row r="2061" spans="2:11" x14ac:dyDescent="0.25">
      <c r="B2061" s="198">
        <v>2033</v>
      </c>
      <c r="C2061" s="199">
        <v>33796153</v>
      </c>
      <c r="D2061" s="199" t="s">
        <v>1880</v>
      </c>
      <c r="E2061" s="199" t="s">
        <v>1340</v>
      </c>
      <c r="F2061" s="200">
        <v>43606</v>
      </c>
      <c r="G2061" s="200">
        <v>43646</v>
      </c>
      <c r="H2061" s="199">
        <v>392600</v>
      </c>
      <c r="I2061" s="199">
        <v>392600</v>
      </c>
      <c r="J2061" s="199">
        <v>0.61</v>
      </c>
      <c r="K2061" s="199">
        <f t="shared" si="31"/>
        <v>239.49</v>
      </c>
    </row>
    <row r="2062" spans="2:11" x14ac:dyDescent="0.25">
      <c r="B2062" s="198">
        <v>2034</v>
      </c>
      <c r="C2062" s="199">
        <v>33796153</v>
      </c>
      <c r="D2062" s="199" t="s">
        <v>1880</v>
      </c>
      <c r="E2062" s="199" t="s">
        <v>1342</v>
      </c>
      <c r="F2062" s="200">
        <v>43606</v>
      </c>
      <c r="G2062" s="200">
        <v>43646</v>
      </c>
      <c r="H2062" s="199">
        <v>61720</v>
      </c>
      <c r="I2062" s="199">
        <v>61720</v>
      </c>
      <c r="J2062" s="199">
        <v>0.61</v>
      </c>
      <c r="K2062" s="199">
        <f t="shared" si="31"/>
        <v>37.65</v>
      </c>
    </row>
    <row r="2063" spans="2:11" x14ac:dyDescent="0.25">
      <c r="B2063" s="198">
        <v>2035</v>
      </c>
      <c r="C2063" s="199">
        <v>33796153</v>
      </c>
      <c r="D2063" s="199" t="s">
        <v>1880</v>
      </c>
      <c r="E2063" s="199" t="s">
        <v>1343</v>
      </c>
      <c r="F2063" s="200">
        <v>43606</v>
      </c>
      <c r="G2063" s="200">
        <v>43646</v>
      </c>
      <c r="H2063" s="199">
        <v>97000</v>
      </c>
      <c r="I2063" s="199">
        <v>97000</v>
      </c>
      <c r="J2063" s="199">
        <v>0.61</v>
      </c>
      <c r="K2063" s="199">
        <f t="shared" si="31"/>
        <v>59.17</v>
      </c>
    </row>
    <row r="2064" spans="2:11" x14ac:dyDescent="0.25">
      <c r="B2064" s="198">
        <v>2036</v>
      </c>
      <c r="C2064" s="199">
        <v>33796153</v>
      </c>
      <c r="D2064" s="199" t="s">
        <v>1880</v>
      </c>
      <c r="E2064" s="199" t="s">
        <v>1358</v>
      </c>
      <c r="F2064" s="200">
        <v>43606</v>
      </c>
      <c r="G2064" s="200">
        <v>43646</v>
      </c>
      <c r="H2064" s="199">
        <v>3107</v>
      </c>
      <c r="I2064" s="199">
        <v>3107</v>
      </c>
      <c r="J2064" s="199">
        <v>0.61</v>
      </c>
      <c r="K2064" s="199">
        <f t="shared" si="31"/>
        <v>1.9</v>
      </c>
    </row>
    <row r="2065" spans="2:11" x14ac:dyDescent="0.25">
      <c r="B2065" s="198">
        <v>2037</v>
      </c>
      <c r="C2065" s="199">
        <v>33796153</v>
      </c>
      <c r="D2065" s="199" t="s">
        <v>1880</v>
      </c>
      <c r="E2065" s="199" t="s">
        <v>1344</v>
      </c>
      <c r="F2065" s="200">
        <v>43606</v>
      </c>
      <c r="G2065" s="200">
        <v>43646</v>
      </c>
      <c r="H2065" s="199">
        <v>216054</v>
      </c>
      <c r="I2065" s="199">
        <v>216054</v>
      </c>
      <c r="J2065" s="199">
        <v>0.61</v>
      </c>
      <c r="K2065" s="199">
        <f t="shared" si="31"/>
        <v>131.79</v>
      </c>
    </row>
    <row r="2066" spans="2:11" x14ac:dyDescent="0.25">
      <c r="B2066" s="198">
        <v>2038</v>
      </c>
      <c r="C2066" s="199">
        <v>33796153</v>
      </c>
      <c r="D2066" s="199" t="s">
        <v>1880</v>
      </c>
      <c r="E2066" s="199" t="s">
        <v>1359</v>
      </c>
      <c r="F2066" s="200">
        <v>43606</v>
      </c>
      <c r="G2066" s="200">
        <v>43646</v>
      </c>
      <c r="H2066" s="199">
        <v>1798</v>
      </c>
      <c r="I2066" s="199">
        <v>1798</v>
      </c>
      <c r="J2066" s="199">
        <v>0.61</v>
      </c>
      <c r="K2066" s="199">
        <f t="shared" si="31"/>
        <v>1.1000000000000001</v>
      </c>
    </row>
    <row r="2067" spans="2:11" x14ac:dyDescent="0.25">
      <c r="B2067" s="198">
        <v>2039</v>
      </c>
      <c r="C2067" s="199">
        <v>33796153</v>
      </c>
      <c r="D2067" s="199" t="s">
        <v>1880</v>
      </c>
      <c r="E2067" s="199" t="s">
        <v>1346</v>
      </c>
      <c r="F2067" s="200">
        <v>43606</v>
      </c>
      <c r="G2067" s="200">
        <v>43646</v>
      </c>
      <c r="H2067" s="199">
        <v>216320</v>
      </c>
      <c r="I2067" s="199">
        <v>216320</v>
      </c>
      <c r="J2067" s="199">
        <v>0.61</v>
      </c>
      <c r="K2067" s="199">
        <f t="shared" si="31"/>
        <v>131.96</v>
      </c>
    </row>
    <row r="2068" spans="2:11" x14ac:dyDescent="0.25">
      <c r="B2068" s="198">
        <v>2040</v>
      </c>
      <c r="C2068" s="199">
        <v>33796153</v>
      </c>
      <c r="D2068" s="199" t="s">
        <v>1880</v>
      </c>
      <c r="E2068" s="199" t="s">
        <v>1347</v>
      </c>
      <c r="F2068" s="200">
        <v>43606</v>
      </c>
      <c r="G2068" s="200">
        <v>43646</v>
      </c>
      <c r="H2068" s="199">
        <v>338804</v>
      </c>
      <c r="I2068" s="199">
        <v>338804</v>
      </c>
      <c r="J2068" s="199">
        <v>0.61</v>
      </c>
      <c r="K2068" s="199">
        <f t="shared" si="31"/>
        <v>206.67</v>
      </c>
    </row>
    <row r="2069" spans="2:11" x14ac:dyDescent="0.25">
      <c r="B2069" s="198">
        <v>2041</v>
      </c>
      <c r="C2069" s="199">
        <v>33796153</v>
      </c>
      <c r="D2069" s="199" t="s">
        <v>1880</v>
      </c>
      <c r="E2069" s="199" t="s">
        <v>1348</v>
      </c>
      <c r="F2069" s="200">
        <v>43606</v>
      </c>
      <c r="G2069" s="200">
        <v>43646</v>
      </c>
      <c r="H2069" s="199">
        <v>11529</v>
      </c>
      <c r="I2069" s="199">
        <v>11529</v>
      </c>
      <c r="J2069" s="199">
        <v>0.61</v>
      </c>
      <c r="K2069" s="199">
        <f t="shared" si="31"/>
        <v>7.03</v>
      </c>
    </row>
    <row r="2070" spans="2:11" x14ac:dyDescent="0.25">
      <c r="B2070" s="198">
        <v>2042</v>
      </c>
      <c r="C2070" s="199">
        <v>33796153</v>
      </c>
      <c r="D2070" s="199" t="s">
        <v>1880</v>
      </c>
      <c r="E2070" s="199" t="s">
        <v>1356</v>
      </c>
      <c r="F2070" s="200">
        <v>43606</v>
      </c>
      <c r="G2070" s="200">
        <v>43646</v>
      </c>
      <c r="H2070" s="199">
        <v>8303</v>
      </c>
      <c r="I2070" s="199">
        <v>8303</v>
      </c>
      <c r="J2070" s="199">
        <v>0.61</v>
      </c>
      <c r="K2070" s="199">
        <f t="shared" si="31"/>
        <v>5.0599999999999996</v>
      </c>
    </row>
    <row r="2071" spans="2:11" x14ac:dyDescent="0.25">
      <c r="B2071" s="198">
        <v>2043</v>
      </c>
      <c r="C2071" s="199">
        <v>33796153</v>
      </c>
      <c r="D2071" s="199" t="s">
        <v>1880</v>
      </c>
      <c r="E2071" s="199" t="s">
        <v>1350</v>
      </c>
      <c r="F2071" s="200">
        <v>43606</v>
      </c>
      <c r="G2071" s="200">
        <v>43646</v>
      </c>
      <c r="H2071" s="199">
        <v>432697</v>
      </c>
      <c r="I2071" s="199">
        <v>432697</v>
      </c>
      <c r="J2071" s="199">
        <v>0.61</v>
      </c>
      <c r="K2071" s="199">
        <f t="shared" si="31"/>
        <v>263.95</v>
      </c>
    </row>
    <row r="2072" spans="2:11" x14ac:dyDescent="0.25">
      <c r="B2072" s="198">
        <v>2044</v>
      </c>
      <c r="C2072" s="199">
        <v>33800055</v>
      </c>
      <c r="D2072" s="199" t="s">
        <v>1881</v>
      </c>
      <c r="E2072" s="199" t="s">
        <v>1344</v>
      </c>
      <c r="F2072" s="200">
        <v>43606</v>
      </c>
      <c r="G2072" s="200">
        <v>43646</v>
      </c>
      <c r="H2072" s="199">
        <v>319329</v>
      </c>
      <c r="I2072" s="199">
        <v>319329</v>
      </c>
      <c r="J2072" s="199">
        <v>0.61</v>
      </c>
      <c r="K2072" s="199">
        <f t="shared" si="31"/>
        <v>194.79</v>
      </c>
    </row>
    <row r="2073" spans="2:11" x14ac:dyDescent="0.25">
      <c r="B2073" s="198">
        <v>2045</v>
      </c>
      <c r="C2073" s="199">
        <v>33800055</v>
      </c>
      <c r="D2073" s="199" t="s">
        <v>1881</v>
      </c>
      <c r="E2073" s="199" t="s">
        <v>1345</v>
      </c>
      <c r="F2073" s="200">
        <v>43606</v>
      </c>
      <c r="G2073" s="200">
        <v>43646</v>
      </c>
      <c r="H2073" s="199">
        <v>37797</v>
      </c>
      <c r="I2073" s="199">
        <v>37797</v>
      </c>
      <c r="J2073" s="199">
        <v>0.61</v>
      </c>
      <c r="K2073" s="199">
        <f t="shared" si="31"/>
        <v>23.06</v>
      </c>
    </row>
    <row r="2074" spans="2:11" x14ac:dyDescent="0.25">
      <c r="B2074" s="198">
        <v>2046</v>
      </c>
      <c r="C2074" s="199">
        <v>33800081</v>
      </c>
      <c r="D2074" s="199" t="s">
        <v>1882</v>
      </c>
      <c r="E2074" s="199" t="s">
        <v>1344</v>
      </c>
      <c r="F2074" s="200">
        <v>43607</v>
      </c>
      <c r="G2074" s="200">
        <v>43646</v>
      </c>
      <c r="H2074" s="199">
        <v>689585</v>
      </c>
      <c r="I2074" s="199">
        <v>689585</v>
      </c>
      <c r="J2074" s="199">
        <v>0.61</v>
      </c>
      <c r="K2074" s="199">
        <f t="shared" si="31"/>
        <v>420.65</v>
      </c>
    </row>
    <row r="2075" spans="2:11" x14ac:dyDescent="0.25">
      <c r="B2075" s="198">
        <v>2047</v>
      </c>
      <c r="C2075" s="199">
        <v>33800081</v>
      </c>
      <c r="D2075" s="199" t="s">
        <v>1882</v>
      </c>
      <c r="E2075" s="199" t="s">
        <v>1345</v>
      </c>
      <c r="F2075" s="200">
        <v>43607</v>
      </c>
      <c r="G2075" s="200">
        <v>43646</v>
      </c>
      <c r="H2075" s="199">
        <v>59921</v>
      </c>
      <c r="I2075" s="199">
        <v>59921</v>
      </c>
      <c r="J2075" s="199">
        <v>0.61</v>
      </c>
      <c r="K2075" s="199">
        <f t="shared" si="31"/>
        <v>36.549999999999997</v>
      </c>
    </row>
    <row r="2076" spans="2:11" x14ac:dyDescent="0.25">
      <c r="B2076" s="198">
        <v>2048</v>
      </c>
      <c r="C2076" s="199">
        <v>33805496</v>
      </c>
      <c r="D2076" s="199" t="s">
        <v>1883</v>
      </c>
      <c r="E2076" s="199" t="s">
        <v>1340</v>
      </c>
      <c r="F2076" s="200">
        <v>43605</v>
      </c>
      <c r="G2076" s="200">
        <v>43640</v>
      </c>
      <c r="H2076" s="199">
        <v>894069</v>
      </c>
      <c r="I2076" s="199">
        <v>894069</v>
      </c>
      <c r="J2076" s="199">
        <v>0.61</v>
      </c>
      <c r="K2076" s="199">
        <f t="shared" ref="K2076:K2139" si="32">ROUND(I2076*(J2076/1000),2)</f>
        <v>545.38</v>
      </c>
    </row>
    <row r="2077" spans="2:11" x14ac:dyDescent="0.25">
      <c r="B2077" s="198">
        <v>2049</v>
      </c>
      <c r="C2077" s="199">
        <v>33805496</v>
      </c>
      <c r="D2077" s="199" t="s">
        <v>1883</v>
      </c>
      <c r="E2077" s="199" t="s">
        <v>1343</v>
      </c>
      <c r="F2077" s="200">
        <v>43605</v>
      </c>
      <c r="G2077" s="200">
        <v>43640</v>
      </c>
      <c r="H2077" s="199">
        <v>224897</v>
      </c>
      <c r="I2077" s="199">
        <v>224897</v>
      </c>
      <c r="J2077" s="199">
        <v>0.61</v>
      </c>
      <c r="K2077" s="199">
        <f t="shared" si="32"/>
        <v>137.19</v>
      </c>
    </row>
    <row r="2078" spans="2:11" x14ac:dyDescent="0.25">
      <c r="B2078" s="198">
        <v>2050</v>
      </c>
      <c r="C2078" s="199">
        <v>33806920</v>
      </c>
      <c r="D2078" s="199" t="s">
        <v>1884</v>
      </c>
      <c r="E2078" s="199" t="s">
        <v>1340</v>
      </c>
      <c r="F2078" s="200">
        <v>43605</v>
      </c>
      <c r="G2078" s="200">
        <v>43640</v>
      </c>
      <c r="H2078" s="199">
        <v>1335595</v>
      </c>
      <c r="I2078" s="199">
        <v>1335595</v>
      </c>
      <c r="J2078" s="199">
        <v>0.61</v>
      </c>
      <c r="K2078" s="199">
        <f t="shared" si="32"/>
        <v>814.71</v>
      </c>
    </row>
    <row r="2079" spans="2:11" x14ac:dyDescent="0.25">
      <c r="B2079" s="198">
        <v>2051</v>
      </c>
      <c r="C2079" s="199">
        <v>33806920</v>
      </c>
      <c r="D2079" s="199" t="s">
        <v>1884</v>
      </c>
      <c r="E2079" s="199" t="s">
        <v>1343</v>
      </c>
      <c r="F2079" s="200">
        <v>43605</v>
      </c>
      <c r="G2079" s="200">
        <v>43640</v>
      </c>
      <c r="H2079" s="199">
        <v>356428</v>
      </c>
      <c r="I2079" s="199">
        <v>356428</v>
      </c>
      <c r="J2079" s="199">
        <v>0.61</v>
      </c>
      <c r="K2079" s="199">
        <f t="shared" si="32"/>
        <v>217.42</v>
      </c>
    </row>
    <row r="2080" spans="2:11" x14ac:dyDescent="0.25">
      <c r="B2080" s="198">
        <v>2052</v>
      </c>
      <c r="C2080" s="199">
        <v>33827343</v>
      </c>
      <c r="D2080" s="199" t="s">
        <v>1885</v>
      </c>
      <c r="E2080" s="199" t="s">
        <v>1340</v>
      </c>
      <c r="F2080" s="200">
        <v>43606</v>
      </c>
      <c r="G2080" s="200">
        <v>43612</v>
      </c>
      <c r="H2080" s="199">
        <v>21332</v>
      </c>
      <c r="I2080" s="199">
        <v>21332</v>
      </c>
      <c r="J2080" s="199">
        <v>0.61</v>
      </c>
      <c r="K2080" s="199">
        <f t="shared" si="32"/>
        <v>13.01</v>
      </c>
    </row>
    <row r="2081" spans="2:11" x14ac:dyDescent="0.25">
      <c r="B2081" s="198">
        <v>2053</v>
      </c>
      <c r="C2081" s="199">
        <v>33827343</v>
      </c>
      <c r="D2081" s="199" t="s">
        <v>1885</v>
      </c>
      <c r="E2081" s="199" t="s">
        <v>1343</v>
      </c>
      <c r="F2081" s="200">
        <v>43606</v>
      </c>
      <c r="G2081" s="200">
        <v>43612</v>
      </c>
      <c r="H2081" s="199">
        <v>7319</v>
      </c>
      <c r="I2081" s="199">
        <v>7319</v>
      </c>
      <c r="J2081" s="199">
        <v>0.61</v>
      </c>
      <c r="K2081" s="199">
        <f t="shared" si="32"/>
        <v>4.46</v>
      </c>
    </row>
    <row r="2082" spans="2:11" x14ac:dyDescent="0.25">
      <c r="B2082" s="198">
        <v>2054</v>
      </c>
      <c r="C2082" s="199">
        <v>33827343</v>
      </c>
      <c r="D2082" s="199" t="s">
        <v>1885</v>
      </c>
      <c r="E2082" s="199" t="s">
        <v>1344</v>
      </c>
      <c r="F2082" s="200">
        <v>43606</v>
      </c>
      <c r="G2082" s="200">
        <v>43612</v>
      </c>
      <c r="H2082" s="199">
        <v>366040</v>
      </c>
      <c r="I2082" s="199">
        <v>366040</v>
      </c>
      <c r="J2082" s="199">
        <v>0.61</v>
      </c>
      <c r="K2082" s="199">
        <f t="shared" si="32"/>
        <v>223.28</v>
      </c>
    </row>
    <row r="2083" spans="2:11" x14ac:dyDescent="0.25">
      <c r="B2083" s="198">
        <v>2055</v>
      </c>
      <c r="C2083" s="199">
        <v>33827343</v>
      </c>
      <c r="D2083" s="199" t="s">
        <v>1885</v>
      </c>
      <c r="E2083" s="199" t="s">
        <v>1345</v>
      </c>
      <c r="F2083" s="200">
        <v>43606</v>
      </c>
      <c r="G2083" s="200">
        <v>43612</v>
      </c>
      <c r="H2083" s="199">
        <v>25798</v>
      </c>
      <c r="I2083" s="199">
        <v>25798</v>
      </c>
      <c r="J2083" s="199">
        <v>0.61</v>
      </c>
      <c r="K2083" s="199">
        <f t="shared" si="32"/>
        <v>15.74</v>
      </c>
    </row>
    <row r="2084" spans="2:11" x14ac:dyDescent="0.25">
      <c r="B2084" s="198">
        <v>2056</v>
      </c>
      <c r="C2084" s="199">
        <v>33833883</v>
      </c>
      <c r="D2084" s="199" t="s">
        <v>1886</v>
      </c>
      <c r="E2084" s="199" t="s">
        <v>1340</v>
      </c>
      <c r="F2084" s="200">
        <v>43614</v>
      </c>
      <c r="G2084" s="200">
        <v>43632</v>
      </c>
      <c r="H2084" s="199">
        <v>2904</v>
      </c>
      <c r="I2084" s="199">
        <v>2904</v>
      </c>
      <c r="J2084" s="199">
        <v>0.61</v>
      </c>
      <c r="K2084" s="199">
        <f t="shared" si="32"/>
        <v>1.77</v>
      </c>
    </row>
    <row r="2085" spans="2:11" x14ac:dyDescent="0.25">
      <c r="B2085" s="198">
        <v>2057</v>
      </c>
      <c r="C2085" s="199">
        <v>33833883</v>
      </c>
      <c r="D2085" s="199" t="s">
        <v>1886</v>
      </c>
      <c r="E2085" s="199" t="s">
        <v>1343</v>
      </c>
      <c r="F2085" s="200">
        <v>43614</v>
      </c>
      <c r="G2085" s="200">
        <v>43632</v>
      </c>
      <c r="H2085" s="199">
        <v>2098</v>
      </c>
      <c r="I2085" s="199">
        <v>2098</v>
      </c>
      <c r="J2085" s="199">
        <v>0.61</v>
      </c>
      <c r="K2085" s="199">
        <f t="shared" si="32"/>
        <v>1.28</v>
      </c>
    </row>
    <row r="2086" spans="2:11" x14ac:dyDescent="0.25">
      <c r="B2086" s="198">
        <v>2058</v>
      </c>
      <c r="C2086" s="199">
        <v>33833883</v>
      </c>
      <c r="D2086" s="199" t="s">
        <v>1886</v>
      </c>
      <c r="E2086" s="199" t="s">
        <v>1344</v>
      </c>
      <c r="F2086" s="200">
        <v>43614</v>
      </c>
      <c r="G2086" s="200">
        <v>43632</v>
      </c>
      <c r="H2086" s="199">
        <v>14460</v>
      </c>
      <c r="I2086" s="199">
        <v>14460</v>
      </c>
      <c r="J2086" s="199">
        <v>0.61</v>
      </c>
      <c r="K2086" s="199">
        <f t="shared" si="32"/>
        <v>8.82</v>
      </c>
    </row>
    <row r="2087" spans="2:11" x14ac:dyDescent="0.25">
      <c r="B2087" s="198">
        <v>2059</v>
      </c>
      <c r="C2087" s="199">
        <v>33833883</v>
      </c>
      <c r="D2087" s="199" t="s">
        <v>1886</v>
      </c>
      <c r="E2087" s="199" t="s">
        <v>1356</v>
      </c>
      <c r="F2087" s="200">
        <v>43614</v>
      </c>
      <c r="G2087" s="200">
        <v>43632</v>
      </c>
      <c r="H2087" s="199">
        <v>34</v>
      </c>
      <c r="I2087" s="199">
        <v>34</v>
      </c>
      <c r="J2087" s="199">
        <v>0.61</v>
      </c>
      <c r="K2087" s="199">
        <f t="shared" si="32"/>
        <v>0.02</v>
      </c>
    </row>
    <row r="2088" spans="2:11" x14ac:dyDescent="0.25">
      <c r="B2088" s="198">
        <v>2060</v>
      </c>
      <c r="C2088" s="199">
        <v>33833883</v>
      </c>
      <c r="D2088" s="199" t="s">
        <v>1886</v>
      </c>
      <c r="E2088" s="199" t="s">
        <v>1350</v>
      </c>
      <c r="F2088" s="200">
        <v>43614</v>
      </c>
      <c r="G2088" s="200">
        <v>43632</v>
      </c>
      <c r="H2088" s="199">
        <v>8342</v>
      </c>
      <c r="I2088" s="199">
        <v>8342</v>
      </c>
      <c r="J2088" s="199">
        <v>0.61</v>
      </c>
      <c r="K2088" s="199">
        <f t="shared" si="32"/>
        <v>5.09</v>
      </c>
    </row>
    <row r="2089" spans="2:11" x14ac:dyDescent="0.25">
      <c r="B2089" s="198">
        <v>2061</v>
      </c>
      <c r="C2089" s="199">
        <v>33838480</v>
      </c>
      <c r="D2089" s="199" t="s">
        <v>1887</v>
      </c>
      <c r="E2089" s="199" t="s">
        <v>1344</v>
      </c>
      <c r="F2089" s="200">
        <v>43607</v>
      </c>
      <c r="G2089" s="200">
        <v>43639</v>
      </c>
      <c r="H2089" s="199">
        <v>450953</v>
      </c>
      <c r="I2089" s="199">
        <v>450953</v>
      </c>
      <c r="J2089" s="199">
        <v>0.61</v>
      </c>
      <c r="K2089" s="199">
        <f t="shared" si="32"/>
        <v>275.08</v>
      </c>
    </row>
    <row r="2090" spans="2:11" x14ac:dyDescent="0.25">
      <c r="B2090" s="198">
        <v>2062</v>
      </c>
      <c r="C2090" s="199">
        <v>33838480</v>
      </c>
      <c r="D2090" s="199" t="s">
        <v>1887</v>
      </c>
      <c r="E2090" s="199" t="s">
        <v>1345</v>
      </c>
      <c r="F2090" s="200">
        <v>43607</v>
      </c>
      <c r="G2090" s="200">
        <v>43639</v>
      </c>
      <c r="H2090" s="199">
        <v>25786</v>
      </c>
      <c r="I2090" s="199">
        <v>25786</v>
      </c>
      <c r="J2090" s="199">
        <v>0.61</v>
      </c>
      <c r="K2090" s="199">
        <f t="shared" si="32"/>
        <v>15.73</v>
      </c>
    </row>
    <row r="2091" spans="2:11" x14ac:dyDescent="0.25">
      <c r="B2091" s="198">
        <v>2063</v>
      </c>
      <c r="C2091" s="199">
        <v>33841569</v>
      </c>
      <c r="D2091" s="199" t="s">
        <v>1888</v>
      </c>
      <c r="E2091" s="199" t="s">
        <v>1344</v>
      </c>
      <c r="F2091" s="200">
        <v>43607</v>
      </c>
      <c r="G2091" s="200">
        <v>43646</v>
      </c>
      <c r="H2091" s="199">
        <v>229259</v>
      </c>
      <c r="I2091" s="199">
        <v>229259</v>
      </c>
      <c r="J2091" s="199">
        <v>0.61</v>
      </c>
      <c r="K2091" s="199">
        <f t="shared" si="32"/>
        <v>139.85</v>
      </c>
    </row>
    <row r="2092" spans="2:11" x14ac:dyDescent="0.25">
      <c r="B2092" s="198">
        <v>2064</v>
      </c>
      <c r="C2092" s="199">
        <v>33841569</v>
      </c>
      <c r="D2092" s="199" t="s">
        <v>1888</v>
      </c>
      <c r="E2092" s="199" t="s">
        <v>1345</v>
      </c>
      <c r="F2092" s="200">
        <v>43607</v>
      </c>
      <c r="G2092" s="200">
        <v>43646</v>
      </c>
      <c r="H2092" s="199">
        <v>17836</v>
      </c>
      <c r="I2092" s="199">
        <v>17836</v>
      </c>
      <c r="J2092" s="199">
        <v>0.61</v>
      </c>
      <c r="K2092" s="199">
        <f t="shared" si="32"/>
        <v>10.88</v>
      </c>
    </row>
    <row r="2093" spans="2:11" x14ac:dyDescent="0.25">
      <c r="B2093" s="198">
        <v>2065</v>
      </c>
      <c r="C2093" s="199">
        <v>33871085</v>
      </c>
      <c r="D2093" s="199" t="s">
        <v>1889</v>
      </c>
      <c r="E2093" s="199" t="s">
        <v>1348</v>
      </c>
      <c r="F2093" s="200">
        <v>43608</v>
      </c>
      <c r="G2093" s="200">
        <v>43653</v>
      </c>
      <c r="H2093" s="199">
        <v>98555</v>
      </c>
      <c r="I2093" s="199">
        <v>98555</v>
      </c>
      <c r="J2093" s="199">
        <v>0.61</v>
      </c>
      <c r="K2093" s="199">
        <f t="shared" si="32"/>
        <v>60.12</v>
      </c>
    </row>
    <row r="2094" spans="2:11" x14ac:dyDescent="0.25">
      <c r="B2094" s="198">
        <v>2066</v>
      </c>
      <c r="C2094" s="199">
        <v>33873717</v>
      </c>
      <c r="D2094" s="199" t="s">
        <v>1890</v>
      </c>
      <c r="E2094" s="199" t="s">
        <v>1344</v>
      </c>
      <c r="F2094" s="200">
        <v>43612</v>
      </c>
      <c r="G2094" s="200">
        <v>43687</v>
      </c>
      <c r="H2094" s="199">
        <v>286040</v>
      </c>
      <c r="I2094" s="199">
        <v>286040</v>
      </c>
      <c r="J2094" s="199">
        <v>0.61</v>
      </c>
      <c r="K2094" s="199">
        <f t="shared" si="32"/>
        <v>174.48</v>
      </c>
    </row>
    <row r="2095" spans="2:11" x14ac:dyDescent="0.25">
      <c r="B2095" s="198">
        <v>2067</v>
      </c>
      <c r="C2095" s="199">
        <v>33873717</v>
      </c>
      <c r="D2095" s="199" t="s">
        <v>1890</v>
      </c>
      <c r="E2095" s="199" t="s">
        <v>1345</v>
      </c>
      <c r="F2095" s="200">
        <v>43612</v>
      </c>
      <c r="G2095" s="200">
        <v>43687</v>
      </c>
      <c r="H2095" s="199">
        <v>20859</v>
      </c>
      <c r="I2095" s="199">
        <v>20859</v>
      </c>
      <c r="J2095" s="199">
        <v>0.61</v>
      </c>
      <c r="K2095" s="199">
        <f t="shared" si="32"/>
        <v>12.72</v>
      </c>
    </row>
    <row r="2096" spans="2:11" x14ac:dyDescent="0.25">
      <c r="B2096" s="198">
        <v>2068</v>
      </c>
      <c r="C2096" s="199">
        <v>33895523</v>
      </c>
      <c r="D2096" s="199" t="s">
        <v>1891</v>
      </c>
      <c r="E2096" s="199" t="s">
        <v>1340</v>
      </c>
      <c r="F2096" s="200">
        <v>43609</v>
      </c>
      <c r="G2096" s="200">
        <v>43616</v>
      </c>
      <c r="H2096" s="199">
        <v>251554</v>
      </c>
      <c r="I2096" s="199">
        <v>251554</v>
      </c>
      <c r="J2096" s="199">
        <v>0.61</v>
      </c>
      <c r="K2096" s="199">
        <f t="shared" si="32"/>
        <v>153.44999999999999</v>
      </c>
    </row>
    <row r="2097" spans="2:11" x14ac:dyDescent="0.25">
      <c r="B2097" s="198">
        <v>2069</v>
      </c>
      <c r="C2097" s="199">
        <v>33895523</v>
      </c>
      <c r="D2097" s="199" t="s">
        <v>1891</v>
      </c>
      <c r="E2097" s="199" t="s">
        <v>1344</v>
      </c>
      <c r="F2097" s="200">
        <v>43609</v>
      </c>
      <c r="G2097" s="200">
        <v>43616</v>
      </c>
      <c r="H2097" s="199">
        <v>65779</v>
      </c>
      <c r="I2097" s="199">
        <v>65779</v>
      </c>
      <c r="J2097" s="199">
        <v>0.61</v>
      </c>
      <c r="K2097" s="199">
        <f t="shared" si="32"/>
        <v>40.130000000000003</v>
      </c>
    </row>
    <row r="2098" spans="2:11" x14ac:dyDescent="0.25">
      <c r="B2098" s="198">
        <v>2070</v>
      </c>
      <c r="C2098" s="199">
        <v>33895523</v>
      </c>
      <c r="D2098" s="199" t="s">
        <v>1891</v>
      </c>
      <c r="E2098" s="199" t="s">
        <v>1345</v>
      </c>
      <c r="F2098" s="200">
        <v>43609</v>
      </c>
      <c r="G2098" s="200">
        <v>43616</v>
      </c>
      <c r="H2098" s="199">
        <v>2890</v>
      </c>
      <c r="I2098" s="199">
        <v>2890</v>
      </c>
      <c r="J2098" s="199">
        <v>0.61</v>
      </c>
      <c r="K2098" s="199">
        <f t="shared" si="32"/>
        <v>1.76</v>
      </c>
    </row>
    <row r="2099" spans="2:11" x14ac:dyDescent="0.25">
      <c r="B2099" s="198">
        <v>2071</v>
      </c>
      <c r="C2099" s="199">
        <v>33895523</v>
      </c>
      <c r="D2099" s="199" t="s">
        <v>1891</v>
      </c>
      <c r="E2099" s="199" t="s">
        <v>1347</v>
      </c>
      <c r="F2099" s="200">
        <v>43609</v>
      </c>
      <c r="G2099" s="200">
        <v>43616</v>
      </c>
      <c r="H2099" s="199">
        <v>424581</v>
      </c>
      <c r="I2099" s="199">
        <v>424581</v>
      </c>
      <c r="J2099" s="199">
        <v>0.61</v>
      </c>
      <c r="K2099" s="199">
        <f t="shared" si="32"/>
        <v>258.99</v>
      </c>
    </row>
    <row r="2100" spans="2:11" x14ac:dyDescent="0.25">
      <c r="B2100" s="198">
        <v>2072</v>
      </c>
      <c r="C2100" s="199">
        <v>33895523</v>
      </c>
      <c r="D2100" s="199" t="s">
        <v>1891</v>
      </c>
      <c r="E2100" s="199" t="s">
        <v>1356</v>
      </c>
      <c r="F2100" s="200">
        <v>43609</v>
      </c>
      <c r="G2100" s="200">
        <v>43616</v>
      </c>
      <c r="H2100" s="199">
        <v>1391</v>
      </c>
      <c r="I2100" s="199">
        <v>1391</v>
      </c>
      <c r="J2100" s="199">
        <v>0.61</v>
      </c>
      <c r="K2100" s="199">
        <f t="shared" si="32"/>
        <v>0.85</v>
      </c>
    </row>
    <row r="2101" spans="2:11" x14ac:dyDescent="0.25">
      <c r="B2101" s="198">
        <v>2073</v>
      </c>
      <c r="C2101" s="199">
        <v>33895523</v>
      </c>
      <c r="D2101" s="199" t="s">
        <v>1891</v>
      </c>
      <c r="E2101" s="199" t="s">
        <v>1350</v>
      </c>
      <c r="F2101" s="200">
        <v>43609</v>
      </c>
      <c r="G2101" s="200">
        <v>43616</v>
      </c>
      <c r="H2101" s="199">
        <v>243793</v>
      </c>
      <c r="I2101" s="199">
        <v>243793</v>
      </c>
      <c r="J2101" s="199">
        <v>0.61</v>
      </c>
      <c r="K2101" s="199">
        <f t="shared" si="32"/>
        <v>148.71</v>
      </c>
    </row>
    <row r="2102" spans="2:11" x14ac:dyDescent="0.25">
      <c r="B2102" s="198">
        <v>2074</v>
      </c>
      <c r="C2102" s="199">
        <v>33895682</v>
      </c>
      <c r="D2102" s="199" t="s">
        <v>1892</v>
      </c>
      <c r="E2102" s="199" t="s">
        <v>1344</v>
      </c>
      <c r="F2102" s="200">
        <v>43612</v>
      </c>
      <c r="G2102" s="200">
        <v>43625</v>
      </c>
      <c r="H2102" s="199">
        <v>281158</v>
      </c>
      <c r="I2102" s="199">
        <v>281158</v>
      </c>
      <c r="J2102" s="199">
        <v>0.61</v>
      </c>
      <c r="K2102" s="199">
        <f t="shared" si="32"/>
        <v>171.51</v>
      </c>
    </row>
    <row r="2103" spans="2:11" x14ac:dyDescent="0.25">
      <c r="B2103" s="198">
        <v>2075</v>
      </c>
      <c r="C2103" s="199">
        <v>33895682</v>
      </c>
      <c r="D2103" s="199" t="s">
        <v>1892</v>
      </c>
      <c r="E2103" s="199" t="s">
        <v>1345</v>
      </c>
      <c r="F2103" s="200">
        <v>43612</v>
      </c>
      <c r="G2103" s="200">
        <v>43625</v>
      </c>
      <c r="H2103" s="199">
        <v>2119</v>
      </c>
      <c r="I2103" s="199">
        <v>2119</v>
      </c>
      <c r="J2103" s="199">
        <v>0.61</v>
      </c>
      <c r="K2103" s="199">
        <f t="shared" si="32"/>
        <v>1.29</v>
      </c>
    </row>
    <row r="2104" spans="2:11" x14ac:dyDescent="0.25">
      <c r="B2104" s="198">
        <v>2076</v>
      </c>
      <c r="C2104" s="199">
        <v>33900479</v>
      </c>
      <c r="D2104" s="199" t="s">
        <v>1893</v>
      </c>
      <c r="E2104" s="199" t="s">
        <v>1340</v>
      </c>
      <c r="F2104" s="200">
        <v>43613</v>
      </c>
      <c r="G2104" s="200">
        <v>43620</v>
      </c>
      <c r="H2104" s="199">
        <v>225058</v>
      </c>
      <c r="I2104" s="199">
        <v>225058</v>
      </c>
      <c r="J2104" s="199">
        <v>0.61</v>
      </c>
      <c r="K2104" s="199">
        <f t="shared" si="32"/>
        <v>137.29</v>
      </c>
    </row>
    <row r="2105" spans="2:11" x14ac:dyDescent="0.25">
      <c r="B2105" s="198">
        <v>2077</v>
      </c>
      <c r="C2105" s="199">
        <v>33900479</v>
      </c>
      <c r="D2105" s="199" t="s">
        <v>1893</v>
      </c>
      <c r="E2105" s="199" t="s">
        <v>1343</v>
      </c>
      <c r="F2105" s="200">
        <v>43613</v>
      </c>
      <c r="G2105" s="200">
        <v>43620</v>
      </c>
      <c r="H2105" s="199">
        <v>47106</v>
      </c>
      <c r="I2105" s="199">
        <v>47106</v>
      </c>
      <c r="J2105" s="199">
        <v>0.61</v>
      </c>
      <c r="K2105" s="199">
        <f t="shared" si="32"/>
        <v>28.73</v>
      </c>
    </row>
    <row r="2106" spans="2:11" x14ac:dyDescent="0.25">
      <c r="B2106" s="198">
        <v>2078</v>
      </c>
      <c r="C2106" s="199">
        <v>33904315</v>
      </c>
      <c r="D2106" s="199" t="s">
        <v>1894</v>
      </c>
      <c r="E2106" s="199" t="s">
        <v>1340</v>
      </c>
      <c r="F2106" s="200">
        <v>43612</v>
      </c>
      <c r="G2106" s="200">
        <v>43738</v>
      </c>
      <c r="H2106" s="199">
        <v>131313</v>
      </c>
      <c r="I2106" s="199">
        <v>131313</v>
      </c>
      <c r="J2106" s="199">
        <v>0.61</v>
      </c>
      <c r="K2106" s="199">
        <f t="shared" si="32"/>
        <v>80.099999999999994</v>
      </c>
    </row>
    <row r="2107" spans="2:11" x14ac:dyDescent="0.25">
      <c r="B2107" s="198">
        <v>2079</v>
      </c>
      <c r="C2107" s="199">
        <v>33904315</v>
      </c>
      <c r="D2107" s="199" t="s">
        <v>1894</v>
      </c>
      <c r="E2107" s="199" t="s">
        <v>1342</v>
      </c>
      <c r="F2107" s="200">
        <v>43612</v>
      </c>
      <c r="G2107" s="200">
        <v>43738</v>
      </c>
      <c r="H2107" s="199">
        <v>9265</v>
      </c>
      <c r="I2107" s="199">
        <v>9265</v>
      </c>
      <c r="J2107" s="199">
        <v>0.61</v>
      </c>
      <c r="K2107" s="199">
        <f t="shared" si="32"/>
        <v>5.65</v>
      </c>
    </row>
    <row r="2108" spans="2:11" x14ac:dyDescent="0.25">
      <c r="B2108" s="198">
        <v>2080</v>
      </c>
      <c r="C2108" s="199">
        <v>33904315</v>
      </c>
      <c r="D2108" s="199" t="s">
        <v>1894</v>
      </c>
      <c r="E2108" s="199" t="s">
        <v>1343</v>
      </c>
      <c r="F2108" s="200">
        <v>43612</v>
      </c>
      <c r="G2108" s="200">
        <v>43738</v>
      </c>
      <c r="H2108" s="199">
        <v>31975</v>
      </c>
      <c r="I2108" s="199">
        <v>31975</v>
      </c>
      <c r="J2108" s="199">
        <v>0.61</v>
      </c>
      <c r="K2108" s="199">
        <f t="shared" si="32"/>
        <v>19.5</v>
      </c>
    </row>
    <row r="2109" spans="2:11" x14ac:dyDescent="0.25">
      <c r="B2109" s="198">
        <v>2081</v>
      </c>
      <c r="C2109" s="199">
        <v>33904315</v>
      </c>
      <c r="D2109" s="199" t="s">
        <v>1894</v>
      </c>
      <c r="E2109" s="199" t="s">
        <v>1358</v>
      </c>
      <c r="F2109" s="200">
        <v>43612</v>
      </c>
      <c r="G2109" s="200">
        <v>43738</v>
      </c>
      <c r="H2109" s="199">
        <v>298</v>
      </c>
      <c r="I2109" s="199">
        <v>298</v>
      </c>
      <c r="J2109" s="199">
        <v>0.61</v>
      </c>
      <c r="K2109" s="199">
        <f t="shared" si="32"/>
        <v>0.18</v>
      </c>
    </row>
    <row r="2110" spans="2:11" x14ac:dyDescent="0.25">
      <c r="B2110" s="198">
        <v>2082</v>
      </c>
      <c r="C2110" s="199">
        <v>33904315</v>
      </c>
      <c r="D2110" s="199" t="s">
        <v>1894</v>
      </c>
      <c r="E2110" s="199" t="s">
        <v>1344</v>
      </c>
      <c r="F2110" s="200">
        <v>43612</v>
      </c>
      <c r="G2110" s="200">
        <v>43738</v>
      </c>
      <c r="H2110" s="199">
        <v>31550</v>
      </c>
      <c r="I2110" s="199">
        <v>31550</v>
      </c>
      <c r="J2110" s="199">
        <v>0.61</v>
      </c>
      <c r="K2110" s="199">
        <f t="shared" si="32"/>
        <v>19.25</v>
      </c>
    </row>
    <row r="2111" spans="2:11" x14ac:dyDescent="0.25">
      <c r="B2111" s="198">
        <v>2083</v>
      </c>
      <c r="C2111" s="199">
        <v>33904315</v>
      </c>
      <c r="D2111" s="199" t="s">
        <v>1894</v>
      </c>
      <c r="E2111" s="199" t="s">
        <v>1345</v>
      </c>
      <c r="F2111" s="200">
        <v>43612</v>
      </c>
      <c r="G2111" s="200">
        <v>43738</v>
      </c>
      <c r="H2111" s="199">
        <v>32720</v>
      </c>
      <c r="I2111" s="199">
        <v>32720</v>
      </c>
      <c r="J2111" s="199">
        <v>0.61</v>
      </c>
      <c r="K2111" s="199">
        <f t="shared" si="32"/>
        <v>19.96</v>
      </c>
    </row>
    <row r="2112" spans="2:11" x14ac:dyDescent="0.25">
      <c r="B2112" s="198">
        <v>2084</v>
      </c>
      <c r="C2112" s="199">
        <v>33904315</v>
      </c>
      <c r="D2112" s="199" t="s">
        <v>1894</v>
      </c>
      <c r="E2112" s="199" t="s">
        <v>1359</v>
      </c>
      <c r="F2112" s="200">
        <v>43612</v>
      </c>
      <c r="G2112" s="200">
        <v>43738</v>
      </c>
      <c r="H2112" s="199">
        <v>1457</v>
      </c>
      <c r="I2112" s="199">
        <v>1457</v>
      </c>
      <c r="J2112" s="199">
        <v>0.61</v>
      </c>
      <c r="K2112" s="199">
        <f t="shared" si="32"/>
        <v>0.89</v>
      </c>
    </row>
    <row r="2113" spans="2:11" x14ac:dyDescent="0.25">
      <c r="B2113" s="198">
        <v>2085</v>
      </c>
      <c r="C2113" s="199">
        <v>33904315</v>
      </c>
      <c r="D2113" s="199" t="s">
        <v>1894</v>
      </c>
      <c r="E2113" s="199" t="s">
        <v>1346</v>
      </c>
      <c r="F2113" s="200">
        <v>43612</v>
      </c>
      <c r="G2113" s="200">
        <v>43738</v>
      </c>
      <c r="H2113" s="199">
        <v>40985</v>
      </c>
      <c r="I2113" s="199">
        <v>40985</v>
      </c>
      <c r="J2113" s="199">
        <v>0.61</v>
      </c>
      <c r="K2113" s="199">
        <f t="shared" si="32"/>
        <v>25</v>
      </c>
    </row>
    <row r="2114" spans="2:11" x14ac:dyDescent="0.25">
      <c r="B2114" s="198">
        <v>2086</v>
      </c>
      <c r="C2114" s="199">
        <v>33904315</v>
      </c>
      <c r="D2114" s="199" t="s">
        <v>1894</v>
      </c>
      <c r="E2114" s="199" t="s">
        <v>1347</v>
      </c>
      <c r="F2114" s="200">
        <v>43612</v>
      </c>
      <c r="G2114" s="200">
        <v>43738</v>
      </c>
      <c r="H2114" s="199">
        <v>71630</v>
      </c>
      <c r="I2114" s="199">
        <v>71630</v>
      </c>
      <c r="J2114" s="199">
        <v>0.61</v>
      </c>
      <c r="K2114" s="199">
        <f t="shared" si="32"/>
        <v>43.69</v>
      </c>
    </row>
    <row r="2115" spans="2:11" x14ac:dyDescent="0.25">
      <c r="B2115" s="198">
        <v>2087</v>
      </c>
      <c r="C2115" s="199">
        <v>33904315</v>
      </c>
      <c r="D2115" s="199" t="s">
        <v>1894</v>
      </c>
      <c r="E2115" s="199" t="s">
        <v>1348</v>
      </c>
      <c r="F2115" s="200">
        <v>43612</v>
      </c>
      <c r="G2115" s="200">
        <v>43738</v>
      </c>
      <c r="H2115" s="199">
        <v>22427</v>
      </c>
      <c r="I2115" s="199">
        <v>22427</v>
      </c>
      <c r="J2115" s="199">
        <v>0.61</v>
      </c>
      <c r="K2115" s="199">
        <f t="shared" si="32"/>
        <v>13.68</v>
      </c>
    </row>
    <row r="2116" spans="2:11" x14ac:dyDescent="0.25">
      <c r="B2116" s="198">
        <v>2088</v>
      </c>
      <c r="C2116" s="199">
        <v>33904315</v>
      </c>
      <c r="D2116" s="199" t="s">
        <v>1894</v>
      </c>
      <c r="E2116" s="199" t="s">
        <v>1356</v>
      </c>
      <c r="F2116" s="200">
        <v>43612</v>
      </c>
      <c r="G2116" s="200">
        <v>43738</v>
      </c>
      <c r="H2116" s="199">
        <v>1099</v>
      </c>
      <c r="I2116" s="199">
        <v>1099</v>
      </c>
      <c r="J2116" s="199">
        <v>0.61</v>
      </c>
      <c r="K2116" s="199">
        <f t="shared" si="32"/>
        <v>0.67</v>
      </c>
    </row>
    <row r="2117" spans="2:11" x14ac:dyDescent="0.25">
      <c r="B2117" s="198">
        <v>2089</v>
      </c>
      <c r="C2117" s="199">
        <v>33904315</v>
      </c>
      <c r="D2117" s="199" t="s">
        <v>1894</v>
      </c>
      <c r="E2117" s="199" t="s">
        <v>1350</v>
      </c>
      <c r="F2117" s="200">
        <v>43612</v>
      </c>
      <c r="G2117" s="200">
        <v>43738</v>
      </c>
      <c r="H2117" s="199">
        <v>123710</v>
      </c>
      <c r="I2117" s="199">
        <v>123710</v>
      </c>
      <c r="J2117" s="199">
        <v>0.61</v>
      </c>
      <c r="K2117" s="199">
        <f t="shared" si="32"/>
        <v>75.459999999999994</v>
      </c>
    </row>
    <row r="2118" spans="2:11" x14ac:dyDescent="0.25">
      <c r="B2118" s="198">
        <v>2090</v>
      </c>
      <c r="C2118" s="199">
        <v>33991326</v>
      </c>
      <c r="D2118" s="199" t="s">
        <v>1895</v>
      </c>
      <c r="E2118" s="199" t="s">
        <v>1344</v>
      </c>
      <c r="F2118" s="200">
        <v>43613</v>
      </c>
      <c r="G2118" s="200">
        <v>43646</v>
      </c>
      <c r="H2118" s="199">
        <v>820775</v>
      </c>
      <c r="I2118" s="199">
        <v>820775</v>
      </c>
      <c r="J2118" s="199">
        <v>0.61</v>
      </c>
      <c r="K2118" s="199">
        <f t="shared" si="32"/>
        <v>500.67</v>
      </c>
    </row>
    <row r="2119" spans="2:11" x14ac:dyDescent="0.25">
      <c r="B2119" s="198">
        <v>2091</v>
      </c>
      <c r="C2119" s="199">
        <v>33991326</v>
      </c>
      <c r="D2119" s="199" t="s">
        <v>1895</v>
      </c>
      <c r="E2119" s="199" t="s">
        <v>1345</v>
      </c>
      <c r="F2119" s="200">
        <v>43613</v>
      </c>
      <c r="G2119" s="200">
        <v>43646</v>
      </c>
      <c r="H2119" s="199">
        <v>52725</v>
      </c>
      <c r="I2119" s="199">
        <v>52725</v>
      </c>
      <c r="J2119" s="199">
        <v>0.61</v>
      </c>
      <c r="K2119" s="199">
        <f t="shared" si="32"/>
        <v>32.159999999999997</v>
      </c>
    </row>
    <row r="2120" spans="2:11" x14ac:dyDescent="0.25">
      <c r="B2120" s="198">
        <v>2092</v>
      </c>
      <c r="C2120" s="199">
        <v>33997853</v>
      </c>
      <c r="D2120" s="199" t="s">
        <v>1896</v>
      </c>
      <c r="E2120" s="199" t="s">
        <v>1344</v>
      </c>
      <c r="F2120" s="200">
        <v>43613</v>
      </c>
      <c r="G2120" s="200">
        <v>43730</v>
      </c>
      <c r="H2120" s="199">
        <v>577752</v>
      </c>
      <c r="I2120" s="199">
        <v>577752</v>
      </c>
      <c r="J2120" s="199">
        <v>0.61</v>
      </c>
      <c r="K2120" s="199">
        <f t="shared" si="32"/>
        <v>352.43</v>
      </c>
    </row>
    <row r="2121" spans="2:11" x14ac:dyDescent="0.25">
      <c r="B2121" s="198">
        <v>2093</v>
      </c>
      <c r="C2121" s="199">
        <v>33997853</v>
      </c>
      <c r="D2121" s="199" t="s">
        <v>1896</v>
      </c>
      <c r="E2121" s="199" t="s">
        <v>1345</v>
      </c>
      <c r="F2121" s="200">
        <v>43613</v>
      </c>
      <c r="G2121" s="200">
        <v>43730</v>
      </c>
      <c r="H2121" s="199">
        <v>40495</v>
      </c>
      <c r="I2121" s="199">
        <v>40495</v>
      </c>
      <c r="J2121" s="199">
        <v>0.61</v>
      </c>
      <c r="K2121" s="199">
        <f t="shared" si="32"/>
        <v>24.7</v>
      </c>
    </row>
    <row r="2122" spans="2:11" x14ac:dyDescent="0.25">
      <c r="B2122" s="198">
        <v>2094</v>
      </c>
      <c r="C2122" s="199">
        <v>33999342</v>
      </c>
      <c r="D2122" s="199" t="s">
        <v>1897</v>
      </c>
      <c r="E2122" s="199" t="s">
        <v>1343</v>
      </c>
      <c r="F2122" s="200">
        <v>43613</v>
      </c>
      <c r="G2122" s="200">
        <v>43654</v>
      </c>
      <c r="H2122" s="199">
        <v>148044</v>
      </c>
      <c r="I2122" s="199">
        <v>148044</v>
      </c>
      <c r="J2122" s="199">
        <v>0.61</v>
      </c>
      <c r="K2122" s="199">
        <f t="shared" si="32"/>
        <v>90.31</v>
      </c>
    </row>
    <row r="2123" spans="2:11" x14ac:dyDescent="0.25">
      <c r="B2123" s="198">
        <v>2095</v>
      </c>
      <c r="C2123" s="199">
        <v>34016087</v>
      </c>
      <c r="D2123" s="199" t="s">
        <v>1898</v>
      </c>
      <c r="E2123" s="199" t="s">
        <v>1344</v>
      </c>
      <c r="F2123" s="200">
        <v>43614</v>
      </c>
      <c r="G2123" s="200">
        <v>43646</v>
      </c>
      <c r="H2123" s="199">
        <v>174365</v>
      </c>
      <c r="I2123" s="199">
        <v>174365</v>
      </c>
      <c r="J2123" s="199">
        <v>0.61</v>
      </c>
      <c r="K2123" s="199">
        <f t="shared" si="32"/>
        <v>106.36</v>
      </c>
    </row>
    <row r="2124" spans="2:11" x14ac:dyDescent="0.25">
      <c r="B2124" s="198">
        <v>2096</v>
      </c>
      <c r="C2124" s="199">
        <v>34016087</v>
      </c>
      <c r="D2124" s="199" t="s">
        <v>1898</v>
      </c>
      <c r="E2124" s="199" t="s">
        <v>1345</v>
      </c>
      <c r="F2124" s="200">
        <v>43614</v>
      </c>
      <c r="G2124" s="200">
        <v>43646</v>
      </c>
      <c r="H2124" s="199">
        <v>9245</v>
      </c>
      <c r="I2124" s="199">
        <v>9245</v>
      </c>
      <c r="J2124" s="199">
        <v>0.61</v>
      </c>
      <c r="K2124" s="199">
        <f t="shared" si="32"/>
        <v>5.64</v>
      </c>
    </row>
    <row r="2125" spans="2:11" x14ac:dyDescent="0.25">
      <c r="B2125" s="198">
        <v>2097</v>
      </c>
      <c r="C2125" s="199">
        <v>34019028</v>
      </c>
      <c r="D2125" s="199" t="s">
        <v>1899</v>
      </c>
      <c r="E2125" s="199" t="s">
        <v>1344</v>
      </c>
      <c r="F2125" s="200">
        <v>43614</v>
      </c>
      <c r="G2125" s="200">
        <v>43646</v>
      </c>
      <c r="H2125" s="199">
        <v>371930</v>
      </c>
      <c r="I2125" s="199">
        <v>371930</v>
      </c>
      <c r="J2125" s="199">
        <v>0.61</v>
      </c>
      <c r="K2125" s="199">
        <f t="shared" si="32"/>
        <v>226.88</v>
      </c>
    </row>
    <row r="2126" spans="2:11" x14ac:dyDescent="0.25">
      <c r="B2126" s="198">
        <v>2098</v>
      </c>
      <c r="C2126" s="199">
        <v>34019028</v>
      </c>
      <c r="D2126" s="199" t="s">
        <v>1899</v>
      </c>
      <c r="E2126" s="199" t="s">
        <v>1345</v>
      </c>
      <c r="F2126" s="200">
        <v>43614</v>
      </c>
      <c r="G2126" s="200">
        <v>43646</v>
      </c>
      <c r="H2126" s="199">
        <v>33145</v>
      </c>
      <c r="I2126" s="199">
        <v>33145</v>
      </c>
      <c r="J2126" s="199">
        <v>0.61</v>
      </c>
      <c r="K2126" s="199">
        <f t="shared" si="32"/>
        <v>20.22</v>
      </c>
    </row>
    <row r="2127" spans="2:11" x14ac:dyDescent="0.25">
      <c r="B2127" s="198">
        <v>2099</v>
      </c>
      <c r="C2127" s="199">
        <v>34060189</v>
      </c>
      <c r="D2127" s="199" t="s">
        <v>1900</v>
      </c>
      <c r="E2127" s="199" t="s">
        <v>1344</v>
      </c>
      <c r="F2127" s="200">
        <v>43616</v>
      </c>
      <c r="G2127" s="200">
        <v>43639</v>
      </c>
      <c r="H2127" s="199">
        <v>87918</v>
      </c>
      <c r="I2127" s="199">
        <v>87918</v>
      </c>
      <c r="J2127" s="199">
        <v>0.61</v>
      </c>
      <c r="K2127" s="199">
        <f t="shared" si="32"/>
        <v>53.63</v>
      </c>
    </row>
    <row r="2128" spans="2:11" x14ac:dyDescent="0.25">
      <c r="B2128" s="198">
        <v>2100</v>
      </c>
      <c r="C2128" s="199" t="s">
        <v>123</v>
      </c>
      <c r="D2128" s="199" t="s">
        <v>1901</v>
      </c>
      <c r="E2128" s="199" t="s">
        <v>1344</v>
      </c>
      <c r="F2128" s="200">
        <v>43586</v>
      </c>
      <c r="G2128" s="200">
        <v>43616</v>
      </c>
      <c r="H2128" s="199">
        <v>84</v>
      </c>
      <c r="I2128" s="199">
        <v>84</v>
      </c>
      <c r="J2128" s="199">
        <v>0.61</v>
      </c>
      <c r="K2128" s="199">
        <f t="shared" si="32"/>
        <v>0.05</v>
      </c>
    </row>
    <row r="2129" spans="2:11" x14ac:dyDescent="0.25">
      <c r="B2129" s="198">
        <v>2101</v>
      </c>
      <c r="C2129" s="199" t="s">
        <v>123</v>
      </c>
      <c r="D2129" s="199" t="s">
        <v>1902</v>
      </c>
      <c r="E2129" s="199" t="s">
        <v>1348</v>
      </c>
      <c r="F2129" s="200">
        <v>43586</v>
      </c>
      <c r="G2129" s="200">
        <v>43616</v>
      </c>
      <c r="H2129" s="199">
        <v>4</v>
      </c>
      <c r="I2129" s="199">
        <v>4</v>
      </c>
      <c r="J2129" s="199">
        <v>0.61</v>
      </c>
      <c r="K2129" s="199">
        <f t="shared" si="32"/>
        <v>0</v>
      </c>
    </row>
    <row r="2130" spans="2:11" x14ac:dyDescent="0.25">
      <c r="B2130" s="198">
        <v>2102</v>
      </c>
      <c r="C2130" s="199" t="s">
        <v>482</v>
      </c>
      <c r="D2130" s="199" t="s">
        <v>1903</v>
      </c>
      <c r="E2130" s="199" t="s">
        <v>1340</v>
      </c>
      <c r="F2130" s="200">
        <v>43586</v>
      </c>
      <c r="G2130" s="200">
        <v>43616</v>
      </c>
      <c r="H2130" s="199">
        <v>470</v>
      </c>
      <c r="I2130" s="199">
        <v>470</v>
      </c>
      <c r="J2130" s="199">
        <v>0.61</v>
      </c>
      <c r="K2130" s="199">
        <f t="shared" si="32"/>
        <v>0.28999999999999998</v>
      </c>
    </row>
    <row r="2131" spans="2:11" x14ac:dyDescent="0.25">
      <c r="B2131" s="198">
        <v>2103</v>
      </c>
      <c r="C2131" s="199" t="s">
        <v>482</v>
      </c>
      <c r="D2131" s="199" t="s">
        <v>1904</v>
      </c>
      <c r="E2131" s="199" t="s">
        <v>1343</v>
      </c>
      <c r="F2131" s="200">
        <v>43586</v>
      </c>
      <c r="G2131" s="200">
        <v>43616</v>
      </c>
      <c r="H2131" s="199">
        <v>80</v>
      </c>
      <c r="I2131" s="199">
        <v>80</v>
      </c>
      <c r="J2131" s="199">
        <v>0.61</v>
      </c>
      <c r="K2131" s="199">
        <f t="shared" si="32"/>
        <v>0.05</v>
      </c>
    </row>
    <row r="2132" spans="2:11" x14ac:dyDescent="0.25">
      <c r="B2132" s="198">
        <v>2104</v>
      </c>
      <c r="C2132" s="199" t="s">
        <v>482</v>
      </c>
      <c r="D2132" s="199" t="s">
        <v>1905</v>
      </c>
      <c r="E2132" s="199" t="s">
        <v>1344</v>
      </c>
      <c r="F2132" s="200">
        <v>43586</v>
      </c>
      <c r="G2132" s="200">
        <v>43616</v>
      </c>
      <c r="H2132" s="199">
        <v>1427</v>
      </c>
      <c r="I2132" s="199">
        <v>1427</v>
      </c>
      <c r="J2132" s="199">
        <v>0.61</v>
      </c>
      <c r="K2132" s="199">
        <f t="shared" si="32"/>
        <v>0.87</v>
      </c>
    </row>
    <row r="2133" spans="2:11" x14ac:dyDescent="0.25">
      <c r="B2133" s="198">
        <v>2105</v>
      </c>
      <c r="C2133" s="199" t="s">
        <v>482</v>
      </c>
      <c r="D2133" s="199" t="s">
        <v>1906</v>
      </c>
      <c r="E2133" s="199" t="s">
        <v>1345</v>
      </c>
      <c r="F2133" s="200">
        <v>43586</v>
      </c>
      <c r="G2133" s="200">
        <v>43616</v>
      </c>
      <c r="H2133" s="199">
        <v>101</v>
      </c>
      <c r="I2133" s="199">
        <v>101</v>
      </c>
      <c r="J2133" s="199">
        <v>0.61</v>
      </c>
      <c r="K2133" s="199">
        <f t="shared" si="32"/>
        <v>0.06</v>
      </c>
    </row>
    <row r="2134" spans="2:11" x14ac:dyDescent="0.25">
      <c r="B2134" s="198">
        <v>2106</v>
      </c>
      <c r="C2134" s="199" t="s">
        <v>482</v>
      </c>
      <c r="D2134" s="199" t="s">
        <v>1907</v>
      </c>
      <c r="E2134" s="199" t="s">
        <v>1391</v>
      </c>
      <c r="F2134" s="200">
        <v>43586</v>
      </c>
      <c r="G2134" s="200">
        <v>43616</v>
      </c>
      <c r="H2134" s="199">
        <v>3</v>
      </c>
      <c r="I2134" s="199">
        <v>3</v>
      </c>
      <c r="J2134" s="199">
        <v>0.61</v>
      </c>
      <c r="K2134" s="199">
        <f t="shared" si="32"/>
        <v>0</v>
      </c>
    </row>
    <row r="2135" spans="2:11" x14ac:dyDescent="0.25">
      <c r="B2135" s="198">
        <v>2107</v>
      </c>
      <c r="C2135" s="199" t="s">
        <v>482</v>
      </c>
      <c r="D2135" s="199" t="s">
        <v>1908</v>
      </c>
      <c r="E2135" s="199" t="s">
        <v>1359</v>
      </c>
      <c r="F2135" s="200">
        <v>43586</v>
      </c>
      <c r="G2135" s="200">
        <v>43616</v>
      </c>
      <c r="H2135" s="199">
        <v>3</v>
      </c>
      <c r="I2135" s="199">
        <v>3</v>
      </c>
      <c r="J2135" s="199">
        <v>0.61</v>
      </c>
      <c r="K2135" s="199">
        <f t="shared" si="32"/>
        <v>0</v>
      </c>
    </row>
    <row r="2136" spans="2:11" x14ac:dyDescent="0.25">
      <c r="B2136" s="198">
        <v>2108</v>
      </c>
      <c r="C2136" s="199" t="s">
        <v>482</v>
      </c>
      <c r="D2136" s="199" t="s">
        <v>1909</v>
      </c>
      <c r="E2136" s="199" t="s">
        <v>1346</v>
      </c>
      <c r="F2136" s="200">
        <v>43586</v>
      </c>
      <c r="G2136" s="200">
        <v>43616</v>
      </c>
      <c r="H2136" s="199">
        <v>104</v>
      </c>
      <c r="I2136" s="199">
        <v>104</v>
      </c>
      <c r="J2136" s="199">
        <v>0.61</v>
      </c>
      <c r="K2136" s="199">
        <f t="shared" si="32"/>
        <v>0.06</v>
      </c>
    </row>
    <row r="2137" spans="2:11" x14ac:dyDescent="0.25">
      <c r="B2137" s="198">
        <v>2109</v>
      </c>
      <c r="C2137" s="199" t="s">
        <v>482</v>
      </c>
      <c r="D2137" s="199" t="s">
        <v>1910</v>
      </c>
      <c r="E2137" s="199" t="s">
        <v>1347</v>
      </c>
      <c r="F2137" s="200">
        <v>43586</v>
      </c>
      <c r="G2137" s="200">
        <v>43616</v>
      </c>
      <c r="H2137" s="199">
        <v>3058</v>
      </c>
      <c r="I2137" s="199">
        <v>3058</v>
      </c>
      <c r="J2137" s="199">
        <v>0.61</v>
      </c>
      <c r="K2137" s="199">
        <f t="shared" si="32"/>
        <v>1.87</v>
      </c>
    </row>
    <row r="2138" spans="2:11" x14ac:dyDescent="0.25">
      <c r="B2138" s="198">
        <v>2110</v>
      </c>
      <c r="C2138" s="199" t="s">
        <v>482</v>
      </c>
      <c r="D2138" s="199" t="s">
        <v>1911</v>
      </c>
      <c r="E2138" s="199" t="s">
        <v>1348</v>
      </c>
      <c r="F2138" s="200">
        <v>43586</v>
      </c>
      <c r="G2138" s="200">
        <v>43616</v>
      </c>
      <c r="H2138" s="199">
        <v>42</v>
      </c>
      <c r="I2138" s="199">
        <v>42</v>
      </c>
      <c r="J2138" s="199">
        <v>0.61</v>
      </c>
      <c r="K2138" s="199">
        <f t="shared" si="32"/>
        <v>0.03</v>
      </c>
    </row>
    <row r="2139" spans="2:11" x14ac:dyDescent="0.25">
      <c r="B2139" s="198">
        <v>2111</v>
      </c>
      <c r="C2139" s="199" t="s">
        <v>482</v>
      </c>
      <c r="D2139" s="199" t="s">
        <v>1912</v>
      </c>
      <c r="E2139" s="199" t="s">
        <v>1350</v>
      </c>
      <c r="F2139" s="200">
        <v>43586</v>
      </c>
      <c r="G2139" s="200">
        <v>43616</v>
      </c>
      <c r="H2139" s="199">
        <v>420</v>
      </c>
      <c r="I2139" s="199">
        <v>420</v>
      </c>
      <c r="J2139" s="199">
        <v>0.61</v>
      </c>
      <c r="K2139" s="199">
        <f t="shared" si="32"/>
        <v>0.26</v>
      </c>
    </row>
    <row r="2140" spans="2:11" x14ac:dyDescent="0.25">
      <c r="B2140" s="46"/>
      <c r="C2140" s="46"/>
      <c r="D2140" s="139"/>
      <c r="F2140" s="201"/>
      <c r="G2140" s="201"/>
      <c r="H2140" s="138"/>
      <c r="I2140" s="180"/>
      <c r="J2140" s="231"/>
      <c r="K2140" s="218"/>
    </row>
    <row r="2141" spans="2:11" x14ac:dyDescent="0.25">
      <c r="B2141" s="46"/>
      <c r="C2141" s="45"/>
      <c r="F2141" s="137"/>
      <c r="G2141" s="20"/>
      <c r="H2141" s="21"/>
      <c r="I2141" s="20"/>
      <c r="J2141" s="212"/>
      <c r="K2141" s="205"/>
    </row>
    <row r="2142" spans="2:11" x14ac:dyDescent="0.25">
      <c r="B2142" s="46"/>
      <c r="C2142" s="45"/>
      <c r="F2142" s="152"/>
      <c r="G2142" s="180"/>
      <c r="I2142" s="180"/>
      <c r="J2142" s="217"/>
      <c r="K2142" s="203"/>
    </row>
    <row r="2143" spans="2:11" x14ac:dyDescent="0.25">
      <c r="B2143" s="46"/>
      <c r="C2143" s="45"/>
      <c r="G2143" s="23" t="s">
        <v>130</v>
      </c>
      <c r="H2143" s="131" t="s">
        <v>1340</v>
      </c>
      <c r="I2143" s="180">
        <f>SUMIF(E28:E2140,H2143,I28:I2140)</f>
        <v>116654069</v>
      </c>
      <c r="J2143" s="217"/>
      <c r="K2143" s="206">
        <f>SUMIF(E28:E2140,H2143,K28:K2140)</f>
        <v>73354.859999999971</v>
      </c>
    </row>
    <row r="2144" spans="2:11" x14ac:dyDescent="0.25">
      <c r="B2144" s="46"/>
      <c r="C2144" s="45"/>
      <c r="G2144" s="23"/>
      <c r="H2144" s="131" t="s">
        <v>1343</v>
      </c>
      <c r="I2144" s="180">
        <f>SUMIF(E28:E2140,H2144,I28:I2140)</f>
        <v>38489502</v>
      </c>
      <c r="J2144" s="217"/>
      <c r="K2144" s="206">
        <f>SUMIF(E28:E2140,H2144,K28:K2140)</f>
        <v>24677.709999999981</v>
      </c>
    </row>
    <row r="2145" spans="2:11" x14ac:dyDescent="0.25">
      <c r="B2145" s="46"/>
      <c r="C2145" s="45"/>
      <c r="G2145" s="180"/>
      <c r="H2145" s="131" t="s">
        <v>1344</v>
      </c>
      <c r="I2145" s="180">
        <f>SUMIF(E28:E2140,H2145,I28:I2140)</f>
        <v>256322174</v>
      </c>
      <c r="J2145" s="217"/>
      <c r="K2145" s="206">
        <f>SUMIF(E28:E2140,H2145,K28:K2140)</f>
        <v>166013.65</v>
      </c>
    </row>
    <row r="2146" spans="2:11" x14ac:dyDescent="0.25">
      <c r="B2146" s="46"/>
      <c r="C2146" s="45"/>
      <c r="G2146" s="180"/>
      <c r="H2146" s="131" t="s">
        <v>1346</v>
      </c>
      <c r="I2146" s="180">
        <f>SUMIF(E28:E2140,H2146,I28:I2140)</f>
        <v>20608059</v>
      </c>
      <c r="J2146" s="217"/>
      <c r="K2146" s="206">
        <f>SUMIF(E28:E2140,H2146,K28:K2140)</f>
        <v>13454.669999999996</v>
      </c>
    </row>
    <row r="2147" spans="2:11" x14ac:dyDescent="0.25">
      <c r="B2147" s="46"/>
      <c r="C2147" s="45"/>
      <c r="G2147" s="180"/>
      <c r="H2147" s="131" t="s">
        <v>1349</v>
      </c>
      <c r="I2147" s="180">
        <f>SUMIF(E28:E2140,H2147,I28:I2140)</f>
        <v>2085951</v>
      </c>
      <c r="J2147" s="217"/>
      <c r="K2147" s="206">
        <f>SUMIF(E28:E2140,H2147,K28:K2140)</f>
        <v>1416.69</v>
      </c>
    </row>
    <row r="2148" spans="2:11" x14ac:dyDescent="0.25">
      <c r="B2148" s="46"/>
      <c r="C2148" s="45"/>
      <c r="G2148" s="180"/>
      <c r="H2148" s="131" t="s">
        <v>1347</v>
      </c>
      <c r="I2148" s="180">
        <f>SUMIF($E$28:$E$28,$H36,$I$28:$I$28)</f>
        <v>0</v>
      </c>
      <c r="J2148" s="217"/>
      <c r="K2148" s="206">
        <f>SUMIF($E$28:$E$28,$H36,$K$28:$K$28)</f>
        <v>0</v>
      </c>
    </row>
    <row r="2149" spans="2:11" x14ac:dyDescent="0.25">
      <c r="B2149" s="46"/>
      <c r="C2149" s="45"/>
      <c r="G2149" s="180"/>
      <c r="H2149" s="131" t="s">
        <v>1348</v>
      </c>
      <c r="I2149" s="180">
        <f>SUMIF(E28:E2140,H2149,I28:I2140)</f>
        <v>9341227</v>
      </c>
      <c r="J2149" s="217"/>
      <c r="K2149" s="206">
        <f>SUMIF(E28:E2140,H2149,K28:K2140)</f>
        <v>6009.67</v>
      </c>
    </row>
    <row r="2150" spans="2:11" x14ac:dyDescent="0.25">
      <c r="B2150" s="46"/>
      <c r="C2150" s="45"/>
      <c r="G2150" s="180"/>
      <c r="H2150" s="131" t="s">
        <v>1350</v>
      </c>
      <c r="I2150" s="180">
        <f>SUMIF(E28:E2140,H2150,I28:I2140)</f>
        <v>81571141</v>
      </c>
      <c r="J2150" s="217"/>
      <c r="K2150" s="206">
        <f>SUMIF(E28:E2140,H2150,K28:K2140)</f>
        <v>51709.999999999978</v>
      </c>
    </row>
    <row r="2151" spans="2:11" x14ac:dyDescent="0.25">
      <c r="B2151" s="46"/>
      <c r="C2151" s="45"/>
      <c r="G2151" s="180"/>
      <c r="H2151" s="131" t="s">
        <v>1913</v>
      </c>
      <c r="I2151" s="180">
        <f>SUMIF(E28:E2140,H2151,I28:I2140)</f>
        <v>0</v>
      </c>
      <c r="J2151" s="217"/>
      <c r="K2151" s="206">
        <f>SUMIF(E28:E2140,H2151,K28:K2140)</f>
        <v>0</v>
      </c>
    </row>
    <row r="2152" spans="2:11" x14ac:dyDescent="0.25">
      <c r="B2152" s="46"/>
      <c r="C2152" s="45"/>
      <c r="G2152" s="180"/>
      <c r="H2152" s="131" t="s">
        <v>1345</v>
      </c>
      <c r="I2152" s="180">
        <f>SUMIF(E28:E2140,H2152,I28:I2140)</f>
        <v>21294169</v>
      </c>
      <c r="J2152" s="217"/>
      <c r="K2152" s="206">
        <f>SUMIF(E28:E2140,H2152,K28:K2140)</f>
        <v>13962.439999999993</v>
      </c>
    </row>
    <row r="2153" spans="2:11" x14ac:dyDescent="0.25">
      <c r="B2153" s="46"/>
      <c r="C2153" s="45"/>
      <c r="G2153" s="180"/>
      <c r="H2153" s="131" t="s">
        <v>1359</v>
      </c>
      <c r="I2153" s="180">
        <f>SUMIF(E28:E2140,H2153,I28:I2140)</f>
        <v>858764</v>
      </c>
      <c r="J2153" s="217"/>
      <c r="K2153" s="206">
        <f>SUMIF(E28:E2140,H2153,K28:K2140)</f>
        <v>551.41</v>
      </c>
    </row>
    <row r="2154" spans="2:11" x14ac:dyDescent="0.25">
      <c r="B2154" s="46"/>
      <c r="C2154" s="45"/>
      <c r="G2154" s="180"/>
      <c r="H2154" s="131" t="s">
        <v>1358</v>
      </c>
      <c r="I2154" s="180">
        <f>SUMIF(E28:E2140,H2154,I28:I2140)</f>
        <v>122932</v>
      </c>
      <c r="J2154" s="217"/>
      <c r="K2154" s="206">
        <f>SUMIF(E28:E2140,H2154,K28:K2140)</f>
        <v>81.319999999999993</v>
      </c>
    </row>
    <row r="2155" spans="2:11" x14ac:dyDescent="0.25">
      <c r="B2155" s="46"/>
      <c r="C2155" s="45"/>
      <c r="G2155" s="180"/>
      <c r="H2155" s="131" t="s">
        <v>1342</v>
      </c>
      <c r="I2155" s="180">
        <f>SUMIF(E28:E2140,H2155,I28:I2140)</f>
        <v>3282442</v>
      </c>
      <c r="J2155" s="217"/>
      <c r="K2155" s="206">
        <f>SUMIF(E28:E2140,H2155,K28:K2140)</f>
        <v>2167.9900000000016</v>
      </c>
    </row>
    <row r="2156" spans="2:11" x14ac:dyDescent="0.25">
      <c r="B2156" s="46"/>
      <c r="C2156" s="45"/>
      <c r="G2156" s="180"/>
      <c r="H2156" s="131" t="s">
        <v>1352</v>
      </c>
      <c r="I2156" s="180">
        <f>SUMIF(E28:E2140,H2156,I28:I2140)</f>
        <v>149473</v>
      </c>
      <c r="J2156" s="217"/>
      <c r="K2156" s="206">
        <f>SUMIF(E28:E2140,H2156,K28:K2140)</f>
        <v>99.77</v>
      </c>
    </row>
    <row r="2157" spans="2:11" x14ac:dyDescent="0.25">
      <c r="B2157" s="46"/>
      <c r="C2157" s="45"/>
      <c r="G2157" s="180"/>
      <c r="H2157" s="131"/>
      <c r="I2157" s="180"/>
      <c r="J2157" s="217"/>
      <c r="K2157" s="206"/>
    </row>
    <row r="2158" spans="2:11" x14ac:dyDescent="0.25">
      <c r="B2158" s="46"/>
      <c r="C2158" s="45"/>
      <c r="F2158" s="137"/>
      <c r="G2158" s="20"/>
      <c r="H2158" s="21"/>
      <c r="I2158" s="20"/>
      <c r="J2158" s="212"/>
      <c r="K2158" s="205"/>
    </row>
    <row r="2159" spans="2:11" x14ac:dyDescent="0.25">
      <c r="B2159" s="46"/>
      <c r="C2159" s="45"/>
      <c r="F2159" s="152"/>
      <c r="G2159" s="180"/>
      <c r="I2159" s="180"/>
      <c r="J2159" s="217"/>
      <c r="K2159" s="203"/>
    </row>
    <row r="2160" spans="2:11" x14ac:dyDescent="0.25">
      <c r="G2160" s="23" t="s">
        <v>131</v>
      </c>
      <c r="H2160" s="180"/>
      <c r="I2160" s="180">
        <f>SUM(I28:I2140)</f>
        <v>613891273</v>
      </c>
      <c r="K2160" s="218">
        <f>SUM(K28:K2140)</f>
        <v>394355.24000000092</v>
      </c>
    </row>
    <row r="2162" spans="2:11" x14ac:dyDescent="0.25">
      <c r="B2162" s="32" t="s">
        <v>132</v>
      </c>
      <c r="C2162" s="24"/>
      <c r="D2162" s="136"/>
      <c r="E2162" s="135"/>
      <c r="F2162" s="135"/>
      <c r="G2162" s="135"/>
      <c r="H2162" s="135"/>
      <c r="I2162" s="135"/>
      <c r="J2162" s="135"/>
      <c r="K2162" s="134"/>
    </row>
    <row r="2163" spans="2:11" x14ac:dyDescent="0.25">
      <c r="B2163" s="26"/>
      <c r="C2163" s="27"/>
      <c r="D2163" s="133"/>
      <c r="E2163" s="133"/>
      <c r="F2163" s="133"/>
      <c r="G2163" s="133"/>
      <c r="H2163" s="133"/>
      <c r="I2163" s="133"/>
      <c r="J2163" s="133"/>
      <c r="K2163" s="132"/>
    </row>
    <row r="2164" spans="2:11" x14ac:dyDescent="0.25">
      <c r="B2164" s="18"/>
      <c r="C2164" s="18"/>
      <c r="D2164" s="18"/>
      <c r="E2164" s="18"/>
      <c r="F2164" s="18"/>
      <c r="G2164" s="18"/>
      <c r="H2164" s="18"/>
      <c r="I2164" s="18"/>
      <c r="J2164" s="18"/>
    </row>
    <row r="2166" spans="2:11" x14ac:dyDescent="0.25">
      <c r="B2166" s="10" t="s">
        <v>133</v>
      </c>
      <c r="J2166" s="207"/>
    </row>
    <row r="2167" spans="2:11" x14ac:dyDescent="0.25">
      <c r="J2167" s="131"/>
      <c r="K2167" s="207"/>
    </row>
    <row r="2168" spans="2:11" x14ac:dyDescent="0.25">
      <c r="C2168" s="15" t="s">
        <v>4</v>
      </c>
      <c r="D2168" s="71"/>
      <c r="F2168" s="14" t="s">
        <v>0</v>
      </c>
      <c r="G2168" s="12" t="str">
        <f>K1</f>
        <v>06/04/2019</v>
      </c>
      <c r="J2168" s="131"/>
      <c r="K2168" s="207"/>
    </row>
    <row r="2169" spans="2:11" x14ac:dyDescent="0.25">
      <c r="C2169" s="9" t="s">
        <v>8</v>
      </c>
      <c r="D2169" s="30"/>
      <c r="F2169" s="22" t="s">
        <v>2</v>
      </c>
      <c r="G2169" s="13">
        <f>K2</f>
        <v>8483</v>
      </c>
    </row>
    <row r="2170" spans="2:11" x14ac:dyDescent="0.25">
      <c r="C2170" s="16" t="s">
        <v>6</v>
      </c>
      <c r="D2170" s="70"/>
      <c r="F2170" s="22" t="s">
        <v>134</v>
      </c>
      <c r="G2170" s="13" t="str">
        <f>D20</f>
        <v>NBCU</v>
      </c>
    </row>
    <row r="2171" spans="2:11" x14ac:dyDescent="0.25">
      <c r="C2171" s="17" t="s">
        <v>7</v>
      </c>
      <c r="D2171" s="69"/>
      <c r="F2171" s="130"/>
      <c r="G2171" s="90"/>
      <c r="H2171" s="90"/>
      <c r="I2171" s="90"/>
      <c r="J2171" s="11" t="s">
        <v>135</v>
      </c>
      <c r="K2171" s="209">
        <f>SUM(K28:K2140)</f>
        <v>394355.24000000092</v>
      </c>
    </row>
    <row r="2172" spans="2:11" x14ac:dyDescent="0.25">
      <c r="C2172" s="4"/>
      <c r="D2172" s="4"/>
      <c r="E2172" s="3"/>
      <c r="F2172" s="3"/>
      <c r="G2172" s="90"/>
      <c r="H2172" s="90"/>
      <c r="I2172" s="90"/>
    </row>
    <row r="2173" spans="2:11" x14ac:dyDescent="0.25">
      <c r="C2173" s="4"/>
      <c r="D2173" s="4"/>
      <c r="E2173" s="3"/>
      <c r="F2173" s="3"/>
      <c r="G2173" s="3"/>
    </row>
  </sheetData>
  <autoFilter ref="B27:K28" xr:uid="{00000000-0009-0000-0000-00000C000000}"/>
  <mergeCells count="11">
    <mergeCell ref="D21:F21"/>
    <mergeCell ref="G5:K5"/>
    <mergeCell ref="G6:K6"/>
    <mergeCell ref="G7:K7"/>
    <mergeCell ref="G4:K4"/>
    <mergeCell ref="G11:K11"/>
    <mergeCell ref="G9:K9"/>
    <mergeCell ref="G8:K8"/>
    <mergeCell ref="G12:K12"/>
    <mergeCell ref="G13:K13"/>
    <mergeCell ref="G15:K15"/>
  </mergeCells>
  <hyperlinks>
    <hyperlink ref="B9" r:id="rId1" xr:uid="{00000000-0004-0000-0C00-000000000000}"/>
    <hyperlink ref="D16" r:id="rId2" xr:uid="{00000000-0004-0000-0C00-000001000000}"/>
    <hyperlink ref="B9" r:id="rId3" xr:uid="{00000000-0004-0000-0C00-000002000000}"/>
    <hyperlink ref="D16" r:id="rId4" xr:uid="{00000000-0004-0000-0C00-000003000000}"/>
    <hyperlink ref="B9" r:id="rId5" xr:uid="{00000000-0004-0000-0C00-000004000000}"/>
    <hyperlink ref="D16" r:id="rId6" xr:uid="{00000000-0004-0000-0C00-000005000000}"/>
    <hyperlink ref="B9" r:id="rId7" xr:uid="{00000000-0004-0000-0C00-000006000000}"/>
    <hyperlink ref="D16" r:id="rId8" xr:uid="{00000000-0004-0000-0C00-000007000000}"/>
    <hyperlink ref="B9" r:id="rId9" xr:uid="{00000000-0004-0000-0C00-000008000000}"/>
    <hyperlink ref="D16" r:id="rId10" xr:uid="{00000000-0004-0000-0C00-000009000000}"/>
    <hyperlink ref="B9" r:id="rId11" xr:uid="{00000000-0004-0000-0C00-00000A000000}"/>
    <hyperlink ref="D16" r:id="rId12" xr:uid="{00000000-0004-0000-0C00-00000B000000}"/>
    <hyperlink ref="B9" r:id="rId13" xr:uid="{00000000-0004-0000-0C00-00000C000000}"/>
    <hyperlink ref="D16" r:id="rId14" xr:uid="{00000000-0004-0000-0C00-00000D000000}"/>
    <hyperlink ref="B9" r:id="rId15" xr:uid="{00000000-0004-0000-0C00-00000E000000}"/>
    <hyperlink ref="D16" r:id="rId16" xr:uid="{00000000-0004-0000-0C00-00000F000000}"/>
    <hyperlink ref="B9" r:id="rId17" xr:uid="{00000000-0004-0000-0C00-000010000000}"/>
    <hyperlink ref="D16" r:id="rId18" xr:uid="{00000000-0004-0000-0C00-000011000000}"/>
    <hyperlink ref="B9" r:id="rId19" xr:uid="{00000000-0004-0000-0C00-000012000000}"/>
    <hyperlink ref="D16" r:id="rId20" xr:uid="{00000000-0004-0000-0C00-000013000000}"/>
    <hyperlink ref="B9" r:id="rId21" xr:uid="{00000000-0004-0000-0C00-000014000000}"/>
    <hyperlink ref="D16" r:id="rId22" xr:uid="{00000000-0004-0000-0C00-000015000000}"/>
    <hyperlink ref="B9" r:id="rId23" xr:uid="{00000000-0004-0000-0C00-000016000000}"/>
    <hyperlink ref="D16" r:id="rId24" xr:uid="{00000000-0004-0000-0C00-000017000000}"/>
    <hyperlink ref="B9" r:id="rId25" xr:uid="{00000000-0004-0000-0C00-000018000000}"/>
    <hyperlink ref="D16" r:id="rId26" xr:uid="{00000000-0004-0000-0C00-000019000000}"/>
    <hyperlink ref="B9" r:id="rId27" xr:uid="{00000000-0004-0000-0C00-00001A000000}"/>
    <hyperlink ref="D16" r:id="rId28" xr:uid="{00000000-0004-0000-0C00-00001B000000}"/>
    <hyperlink ref="B9" r:id="rId29" xr:uid="{00000000-0004-0000-0C00-00001C000000}"/>
    <hyperlink ref="D16" r:id="rId30" xr:uid="{00000000-0004-0000-0C00-00001D000000}"/>
    <hyperlink ref="B9" r:id="rId31" xr:uid="{00000000-0004-0000-0C00-00001E000000}"/>
    <hyperlink ref="D16" r:id="rId32" xr:uid="{00000000-0004-0000-0C00-00001F000000}"/>
    <hyperlink ref="B9" r:id="rId33" xr:uid="{00000000-0004-0000-0C00-000020000000}"/>
    <hyperlink ref="D16" r:id="rId34" xr:uid="{00000000-0004-0000-0C00-000021000000}"/>
    <hyperlink ref="B9" r:id="rId35" xr:uid="{00000000-0004-0000-0C00-000022000000}"/>
    <hyperlink ref="D16" r:id="rId36" xr:uid="{00000000-0004-0000-0C00-000023000000}"/>
    <hyperlink ref="B9" r:id="rId37" xr:uid="{00000000-0004-0000-0C00-000024000000}"/>
    <hyperlink ref="D16" r:id="rId38" xr:uid="{00000000-0004-0000-0C00-000025000000}"/>
    <hyperlink ref="B9" r:id="rId39" xr:uid="{00000000-0004-0000-0C00-000026000000}"/>
    <hyperlink ref="D16" r:id="rId40" xr:uid="{00000000-0004-0000-0C00-000027000000}"/>
  </hyperlinks>
  <printOptions horizontalCentered="1"/>
  <pageMargins left="0.5" right="0.5" top="0.5" bottom="0.6" header="0.2" footer="0.2"/>
  <pageSetup scale="5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pageSetUpPr fitToPage="1"/>
  </sheetPr>
  <dimension ref="A1:N64"/>
  <sheetViews>
    <sheetView showGridLines="0" topLeftCell="A22" zoomScale="130" zoomScaleNormal="130" zoomScalePageLayoutView="90" workbookViewId="0">
      <selection activeCell="H1" sqref="H1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6" width="14.42578125" style="2" customWidth="1"/>
    <col min="7" max="7" width="13.5703125" style="2" customWidth="1"/>
    <col min="8" max="8" width="14.42578125" style="2" customWidth="1"/>
    <col min="9" max="9" width="13" style="2" customWidth="1"/>
    <col min="10" max="10" width="13.7109375" style="2" customWidth="1"/>
    <col min="11" max="11" width="12.7109375" style="2" customWidth="1"/>
    <col min="12" max="12" width="2" style="2" customWidth="1"/>
    <col min="13" max="13" width="12.28515625" style="2" customWidth="1"/>
    <col min="14" max="14" width="16" style="2" customWidth="1"/>
    <col min="15" max="15" width="4.7109375" style="2" customWidth="1"/>
    <col min="16" max="16" width="8.7109375" style="2" customWidth="1"/>
    <col min="17" max="16384" width="8.7109375" style="2"/>
  </cols>
  <sheetData>
    <row r="1" spans="1:11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1" x14ac:dyDescent="0.25">
      <c r="B2" s="62"/>
      <c r="C2" s="62"/>
      <c r="D2" s="62"/>
      <c r="E2" s="62"/>
      <c r="F2" s="62"/>
      <c r="G2" s="62"/>
      <c r="H2" s="62"/>
      <c r="J2" s="23" t="s">
        <v>2</v>
      </c>
      <c r="K2" s="82">
        <v>8484</v>
      </c>
    </row>
    <row r="3" spans="1:11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1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1" x14ac:dyDescent="0.25">
      <c r="B6" s="65" t="s">
        <v>4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1" x14ac:dyDescent="0.25">
      <c r="B7" s="64" t="s">
        <v>6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62"/>
    </row>
    <row r="11" spans="1:11" x14ac:dyDescent="0.25">
      <c r="C11" s="61"/>
      <c r="D11" s="59"/>
      <c r="E11" s="59"/>
      <c r="F11" s="59"/>
      <c r="G11" s="244" t="s">
        <v>11</v>
      </c>
      <c r="H11" s="245"/>
      <c r="I11" s="245"/>
      <c r="J11" s="245"/>
      <c r="K11" s="245"/>
    </row>
    <row r="12" spans="1:11" x14ac:dyDescent="0.25">
      <c r="B12" s="54" t="s">
        <v>12</v>
      </c>
      <c r="C12" s="59"/>
      <c r="D12" s="100" t="s">
        <v>1914</v>
      </c>
      <c r="E12" s="59"/>
      <c r="F12" s="59"/>
      <c r="G12" s="247" t="s">
        <v>14</v>
      </c>
      <c r="H12" s="245"/>
      <c r="I12" s="245"/>
      <c r="J12" s="245"/>
      <c r="K12" s="245"/>
    </row>
    <row r="13" spans="1:11" x14ac:dyDescent="0.25">
      <c r="C13" s="59"/>
      <c r="D13" s="58" t="s">
        <v>1915</v>
      </c>
      <c r="E13" s="59"/>
      <c r="F13" s="59"/>
      <c r="G13" s="248" t="s">
        <v>16</v>
      </c>
      <c r="H13" s="245"/>
      <c r="I13" s="245"/>
      <c r="J13" s="245"/>
      <c r="K13" s="245"/>
    </row>
    <row r="14" spans="1:11" x14ac:dyDescent="0.25">
      <c r="C14" s="59"/>
      <c r="D14" s="57" t="s">
        <v>1916</v>
      </c>
      <c r="E14" s="185"/>
      <c r="F14" s="185"/>
      <c r="G14" s="182"/>
      <c r="H14" s="182"/>
      <c r="I14" s="182"/>
      <c r="J14" s="182"/>
      <c r="K14" s="182"/>
    </row>
    <row r="15" spans="1:11" x14ac:dyDescent="0.25">
      <c r="A15" s="2" t="s">
        <v>18</v>
      </c>
      <c r="C15" s="185"/>
      <c r="D15" s="57" t="s">
        <v>1917</v>
      </c>
      <c r="E15" s="185"/>
      <c r="F15" s="185"/>
      <c r="G15" s="249" t="s">
        <v>20</v>
      </c>
      <c r="H15" s="245"/>
      <c r="I15" s="245"/>
      <c r="J15" s="245"/>
      <c r="K15" s="245"/>
    </row>
    <row r="16" spans="1:11" x14ac:dyDescent="0.25">
      <c r="D16" s="100"/>
      <c r="E16" s="185"/>
      <c r="F16" s="185"/>
      <c r="G16" s="146"/>
      <c r="H16" s="144" t="s">
        <v>22</v>
      </c>
      <c r="I16" s="144" t="s">
        <v>23</v>
      </c>
      <c r="J16" s="145" t="s">
        <v>24</v>
      </c>
      <c r="K16" s="144"/>
    </row>
    <row r="17" spans="2:14" x14ac:dyDescent="0.25">
      <c r="C17" s="185"/>
      <c r="D17" s="33"/>
      <c r="E17" s="185"/>
      <c r="F17" s="185"/>
      <c r="G17" s="192"/>
      <c r="H17" s="193" t="s">
        <v>25</v>
      </c>
      <c r="I17" s="194">
        <v>1.05</v>
      </c>
      <c r="J17" s="240">
        <f>SUM(I27:I32) + D22</f>
        <v>1020395</v>
      </c>
      <c r="K17" s="196"/>
    </row>
    <row r="18" spans="2:14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</v>
      </c>
      <c r="J18" s="51"/>
      <c r="K18" s="48"/>
    </row>
    <row r="19" spans="2:14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0.95</v>
      </c>
      <c r="J19" s="51"/>
      <c r="K19" s="48"/>
    </row>
    <row r="20" spans="2:14" x14ac:dyDescent="0.25">
      <c r="B20" s="54" t="s">
        <v>30</v>
      </c>
      <c r="D20" s="181" t="s">
        <v>1914</v>
      </c>
      <c r="E20" s="185"/>
      <c r="F20" s="185"/>
      <c r="G20" s="172"/>
      <c r="H20" s="49" t="s">
        <v>32</v>
      </c>
      <c r="I20" s="191">
        <v>0.89</v>
      </c>
      <c r="J20" s="51"/>
      <c r="K20" s="48"/>
    </row>
    <row r="21" spans="2:14" x14ac:dyDescent="0.25">
      <c r="B21" s="54" t="s">
        <v>33</v>
      </c>
      <c r="D21" s="256" t="s">
        <v>1914</v>
      </c>
      <c r="E21" s="245"/>
      <c r="F21" s="185"/>
      <c r="G21" s="172"/>
      <c r="H21" s="49" t="s">
        <v>142</v>
      </c>
      <c r="I21" s="191">
        <v>0.84</v>
      </c>
      <c r="J21" s="51"/>
      <c r="K21" s="48"/>
    </row>
    <row r="22" spans="2:14" x14ac:dyDescent="0.25">
      <c r="B22" s="10" t="s">
        <v>36</v>
      </c>
      <c r="D22" s="19">
        <v>572328</v>
      </c>
      <c r="E22" s="185"/>
      <c r="F22" s="185"/>
      <c r="G22" s="172"/>
      <c r="H22" s="49" t="s">
        <v>1312</v>
      </c>
      <c r="I22" s="191">
        <v>0.79</v>
      </c>
      <c r="J22" s="197"/>
      <c r="K22" s="48"/>
    </row>
    <row r="23" spans="2:14" x14ac:dyDescent="0.25">
      <c r="B23" s="10"/>
      <c r="D23" s="19"/>
      <c r="E23" s="185"/>
      <c r="F23" s="185"/>
      <c r="G23" s="172"/>
      <c r="H23" s="49" t="s">
        <v>38</v>
      </c>
      <c r="I23" s="191">
        <v>0.75</v>
      </c>
      <c r="J23" s="197"/>
      <c r="K23" s="48"/>
    </row>
    <row r="24" spans="2:14" x14ac:dyDescent="0.25">
      <c r="B24" s="10"/>
      <c r="D24" s="19"/>
      <c r="E24" s="185"/>
      <c r="F24" s="185"/>
      <c r="G24" s="172"/>
      <c r="H24" s="49" t="s">
        <v>1082</v>
      </c>
      <c r="I24" s="191">
        <v>0.73</v>
      </c>
      <c r="J24" s="197"/>
      <c r="K24" s="48"/>
    </row>
    <row r="25" spans="2:14" x14ac:dyDescent="0.25">
      <c r="B25" s="185"/>
      <c r="C25" s="185"/>
      <c r="D25" s="185"/>
      <c r="E25" s="185"/>
      <c r="F25" s="185"/>
      <c r="G25" s="185"/>
      <c r="H25" s="185"/>
      <c r="I25" s="185"/>
      <c r="K25" s="182"/>
      <c r="L25" s="182"/>
      <c r="M25" s="182"/>
      <c r="N25" s="182"/>
    </row>
    <row r="26" spans="2:14" ht="47.25" customHeight="1" x14ac:dyDescent="0.25">
      <c r="B26" s="5" t="s">
        <v>41</v>
      </c>
      <c r="C26" s="5" t="s">
        <v>42</v>
      </c>
      <c r="D26" s="5" t="s">
        <v>43</v>
      </c>
      <c r="E26" s="5" t="s">
        <v>44</v>
      </c>
      <c r="F26" s="186" t="s">
        <v>45</v>
      </c>
      <c r="G26" s="186" t="s">
        <v>46</v>
      </c>
      <c r="H26" s="186" t="s">
        <v>47</v>
      </c>
      <c r="I26" s="186" t="s">
        <v>48</v>
      </c>
      <c r="J26" s="186" t="s">
        <v>23</v>
      </c>
      <c r="K26" s="186" t="s">
        <v>49</v>
      </c>
    </row>
    <row r="27" spans="2:14" x14ac:dyDescent="0.25">
      <c r="B27" s="198">
        <v>1</v>
      </c>
      <c r="C27" s="199">
        <v>10161973</v>
      </c>
      <c r="D27" s="199" t="s">
        <v>1918</v>
      </c>
      <c r="E27" s="199" t="s">
        <v>1914</v>
      </c>
      <c r="F27" s="200">
        <v>43430</v>
      </c>
      <c r="G27" s="200">
        <v>43830</v>
      </c>
      <c r="H27" s="199">
        <v>243744</v>
      </c>
      <c r="I27" s="199">
        <v>243744</v>
      </c>
      <c r="J27" s="199">
        <v>1.05</v>
      </c>
      <c r="K27" s="199">
        <f>ROUND(I27*(J27/1000),2)</f>
        <v>255.93</v>
      </c>
    </row>
    <row r="28" spans="2:14" ht="16.5" customHeight="1" thickBot="1" x14ac:dyDescent="0.3">
      <c r="B28" s="198">
        <v>2</v>
      </c>
      <c r="C28" s="199">
        <v>10161992</v>
      </c>
      <c r="D28" s="199" t="s">
        <v>1919</v>
      </c>
      <c r="E28" s="199" t="s">
        <v>1914</v>
      </c>
      <c r="F28" s="200">
        <v>43465</v>
      </c>
      <c r="G28" s="200">
        <v>43830</v>
      </c>
      <c r="H28" s="199">
        <v>193597</v>
      </c>
      <c r="I28" s="199">
        <v>193597</v>
      </c>
      <c r="J28" s="199">
        <v>1.05</v>
      </c>
      <c r="K28" s="199">
        <f>ROUND(I28*(J28/1000),2)</f>
        <v>203.28</v>
      </c>
    </row>
    <row r="29" spans="2:14" ht="16.5" customHeight="1" thickTop="1" x14ac:dyDescent="0.25">
      <c r="B29" s="198">
        <v>3</v>
      </c>
      <c r="C29" s="199">
        <v>10321984</v>
      </c>
      <c r="D29" s="199" t="s">
        <v>1920</v>
      </c>
      <c r="E29" s="199" t="s">
        <v>1914</v>
      </c>
      <c r="F29" s="200">
        <v>43606</v>
      </c>
      <c r="G29" s="200">
        <v>43611</v>
      </c>
      <c r="H29" s="199">
        <v>2867</v>
      </c>
      <c r="I29" s="199">
        <v>2867</v>
      </c>
      <c r="J29" s="199">
        <v>1.05</v>
      </c>
      <c r="K29" s="199">
        <f>ROUND(I29*(J29/1000),2)</f>
        <v>3.01</v>
      </c>
    </row>
    <row r="30" spans="2:14" x14ac:dyDescent="0.25">
      <c r="B30" s="198">
        <v>4</v>
      </c>
      <c r="C30" s="199">
        <v>10321985</v>
      </c>
      <c r="D30" s="199" t="s">
        <v>1921</v>
      </c>
      <c r="E30" s="199" t="s">
        <v>1914</v>
      </c>
      <c r="F30" s="200">
        <v>43612</v>
      </c>
      <c r="G30" s="200">
        <v>43618</v>
      </c>
      <c r="H30" s="199">
        <v>7859</v>
      </c>
      <c r="I30" s="199">
        <v>7859</v>
      </c>
      <c r="J30" s="199">
        <v>1.05</v>
      </c>
      <c r="K30" s="199">
        <f>ROUND(I30*(J30/1000),2)</f>
        <v>8.25</v>
      </c>
    </row>
    <row r="31" spans="2:14" x14ac:dyDescent="0.25">
      <c r="B31" s="46"/>
      <c r="E31" s="13"/>
      <c r="F31" s="117"/>
      <c r="G31" s="117"/>
      <c r="H31" s="180"/>
      <c r="I31" s="180"/>
      <c r="J31" s="151"/>
      <c r="K31" s="217"/>
    </row>
    <row r="32" spans="2:14" x14ac:dyDescent="0.25">
      <c r="B32" s="46"/>
      <c r="C32" s="45"/>
      <c r="F32" s="20"/>
      <c r="G32" s="20"/>
      <c r="H32" s="20"/>
      <c r="I32" s="212"/>
      <c r="J32" s="213"/>
      <c r="K32" s="213"/>
    </row>
    <row r="33" spans="2:11" x14ac:dyDescent="0.25">
      <c r="B33" s="46"/>
      <c r="C33" s="45"/>
      <c r="F33" s="180"/>
      <c r="G33" s="180"/>
      <c r="I33" s="180"/>
      <c r="J33" s="217"/>
      <c r="K33" s="218"/>
    </row>
    <row r="34" spans="2:11" ht="16.5" customHeight="1" thickBot="1" x14ac:dyDescent="0.3">
      <c r="B34" s="46"/>
      <c r="C34" s="45"/>
      <c r="F34" s="152"/>
      <c r="G34" s="47" t="s">
        <v>130</v>
      </c>
      <c r="H34" s="152" t="s">
        <v>1914</v>
      </c>
      <c r="I34" s="151">
        <f>SUMIF(E27:E32,H34,I27:I32)</f>
        <v>448067</v>
      </c>
      <c r="J34" s="214"/>
      <c r="K34" s="216">
        <f>SUMIF(E27:E32,H34,K27:K32)</f>
        <v>470.47</v>
      </c>
    </row>
    <row r="35" spans="2:11" ht="16.5" customHeight="1" thickTop="1" x14ac:dyDescent="0.25">
      <c r="B35" s="46"/>
      <c r="C35" s="45"/>
      <c r="F35" s="152"/>
      <c r="G35" s="47"/>
      <c r="H35" s="152" t="s">
        <v>565</v>
      </c>
      <c r="I35" s="151">
        <f>SUMIF($E$27:$E$28,$H31,$J$27:$J$28)</f>
        <v>0</v>
      </c>
      <c r="J35" s="214"/>
      <c r="K35" s="222" t="s">
        <v>1316</v>
      </c>
    </row>
    <row r="36" spans="2:11" x14ac:dyDescent="0.25">
      <c r="B36" s="46"/>
      <c r="C36" s="45"/>
      <c r="F36" s="152"/>
      <c r="G36" s="47"/>
      <c r="H36" s="152"/>
      <c r="I36" s="151"/>
      <c r="J36" s="214"/>
      <c r="K36" s="216"/>
    </row>
    <row r="37" spans="2:11" x14ac:dyDescent="0.25">
      <c r="B37" s="46"/>
      <c r="C37" s="45"/>
      <c r="F37" s="152"/>
      <c r="G37" s="47"/>
      <c r="H37" s="152"/>
      <c r="I37" s="151"/>
      <c r="J37" s="214"/>
      <c r="K37" s="216"/>
    </row>
    <row r="38" spans="2:11" ht="15.75" customHeight="1" x14ac:dyDescent="0.25">
      <c r="B38" s="46"/>
      <c r="C38" s="45"/>
      <c r="F38" s="20"/>
      <c r="G38" s="20"/>
      <c r="H38" s="21"/>
      <c r="I38" s="20"/>
      <c r="J38" s="212"/>
      <c r="K38" s="213"/>
    </row>
    <row r="39" spans="2:11" ht="15.75" customHeight="1" x14ac:dyDescent="0.25">
      <c r="B39" s="46"/>
      <c r="C39" s="45"/>
      <c r="F39" s="152"/>
      <c r="G39" s="180"/>
      <c r="I39" s="180"/>
      <c r="J39" s="217"/>
      <c r="K39" s="218"/>
    </row>
    <row r="40" spans="2:11" ht="16.5" customHeight="1" thickBot="1" x14ac:dyDescent="0.3">
      <c r="B40" s="46"/>
      <c r="C40" s="45"/>
      <c r="F40" s="152"/>
      <c r="G40" s="47" t="s">
        <v>131</v>
      </c>
      <c r="I40" s="180">
        <f>SUM(I27:I32)</f>
        <v>448067</v>
      </c>
      <c r="J40" s="217"/>
      <c r="K40" s="224">
        <f>SUM(K27:K32)</f>
        <v>470.47</v>
      </c>
    </row>
    <row r="41" spans="2:11" x14ac:dyDescent="0.25">
      <c r="B41" s="46"/>
      <c r="C41" s="45"/>
      <c r="F41" s="152"/>
      <c r="G41" s="180"/>
      <c r="I41" s="180"/>
      <c r="J41" s="217"/>
      <c r="K41" s="218"/>
    </row>
    <row r="42" spans="2:11" x14ac:dyDescent="0.25">
      <c r="B42" s="32" t="s">
        <v>132</v>
      </c>
      <c r="C42" s="24"/>
      <c r="D42" s="35"/>
      <c r="E42" s="24"/>
      <c r="F42" s="24"/>
      <c r="G42" s="24"/>
      <c r="H42" s="24"/>
      <c r="I42" s="24"/>
      <c r="J42" s="24"/>
      <c r="K42" s="25"/>
    </row>
    <row r="43" spans="2:11" x14ac:dyDescent="0.25">
      <c r="B43" s="116"/>
      <c r="C43" s="114"/>
      <c r="D43" s="115"/>
      <c r="E43" s="114"/>
      <c r="F43" s="114"/>
      <c r="G43" s="114"/>
      <c r="H43" s="114"/>
      <c r="I43" s="114"/>
      <c r="J43" s="114"/>
      <c r="K43" s="113"/>
    </row>
    <row r="44" spans="2:11" x14ac:dyDescent="0.25">
      <c r="B44" s="112"/>
      <c r="C44" s="112"/>
      <c r="D44" s="112"/>
      <c r="E44" s="112"/>
      <c r="F44" s="112"/>
      <c r="G44" s="112"/>
      <c r="H44" s="112"/>
      <c r="I44" s="112"/>
      <c r="J44" s="112"/>
      <c r="K44" s="112"/>
    </row>
    <row r="45" spans="2:11" x14ac:dyDescent="0.25">
      <c r="B45" s="10" t="s">
        <v>133</v>
      </c>
      <c r="J45" s="152"/>
      <c r="K45" s="216"/>
    </row>
    <row r="46" spans="2:11" ht="15.75" customHeight="1" x14ac:dyDescent="0.25"/>
    <row r="47" spans="2:11" x14ac:dyDescent="0.25">
      <c r="C47" s="15" t="s">
        <v>4</v>
      </c>
      <c r="D47" s="71"/>
      <c r="E47" s="14" t="s">
        <v>0</v>
      </c>
      <c r="F47" s="12" t="str">
        <f>K1</f>
        <v>06/04/2019</v>
      </c>
    </row>
    <row r="48" spans="2:11" x14ac:dyDescent="0.25">
      <c r="C48" s="9" t="s">
        <v>8</v>
      </c>
      <c r="D48" s="30"/>
      <c r="E48" s="22" t="s">
        <v>2</v>
      </c>
      <c r="F48" s="13">
        <f>K2</f>
        <v>8484</v>
      </c>
    </row>
    <row r="49" spans="3:11" x14ac:dyDescent="0.25">
      <c r="C49" s="16" t="s">
        <v>6</v>
      </c>
      <c r="D49" s="70"/>
      <c r="E49" s="22" t="s">
        <v>134</v>
      </c>
      <c r="F49" s="13" t="s">
        <v>1914</v>
      </c>
    </row>
    <row r="50" spans="3:11" x14ac:dyDescent="0.25">
      <c r="C50" s="17" t="s">
        <v>7</v>
      </c>
      <c r="D50" s="69"/>
      <c r="E50" s="91" t="s">
        <v>33</v>
      </c>
      <c r="F50" s="167" t="s">
        <v>1914</v>
      </c>
      <c r="G50" s="167"/>
      <c r="H50" s="90"/>
      <c r="I50" s="101"/>
      <c r="J50" s="11" t="s">
        <v>135</v>
      </c>
      <c r="K50" s="223">
        <f>SUM(K27:K32)</f>
        <v>470.47</v>
      </c>
    </row>
    <row r="51" spans="3:11" x14ac:dyDescent="0.25">
      <c r="C51" s="4"/>
      <c r="D51" s="4"/>
      <c r="E51" s="3"/>
      <c r="F51" s="90"/>
      <c r="G51" s="90"/>
      <c r="H51" s="90"/>
      <c r="I51" s="90"/>
    </row>
    <row r="52" spans="3:11" x14ac:dyDescent="0.25">
      <c r="C52" s="4"/>
      <c r="D52" s="4"/>
      <c r="E52" s="3"/>
      <c r="F52" s="3"/>
      <c r="G52" s="3"/>
    </row>
    <row r="53" spans="3:11" x14ac:dyDescent="0.25">
      <c r="C53" s="4"/>
      <c r="D53" s="4"/>
      <c r="E53" s="3"/>
      <c r="F53" s="3"/>
      <c r="G53" s="3"/>
    </row>
    <row r="54" spans="3:11" x14ac:dyDescent="0.25">
      <c r="C54" s="4"/>
      <c r="D54" s="4"/>
      <c r="E54" s="3"/>
      <c r="F54" s="3"/>
      <c r="G54" s="3"/>
    </row>
    <row r="55" spans="3:11" x14ac:dyDescent="0.25">
      <c r="C55" s="4"/>
      <c r="D55" s="4"/>
      <c r="E55" s="3"/>
      <c r="F55" s="3"/>
      <c r="G55" s="3"/>
    </row>
    <row r="56" spans="3:11" x14ac:dyDescent="0.25">
      <c r="C56" s="4"/>
      <c r="D56" s="4"/>
      <c r="E56" s="3"/>
      <c r="F56" s="3"/>
      <c r="G56" s="3"/>
    </row>
    <row r="57" spans="3:11" x14ac:dyDescent="0.25">
      <c r="C57" s="4"/>
      <c r="D57" s="4"/>
      <c r="E57" s="3"/>
      <c r="F57" s="3"/>
      <c r="G57" s="3"/>
    </row>
    <row r="58" spans="3:11" x14ac:dyDescent="0.25">
      <c r="C58" s="4"/>
      <c r="D58" s="4"/>
      <c r="E58" s="3"/>
      <c r="F58" s="3"/>
      <c r="G58" s="3"/>
    </row>
    <row r="59" spans="3:11" x14ac:dyDescent="0.25">
      <c r="C59" s="4"/>
      <c r="D59" s="4"/>
      <c r="E59" s="3"/>
      <c r="F59" s="3"/>
      <c r="G59" s="3"/>
    </row>
    <row r="60" spans="3:11" x14ac:dyDescent="0.25">
      <c r="C60" s="4"/>
      <c r="D60" s="4"/>
      <c r="E60" s="3"/>
      <c r="F60" s="3"/>
      <c r="G60" s="3"/>
    </row>
    <row r="61" spans="3:11" x14ac:dyDescent="0.25">
      <c r="C61" s="4"/>
      <c r="D61" s="4"/>
      <c r="E61" s="3"/>
      <c r="F61" s="3"/>
      <c r="G61" s="3"/>
    </row>
    <row r="62" spans="3:11" x14ac:dyDescent="0.25">
      <c r="C62" s="4"/>
      <c r="D62" s="4"/>
      <c r="E62" s="3"/>
      <c r="F62" s="3"/>
      <c r="G62" s="3"/>
    </row>
    <row r="63" spans="3:11" x14ac:dyDescent="0.25">
      <c r="C63" s="4"/>
      <c r="D63" s="4"/>
      <c r="E63" s="3"/>
      <c r="F63" s="3"/>
      <c r="G63" s="3"/>
    </row>
    <row r="64" spans="3:11" x14ac:dyDescent="0.25">
      <c r="C64" s="4"/>
      <c r="D64" s="4"/>
      <c r="E64" s="3"/>
      <c r="F64" s="3"/>
      <c r="G64" s="3"/>
    </row>
  </sheetData>
  <autoFilter ref="B26:K27" xr:uid="{00000000-0009-0000-0000-00000D000000}"/>
  <mergeCells count="11">
    <mergeCell ref="D21:E21"/>
    <mergeCell ref="G13:K13"/>
    <mergeCell ref="G15:K15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 xr:uid="{00000000-0004-0000-0D00-000000000000}"/>
    <hyperlink ref="D14" r:id="rId2" display="mailto:AccountsPayable@reelzchannel.com" xr:uid="{00000000-0004-0000-0D00-000001000000}"/>
    <hyperlink ref="D15" r:id="rId3" display="mailto:Cgeorgakakis@reelz.com" xr:uid="{00000000-0004-0000-0D00-000002000000}"/>
    <hyperlink ref="B10" r:id="rId4" xr:uid="{00000000-0004-0000-0D00-000003000000}"/>
    <hyperlink ref="D14" r:id="rId5" display="mailto:AccountsPayable@reelzchannel.com" xr:uid="{00000000-0004-0000-0D00-000004000000}"/>
    <hyperlink ref="D15" r:id="rId6" display="mailto:Cgeorgakakis@reelz.com" xr:uid="{00000000-0004-0000-0D00-000005000000}"/>
    <hyperlink ref="B10" r:id="rId7" xr:uid="{00000000-0004-0000-0D00-000006000000}"/>
    <hyperlink ref="D14" r:id="rId8" display="mailto:AccountsPayable@reelzchannel.com" xr:uid="{00000000-0004-0000-0D00-000007000000}"/>
    <hyperlink ref="D15" r:id="rId9" display="mailto:Cgeorgakakis@reelz.com" xr:uid="{00000000-0004-0000-0D00-000008000000}"/>
    <hyperlink ref="B10" r:id="rId10" xr:uid="{00000000-0004-0000-0D00-000009000000}"/>
    <hyperlink ref="D14" r:id="rId11" display="mailto:AccountsPayable@reelzchannel.com" xr:uid="{00000000-0004-0000-0D00-00000A000000}"/>
    <hyperlink ref="D15" r:id="rId12" display="mailto:Cgeorgakakis@reelz.com" xr:uid="{00000000-0004-0000-0D00-00000B000000}"/>
    <hyperlink ref="B10" r:id="rId13" xr:uid="{00000000-0004-0000-0D00-00000C000000}"/>
    <hyperlink ref="D14" r:id="rId14" display="mailto:AccountsPayable@reelzchannel.com" xr:uid="{00000000-0004-0000-0D00-00000D000000}"/>
    <hyperlink ref="D15" r:id="rId15" display="mailto:Cgeorgakakis@reelz.com" xr:uid="{00000000-0004-0000-0D00-00000E000000}"/>
    <hyperlink ref="B10" r:id="rId16" xr:uid="{00000000-0004-0000-0D00-00000F000000}"/>
    <hyperlink ref="D14" r:id="rId17" display="mailto:AccountsPayable@reelzchannel.com" xr:uid="{00000000-0004-0000-0D00-000010000000}"/>
    <hyperlink ref="D15" r:id="rId18" display="mailto:Cgeorgakakis@reelz.com" xr:uid="{00000000-0004-0000-0D00-000011000000}"/>
    <hyperlink ref="B10" r:id="rId19" xr:uid="{00000000-0004-0000-0D00-000012000000}"/>
    <hyperlink ref="D14" r:id="rId20" display="mailto:AccountsPayable@reelzchannel.com" xr:uid="{00000000-0004-0000-0D00-000013000000}"/>
    <hyperlink ref="D15" r:id="rId21" display="mailto:Cgeorgakakis@reelz.com" xr:uid="{00000000-0004-0000-0D00-000014000000}"/>
    <hyperlink ref="B10" r:id="rId22" xr:uid="{00000000-0004-0000-0D00-000015000000}"/>
    <hyperlink ref="D14" r:id="rId23" display="mailto:AccountsPayable@reelzchannel.com" xr:uid="{00000000-0004-0000-0D00-000016000000}"/>
    <hyperlink ref="D15" r:id="rId24" display="mailto:Cgeorgakakis@reelz.com" xr:uid="{00000000-0004-0000-0D00-000017000000}"/>
    <hyperlink ref="B10" r:id="rId25" xr:uid="{00000000-0004-0000-0D00-000018000000}"/>
    <hyperlink ref="D14" r:id="rId26" display="mailto:AccountsPayable@reelzchannel.com" xr:uid="{00000000-0004-0000-0D00-000019000000}"/>
    <hyperlink ref="D15" r:id="rId27" display="mailto:Cgeorgakakis@reelz.com" xr:uid="{00000000-0004-0000-0D00-00001A000000}"/>
    <hyperlink ref="B10" r:id="rId28" xr:uid="{00000000-0004-0000-0D00-00001B000000}"/>
    <hyperlink ref="D14" r:id="rId29" display="mailto:AccountsPayable@reelzchannel.com" xr:uid="{00000000-0004-0000-0D00-00001C000000}"/>
    <hyperlink ref="D15" r:id="rId30" display="mailto:Cgeorgakakis@reelz.com" xr:uid="{00000000-0004-0000-0D00-00001D000000}"/>
    <hyperlink ref="B10" r:id="rId31" xr:uid="{00000000-0004-0000-0D00-00001E000000}"/>
    <hyperlink ref="D14" r:id="rId32" display="mailto:AccountsPayable@reelzchannel.com" xr:uid="{00000000-0004-0000-0D00-00001F000000}"/>
    <hyperlink ref="D15" r:id="rId33" display="mailto:Cgeorgakakis@reelz.com" xr:uid="{00000000-0004-0000-0D00-000020000000}"/>
    <hyperlink ref="B10" r:id="rId34" xr:uid="{00000000-0004-0000-0D00-000021000000}"/>
    <hyperlink ref="D14" r:id="rId35" display="mailto:AccountsPayable@reelzchannel.com" xr:uid="{00000000-0004-0000-0D00-000022000000}"/>
    <hyperlink ref="D15" r:id="rId36" display="mailto:Cgeorgakakis@reelz.com" xr:uid="{00000000-0004-0000-0D00-000023000000}"/>
    <hyperlink ref="B10" r:id="rId37" xr:uid="{00000000-0004-0000-0D00-000024000000}"/>
    <hyperlink ref="D14" r:id="rId38" display="mailto:AccountsPayable@reelzchannel.com" xr:uid="{00000000-0004-0000-0D00-000025000000}"/>
    <hyperlink ref="D15" r:id="rId39" display="mailto:Cgeorgakakis@reelz.com" xr:uid="{00000000-0004-0000-0D00-000026000000}"/>
    <hyperlink ref="B10" r:id="rId40" xr:uid="{00000000-0004-0000-0D00-000027000000}"/>
    <hyperlink ref="D14" r:id="rId41" display="mailto:AccountsPayable@reelzchannel.com" xr:uid="{00000000-0004-0000-0D00-000028000000}"/>
    <hyperlink ref="D15" r:id="rId42" display="mailto:Cgeorgakakis@reelz.com" xr:uid="{00000000-0004-0000-0D00-000029000000}"/>
    <hyperlink ref="B10" r:id="rId43" xr:uid="{00000000-0004-0000-0D00-00002A000000}"/>
    <hyperlink ref="D14" r:id="rId44" display="mailto:AccountsPayable@reelzchannel.com" xr:uid="{00000000-0004-0000-0D00-00002B000000}"/>
    <hyperlink ref="D15" r:id="rId45" display="mailto:Cgeorgakakis@reelz.com" xr:uid="{00000000-0004-0000-0D00-00002C000000}"/>
    <hyperlink ref="B10" r:id="rId46" xr:uid="{00000000-0004-0000-0D00-00002D000000}"/>
    <hyperlink ref="D14" r:id="rId47" display="mailto:AccountsPayable@reelzchannel.com" xr:uid="{00000000-0004-0000-0D00-00002E000000}"/>
    <hyperlink ref="D15" r:id="rId48" display="mailto:Cgeorgakakis@reelz.com" xr:uid="{00000000-0004-0000-0D00-00002F000000}"/>
    <hyperlink ref="B10" r:id="rId49" xr:uid="{00000000-0004-0000-0D00-000030000000}"/>
    <hyperlink ref="D14" r:id="rId50" display="mailto:AccountsPayable@reelzchannel.com" xr:uid="{00000000-0004-0000-0D00-000031000000}"/>
    <hyperlink ref="D15" r:id="rId51" display="mailto:Cgeorgakakis@reelz.com" xr:uid="{00000000-0004-0000-0D00-000032000000}"/>
    <hyperlink ref="B10" r:id="rId52" xr:uid="{00000000-0004-0000-0D00-000033000000}"/>
    <hyperlink ref="D14" r:id="rId53" display="mailto:AccountsPayable@reelzchannel.com" xr:uid="{00000000-0004-0000-0D00-000034000000}"/>
    <hyperlink ref="D15" r:id="rId54" display="mailto:Cgeorgakakis@reelz.com" xr:uid="{00000000-0004-0000-0D00-000035000000}"/>
    <hyperlink ref="B10" r:id="rId55" xr:uid="{00000000-0004-0000-0D00-000036000000}"/>
    <hyperlink ref="D14" r:id="rId56" display="mailto:AccountsPayable@reelzchannel.com" xr:uid="{00000000-0004-0000-0D00-000037000000}"/>
    <hyperlink ref="D15" r:id="rId57" display="mailto:Cgeorgakakis@reelz.com" xr:uid="{00000000-0004-0000-0D00-000038000000}"/>
    <hyperlink ref="B10" r:id="rId58" xr:uid="{00000000-0004-0000-0D00-000039000000}"/>
    <hyperlink ref="D14" r:id="rId59" display="mailto:AccountsPayable@reelzchannel.com" xr:uid="{00000000-0004-0000-0D00-00003A000000}"/>
    <hyperlink ref="D15" r:id="rId60" display="mailto:Cgeorgakakis@reelz.com" xr:uid="{00000000-0004-0000-0D00-00003B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6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pageSetUpPr fitToPage="1"/>
  </sheetPr>
  <dimension ref="A1:O64"/>
  <sheetViews>
    <sheetView showGridLines="0" topLeftCell="A19" zoomScale="130" zoomScaleNormal="130" zoomScalePageLayoutView="90" workbookViewId="0">
      <selection activeCell="K16" sqref="K1:K1048576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6" width="13.5703125" style="2" customWidth="1"/>
    <col min="7" max="7" width="12.28515625" style="2" customWidth="1"/>
    <col min="8" max="8" width="21.42578125" style="2" customWidth="1"/>
    <col min="9" max="9" width="19.42578125" style="2" customWidth="1"/>
    <col min="10" max="10" width="16.5703125" style="2" customWidth="1"/>
    <col min="11" max="11" width="12.7109375" style="2" bestFit="1" customWidth="1"/>
    <col min="12" max="12" width="1.7109375" style="2" customWidth="1"/>
    <col min="13" max="13" width="16" style="2" customWidth="1"/>
    <col min="14" max="14" width="4.7109375" style="2" customWidth="1"/>
    <col min="15" max="15" width="16" style="2" customWidth="1"/>
    <col min="16" max="16" width="8.7109375" style="2" customWidth="1"/>
    <col min="17" max="16384" width="8.7109375" style="2"/>
  </cols>
  <sheetData>
    <row r="1" spans="1:11" x14ac:dyDescent="0.25">
      <c r="B1" s="62"/>
      <c r="C1" s="62"/>
      <c r="D1" s="62"/>
      <c r="E1" s="62"/>
      <c r="F1" s="62"/>
      <c r="G1" s="62"/>
      <c r="H1" s="185"/>
      <c r="I1" s="185"/>
      <c r="J1" s="23" t="s">
        <v>0</v>
      </c>
      <c r="K1" s="129" t="s">
        <v>1</v>
      </c>
    </row>
    <row r="2" spans="1:11" x14ac:dyDescent="0.25">
      <c r="B2" s="62"/>
      <c r="C2" s="62"/>
      <c r="D2" s="62"/>
      <c r="E2" s="62"/>
      <c r="F2" s="62"/>
      <c r="G2" s="62"/>
      <c r="H2" s="62"/>
      <c r="I2" s="62"/>
      <c r="J2" s="23" t="s">
        <v>2</v>
      </c>
      <c r="K2" s="128">
        <v>8485</v>
      </c>
    </row>
    <row r="3" spans="1:11" x14ac:dyDescent="0.25">
      <c r="B3" s="62"/>
      <c r="C3" s="62"/>
      <c r="D3" s="62"/>
      <c r="E3" s="62"/>
      <c r="F3" s="62"/>
      <c r="G3" s="6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178"/>
      <c r="G4" s="249" t="s">
        <v>3</v>
      </c>
      <c r="H4" s="245"/>
      <c r="I4" s="245"/>
      <c r="J4" s="245"/>
      <c r="K4" s="245"/>
    </row>
    <row r="5" spans="1:11" x14ac:dyDescent="0.25">
      <c r="C5" s="66"/>
      <c r="D5" s="66"/>
      <c r="E5" s="66"/>
      <c r="F5" s="171"/>
      <c r="G5" s="262" t="s">
        <v>5</v>
      </c>
      <c r="H5" s="245"/>
      <c r="I5" s="245"/>
      <c r="J5" s="245"/>
      <c r="K5" s="245"/>
    </row>
    <row r="6" spans="1:11" x14ac:dyDescent="0.25">
      <c r="B6" s="65" t="s">
        <v>4</v>
      </c>
      <c r="C6" s="62"/>
      <c r="D6" s="62"/>
      <c r="E6" s="62"/>
      <c r="F6" s="172"/>
      <c r="G6" s="62"/>
      <c r="H6" s="246" t="s">
        <v>4</v>
      </c>
      <c r="I6" s="245"/>
      <c r="J6" s="245"/>
      <c r="K6" s="245"/>
    </row>
    <row r="7" spans="1:11" x14ac:dyDescent="0.25">
      <c r="B7" s="64" t="s">
        <v>6</v>
      </c>
      <c r="C7" s="62"/>
      <c r="D7" s="62"/>
      <c r="E7" s="62"/>
      <c r="F7" s="172"/>
      <c r="G7" s="62"/>
      <c r="H7" s="252" t="s">
        <v>8</v>
      </c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49"/>
      <c r="G8" s="182"/>
      <c r="H8" s="246" t="s">
        <v>6</v>
      </c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172"/>
      <c r="G9" s="62"/>
      <c r="H9" s="246" t="s">
        <v>7</v>
      </c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172"/>
      <c r="G10" s="62"/>
    </row>
    <row r="11" spans="1:11" x14ac:dyDescent="0.25">
      <c r="C11" s="61"/>
      <c r="D11" s="59"/>
      <c r="E11" s="59"/>
      <c r="F11" s="59"/>
      <c r="G11" s="59"/>
      <c r="H11" s="244" t="s">
        <v>11</v>
      </c>
      <c r="I11" s="245"/>
      <c r="J11" s="245"/>
      <c r="K11" s="245"/>
    </row>
    <row r="12" spans="1:11" x14ac:dyDescent="0.25">
      <c r="B12" s="54" t="s">
        <v>12</v>
      </c>
      <c r="C12" s="59"/>
      <c r="D12" s="58" t="s">
        <v>1922</v>
      </c>
      <c r="E12" s="59"/>
      <c r="F12" s="59"/>
      <c r="G12" s="59"/>
      <c r="H12" s="247" t="s">
        <v>14</v>
      </c>
      <c r="I12" s="245"/>
      <c r="J12" s="245"/>
      <c r="K12" s="245"/>
    </row>
    <row r="13" spans="1:11" x14ac:dyDescent="0.25">
      <c r="C13" s="59"/>
      <c r="D13" s="60" t="s">
        <v>1923</v>
      </c>
      <c r="E13" s="59"/>
      <c r="F13" s="59"/>
      <c r="G13" s="59"/>
      <c r="H13" s="248" t="s">
        <v>16</v>
      </c>
      <c r="I13" s="245"/>
      <c r="J13" s="245"/>
      <c r="K13" s="245"/>
    </row>
    <row r="14" spans="1:11" x14ac:dyDescent="0.25">
      <c r="C14" s="59"/>
      <c r="D14" s="57" t="s">
        <v>1924</v>
      </c>
      <c r="E14" s="185"/>
      <c r="F14" s="184"/>
      <c r="G14" s="185"/>
      <c r="H14" s="182"/>
      <c r="I14" s="182"/>
      <c r="J14" s="182"/>
      <c r="K14" s="182"/>
    </row>
    <row r="15" spans="1:11" x14ac:dyDescent="0.25">
      <c r="A15" s="2" t="s">
        <v>18</v>
      </c>
      <c r="C15" s="185"/>
      <c r="D15" s="127"/>
      <c r="E15" s="185"/>
      <c r="F15" s="178"/>
      <c r="G15" s="249" t="s">
        <v>20</v>
      </c>
      <c r="H15" s="245"/>
      <c r="I15" s="245"/>
      <c r="J15" s="245"/>
      <c r="K15" s="245"/>
    </row>
    <row r="16" spans="1:11" x14ac:dyDescent="0.25">
      <c r="D16" s="100"/>
      <c r="E16" s="185"/>
      <c r="F16" s="172"/>
      <c r="G16" s="6"/>
      <c r="H16" s="7" t="s">
        <v>22</v>
      </c>
      <c r="I16" s="7" t="s">
        <v>23</v>
      </c>
      <c r="J16" s="8" t="s">
        <v>24</v>
      </c>
      <c r="K16" s="7"/>
    </row>
    <row r="17" spans="2:13" x14ac:dyDescent="0.25">
      <c r="C17" s="185"/>
      <c r="D17" s="33"/>
      <c r="E17" s="185"/>
      <c r="F17" s="172"/>
      <c r="G17" s="192"/>
      <c r="H17" s="193" t="s">
        <v>25</v>
      </c>
      <c r="I17" s="194">
        <v>1.42</v>
      </c>
      <c r="J17" s="195">
        <f>SUM(I28:I34) + D22</f>
        <v>615779</v>
      </c>
      <c r="K17" s="196"/>
    </row>
    <row r="18" spans="2:13" x14ac:dyDescent="0.25">
      <c r="B18" s="56" t="s">
        <v>26</v>
      </c>
      <c r="D18" s="55">
        <v>43586</v>
      </c>
      <c r="E18" s="185"/>
      <c r="F18" s="184"/>
      <c r="G18" s="185"/>
      <c r="H18" s="49" t="s">
        <v>27</v>
      </c>
      <c r="I18" s="191">
        <v>1.35</v>
      </c>
      <c r="K18" s="51"/>
    </row>
    <row r="19" spans="2:13" x14ac:dyDescent="0.25">
      <c r="B19" s="56" t="s">
        <v>28</v>
      </c>
      <c r="D19" s="55">
        <v>43616</v>
      </c>
      <c r="E19" s="185"/>
      <c r="F19" s="184"/>
      <c r="G19" s="185"/>
      <c r="H19" s="49" t="s">
        <v>29</v>
      </c>
      <c r="I19" s="191">
        <v>1.28</v>
      </c>
      <c r="K19" s="51"/>
    </row>
    <row r="20" spans="2:13" x14ac:dyDescent="0.25">
      <c r="B20" s="54" t="s">
        <v>30</v>
      </c>
      <c r="D20" s="181" t="s">
        <v>1922</v>
      </c>
      <c r="E20" s="185"/>
      <c r="F20" s="184"/>
      <c r="G20" s="185"/>
      <c r="H20" s="49" t="s">
        <v>32</v>
      </c>
      <c r="I20" s="191">
        <v>1.21</v>
      </c>
      <c r="K20" s="51"/>
    </row>
    <row r="21" spans="2:13" x14ac:dyDescent="0.25">
      <c r="B21" s="54" t="s">
        <v>33</v>
      </c>
      <c r="D21" s="256" t="s">
        <v>1925</v>
      </c>
      <c r="E21" s="245"/>
      <c r="F21" s="184"/>
      <c r="G21" s="185"/>
      <c r="H21" s="49" t="s">
        <v>142</v>
      </c>
      <c r="I21" s="191">
        <v>1.1299999999999999</v>
      </c>
      <c r="K21" s="51"/>
    </row>
    <row r="22" spans="2:13" x14ac:dyDescent="0.25">
      <c r="B22" s="10" t="s">
        <v>36</v>
      </c>
      <c r="D22" s="19">
        <v>385902</v>
      </c>
      <c r="E22" s="185"/>
      <c r="F22" s="184"/>
      <c r="G22" s="185"/>
      <c r="H22" s="49" t="s">
        <v>37</v>
      </c>
      <c r="I22" s="191">
        <v>1.06</v>
      </c>
      <c r="K22" s="197"/>
    </row>
    <row r="23" spans="2:13" x14ac:dyDescent="0.25">
      <c r="B23" s="10"/>
      <c r="D23" s="19"/>
      <c r="E23" s="185"/>
      <c r="F23" s="184"/>
      <c r="G23" s="185"/>
      <c r="H23" s="49" t="s">
        <v>38</v>
      </c>
      <c r="I23" s="191">
        <v>1.03</v>
      </c>
      <c r="K23" s="197"/>
    </row>
    <row r="24" spans="2:13" x14ac:dyDescent="0.25">
      <c r="B24" s="10"/>
      <c r="D24" s="19"/>
      <c r="E24" s="185"/>
      <c r="F24" s="184"/>
      <c r="G24" s="185"/>
      <c r="H24" s="49" t="s">
        <v>39</v>
      </c>
      <c r="I24" s="191">
        <v>0.98999999999999955</v>
      </c>
      <c r="K24" s="197"/>
    </row>
    <row r="25" spans="2:13" x14ac:dyDescent="0.25">
      <c r="B25" s="10"/>
      <c r="D25" s="19"/>
      <c r="E25" s="185"/>
      <c r="F25" s="184"/>
      <c r="G25" s="185"/>
      <c r="H25" s="49" t="s">
        <v>875</v>
      </c>
      <c r="I25" s="191">
        <v>0.9399999999999995</v>
      </c>
      <c r="K25" s="197"/>
    </row>
    <row r="26" spans="2:13" x14ac:dyDescent="0.25">
      <c r="B26" s="185"/>
      <c r="C26" s="185"/>
      <c r="D26" s="185"/>
      <c r="E26" s="185"/>
      <c r="F26" s="185"/>
      <c r="G26" s="185"/>
      <c r="H26" s="185"/>
      <c r="I26" s="185"/>
      <c r="K26" s="182"/>
      <c r="L26" s="182"/>
      <c r="M26" s="182"/>
    </row>
    <row r="27" spans="2:13" ht="31.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</row>
    <row r="28" spans="2:13" x14ac:dyDescent="0.25">
      <c r="B28" s="198">
        <v>1</v>
      </c>
      <c r="C28" s="199">
        <v>23827912</v>
      </c>
      <c r="D28" s="199" t="s">
        <v>1926</v>
      </c>
      <c r="E28" s="199" t="s">
        <v>1927</v>
      </c>
      <c r="F28" s="200">
        <v>43550</v>
      </c>
      <c r="G28" s="200">
        <v>43707</v>
      </c>
      <c r="H28" s="199">
        <v>145894</v>
      </c>
      <c r="I28" s="199">
        <v>145894</v>
      </c>
      <c r="J28" s="199">
        <v>1.42</v>
      </c>
      <c r="K28" s="199">
        <f>ROUND(I28*(J28/1000),2)</f>
        <v>207.17</v>
      </c>
    </row>
    <row r="29" spans="2:13" ht="16.5" customHeight="1" thickBot="1" x14ac:dyDescent="0.3">
      <c r="B29" s="198">
        <v>2</v>
      </c>
      <c r="C29" s="199">
        <v>24889397</v>
      </c>
      <c r="D29" s="199" t="s">
        <v>1928</v>
      </c>
      <c r="E29" s="199" t="s">
        <v>1927</v>
      </c>
      <c r="F29" s="200">
        <v>43473</v>
      </c>
      <c r="G29" s="200">
        <v>43830</v>
      </c>
      <c r="H29" s="199">
        <v>26200</v>
      </c>
      <c r="I29" s="199">
        <v>26200</v>
      </c>
      <c r="J29" s="199">
        <v>1.42</v>
      </c>
      <c r="K29" s="199">
        <f>ROUND(I29*(J29/1000),2)</f>
        <v>37.200000000000003</v>
      </c>
    </row>
    <row r="30" spans="2:13" ht="16.5" customHeight="1" thickTop="1" x14ac:dyDescent="0.25">
      <c r="B30" s="198">
        <v>3</v>
      </c>
      <c r="C30" s="199">
        <v>27514261</v>
      </c>
      <c r="D30" s="199" t="s">
        <v>1929</v>
      </c>
      <c r="E30" s="199" t="s">
        <v>1927</v>
      </c>
      <c r="F30" s="200">
        <v>43479</v>
      </c>
      <c r="G30" s="200">
        <v>43830</v>
      </c>
      <c r="H30" s="199">
        <v>24409</v>
      </c>
      <c r="I30" s="199">
        <v>24409</v>
      </c>
      <c r="J30" s="199">
        <v>1.42</v>
      </c>
      <c r="K30" s="199">
        <f>ROUND(I30*(J30/1000),2)</f>
        <v>34.659999999999997</v>
      </c>
    </row>
    <row r="31" spans="2:13" x14ac:dyDescent="0.25">
      <c r="B31" s="198">
        <v>4</v>
      </c>
      <c r="C31" s="199">
        <v>27514885</v>
      </c>
      <c r="D31" s="199" t="s">
        <v>1930</v>
      </c>
      <c r="E31" s="199" t="s">
        <v>1927</v>
      </c>
      <c r="F31" s="200">
        <v>43479</v>
      </c>
      <c r="G31" s="200">
        <v>43830</v>
      </c>
      <c r="H31" s="199">
        <v>17419</v>
      </c>
      <c r="I31" s="199">
        <v>17419</v>
      </c>
      <c r="J31" s="199">
        <v>1.42</v>
      </c>
      <c r="K31" s="199">
        <f>ROUND(I31*(J31/1000),2)</f>
        <v>24.73</v>
      </c>
    </row>
    <row r="32" spans="2:13" x14ac:dyDescent="0.25">
      <c r="B32" s="198">
        <v>5</v>
      </c>
      <c r="C32" s="199">
        <v>31097390</v>
      </c>
      <c r="D32" s="199" t="s">
        <v>1931</v>
      </c>
      <c r="E32" s="199" t="s">
        <v>1927</v>
      </c>
      <c r="F32" s="200">
        <v>43473</v>
      </c>
      <c r="G32" s="200">
        <v>43830</v>
      </c>
      <c r="H32" s="199">
        <v>15955</v>
      </c>
      <c r="I32" s="199">
        <v>15955</v>
      </c>
      <c r="J32" s="199">
        <v>1.42</v>
      </c>
      <c r="K32" s="199">
        <f>ROUND(I32*(J32/1000),2)</f>
        <v>22.66</v>
      </c>
    </row>
    <row r="33" spans="2:15" ht="16.5" customHeight="1" thickBot="1" x14ac:dyDescent="0.3">
      <c r="B33" s="46"/>
      <c r="C33" s="46"/>
      <c r="E33" s="152"/>
      <c r="F33" s="201"/>
      <c r="G33" s="201"/>
      <c r="H33" s="180"/>
      <c r="I33" s="217"/>
      <c r="J33" s="232"/>
      <c r="L33" s="126"/>
    </row>
    <row r="34" spans="2:15" ht="16.5" customHeight="1" thickTop="1" x14ac:dyDescent="0.25">
      <c r="B34" s="46"/>
      <c r="C34" s="45"/>
      <c r="F34" s="20"/>
      <c r="G34" s="20"/>
      <c r="H34" s="21"/>
      <c r="I34" s="20"/>
      <c r="J34" s="212"/>
      <c r="K34" s="213"/>
    </row>
    <row r="35" spans="2:15" x14ac:dyDescent="0.25">
      <c r="B35" s="46"/>
      <c r="C35" s="45"/>
      <c r="G35" s="180"/>
      <c r="I35" s="180"/>
      <c r="J35" s="217"/>
      <c r="K35" s="218"/>
    </row>
    <row r="36" spans="2:15" x14ac:dyDescent="0.25">
      <c r="B36" s="46"/>
      <c r="C36" s="45"/>
      <c r="G36" s="47" t="s">
        <v>130</v>
      </c>
      <c r="H36" s="152" t="s">
        <v>1927</v>
      </c>
      <c r="I36" s="151">
        <f>SUMIF(E28:E34,H36,I28:I34)</f>
        <v>229877</v>
      </c>
      <c r="J36" s="214"/>
      <c r="K36" s="218">
        <f>SUMIF(E28:E34,H36,K28:K34)</f>
        <v>326.42</v>
      </c>
    </row>
    <row r="37" spans="2:15" ht="15.75" customHeight="1" x14ac:dyDescent="0.25">
      <c r="B37" s="46"/>
      <c r="C37" s="45"/>
      <c r="G37" s="47"/>
      <c r="H37" s="152" t="s">
        <v>565</v>
      </c>
      <c r="I37" s="151">
        <f ca="1">SUMIF(E28:E29,H32,H28:H28)</f>
        <v>0</v>
      </c>
      <c r="J37" s="214"/>
      <c r="K37" s="226" t="s">
        <v>1932</v>
      </c>
    </row>
    <row r="38" spans="2:15" x14ac:dyDescent="0.25">
      <c r="B38" s="46"/>
      <c r="C38" s="45"/>
      <c r="F38" s="20"/>
      <c r="G38" s="20"/>
      <c r="H38" s="21"/>
      <c r="I38" s="20"/>
      <c r="J38" s="212"/>
      <c r="K38" s="213"/>
    </row>
    <row r="39" spans="2:15" ht="16.5" customHeight="1" thickBot="1" x14ac:dyDescent="0.3">
      <c r="B39" s="46"/>
      <c r="C39" s="45"/>
      <c r="G39" s="180"/>
      <c r="I39" s="180"/>
      <c r="J39" s="217"/>
      <c r="K39" s="218"/>
    </row>
    <row r="40" spans="2:15" x14ac:dyDescent="0.25">
      <c r="B40" s="46"/>
      <c r="C40" s="45"/>
      <c r="G40" s="47" t="s">
        <v>791</v>
      </c>
      <c r="I40" s="180">
        <f>SUM(I28:I34)</f>
        <v>229877</v>
      </c>
      <c r="J40" s="217"/>
      <c r="K40" s="218">
        <f>SUM(K28:K34)</f>
        <v>326.42</v>
      </c>
    </row>
    <row r="41" spans="2:15" x14ac:dyDescent="0.25">
      <c r="B41" s="46"/>
      <c r="C41" s="45"/>
      <c r="G41" s="201"/>
      <c r="H41" s="152"/>
      <c r="I41" s="180"/>
      <c r="K41" s="217"/>
    </row>
    <row r="42" spans="2:15" x14ac:dyDescent="0.25">
      <c r="B42" s="32" t="s">
        <v>132</v>
      </c>
      <c r="C42" s="24"/>
      <c r="D42" s="35"/>
      <c r="E42" s="24"/>
      <c r="F42" s="24"/>
      <c r="G42" s="24"/>
      <c r="H42" s="24"/>
      <c r="I42" s="24"/>
      <c r="J42" s="24"/>
      <c r="K42" s="25"/>
    </row>
    <row r="43" spans="2:15" x14ac:dyDescent="0.25">
      <c r="B43" s="97"/>
      <c r="C43" s="96"/>
      <c r="D43" s="103"/>
      <c r="E43" s="103"/>
      <c r="F43" s="103"/>
      <c r="G43" s="103"/>
      <c r="H43" s="103"/>
      <c r="I43" s="103"/>
      <c r="J43" s="103"/>
      <c r="K43" s="102"/>
    </row>
    <row r="44" spans="2:15" x14ac:dyDescent="0.25">
      <c r="B44" s="93"/>
      <c r="C44" s="93"/>
      <c r="D44" s="93"/>
      <c r="E44" s="93"/>
      <c r="F44" s="93"/>
      <c r="G44" s="93"/>
      <c r="H44" s="93"/>
      <c r="I44" s="93"/>
      <c r="J44" s="93"/>
      <c r="K44" s="93"/>
    </row>
    <row r="45" spans="2:15" ht="15.75" customHeight="1" x14ac:dyDescent="0.25">
      <c r="B45" s="10" t="s">
        <v>133</v>
      </c>
      <c r="O45" s="152"/>
    </row>
    <row r="47" spans="2:15" x14ac:dyDescent="0.25">
      <c r="C47" s="15" t="s">
        <v>4</v>
      </c>
      <c r="D47" s="71"/>
      <c r="E47" s="14" t="s">
        <v>0</v>
      </c>
      <c r="F47" s="12" t="str">
        <f>K1</f>
        <v>06/04/2019</v>
      </c>
    </row>
    <row r="48" spans="2:15" x14ac:dyDescent="0.25">
      <c r="C48" s="9" t="s">
        <v>8</v>
      </c>
      <c r="D48" s="30"/>
      <c r="E48" s="22" t="s">
        <v>2</v>
      </c>
      <c r="F48" s="13">
        <f>K2</f>
        <v>8485</v>
      </c>
    </row>
    <row r="49" spans="3:14" x14ac:dyDescent="0.25">
      <c r="C49" s="16" t="s">
        <v>6</v>
      </c>
      <c r="D49" s="70"/>
      <c r="E49" s="22" t="s">
        <v>134</v>
      </c>
      <c r="F49" s="13" t="str">
        <f>D20</f>
        <v>Sony</v>
      </c>
      <c r="J49" s="11" t="s">
        <v>135</v>
      </c>
      <c r="K49" s="223">
        <f>SUM(K28:K34)</f>
        <v>326.42</v>
      </c>
    </row>
    <row r="50" spans="3:14" x14ac:dyDescent="0.25">
      <c r="C50" s="17" t="s">
        <v>7</v>
      </c>
      <c r="D50" s="69"/>
      <c r="E50" s="91" t="s">
        <v>33</v>
      </c>
      <c r="F50" s="167" t="str">
        <f>D21</f>
        <v>Cine Sony</v>
      </c>
      <c r="G50" s="167"/>
      <c r="M50" s="90"/>
      <c r="N50" s="101"/>
    </row>
    <row r="51" spans="3:14" x14ac:dyDescent="0.25">
      <c r="C51" s="4"/>
      <c r="D51" s="4"/>
      <c r="E51" s="3"/>
      <c r="F51" s="90"/>
      <c r="G51" s="90"/>
      <c r="H51" s="90"/>
    </row>
    <row r="52" spans="3:14" x14ac:dyDescent="0.25">
      <c r="C52" s="4"/>
      <c r="D52" s="4"/>
      <c r="E52" s="3"/>
      <c r="F52" s="3"/>
      <c r="G52" s="3"/>
    </row>
    <row r="53" spans="3:14" x14ac:dyDescent="0.25">
      <c r="C53" s="4"/>
      <c r="D53" s="4"/>
      <c r="E53" s="3"/>
      <c r="F53" s="3"/>
      <c r="G53" s="3"/>
    </row>
    <row r="54" spans="3:14" x14ac:dyDescent="0.25">
      <c r="C54" s="4"/>
      <c r="D54" s="4"/>
      <c r="E54" s="3"/>
      <c r="F54" s="3"/>
      <c r="G54" s="3"/>
    </row>
    <row r="55" spans="3:14" x14ac:dyDescent="0.25">
      <c r="C55" s="4"/>
      <c r="D55" s="4"/>
      <c r="E55" s="3"/>
      <c r="F55" s="3"/>
      <c r="G55" s="3"/>
    </row>
    <row r="56" spans="3:14" x14ac:dyDescent="0.25">
      <c r="C56" s="4"/>
      <c r="D56" s="4"/>
      <c r="E56" s="3"/>
      <c r="F56" s="3"/>
      <c r="G56" s="3"/>
    </row>
    <row r="57" spans="3:14" x14ac:dyDescent="0.25">
      <c r="C57" s="4"/>
      <c r="D57" s="4"/>
      <c r="E57" s="3"/>
      <c r="F57" s="3"/>
      <c r="G57" s="3"/>
    </row>
    <row r="58" spans="3:14" x14ac:dyDescent="0.25">
      <c r="C58" s="4"/>
      <c r="D58" s="4"/>
      <c r="E58" s="3"/>
      <c r="F58" s="3"/>
      <c r="G58" s="3"/>
    </row>
    <row r="59" spans="3:14" x14ac:dyDescent="0.25">
      <c r="C59" s="4"/>
      <c r="D59" s="4"/>
      <c r="E59" s="3"/>
      <c r="F59" s="3"/>
      <c r="G59" s="3"/>
    </row>
    <row r="60" spans="3:14" x14ac:dyDescent="0.25">
      <c r="C60" s="4"/>
      <c r="D60" s="4"/>
      <c r="E60" s="3"/>
      <c r="F60" s="3"/>
      <c r="G60" s="3"/>
    </row>
    <row r="61" spans="3:14" x14ac:dyDescent="0.25">
      <c r="C61" s="4"/>
      <c r="D61" s="4"/>
      <c r="E61" s="3"/>
      <c r="F61" s="3"/>
      <c r="G61" s="3"/>
    </row>
    <row r="62" spans="3:14" x14ac:dyDescent="0.25">
      <c r="C62" s="4"/>
      <c r="D62" s="4"/>
      <c r="E62" s="3"/>
      <c r="F62" s="3"/>
      <c r="G62" s="3"/>
    </row>
    <row r="63" spans="3:14" x14ac:dyDescent="0.25">
      <c r="C63" s="4"/>
      <c r="D63" s="4"/>
      <c r="E63" s="3"/>
      <c r="F63" s="3"/>
      <c r="G63" s="3"/>
    </row>
    <row r="64" spans="3:14" x14ac:dyDescent="0.25">
      <c r="C64" s="4"/>
      <c r="D64" s="4"/>
      <c r="E64" s="3"/>
      <c r="F64" s="3"/>
      <c r="G64" s="3"/>
    </row>
  </sheetData>
  <mergeCells count="11">
    <mergeCell ref="D21:E21"/>
    <mergeCell ref="G4:K4"/>
    <mergeCell ref="G5:K5"/>
    <mergeCell ref="H6:K6"/>
    <mergeCell ref="H7:K7"/>
    <mergeCell ref="H8:K8"/>
    <mergeCell ref="H9:K9"/>
    <mergeCell ref="H11:K11"/>
    <mergeCell ref="H12:K12"/>
    <mergeCell ref="H13:K13"/>
    <mergeCell ref="G15:K15"/>
  </mergeCells>
  <hyperlinks>
    <hyperlink ref="B10" r:id="rId1" xr:uid="{00000000-0004-0000-0E00-000000000000}"/>
    <hyperlink ref="D14" r:id="rId2" xr:uid="{00000000-0004-0000-0E00-000001000000}"/>
    <hyperlink ref="B10" r:id="rId3" xr:uid="{00000000-0004-0000-0E00-000002000000}"/>
    <hyperlink ref="D14" r:id="rId4" xr:uid="{00000000-0004-0000-0E00-000003000000}"/>
    <hyperlink ref="B10" r:id="rId5" xr:uid="{00000000-0004-0000-0E00-000004000000}"/>
    <hyperlink ref="D14" r:id="rId6" xr:uid="{00000000-0004-0000-0E00-000005000000}"/>
    <hyperlink ref="B10" r:id="rId7" xr:uid="{00000000-0004-0000-0E00-000006000000}"/>
    <hyperlink ref="D14" r:id="rId8" xr:uid="{00000000-0004-0000-0E00-000007000000}"/>
    <hyperlink ref="B10" r:id="rId9" xr:uid="{00000000-0004-0000-0E00-000008000000}"/>
    <hyperlink ref="D14" r:id="rId10" xr:uid="{00000000-0004-0000-0E00-000009000000}"/>
    <hyperlink ref="B10" r:id="rId11" xr:uid="{00000000-0004-0000-0E00-00000A000000}"/>
    <hyperlink ref="D14" r:id="rId12" xr:uid="{00000000-0004-0000-0E00-00000B000000}"/>
    <hyperlink ref="B10" r:id="rId13" xr:uid="{00000000-0004-0000-0E00-00000C000000}"/>
    <hyperlink ref="D14" r:id="rId14" xr:uid="{00000000-0004-0000-0E00-00000D000000}"/>
    <hyperlink ref="B10" r:id="rId15" xr:uid="{00000000-0004-0000-0E00-00000E000000}"/>
    <hyperlink ref="D14" r:id="rId16" xr:uid="{00000000-0004-0000-0E00-00000F000000}"/>
    <hyperlink ref="B10" r:id="rId17" xr:uid="{00000000-0004-0000-0E00-000010000000}"/>
    <hyperlink ref="D14" r:id="rId18" xr:uid="{00000000-0004-0000-0E00-000011000000}"/>
    <hyperlink ref="B10" r:id="rId19" xr:uid="{00000000-0004-0000-0E00-000012000000}"/>
    <hyperlink ref="D14" r:id="rId20" xr:uid="{00000000-0004-0000-0E00-000013000000}"/>
    <hyperlink ref="B10" r:id="rId21" xr:uid="{00000000-0004-0000-0E00-000014000000}"/>
    <hyperlink ref="D14" r:id="rId22" xr:uid="{00000000-0004-0000-0E00-000015000000}"/>
    <hyperlink ref="B10" r:id="rId23" xr:uid="{00000000-0004-0000-0E00-000016000000}"/>
    <hyperlink ref="D14" r:id="rId24" xr:uid="{00000000-0004-0000-0E00-000017000000}"/>
    <hyperlink ref="B10" r:id="rId25" xr:uid="{00000000-0004-0000-0E00-000018000000}"/>
    <hyperlink ref="D14" r:id="rId26" xr:uid="{00000000-0004-0000-0E00-000019000000}"/>
    <hyperlink ref="B10" r:id="rId27" xr:uid="{00000000-0004-0000-0E00-00001A000000}"/>
    <hyperlink ref="D14" r:id="rId28" xr:uid="{00000000-0004-0000-0E00-00001B000000}"/>
    <hyperlink ref="B10" r:id="rId29" xr:uid="{00000000-0004-0000-0E00-00001C000000}"/>
    <hyperlink ref="D14" r:id="rId30" xr:uid="{00000000-0004-0000-0E00-00001D000000}"/>
    <hyperlink ref="B10" r:id="rId31" xr:uid="{00000000-0004-0000-0E00-00001E000000}"/>
    <hyperlink ref="D14" r:id="rId32" xr:uid="{00000000-0004-0000-0E00-00001F000000}"/>
    <hyperlink ref="B10" r:id="rId33" xr:uid="{00000000-0004-0000-0E00-000020000000}"/>
    <hyperlink ref="D14" r:id="rId34" xr:uid="{00000000-0004-0000-0E00-000021000000}"/>
    <hyperlink ref="B10" r:id="rId35" xr:uid="{00000000-0004-0000-0E00-000022000000}"/>
    <hyperlink ref="D14" r:id="rId36" xr:uid="{00000000-0004-0000-0E00-000023000000}"/>
    <hyperlink ref="B10" r:id="rId37" xr:uid="{00000000-0004-0000-0E00-000024000000}"/>
    <hyperlink ref="D14" r:id="rId38" xr:uid="{00000000-0004-0000-0E00-000025000000}"/>
    <hyperlink ref="B10" r:id="rId39" xr:uid="{00000000-0004-0000-0E00-000026000000}"/>
    <hyperlink ref="D14" r:id="rId40" xr:uid="{00000000-0004-0000-0E00-000027000000}"/>
  </hyperlinks>
  <printOptions horizontalCentered="1"/>
  <pageMargins left="0.5" right="0.5" top="0.5" bottom="0.6" header="0.2" footer="0.2"/>
  <pageSetup scale="7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N70"/>
  <sheetViews>
    <sheetView showGridLines="0" topLeftCell="A10" zoomScale="130" zoomScaleNormal="130" zoomScalePageLayoutView="90" workbookViewId="0">
      <selection activeCell="J30" sqref="J30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6" width="13.42578125" style="2" customWidth="1"/>
    <col min="7" max="7" width="12.7109375" style="2" customWidth="1"/>
    <col min="8" max="8" width="13.85546875" style="2" customWidth="1"/>
    <col min="9" max="9" width="20" style="2" customWidth="1"/>
    <col min="10" max="10" width="13.7109375" style="2" customWidth="1"/>
    <col min="11" max="11" width="12.7109375" style="2" customWidth="1"/>
    <col min="12" max="12" width="1.7109375" style="2" customWidth="1"/>
    <col min="13" max="13" width="12.28515625" style="2" customWidth="1"/>
    <col min="14" max="14" width="16" style="2" customWidth="1"/>
    <col min="15" max="15" width="4.7109375" style="2" customWidth="1"/>
    <col min="16" max="16" width="8.7109375" style="2" customWidth="1"/>
    <col min="17" max="16384" width="8.7109375" style="2"/>
  </cols>
  <sheetData>
    <row r="1" spans="1:11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1" x14ac:dyDescent="0.25">
      <c r="B2" s="62"/>
      <c r="C2" s="62"/>
      <c r="D2" s="62"/>
      <c r="E2" s="62"/>
      <c r="F2" s="62"/>
      <c r="G2" s="62"/>
      <c r="H2" s="62"/>
      <c r="J2" s="23" t="s">
        <v>2</v>
      </c>
      <c r="K2" s="82">
        <v>8486</v>
      </c>
    </row>
    <row r="3" spans="1:11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1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1" x14ac:dyDescent="0.25">
      <c r="B6" s="65" t="s">
        <v>4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1" x14ac:dyDescent="0.25">
      <c r="B7" s="64" t="s">
        <v>6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62"/>
    </row>
    <row r="11" spans="1:11" x14ac:dyDescent="0.25">
      <c r="C11" s="61"/>
      <c r="D11" s="59"/>
      <c r="E11" s="59"/>
      <c r="F11" s="59"/>
      <c r="G11" s="244" t="s">
        <v>136</v>
      </c>
      <c r="H11" s="245"/>
      <c r="I11" s="245"/>
      <c r="J11" s="245"/>
      <c r="K11" s="245"/>
    </row>
    <row r="12" spans="1:11" x14ac:dyDescent="0.25">
      <c r="B12" s="54" t="s">
        <v>12</v>
      </c>
      <c r="C12" s="59"/>
      <c r="D12" s="100" t="s">
        <v>1933</v>
      </c>
      <c r="E12" s="59"/>
      <c r="F12" s="59"/>
      <c r="G12" s="247" t="s">
        <v>14</v>
      </c>
      <c r="H12" s="245"/>
      <c r="I12" s="245"/>
      <c r="J12" s="245"/>
      <c r="K12" s="245"/>
    </row>
    <row r="13" spans="1:11" x14ac:dyDescent="0.25">
      <c r="C13" s="59"/>
      <c r="D13" s="58" t="s">
        <v>1934</v>
      </c>
      <c r="E13" s="59"/>
      <c r="F13" s="59"/>
      <c r="G13" s="248" t="s">
        <v>16</v>
      </c>
      <c r="H13" s="245"/>
      <c r="I13" s="245"/>
      <c r="J13" s="245"/>
      <c r="K13" s="245"/>
    </row>
    <row r="14" spans="1:11" x14ac:dyDescent="0.25">
      <c r="C14" s="59"/>
      <c r="D14" s="100"/>
      <c r="E14" s="185"/>
      <c r="F14" s="185"/>
      <c r="G14" s="182"/>
      <c r="H14" s="182"/>
      <c r="I14" s="182"/>
      <c r="J14" s="182"/>
      <c r="K14" s="182"/>
    </row>
    <row r="15" spans="1:11" x14ac:dyDescent="0.25">
      <c r="A15" s="2" t="s">
        <v>18</v>
      </c>
      <c r="C15" s="185"/>
      <c r="D15" s="127" t="s">
        <v>1935</v>
      </c>
      <c r="E15" s="185"/>
      <c r="F15" s="185"/>
      <c r="G15" s="249" t="s">
        <v>20</v>
      </c>
      <c r="H15" s="245"/>
      <c r="I15" s="245"/>
      <c r="J15" s="245"/>
      <c r="K15" s="245"/>
    </row>
    <row r="16" spans="1:11" x14ac:dyDescent="0.25">
      <c r="D16" s="100"/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</row>
    <row r="17" spans="2:14" x14ac:dyDescent="0.25">
      <c r="C17" s="185"/>
      <c r="D17" s="33"/>
      <c r="E17" s="185"/>
      <c r="F17" s="185"/>
      <c r="G17" s="192"/>
      <c r="H17" s="193" t="s">
        <v>25</v>
      </c>
      <c r="I17" s="194">
        <v>1.05</v>
      </c>
      <c r="J17" s="195">
        <f>SUM(I27:I41) + D22</f>
        <v>52193478</v>
      </c>
      <c r="K17" s="196"/>
    </row>
    <row r="18" spans="2:14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</v>
      </c>
      <c r="J18" s="51"/>
      <c r="K18" s="48"/>
    </row>
    <row r="19" spans="2:14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0.95</v>
      </c>
      <c r="J19" s="51"/>
      <c r="K19" s="48"/>
    </row>
    <row r="20" spans="2:14" x14ac:dyDescent="0.25">
      <c r="B20" s="54" t="s">
        <v>30</v>
      </c>
      <c r="D20" s="181" t="s">
        <v>1933</v>
      </c>
      <c r="E20" s="185"/>
      <c r="F20" s="185"/>
      <c r="G20" s="172"/>
      <c r="H20" s="49" t="s">
        <v>32</v>
      </c>
      <c r="I20" s="191">
        <v>0.89</v>
      </c>
      <c r="J20" s="51"/>
      <c r="K20" s="48"/>
    </row>
    <row r="21" spans="2:14" x14ac:dyDescent="0.25">
      <c r="B21" s="54" t="s">
        <v>33</v>
      </c>
      <c r="D21" s="256" t="s">
        <v>1936</v>
      </c>
      <c r="E21" s="245"/>
      <c r="F21" s="185"/>
      <c r="G21" s="172"/>
      <c r="H21" s="49" t="s">
        <v>142</v>
      </c>
      <c r="I21" s="191">
        <v>0.84</v>
      </c>
      <c r="J21" s="51"/>
      <c r="K21" s="48"/>
    </row>
    <row r="22" spans="2:14" x14ac:dyDescent="0.25">
      <c r="B22" s="10" t="s">
        <v>36</v>
      </c>
      <c r="D22" s="19">
        <v>39204434</v>
      </c>
      <c r="E22" s="185"/>
      <c r="F22" s="185"/>
      <c r="G22" s="172"/>
      <c r="H22" s="49" t="s">
        <v>37</v>
      </c>
      <c r="I22" s="191">
        <v>0.79</v>
      </c>
      <c r="J22" s="197"/>
      <c r="K22" s="48"/>
    </row>
    <row r="23" spans="2:14" x14ac:dyDescent="0.25">
      <c r="B23" s="10"/>
      <c r="D23" s="19"/>
      <c r="E23" s="185"/>
      <c r="F23" s="185"/>
      <c r="G23" s="172"/>
      <c r="H23" s="49" t="s">
        <v>38</v>
      </c>
      <c r="I23" s="191">
        <v>0.75</v>
      </c>
      <c r="J23" s="197"/>
      <c r="K23" s="48"/>
    </row>
    <row r="24" spans="2:14" x14ac:dyDescent="0.25">
      <c r="B24" s="10"/>
      <c r="D24" s="19"/>
      <c r="E24" s="185"/>
      <c r="F24" s="185"/>
      <c r="G24" s="172"/>
      <c r="H24" s="49" t="s">
        <v>1082</v>
      </c>
      <c r="I24" s="191">
        <v>0.73</v>
      </c>
      <c r="J24" s="197"/>
      <c r="K24" s="48"/>
    </row>
    <row r="25" spans="2:14" x14ac:dyDescent="0.25">
      <c r="B25" s="185"/>
      <c r="C25" s="185"/>
      <c r="D25" s="185"/>
      <c r="E25" s="185"/>
      <c r="F25" s="185"/>
      <c r="G25" s="185"/>
      <c r="H25" s="185"/>
      <c r="I25" s="185"/>
      <c r="J25" s="185"/>
      <c r="L25" s="182"/>
      <c r="M25" s="182"/>
      <c r="N25" s="182"/>
    </row>
    <row r="26" spans="2:14" ht="36.4" customHeight="1" x14ac:dyDescent="0.25">
      <c r="B26" s="5" t="s">
        <v>41</v>
      </c>
      <c r="C26" s="5" t="s">
        <v>42</v>
      </c>
      <c r="D26" s="5" t="s">
        <v>43</v>
      </c>
      <c r="E26" s="5" t="s">
        <v>44</v>
      </c>
      <c r="F26" s="186" t="s">
        <v>45</v>
      </c>
      <c r="G26" s="186" t="s">
        <v>46</v>
      </c>
      <c r="H26" s="186" t="s">
        <v>47</v>
      </c>
      <c r="I26" s="186" t="s">
        <v>48</v>
      </c>
      <c r="J26" s="186" t="s">
        <v>23</v>
      </c>
      <c r="K26" s="186" t="s">
        <v>49</v>
      </c>
    </row>
    <row r="27" spans="2:14" x14ac:dyDescent="0.25">
      <c r="B27" s="198">
        <v>1</v>
      </c>
      <c r="C27" s="199">
        <v>10221982</v>
      </c>
      <c r="D27" s="199" t="s">
        <v>1937</v>
      </c>
      <c r="E27" s="199" t="s">
        <v>1933</v>
      </c>
      <c r="F27" s="200">
        <v>43556</v>
      </c>
      <c r="G27" s="200">
        <v>43591</v>
      </c>
      <c r="H27" s="199">
        <v>1461775</v>
      </c>
      <c r="I27" s="199">
        <v>1461775</v>
      </c>
      <c r="J27" s="199">
        <v>1.05</v>
      </c>
      <c r="K27" s="199">
        <f t="shared" ref="K27:K39" si="0">ROUND(I27*(J27/1000),2)</f>
        <v>1534.86</v>
      </c>
    </row>
    <row r="28" spans="2:14" ht="16.5" customHeight="1" thickBot="1" x14ac:dyDescent="0.3">
      <c r="B28" s="198">
        <v>2</v>
      </c>
      <c r="C28" s="199">
        <v>10221984</v>
      </c>
      <c r="D28" s="199" t="s">
        <v>1938</v>
      </c>
      <c r="E28" s="199" t="s">
        <v>1933</v>
      </c>
      <c r="F28" s="200">
        <v>43556</v>
      </c>
      <c r="G28" s="200">
        <v>43696</v>
      </c>
      <c r="H28" s="199">
        <v>86031</v>
      </c>
      <c r="I28" s="199">
        <v>86031</v>
      </c>
      <c r="J28" s="199">
        <v>1.05</v>
      </c>
      <c r="K28" s="199">
        <f t="shared" si="0"/>
        <v>90.33</v>
      </c>
    </row>
    <row r="29" spans="2:14" ht="16.5" customHeight="1" thickTop="1" x14ac:dyDescent="0.25">
      <c r="B29" s="198">
        <v>3</v>
      </c>
      <c r="C29" s="199">
        <v>10231971</v>
      </c>
      <c r="D29" s="199" t="s">
        <v>1939</v>
      </c>
      <c r="E29" s="199" t="s">
        <v>1940</v>
      </c>
      <c r="F29" s="200">
        <v>43570</v>
      </c>
      <c r="G29" s="200">
        <v>43590</v>
      </c>
      <c r="H29" s="199">
        <v>233795</v>
      </c>
      <c r="I29" s="199">
        <v>233795</v>
      </c>
      <c r="J29" s="199">
        <v>1.05</v>
      </c>
      <c r="K29" s="199">
        <f t="shared" si="0"/>
        <v>245.48</v>
      </c>
    </row>
    <row r="30" spans="2:14" x14ac:dyDescent="0.25">
      <c r="B30" s="198">
        <v>4</v>
      </c>
      <c r="C30" s="199">
        <v>10231971</v>
      </c>
      <c r="D30" s="199" t="s">
        <v>1939</v>
      </c>
      <c r="E30" s="199" t="s">
        <v>1941</v>
      </c>
      <c r="F30" s="200">
        <v>43570</v>
      </c>
      <c r="G30" s="200">
        <v>43590</v>
      </c>
      <c r="H30" s="199">
        <v>449300</v>
      </c>
      <c r="I30" s="199">
        <v>449300</v>
      </c>
      <c r="J30" s="199">
        <v>1.05</v>
      </c>
      <c r="K30" s="199">
        <f t="shared" si="0"/>
        <v>471.77</v>
      </c>
    </row>
    <row r="31" spans="2:14" x14ac:dyDescent="0.25">
      <c r="B31" s="198">
        <v>5</v>
      </c>
      <c r="C31" s="199">
        <v>10241978</v>
      </c>
      <c r="D31" s="199" t="s">
        <v>1942</v>
      </c>
      <c r="E31" s="199" t="s">
        <v>1933</v>
      </c>
      <c r="F31" s="200">
        <v>43581</v>
      </c>
      <c r="G31" s="200">
        <v>43608</v>
      </c>
      <c r="H31" s="199">
        <v>1842732</v>
      </c>
      <c r="I31" s="199">
        <v>1842732</v>
      </c>
      <c r="J31" s="199">
        <v>1.05</v>
      </c>
      <c r="K31" s="199">
        <f t="shared" si="0"/>
        <v>1934.87</v>
      </c>
    </row>
    <row r="32" spans="2:14" x14ac:dyDescent="0.25">
      <c r="B32" s="198">
        <v>6</v>
      </c>
      <c r="C32" s="199">
        <v>10281973</v>
      </c>
      <c r="D32" s="199" t="s">
        <v>1943</v>
      </c>
      <c r="E32" s="199" t="s">
        <v>1933</v>
      </c>
      <c r="F32" s="200">
        <v>43587</v>
      </c>
      <c r="G32" s="200">
        <v>43626</v>
      </c>
      <c r="H32" s="199">
        <v>489045</v>
      </c>
      <c r="I32" s="199">
        <v>489045</v>
      </c>
      <c r="J32" s="199">
        <v>1.05</v>
      </c>
      <c r="K32" s="199">
        <f t="shared" si="0"/>
        <v>513.5</v>
      </c>
    </row>
    <row r="33" spans="2:11" ht="16.5" customHeight="1" thickBot="1" x14ac:dyDescent="0.3">
      <c r="B33" s="198">
        <v>7</v>
      </c>
      <c r="C33" s="199">
        <v>10321973</v>
      </c>
      <c r="D33" s="199" t="s">
        <v>1944</v>
      </c>
      <c r="E33" s="199" t="s">
        <v>1933</v>
      </c>
      <c r="F33" s="200">
        <v>43608</v>
      </c>
      <c r="G33" s="200">
        <v>43646</v>
      </c>
      <c r="H33" s="199">
        <v>2832643</v>
      </c>
      <c r="I33" s="199">
        <v>2832643</v>
      </c>
      <c r="J33" s="199">
        <v>1.05</v>
      </c>
      <c r="K33" s="199">
        <f t="shared" si="0"/>
        <v>2974.28</v>
      </c>
    </row>
    <row r="34" spans="2:11" ht="16.5" customHeight="1" thickTop="1" x14ac:dyDescent="0.25">
      <c r="B34" s="198">
        <v>8</v>
      </c>
      <c r="C34" s="199">
        <v>10321974</v>
      </c>
      <c r="D34" s="199" t="s">
        <v>1945</v>
      </c>
      <c r="E34" s="199" t="s">
        <v>1940</v>
      </c>
      <c r="F34" s="200">
        <v>43608</v>
      </c>
      <c r="G34" s="200">
        <v>43639</v>
      </c>
      <c r="H34" s="199">
        <v>863391</v>
      </c>
      <c r="I34" s="199">
        <v>863391</v>
      </c>
      <c r="J34" s="199">
        <v>1.05</v>
      </c>
      <c r="K34" s="199">
        <f t="shared" si="0"/>
        <v>906.56</v>
      </c>
    </row>
    <row r="35" spans="2:11" x14ac:dyDescent="0.25">
      <c r="B35" s="198">
        <v>9</v>
      </c>
      <c r="C35" s="199">
        <v>10321974</v>
      </c>
      <c r="D35" s="199" t="s">
        <v>1945</v>
      </c>
      <c r="E35" s="199" t="s">
        <v>1941</v>
      </c>
      <c r="F35" s="200">
        <v>43608</v>
      </c>
      <c r="G35" s="200">
        <v>43639</v>
      </c>
      <c r="H35" s="199">
        <v>1623867</v>
      </c>
      <c r="I35" s="199">
        <v>1623867</v>
      </c>
      <c r="J35" s="199">
        <v>1.05</v>
      </c>
      <c r="K35" s="199">
        <f t="shared" si="0"/>
        <v>1705.06</v>
      </c>
    </row>
    <row r="36" spans="2:11" ht="16.5" customHeight="1" thickBot="1" x14ac:dyDescent="0.3">
      <c r="B36" s="198">
        <v>10</v>
      </c>
      <c r="C36" s="199">
        <v>10321976</v>
      </c>
      <c r="D36" s="199" t="s">
        <v>1946</v>
      </c>
      <c r="E36" s="199" t="s">
        <v>1940</v>
      </c>
      <c r="F36" s="200">
        <v>43602</v>
      </c>
      <c r="G36" s="200">
        <v>43609</v>
      </c>
      <c r="H36" s="199">
        <v>299055</v>
      </c>
      <c r="I36" s="199">
        <v>299055</v>
      </c>
      <c r="J36" s="199">
        <v>1.05</v>
      </c>
      <c r="K36" s="199">
        <f t="shared" si="0"/>
        <v>314.01</v>
      </c>
    </row>
    <row r="37" spans="2:11" x14ac:dyDescent="0.25">
      <c r="B37" s="198">
        <v>11</v>
      </c>
      <c r="C37" s="199">
        <v>10321976</v>
      </c>
      <c r="D37" s="199" t="s">
        <v>1946</v>
      </c>
      <c r="E37" s="199" t="s">
        <v>1941</v>
      </c>
      <c r="F37" s="200">
        <v>43602</v>
      </c>
      <c r="G37" s="200">
        <v>43609</v>
      </c>
      <c r="H37" s="199">
        <v>550207</v>
      </c>
      <c r="I37" s="199">
        <v>550207</v>
      </c>
      <c r="J37" s="199">
        <v>1.05</v>
      </c>
      <c r="K37" s="199">
        <f t="shared" si="0"/>
        <v>577.72</v>
      </c>
    </row>
    <row r="38" spans="2:11" x14ac:dyDescent="0.25">
      <c r="B38" s="198">
        <v>12</v>
      </c>
      <c r="C38" s="199">
        <v>10321987</v>
      </c>
      <c r="D38" s="199" t="s">
        <v>1947</v>
      </c>
      <c r="E38" s="199" t="s">
        <v>1933</v>
      </c>
      <c r="F38" s="200">
        <v>43608</v>
      </c>
      <c r="G38" s="200">
        <v>43639</v>
      </c>
      <c r="H38" s="199">
        <v>2163269</v>
      </c>
      <c r="I38" s="199">
        <v>2163269</v>
      </c>
      <c r="J38" s="199">
        <v>1.05</v>
      </c>
      <c r="K38" s="199">
        <f t="shared" si="0"/>
        <v>2271.4299999999998</v>
      </c>
    </row>
    <row r="39" spans="2:11" x14ac:dyDescent="0.25">
      <c r="B39" s="198">
        <v>13</v>
      </c>
      <c r="C39" s="199">
        <v>10321989</v>
      </c>
      <c r="D39" s="199" t="s">
        <v>1948</v>
      </c>
      <c r="E39" s="199" t="s">
        <v>1933</v>
      </c>
      <c r="F39" s="200">
        <v>43608</v>
      </c>
      <c r="G39" s="200">
        <v>43646</v>
      </c>
      <c r="H39" s="199">
        <v>93934</v>
      </c>
      <c r="I39" s="199">
        <v>93934</v>
      </c>
      <c r="J39" s="199">
        <v>1.05</v>
      </c>
      <c r="K39" s="199">
        <f t="shared" si="0"/>
        <v>98.63</v>
      </c>
    </row>
    <row r="40" spans="2:11" x14ac:dyDescent="0.25">
      <c r="B40" s="46"/>
      <c r="C40" s="46"/>
      <c r="F40" s="117"/>
      <c r="G40" s="117"/>
      <c r="H40" s="151"/>
      <c r="I40" s="180"/>
      <c r="J40" s="180"/>
      <c r="K40" s="217"/>
    </row>
    <row r="41" spans="2:11" x14ac:dyDescent="0.25">
      <c r="B41" s="46"/>
      <c r="C41" s="45"/>
      <c r="F41" s="20"/>
      <c r="G41" s="20"/>
      <c r="H41" s="20"/>
      <c r="I41" s="212"/>
      <c r="J41" s="213"/>
      <c r="K41" s="213"/>
    </row>
    <row r="42" spans="2:11" x14ac:dyDescent="0.25">
      <c r="B42" s="46"/>
      <c r="C42" s="45"/>
      <c r="F42" s="152"/>
      <c r="G42" s="180"/>
      <c r="I42" s="180"/>
      <c r="J42" s="217"/>
      <c r="K42" s="218"/>
    </row>
    <row r="43" spans="2:11" ht="15.75" customHeight="1" x14ac:dyDescent="0.25">
      <c r="B43" s="46"/>
      <c r="C43" s="45"/>
      <c r="F43" s="152"/>
      <c r="G43" s="47" t="s">
        <v>130</v>
      </c>
      <c r="H43" s="152" t="s">
        <v>1933</v>
      </c>
      <c r="I43" s="151">
        <f>SUMIF(E27:E41,H43,I27:I41)</f>
        <v>8969429</v>
      </c>
      <c r="J43" s="214"/>
      <c r="K43" s="216">
        <f>SUMIF(E27:E41,H43,K27:K41)</f>
        <v>9417.9</v>
      </c>
    </row>
    <row r="44" spans="2:11" x14ac:dyDescent="0.25">
      <c r="B44" s="46"/>
      <c r="C44" s="45"/>
      <c r="F44" s="152"/>
      <c r="G44" s="47"/>
      <c r="H44" s="152" t="s">
        <v>1940</v>
      </c>
      <c r="I44" s="151">
        <f>SUMIF(E27:E41,H44,I27:I41)</f>
        <v>1396241</v>
      </c>
      <c r="J44" s="214"/>
      <c r="K44" s="216">
        <f>SUMIF(E27:E41,H44,K27:K41)</f>
        <v>1466.05</v>
      </c>
    </row>
    <row r="45" spans="2:11" ht="15.75" customHeight="1" x14ac:dyDescent="0.25">
      <c r="B45" s="46"/>
      <c r="C45" s="45"/>
      <c r="F45" s="152"/>
      <c r="G45" s="47"/>
      <c r="H45" s="152" t="s">
        <v>1941</v>
      </c>
      <c r="I45" s="151">
        <f>SUMIF(E27:E41,H45,I27:I41)</f>
        <v>2623374</v>
      </c>
      <c r="J45" s="214"/>
      <c r="K45" s="216">
        <f>SUMIF(E27:E41,H45,K27:K41)</f>
        <v>2754.55</v>
      </c>
    </row>
    <row r="46" spans="2:11" x14ac:dyDescent="0.25">
      <c r="B46" s="46"/>
      <c r="C46" s="45"/>
      <c r="F46" s="20"/>
      <c r="G46" s="20"/>
      <c r="H46" s="21"/>
      <c r="I46" s="20"/>
      <c r="J46" s="212"/>
      <c r="K46" s="213"/>
    </row>
    <row r="47" spans="2:11" x14ac:dyDescent="0.25">
      <c r="B47" s="46"/>
      <c r="C47" s="45"/>
      <c r="F47" s="152"/>
      <c r="G47" s="180"/>
      <c r="I47" s="180"/>
      <c r="J47" s="217"/>
      <c r="K47" s="218"/>
    </row>
    <row r="48" spans="2:11" x14ac:dyDescent="0.25">
      <c r="B48" s="46"/>
      <c r="C48" s="45"/>
      <c r="F48" s="152"/>
      <c r="G48" s="47" t="s">
        <v>791</v>
      </c>
      <c r="I48" s="180">
        <f>SUM(I27:I41)</f>
        <v>12989044</v>
      </c>
      <c r="J48" s="217"/>
      <c r="K48" s="224">
        <f>SUM(K27:K41)</f>
        <v>13638.499999999998</v>
      </c>
    </row>
    <row r="49" spans="2:11" x14ac:dyDescent="0.25">
      <c r="B49" s="112"/>
      <c r="C49" s="112"/>
      <c r="D49" s="112"/>
      <c r="E49" s="112"/>
      <c r="F49" s="112"/>
      <c r="G49" s="112"/>
      <c r="H49" s="112"/>
      <c r="I49" s="112"/>
      <c r="J49" s="112"/>
      <c r="K49" s="112"/>
    </row>
    <row r="50" spans="2:11" x14ac:dyDescent="0.25">
      <c r="B50" s="92"/>
      <c r="C50" s="92"/>
      <c r="D50" s="92"/>
      <c r="E50" s="92"/>
      <c r="F50" s="92"/>
      <c r="G50" s="92"/>
      <c r="H50" s="92"/>
      <c r="I50" s="92"/>
      <c r="J50" s="92"/>
      <c r="K50" s="92"/>
    </row>
    <row r="51" spans="2:11" x14ac:dyDescent="0.25">
      <c r="B51" s="10" t="s">
        <v>133</v>
      </c>
      <c r="K51" s="152"/>
    </row>
    <row r="52" spans="2:11" x14ac:dyDescent="0.25">
      <c r="B52" s="10"/>
      <c r="K52" s="152"/>
    </row>
    <row r="53" spans="2:11" x14ac:dyDescent="0.25">
      <c r="C53" s="15" t="s">
        <v>4</v>
      </c>
      <c r="D53" s="71"/>
      <c r="E53" s="14" t="s">
        <v>0</v>
      </c>
      <c r="F53" s="12" t="str">
        <f>K1</f>
        <v>06/04/2019</v>
      </c>
    </row>
    <row r="54" spans="2:11" x14ac:dyDescent="0.25">
      <c r="C54" s="9" t="s">
        <v>8</v>
      </c>
      <c r="D54" s="30"/>
      <c r="E54" s="22" t="s">
        <v>2</v>
      </c>
      <c r="F54" s="13">
        <f>K2</f>
        <v>8486</v>
      </c>
    </row>
    <row r="55" spans="2:11" x14ac:dyDescent="0.25">
      <c r="C55" s="16" t="s">
        <v>6</v>
      </c>
      <c r="D55" s="70"/>
      <c r="E55" s="22" t="s">
        <v>134</v>
      </c>
      <c r="F55" s="13" t="str">
        <f>D20</f>
        <v>Starz</v>
      </c>
    </row>
    <row r="56" spans="2:11" x14ac:dyDescent="0.25">
      <c r="C56" s="17" t="s">
        <v>7</v>
      </c>
      <c r="D56" s="69"/>
      <c r="E56" s="91" t="s">
        <v>33</v>
      </c>
      <c r="F56" s="13" t="str">
        <f>D21</f>
        <v>Starz, Starz Encore, MoviePlex</v>
      </c>
      <c r="G56" s="168"/>
      <c r="H56" s="168"/>
      <c r="I56" s="168"/>
      <c r="J56" s="11" t="s">
        <v>135</v>
      </c>
      <c r="K56" s="223">
        <f>SUM(K27:K41)</f>
        <v>13638.499999999998</v>
      </c>
    </row>
    <row r="57" spans="2:11" x14ac:dyDescent="0.25">
      <c r="C57" s="4"/>
      <c r="D57" s="4"/>
      <c r="E57" s="3"/>
      <c r="F57" s="90"/>
      <c r="G57" s="90"/>
      <c r="H57" s="90"/>
      <c r="I57" s="90"/>
    </row>
    <row r="58" spans="2:11" x14ac:dyDescent="0.25">
      <c r="C58" s="4"/>
      <c r="D58" s="4"/>
      <c r="E58" s="3"/>
      <c r="F58" s="3"/>
      <c r="G58" s="3"/>
    </row>
    <row r="59" spans="2:11" x14ac:dyDescent="0.25">
      <c r="C59" s="4"/>
      <c r="D59" s="4"/>
      <c r="E59" s="3"/>
      <c r="F59" s="3"/>
      <c r="G59" s="3"/>
    </row>
    <row r="60" spans="2:11" x14ac:dyDescent="0.25">
      <c r="C60" s="4"/>
      <c r="D60" s="4"/>
      <c r="E60" s="3"/>
      <c r="F60" s="3"/>
      <c r="G60" s="3"/>
    </row>
    <row r="61" spans="2:11" x14ac:dyDescent="0.25">
      <c r="C61" s="4"/>
      <c r="D61" s="4"/>
      <c r="E61" s="3"/>
      <c r="F61" s="3"/>
      <c r="G61" s="3"/>
    </row>
    <row r="62" spans="2:11" x14ac:dyDescent="0.25">
      <c r="C62" s="4"/>
      <c r="D62" s="4"/>
      <c r="E62" s="3"/>
      <c r="F62" s="3"/>
      <c r="G62" s="3"/>
    </row>
    <row r="63" spans="2:11" x14ac:dyDescent="0.25">
      <c r="C63" s="4"/>
      <c r="D63" s="4"/>
      <c r="E63" s="3"/>
      <c r="F63" s="3"/>
      <c r="G63" s="3"/>
    </row>
    <row r="64" spans="2:11" x14ac:dyDescent="0.25">
      <c r="C64" s="4"/>
      <c r="D64" s="4"/>
      <c r="E64" s="3"/>
      <c r="F64" s="3"/>
      <c r="G64" s="3"/>
    </row>
    <row r="65" spans="3:7" x14ac:dyDescent="0.25">
      <c r="C65" s="4"/>
      <c r="D65" s="4"/>
      <c r="E65" s="3"/>
      <c r="F65" s="3"/>
      <c r="G65" s="3"/>
    </row>
    <row r="66" spans="3:7" x14ac:dyDescent="0.25">
      <c r="C66" s="4"/>
      <c r="D66" s="4"/>
      <c r="E66" s="3"/>
      <c r="F66" s="3"/>
      <c r="G66" s="3"/>
    </row>
    <row r="67" spans="3:7" x14ac:dyDescent="0.25">
      <c r="C67" s="4"/>
      <c r="D67" s="4"/>
      <c r="E67" s="3"/>
      <c r="F67" s="3"/>
      <c r="G67" s="3"/>
    </row>
    <row r="68" spans="3:7" x14ac:dyDescent="0.25">
      <c r="C68" s="4"/>
      <c r="D68" s="4"/>
      <c r="E68" s="3"/>
      <c r="F68" s="3"/>
      <c r="G68" s="3"/>
    </row>
    <row r="69" spans="3:7" x14ac:dyDescent="0.25">
      <c r="C69" s="4"/>
      <c r="D69" s="4"/>
      <c r="E69" s="3"/>
      <c r="F69" s="3"/>
      <c r="G69" s="3"/>
    </row>
    <row r="70" spans="3:7" x14ac:dyDescent="0.25">
      <c r="C70" s="4"/>
      <c r="D70" s="4"/>
      <c r="E70" s="3"/>
      <c r="F70" s="3"/>
      <c r="G70" s="3"/>
    </row>
  </sheetData>
  <autoFilter ref="B26:K27" xr:uid="{00000000-0009-0000-0000-00000F000000}"/>
  <mergeCells count="11">
    <mergeCell ref="G4:K4"/>
    <mergeCell ref="D21:E21"/>
    <mergeCell ref="G5:K5"/>
    <mergeCell ref="G6:K6"/>
    <mergeCell ref="G7:K7"/>
    <mergeCell ref="G8:K8"/>
    <mergeCell ref="G9:K9"/>
    <mergeCell ref="G11:K11"/>
    <mergeCell ref="G12:K12"/>
    <mergeCell ref="G13:K13"/>
    <mergeCell ref="G15:K15"/>
  </mergeCells>
  <hyperlinks>
    <hyperlink ref="B10" r:id="rId1" xr:uid="{00000000-0004-0000-0F00-000000000000}"/>
    <hyperlink ref="D15" r:id="rId2" xr:uid="{00000000-0004-0000-0F00-000001000000}"/>
    <hyperlink ref="B10" r:id="rId3" xr:uid="{00000000-0004-0000-0F00-000002000000}"/>
    <hyperlink ref="D15" r:id="rId4" xr:uid="{00000000-0004-0000-0F00-000003000000}"/>
    <hyperlink ref="B10" r:id="rId5" xr:uid="{00000000-0004-0000-0F00-000004000000}"/>
    <hyperlink ref="D15" r:id="rId6" xr:uid="{00000000-0004-0000-0F00-000005000000}"/>
    <hyperlink ref="B10" r:id="rId7" xr:uid="{00000000-0004-0000-0F00-000006000000}"/>
    <hyperlink ref="D15" r:id="rId8" xr:uid="{00000000-0004-0000-0F00-000007000000}"/>
    <hyperlink ref="B10" r:id="rId9" xr:uid="{00000000-0004-0000-0F00-000008000000}"/>
    <hyperlink ref="D15" r:id="rId10" xr:uid="{00000000-0004-0000-0F00-000009000000}"/>
    <hyperlink ref="B10" r:id="rId11" xr:uid="{00000000-0004-0000-0F00-00000A000000}"/>
    <hyperlink ref="D15" r:id="rId12" xr:uid="{00000000-0004-0000-0F00-00000B000000}"/>
    <hyperlink ref="B10" r:id="rId13" xr:uid="{00000000-0004-0000-0F00-00000C000000}"/>
    <hyperlink ref="D15" r:id="rId14" xr:uid="{00000000-0004-0000-0F00-00000D000000}"/>
    <hyperlink ref="B10" r:id="rId15" xr:uid="{00000000-0004-0000-0F00-00000E000000}"/>
    <hyperlink ref="D15" r:id="rId16" xr:uid="{00000000-0004-0000-0F00-00000F000000}"/>
    <hyperlink ref="B10" r:id="rId17" xr:uid="{00000000-0004-0000-0F00-000010000000}"/>
    <hyperlink ref="D15" r:id="rId18" xr:uid="{00000000-0004-0000-0F00-000011000000}"/>
    <hyperlink ref="B10" r:id="rId19" xr:uid="{00000000-0004-0000-0F00-000012000000}"/>
    <hyperlink ref="D15" r:id="rId20" xr:uid="{00000000-0004-0000-0F00-000013000000}"/>
    <hyperlink ref="B10" r:id="rId21" xr:uid="{00000000-0004-0000-0F00-000014000000}"/>
    <hyperlink ref="D15" r:id="rId22" xr:uid="{00000000-0004-0000-0F00-000015000000}"/>
    <hyperlink ref="B10" r:id="rId23" xr:uid="{00000000-0004-0000-0F00-000016000000}"/>
    <hyperlink ref="D15" r:id="rId24" xr:uid="{00000000-0004-0000-0F00-000017000000}"/>
    <hyperlink ref="B10" r:id="rId25" xr:uid="{00000000-0004-0000-0F00-000018000000}"/>
    <hyperlink ref="D15" r:id="rId26" xr:uid="{00000000-0004-0000-0F00-000019000000}"/>
    <hyperlink ref="B10" r:id="rId27" xr:uid="{00000000-0004-0000-0F00-00001A000000}"/>
    <hyperlink ref="D15" r:id="rId28" xr:uid="{00000000-0004-0000-0F00-00001B000000}"/>
    <hyperlink ref="B10" r:id="rId29" xr:uid="{00000000-0004-0000-0F00-00001C000000}"/>
    <hyperlink ref="D15" r:id="rId30" xr:uid="{00000000-0004-0000-0F00-00001D000000}"/>
    <hyperlink ref="B10" r:id="rId31" xr:uid="{00000000-0004-0000-0F00-00001E000000}"/>
    <hyperlink ref="D15" r:id="rId32" xr:uid="{00000000-0004-0000-0F00-00001F000000}"/>
    <hyperlink ref="B10" r:id="rId33" xr:uid="{00000000-0004-0000-0F00-000020000000}"/>
    <hyperlink ref="D15" r:id="rId34" xr:uid="{00000000-0004-0000-0F00-000021000000}"/>
    <hyperlink ref="B10" r:id="rId35" xr:uid="{00000000-0004-0000-0F00-000022000000}"/>
    <hyperlink ref="D15" r:id="rId36" xr:uid="{00000000-0004-0000-0F00-000023000000}"/>
    <hyperlink ref="B10" r:id="rId37" xr:uid="{00000000-0004-0000-0F00-000024000000}"/>
    <hyperlink ref="D15" r:id="rId38" xr:uid="{00000000-0004-0000-0F00-000025000000}"/>
    <hyperlink ref="B10" r:id="rId39" xr:uid="{00000000-0004-0000-0F00-000026000000}"/>
    <hyperlink ref="D15" r:id="rId40" xr:uid="{00000000-0004-0000-0F00-000027000000}"/>
  </hyperlinks>
  <printOptions horizontalCentered="1"/>
  <pageMargins left="0.5" right="0.5" top="0.5" bottom="0.6" header="0.2" footer="0.2"/>
  <pageSetup scale="66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pageSetUpPr fitToPage="1"/>
  </sheetPr>
  <dimension ref="A1:Q82"/>
  <sheetViews>
    <sheetView showGridLines="0" zoomScale="130" zoomScaleNormal="130" zoomScalePageLayoutView="90" workbookViewId="0">
      <selection activeCell="J17" sqref="J17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6" width="13.28515625" style="2" customWidth="1"/>
    <col min="7" max="7" width="14.140625" style="2" customWidth="1"/>
    <col min="8" max="8" width="16.28515625" style="2" customWidth="1"/>
    <col min="9" max="9" width="15.42578125" style="2" customWidth="1"/>
    <col min="10" max="10" width="12.7109375" style="2" bestFit="1" customWidth="1"/>
    <col min="11" max="11" width="16.42578125" style="2" customWidth="1"/>
    <col min="12" max="12" width="2" style="2" customWidth="1"/>
    <col min="13" max="13" width="16" style="2" customWidth="1"/>
    <col min="14" max="14" width="4.7109375" style="2" customWidth="1"/>
    <col min="15" max="15" width="8.7109375" style="2" customWidth="1"/>
    <col min="16" max="16384" width="8.7109375" style="2"/>
  </cols>
  <sheetData>
    <row r="1" spans="1:11" x14ac:dyDescent="0.25">
      <c r="B1" s="62"/>
      <c r="C1" s="62"/>
      <c r="D1" s="62"/>
      <c r="E1" s="62"/>
      <c r="F1" s="184"/>
      <c r="G1" s="185"/>
      <c r="H1" s="185"/>
      <c r="J1" s="23" t="s">
        <v>0</v>
      </c>
      <c r="K1" s="68" t="s">
        <v>1</v>
      </c>
    </row>
    <row r="2" spans="1:11" x14ac:dyDescent="0.25">
      <c r="B2" s="62"/>
      <c r="C2" s="62"/>
      <c r="D2" s="62"/>
      <c r="E2" s="62"/>
      <c r="F2" s="172"/>
      <c r="G2" s="62"/>
      <c r="H2" s="62"/>
      <c r="J2" s="23" t="s">
        <v>2</v>
      </c>
      <c r="K2" s="155">
        <v>8489</v>
      </c>
    </row>
    <row r="3" spans="1:11" x14ac:dyDescent="0.25">
      <c r="B3" s="62"/>
      <c r="C3" s="62"/>
      <c r="D3" s="62"/>
      <c r="E3" s="62"/>
      <c r="F3" s="49"/>
      <c r="G3" s="18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178"/>
      <c r="G4" s="242" t="s">
        <v>3</v>
      </c>
      <c r="H4" s="243"/>
      <c r="I4" s="243"/>
      <c r="J4" s="243"/>
      <c r="K4" s="243"/>
    </row>
    <row r="5" spans="1:11" x14ac:dyDescent="0.25">
      <c r="C5" s="66"/>
      <c r="D5" s="66"/>
      <c r="E5" s="66"/>
      <c r="F5" s="171"/>
      <c r="G5" s="250" t="s">
        <v>5</v>
      </c>
      <c r="H5" s="251"/>
      <c r="I5" s="251"/>
      <c r="J5" s="251"/>
      <c r="K5" s="251"/>
    </row>
    <row r="6" spans="1:11" x14ac:dyDescent="0.25">
      <c r="B6" s="65" t="s">
        <v>4</v>
      </c>
      <c r="C6" s="62"/>
      <c r="D6" s="62"/>
      <c r="E6" s="62"/>
      <c r="F6" s="172"/>
      <c r="G6" s="246" t="s">
        <v>4</v>
      </c>
      <c r="H6" s="245"/>
      <c r="I6" s="245"/>
      <c r="J6" s="245"/>
      <c r="K6" s="245"/>
    </row>
    <row r="7" spans="1:11" x14ac:dyDescent="0.25">
      <c r="B7" s="64" t="s">
        <v>6</v>
      </c>
      <c r="C7" s="62"/>
      <c r="D7" s="62"/>
      <c r="E7" s="62"/>
      <c r="F7" s="172"/>
      <c r="G7" s="252" t="s">
        <v>8</v>
      </c>
      <c r="H7" s="245"/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172"/>
      <c r="G8" s="246" t="s">
        <v>6</v>
      </c>
      <c r="H8" s="245"/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172"/>
      <c r="G9" s="246" t="s">
        <v>7</v>
      </c>
      <c r="H9" s="245"/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172"/>
    </row>
    <row r="11" spans="1:11" x14ac:dyDescent="0.25">
      <c r="C11" s="61"/>
      <c r="D11" s="59"/>
      <c r="E11" s="59"/>
      <c r="F11" s="171"/>
      <c r="G11" s="244" t="s">
        <v>11</v>
      </c>
      <c r="H11" s="245"/>
      <c r="I11" s="245"/>
      <c r="J11" s="245"/>
      <c r="K11" s="245"/>
    </row>
    <row r="12" spans="1:11" x14ac:dyDescent="0.25">
      <c r="B12" s="54" t="s">
        <v>12</v>
      </c>
      <c r="C12" s="59"/>
      <c r="D12" s="100" t="s">
        <v>1949</v>
      </c>
      <c r="E12" s="59"/>
      <c r="F12" s="171"/>
      <c r="G12" s="247" t="s">
        <v>14</v>
      </c>
      <c r="H12" s="245"/>
      <c r="I12" s="245"/>
      <c r="J12" s="245"/>
      <c r="K12" s="245"/>
    </row>
    <row r="13" spans="1:11" x14ac:dyDescent="0.25">
      <c r="C13" s="59"/>
      <c r="D13" s="58" t="s">
        <v>1950</v>
      </c>
      <c r="E13" s="59"/>
      <c r="F13" s="173"/>
      <c r="G13" s="248" t="s">
        <v>16</v>
      </c>
      <c r="H13" s="245"/>
      <c r="I13" s="245"/>
      <c r="J13" s="245"/>
      <c r="K13" s="245"/>
    </row>
    <row r="14" spans="1:11" x14ac:dyDescent="0.25">
      <c r="C14" s="59"/>
      <c r="D14" s="100"/>
      <c r="E14" s="185"/>
      <c r="F14" s="49"/>
      <c r="G14" s="182"/>
      <c r="H14" s="182"/>
      <c r="I14" s="182"/>
      <c r="J14" s="182"/>
      <c r="K14" s="182"/>
    </row>
    <row r="15" spans="1:11" x14ac:dyDescent="0.25">
      <c r="A15" s="2" t="s">
        <v>18</v>
      </c>
      <c r="C15" s="185"/>
      <c r="D15" s="127" t="s">
        <v>1951</v>
      </c>
      <c r="E15" s="185"/>
      <c r="F15" s="178"/>
      <c r="G15" s="249" t="s">
        <v>20</v>
      </c>
      <c r="H15" s="245"/>
      <c r="I15" s="245"/>
      <c r="J15" s="245"/>
      <c r="K15" s="245"/>
    </row>
    <row r="16" spans="1:11" x14ac:dyDescent="0.25">
      <c r="D16" s="100"/>
      <c r="E16" s="185"/>
      <c r="F16" s="172"/>
      <c r="G16" s="6"/>
      <c r="H16" s="7" t="s">
        <v>22</v>
      </c>
      <c r="I16" s="7" t="s">
        <v>23</v>
      </c>
      <c r="J16" s="8" t="s">
        <v>24</v>
      </c>
      <c r="K16" s="7"/>
    </row>
    <row r="17" spans="2:13" x14ac:dyDescent="0.25">
      <c r="C17" s="185"/>
      <c r="D17" s="33"/>
      <c r="E17" s="185"/>
      <c r="F17" s="172"/>
      <c r="G17" s="192"/>
      <c r="H17" s="193" t="s">
        <v>25</v>
      </c>
      <c r="I17" s="194">
        <v>1.42</v>
      </c>
      <c r="J17" s="195">
        <f>SUM(I28:I50) + D22</f>
        <v>3115330</v>
      </c>
      <c r="K17" s="196"/>
    </row>
    <row r="18" spans="2:13" x14ac:dyDescent="0.25">
      <c r="B18" s="56" t="s">
        <v>26</v>
      </c>
      <c r="D18" s="55">
        <v>43586</v>
      </c>
      <c r="E18" s="185"/>
      <c r="F18" s="172"/>
      <c r="G18" s="172"/>
      <c r="H18" s="49" t="s">
        <v>27</v>
      </c>
      <c r="I18" s="191">
        <v>1.35</v>
      </c>
      <c r="J18" s="51"/>
      <c r="K18" s="48"/>
    </row>
    <row r="19" spans="2:13" x14ac:dyDescent="0.25">
      <c r="B19" s="56" t="s">
        <v>28</v>
      </c>
      <c r="D19" s="55">
        <v>43616</v>
      </c>
      <c r="E19" s="185"/>
      <c r="F19" s="172"/>
      <c r="G19" s="172"/>
      <c r="H19" s="49" t="s">
        <v>29</v>
      </c>
      <c r="I19" s="191">
        <v>1.28</v>
      </c>
      <c r="J19" s="51"/>
      <c r="K19" s="48"/>
    </row>
    <row r="20" spans="2:13" x14ac:dyDescent="0.25">
      <c r="B20" s="54" t="s">
        <v>30</v>
      </c>
      <c r="D20" s="181" t="s">
        <v>1949</v>
      </c>
      <c r="E20" s="185"/>
      <c r="F20" s="172"/>
      <c r="G20" s="172"/>
      <c r="H20" s="49" t="s">
        <v>32</v>
      </c>
      <c r="I20" s="191">
        <v>1.21</v>
      </c>
      <c r="J20" s="51"/>
      <c r="K20" s="48"/>
    </row>
    <row r="21" spans="2:13" x14ac:dyDescent="0.25">
      <c r="B21" s="54" t="s">
        <v>33</v>
      </c>
      <c r="D21" s="256" t="s">
        <v>1952</v>
      </c>
      <c r="E21" s="245"/>
      <c r="F21" s="172"/>
      <c r="G21" s="172"/>
      <c r="H21" s="49" t="s">
        <v>142</v>
      </c>
      <c r="I21" s="191">
        <v>1.1299999999999999</v>
      </c>
      <c r="J21" s="51"/>
      <c r="K21" s="48"/>
    </row>
    <row r="22" spans="2:13" x14ac:dyDescent="0.25">
      <c r="B22" s="10" t="s">
        <v>36</v>
      </c>
      <c r="D22" s="19">
        <v>2329012</v>
      </c>
      <c r="E22" s="185"/>
      <c r="F22" s="172"/>
      <c r="G22" s="172"/>
      <c r="H22" s="49" t="s">
        <v>37</v>
      </c>
      <c r="I22" s="191">
        <v>1.06</v>
      </c>
      <c r="J22" s="197"/>
      <c r="K22" s="48"/>
    </row>
    <row r="23" spans="2:13" x14ac:dyDescent="0.25">
      <c r="B23" s="10"/>
      <c r="D23" s="19"/>
      <c r="E23" s="185"/>
      <c r="F23" s="172"/>
      <c r="G23" s="172"/>
      <c r="H23" s="49" t="s">
        <v>38</v>
      </c>
      <c r="I23" s="191">
        <v>1.03</v>
      </c>
      <c r="J23" s="197"/>
      <c r="K23" s="48"/>
    </row>
    <row r="24" spans="2:13" x14ac:dyDescent="0.25">
      <c r="B24" s="10"/>
      <c r="D24" s="19"/>
      <c r="E24" s="185"/>
      <c r="F24" s="172"/>
      <c r="G24" s="172"/>
      <c r="H24" s="49" t="s">
        <v>39</v>
      </c>
      <c r="I24" s="191">
        <v>0.98999999999999955</v>
      </c>
      <c r="J24" s="197"/>
      <c r="K24" s="48"/>
    </row>
    <row r="25" spans="2:13" x14ac:dyDescent="0.25">
      <c r="B25" s="10"/>
      <c r="D25" s="19"/>
      <c r="E25" s="185"/>
      <c r="F25" s="172"/>
      <c r="G25" s="172"/>
      <c r="H25" s="49" t="s">
        <v>40</v>
      </c>
      <c r="I25" s="191">
        <v>0.9399999999999995</v>
      </c>
      <c r="J25" s="197"/>
      <c r="K25" s="48"/>
    </row>
    <row r="26" spans="2:13" x14ac:dyDescent="0.25">
      <c r="B26" s="185"/>
      <c r="C26" s="185"/>
      <c r="D26" s="185"/>
      <c r="E26" s="185"/>
      <c r="F26" s="185"/>
      <c r="G26" s="185"/>
      <c r="H26" s="185"/>
      <c r="J26" s="182"/>
      <c r="K26" s="182"/>
      <c r="L26" s="182"/>
      <c r="M26" s="182"/>
    </row>
    <row r="27" spans="2:13" ht="47.2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</row>
    <row r="28" spans="2:13" x14ac:dyDescent="0.25">
      <c r="B28" s="198">
        <v>1</v>
      </c>
      <c r="C28" s="199">
        <v>33358746</v>
      </c>
      <c r="D28" s="199" t="s">
        <v>1953</v>
      </c>
      <c r="E28" s="199" t="s">
        <v>1954</v>
      </c>
      <c r="F28" s="200">
        <v>43579</v>
      </c>
      <c r="G28" s="200">
        <v>43612</v>
      </c>
      <c r="H28" s="199">
        <v>264</v>
      </c>
      <c r="I28" s="199">
        <v>264</v>
      </c>
      <c r="J28" s="199">
        <v>1.42</v>
      </c>
      <c r="K28" s="199">
        <f t="shared" ref="K28:K48" si="0">ROUND(I28*(J28/1000),2)</f>
        <v>0.37</v>
      </c>
    </row>
    <row r="29" spans="2:13" ht="16.5" customHeight="1" thickBot="1" x14ac:dyDescent="0.3">
      <c r="B29" s="198">
        <v>2</v>
      </c>
      <c r="C29" s="199">
        <v>33358746</v>
      </c>
      <c r="D29" s="199" t="s">
        <v>1953</v>
      </c>
      <c r="E29" s="199" t="s">
        <v>1955</v>
      </c>
      <c r="F29" s="200">
        <v>43579</v>
      </c>
      <c r="G29" s="200">
        <v>43612</v>
      </c>
      <c r="H29" s="199">
        <v>113</v>
      </c>
      <c r="I29" s="199">
        <v>113</v>
      </c>
      <c r="J29" s="199">
        <v>1.42</v>
      </c>
      <c r="K29" s="199">
        <f t="shared" si="0"/>
        <v>0.16</v>
      </c>
    </row>
    <row r="30" spans="2:13" ht="16.5" customHeight="1" thickTop="1" x14ac:dyDescent="0.25">
      <c r="B30" s="198">
        <v>3</v>
      </c>
      <c r="C30" s="199">
        <v>33358746</v>
      </c>
      <c r="D30" s="199" t="s">
        <v>1953</v>
      </c>
      <c r="E30" s="199" t="s">
        <v>1956</v>
      </c>
      <c r="F30" s="200">
        <v>43579</v>
      </c>
      <c r="G30" s="200">
        <v>43612</v>
      </c>
      <c r="H30" s="199">
        <v>14887</v>
      </c>
      <c r="I30" s="199">
        <v>14887</v>
      </c>
      <c r="J30" s="199">
        <v>1.42</v>
      </c>
      <c r="K30" s="199">
        <f t="shared" si="0"/>
        <v>21.14</v>
      </c>
    </row>
    <row r="31" spans="2:13" x14ac:dyDescent="0.25">
      <c r="B31" s="198">
        <v>4</v>
      </c>
      <c r="C31" s="199">
        <v>33358746</v>
      </c>
      <c r="D31" s="199" t="s">
        <v>1953</v>
      </c>
      <c r="E31" s="199" t="s">
        <v>1957</v>
      </c>
      <c r="F31" s="200">
        <v>43579</v>
      </c>
      <c r="G31" s="200">
        <v>43612</v>
      </c>
      <c r="H31" s="199">
        <v>2195</v>
      </c>
      <c r="I31" s="199">
        <v>2195</v>
      </c>
      <c r="J31" s="199">
        <v>1.42</v>
      </c>
      <c r="K31" s="199">
        <f t="shared" si="0"/>
        <v>3.12</v>
      </c>
    </row>
    <row r="32" spans="2:13" x14ac:dyDescent="0.25">
      <c r="B32" s="198">
        <v>5</v>
      </c>
      <c r="C32" s="199">
        <v>33358746</v>
      </c>
      <c r="D32" s="199" t="s">
        <v>1953</v>
      </c>
      <c r="E32" s="199" t="s">
        <v>1958</v>
      </c>
      <c r="F32" s="200">
        <v>43579</v>
      </c>
      <c r="G32" s="200">
        <v>43612</v>
      </c>
      <c r="H32" s="199">
        <v>14323</v>
      </c>
      <c r="I32" s="199">
        <v>14323</v>
      </c>
      <c r="J32" s="199">
        <v>1.42</v>
      </c>
      <c r="K32" s="199">
        <f t="shared" si="0"/>
        <v>20.34</v>
      </c>
    </row>
    <row r="33" spans="2:11" x14ac:dyDescent="0.25">
      <c r="B33" s="198">
        <v>6</v>
      </c>
      <c r="C33" s="199">
        <v>33358746</v>
      </c>
      <c r="D33" s="199" t="s">
        <v>1953</v>
      </c>
      <c r="E33" s="199" t="s">
        <v>1949</v>
      </c>
      <c r="F33" s="200">
        <v>43579</v>
      </c>
      <c r="G33" s="200">
        <v>43612</v>
      </c>
      <c r="H33" s="199">
        <v>240098</v>
      </c>
      <c r="I33" s="199">
        <v>240098</v>
      </c>
      <c r="J33" s="199">
        <v>1.42</v>
      </c>
      <c r="K33" s="199">
        <f t="shared" si="0"/>
        <v>340.94</v>
      </c>
    </row>
    <row r="34" spans="2:11" x14ac:dyDescent="0.25">
      <c r="B34" s="198">
        <v>7</v>
      </c>
      <c r="C34" s="199">
        <v>33358746</v>
      </c>
      <c r="D34" s="199" t="s">
        <v>1953</v>
      </c>
      <c r="E34" s="199" t="s">
        <v>1959</v>
      </c>
      <c r="F34" s="200">
        <v>43579</v>
      </c>
      <c r="G34" s="200">
        <v>43612</v>
      </c>
      <c r="H34" s="199">
        <v>1382</v>
      </c>
      <c r="I34" s="199">
        <v>1382</v>
      </c>
      <c r="J34" s="199">
        <v>1.42</v>
      </c>
      <c r="K34" s="199">
        <f t="shared" si="0"/>
        <v>1.96</v>
      </c>
    </row>
    <row r="35" spans="2:11" x14ac:dyDescent="0.25">
      <c r="B35" s="198">
        <v>8</v>
      </c>
      <c r="C35" s="199">
        <v>33748273</v>
      </c>
      <c r="D35" s="199" t="s">
        <v>1960</v>
      </c>
      <c r="E35" s="199" t="s">
        <v>1954</v>
      </c>
      <c r="F35" s="200">
        <v>43601</v>
      </c>
      <c r="G35" s="200">
        <v>43619</v>
      </c>
      <c r="H35" s="199">
        <v>309</v>
      </c>
      <c r="I35" s="199">
        <v>309</v>
      </c>
      <c r="J35" s="199">
        <v>1.42</v>
      </c>
      <c r="K35" s="199">
        <f t="shared" si="0"/>
        <v>0.44</v>
      </c>
    </row>
    <row r="36" spans="2:11" x14ac:dyDescent="0.25">
      <c r="B36" s="198">
        <v>9</v>
      </c>
      <c r="C36" s="199">
        <v>33748273</v>
      </c>
      <c r="D36" s="199" t="s">
        <v>1960</v>
      </c>
      <c r="E36" s="199" t="s">
        <v>1955</v>
      </c>
      <c r="F36" s="200">
        <v>43601</v>
      </c>
      <c r="G36" s="200">
        <v>43619</v>
      </c>
      <c r="H36" s="199">
        <v>110</v>
      </c>
      <c r="I36" s="199">
        <v>110</v>
      </c>
      <c r="J36" s="199">
        <v>1.42</v>
      </c>
      <c r="K36" s="199">
        <f t="shared" si="0"/>
        <v>0.16</v>
      </c>
    </row>
    <row r="37" spans="2:11" x14ac:dyDescent="0.25">
      <c r="B37" s="198">
        <v>10</v>
      </c>
      <c r="C37" s="199">
        <v>33748273</v>
      </c>
      <c r="D37" s="199" t="s">
        <v>1960</v>
      </c>
      <c r="E37" s="199" t="s">
        <v>1956</v>
      </c>
      <c r="F37" s="200">
        <v>43601</v>
      </c>
      <c r="G37" s="200">
        <v>43619</v>
      </c>
      <c r="H37" s="199">
        <v>16144</v>
      </c>
      <c r="I37" s="199">
        <v>16144</v>
      </c>
      <c r="J37" s="199">
        <v>1.42</v>
      </c>
      <c r="K37" s="199">
        <f t="shared" si="0"/>
        <v>22.92</v>
      </c>
    </row>
    <row r="38" spans="2:11" ht="16.5" customHeight="1" thickBot="1" x14ac:dyDescent="0.3">
      <c r="B38" s="198">
        <v>11</v>
      </c>
      <c r="C38" s="199">
        <v>33748273</v>
      </c>
      <c r="D38" s="199" t="s">
        <v>1960</v>
      </c>
      <c r="E38" s="199" t="s">
        <v>1957</v>
      </c>
      <c r="F38" s="200">
        <v>43601</v>
      </c>
      <c r="G38" s="200">
        <v>43619</v>
      </c>
      <c r="H38" s="199">
        <v>2423</v>
      </c>
      <c r="I38" s="199">
        <v>2423</v>
      </c>
      <c r="J38" s="199">
        <v>1.42</v>
      </c>
      <c r="K38" s="199">
        <f t="shared" si="0"/>
        <v>3.44</v>
      </c>
    </row>
    <row r="39" spans="2:11" ht="16.5" customHeight="1" thickTop="1" x14ac:dyDescent="0.25">
      <c r="B39" s="198">
        <v>12</v>
      </c>
      <c r="C39" s="199">
        <v>33748273</v>
      </c>
      <c r="D39" s="199" t="s">
        <v>1960</v>
      </c>
      <c r="E39" s="199" t="s">
        <v>1958</v>
      </c>
      <c r="F39" s="200">
        <v>43601</v>
      </c>
      <c r="G39" s="200">
        <v>43619</v>
      </c>
      <c r="H39" s="199">
        <v>25834</v>
      </c>
      <c r="I39" s="199">
        <v>25834</v>
      </c>
      <c r="J39" s="199">
        <v>1.42</v>
      </c>
      <c r="K39" s="199">
        <f t="shared" si="0"/>
        <v>36.68</v>
      </c>
    </row>
    <row r="40" spans="2:11" x14ac:dyDescent="0.25">
      <c r="B40" s="198">
        <v>13</v>
      </c>
      <c r="C40" s="199">
        <v>33748273</v>
      </c>
      <c r="D40" s="199" t="s">
        <v>1960</v>
      </c>
      <c r="E40" s="199" t="s">
        <v>1949</v>
      </c>
      <c r="F40" s="200">
        <v>43601</v>
      </c>
      <c r="G40" s="200">
        <v>43619</v>
      </c>
      <c r="H40" s="199">
        <v>238216</v>
      </c>
      <c r="I40" s="199">
        <v>238216</v>
      </c>
      <c r="J40" s="199">
        <v>1.42</v>
      </c>
      <c r="K40" s="199">
        <f t="shared" si="0"/>
        <v>338.27</v>
      </c>
    </row>
    <row r="41" spans="2:11" ht="16.5" customHeight="1" thickBot="1" x14ac:dyDescent="0.3">
      <c r="B41" s="198">
        <v>14</v>
      </c>
      <c r="C41" s="199">
        <v>33748273</v>
      </c>
      <c r="D41" s="199" t="s">
        <v>1960</v>
      </c>
      <c r="E41" s="199" t="s">
        <v>1959</v>
      </c>
      <c r="F41" s="200">
        <v>43601</v>
      </c>
      <c r="G41" s="200">
        <v>43619</v>
      </c>
      <c r="H41" s="199">
        <v>881</v>
      </c>
      <c r="I41" s="199">
        <v>881</v>
      </c>
      <c r="J41" s="199">
        <v>1.42</v>
      </c>
      <c r="K41" s="199">
        <f t="shared" si="0"/>
        <v>1.25</v>
      </c>
    </row>
    <row r="42" spans="2:11" x14ac:dyDescent="0.25">
      <c r="B42" s="198">
        <v>15</v>
      </c>
      <c r="C42" s="199">
        <v>33813804</v>
      </c>
      <c r="D42" s="199" t="s">
        <v>1961</v>
      </c>
      <c r="E42" s="199" t="s">
        <v>1954</v>
      </c>
      <c r="F42" s="200">
        <v>43605</v>
      </c>
      <c r="G42" s="200">
        <v>43623</v>
      </c>
      <c r="H42" s="199">
        <v>279</v>
      </c>
      <c r="I42" s="199">
        <v>279</v>
      </c>
      <c r="J42" s="199">
        <v>1.42</v>
      </c>
      <c r="K42" s="199">
        <f t="shared" si="0"/>
        <v>0.4</v>
      </c>
    </row>
    <row r="43" spans="2:11" x14ac:dyDescent="0.25">
      <c r="B43" s="198">
        <v>16</v>
      </c>
      <c r="C43" s="199">
        <v>33813804</v>
      </c>
      <c r="D43" s="199" t="s">
        <v>1961</v>
      </c>
      <c r="E43" s="199" t="s">
        <v>1955</v>
      </c>
      <c r="F43" s="200">
        <v>43605</v>
      </c>
      <c r="G43" s="200">
        <v>43623</v>
      </c>
      <c r="H43" s="199">
        <v>148</v>
      </c>
      <c r="I43" s="199">
        <v>148</v>
      </c>
      <c r="J43" s="199">
        <v>1.42</v>
      </c>
      <c r="K43" s="199">
        <f t="shared" si="0"/>
        <v>0.21</v>
      </c>
    </row>
    <row r="44" spans="2:11" x14ac:dyDescent="0.25">
      <c r="B44" s="198">
        <v>17</v>
      </c>
      <c r="C44" s="199">
        <v>33813804</v>
      </c>
      <c r="D44" s="199" t="s">
        <v>1961</v>
      </c>
      <c r="E44" s="199" t="s">
        <v>1956</v>
      </c>
      <c r="F44" s="200">
        <v>43605</v>
      </c>
      <c r="G44" s="200">
        <v>43623</v>
      </c>
      <c r="H44" s="199">
        <v>14456</v>
      </c>
      <c r="I44" s="199">
        <v>14456</v>
      </c>
      <c r="J44" s="199">
        <v>1.42</v>
      </c>
      <c r="K44" s="199">
        <f t="shared" si="0"/>
        <v>20.53</v>
      </c>
    </row>
    <row r="45" spans="2:11" x14ac:dyDescent="0.25">
      <c r="B45" s="198">
        <v>18</v>
      </c>
      <c r="C45" s="199">
        <v>33813804</v>
      </c>
      <c r="D45" s="199" t="s">
        <v>1961</v>
      </c>
      <c r="E45" s="199" t="s">
        <v>1957</v>
      </c>
      <c r="F45" s="200">
        <v>43605</v>
      </c>
      <c r="G45" s="200">
        <v>43623</v>
      </c>
      <c r="H45" s="199">
        <v>2609</v>
      </c>
      <c r="I45" s="199">
        <v>2609</v>
      </c>
      <c r="J45" s="199">
        <v>1.42</v>
      </c>
      <c r="K45" s="199">
        <f t="shared" si="0"/>
        <v>3.7</v>
      </c>
    </row>
    <row r="46" spans="2:11" x14ac:dyDescent="0.25">
      <c r="B46" s="198">
        <v>19</v>
      </c>
      <c r="C46" s="199">
        <v>33813804</v>
      </c>
      <c r="D46" s="199" t="s">
        <v>1961</v>
      </c>
      <c r="E46" s="199" t="s">
        <v>1958</v>
      </c>
      <c r="F46" s="200">
        <v>43605</v>
      </c>
      <c r="G46" s="200">
        <v>43623</v>
      </c>
      <c r="H46" s="199">
        <v>21003</v>
      </c>
      <c r="I46" s="199">
        <v>21003</v>
      </c>
      <c r="J46" s="199">
        <v>1.42</v>
      </c>
      <c r="K46" s="199">
        <f t="shared" si="0"/>
        <v>29.82</v>
      </c>
    </row>
    <row r="47" spans="2:11" ht="15.75" customHeight="1" x14ac:dyDescent="0.25">
      <c r="B47" s="198">
        <v>20</v>
      </c>
      <c r="C47" s="199">
        <v>33813804</v>
      </c>
      <c r="D47" s="199" t="s">
        <v>1961</v>
      </c>
      <c r="E47" s="199" t="s">
        <v>1949</v>
      </c>
      <c r="F47" s="200">
        <v>43605</v>
      </c>
      <c r="G47" s="200">
        <v>43623</v>
      </c>
      <c r="H47" s="199">
        <v>189802</v>
      </c>
      <c r="I47" s="199">
        <v>189802</v>
      </c>
      <c r="J47" s="199">
        <v>1.42</v>
      </c>
      <c r="K47" s="199">
        <f t="shared" si="0"/>
        <v>269.52</v>
      </c>
    </row>
    <row r="48" spans="2:11" x14ac:dyDescent="0.25">
      <c r="B48" s="198">
        <v>21</v>
      </c>
      <c r="C48" s="199">
        <v>33813804</v>
      </c>
      <c r="D48" s="199" t="s">
        <v>1961</v>
      </c>
      <c r="E48" s="199" t="s">
        <v>1959</v>
      </c>
      <c r="F48" s="200">
        <v>43605</v>
      </c>
      <c r="G48" s="200">
        <v>43623</v>
      </c>
      <c r="H48" s="199">
        <v>842</v>
      </c>
      <c r="I48" s="199">
        <v>842</v>
      </c>
      <c r="J48" s="199">
        <v>1.42</v>
      </c>
      <c r="K48" s="199">
        <f t="shared" si="0"/>
        <v>1.2</v>
      </c>
    </row>
    <row r="49" spans="2:17" x14ac:dyDescent="0.25">
      <c r="B49" s="46"/>
      <c r="C49" s="46"/>
      <c r="E49" s="13"/>
      <c r="F49" s="117"/>
      <c r="G49" s="117"/>
      <c r="H49" s="180"/>
      <c r="I49" s="217"/>
      <c r="J49" s="218"/>
    </row>
    <row r="50" spans="2:17" x14ac:dyDescent="0.25">
      <c r="B50" s="46"/>
      <c r="C50" s="45"/>
      <c r="F50" s="20"/>
      <c r="G50" s="20"/>
      <c r="H50" s="20"/>
      <c r="I50" s="212"/>
      <c r="J50" s="213"/>
      <c r="K50" s="213"/>
    </row>
    <row r="51" spans="2:17" x14ac:dyDescent="0.25">
      <c r="B51" s="46"/>
      <c r="C51" s="45"/>
      <c r="G51" s="180"/>
      <c r="I51" s="180"/>
      <c r="J51" s="217"/>
      <c r="K51" s="218"/>
    </row>
    <row r="52" spans="2:17" x14ac:dyDescent="0.25">
      <c r="B52" s="46"/>
      <c r="C52" s="45"/>
      <c r="G52" s="47" t="s">
        <v>130</v>
      </c>
      <c r="H52" s="152" t="s">
        <v>1949</v>
      </c>
      <c r="I52" s="151">
        <f>SUMIF(E28:E50,H52,I28:I50)</f>
        <v>668116</v>
      </c>
      <c r="J52" s="214"/>
      <c r="K52" s="216">
        <f>SUMIF(E28:E50,H52,K28:K50)</f>
        <v>948.73</v>
      </c>
    </row>
    <row r="53" spans="2:17" x14ac:dyDescent="0.25">
      <c r="B53" s="46"/>
      <c r="C53" s="45"/>
      <c r="G53" s="47"/>
      <c r="H53" s="152" t="s">
        <v>1956</v>
      </c>
      <c r="I53" s="151">
        <f>SUMIF(E28:E50,H53,I28:I50)</f>
        <v>45487</v>
      </c>
      <c r="J53" s="214"/>
      <c r="K53" s="216">
        <f>SUMIF(E28:E50,H53,K28:K50)</f>
        <v>64.59</v>
      </c>
    </row>
    <row r="54" spans="2:17" x14ac:dyDescent="0.25">
      <c r="B54" s="46"/>
      <c r="C54" s="45"/>
      <c r="G54" s="47"/>
      <c r="H54" s="152" t="s">
        <v>1958</v>
      </c>
      <c r="I54" s="151">
        <f>SUMIF(E28:E50,H54,I28:I50)</f>
        <v>61160</v>
      </c>
      <c r="J54" s="214"/>
      <c r="K54" s="216">
        <f>SUMIF(E28:E50,H54,K28:K50)</f>
        <v>86.84</v>
      </c>
    </row>
    <row r="55" spans="2:17" x14ac:dyDescent="0.25">
      <c r="B55" s="46"/>
      <c r="C55" s="45"/>
      <c r="G55" s="47"/>
      <c r="H55" s="152" t="s">
        <v>1959</v>
      </c>
      <c r="I55" s="151">
        <f>SUMIF(E28:E50,H55,I28:I50)</f>
        <v>3105</v>
      </c>
      <c r="J55" s="214"/>
      <c r="K55" s="216">
        <f>SUMIF(E28:E50,H55,K28:K50)</f>
        <v>4.41</v>
      </c>
    </row>
    <row r="56" spans="2:17" x14ac:dyDescent="0.25">
      <c r="B56" s="46"/>
      <c r="C56" s="45"/>
      <c r="G56" s="47"/>
      <c r="H56" s="152" t="s">
        <v>1955</v>
      </c>
      <c r="I56" s="151">
        <f>SUMIF(E28:E50,H56,I28:I50)</f>
        <v>371</v>
      </c>
      <c r="J56" s="214"/>
      <c r="K56" s="216">
        <f>SUMIF(E28:E50,H56,K28:K50)</f>
        <v>0.53</v>
      </c>
    </row>
    <row r="57" spans="2:17" x14ac:dyDescent="0.25">
      <c r="B57" s="46"/>
      <c r="C57" s="45"/>
      <c r="G57" s="47"/>
      <c r="H57" s="152" t="s">
        <v>1954</v>
      </c>
      <c r="I57" s="151">
        <f>SUMIF(E28:E50,H57,I28:I50)</f>
        <v>852</v>
      </c>
      <c r="J57" s="214"/>
      <c r="K57" s="216">
        <f>SUMIF(E28:E50,H57,K28:K50)</f>
        <v>1.21</v>
      </c>
    </row>
    <row r="58" spans="2:17" x14ac:dyDescent="0.25">
      <c r="B58" s="46"/>
      <c r="C58" s="45"/>
      <c r="G58" s="47"/>
      <c r="H58" s="152" t="s">
        <v>1957</v>
      </c>
      <c r="I58" s="151">
        <f>SUMIF(E28:E50,H58,I28:I50)</f>
        <v>7227</v>
      </c>
      <c r="J58" s="214"/>
      <c r="K58" s="216">
        <f>SUMIF(E28:E50,H58,K28:K50)</f>
        <v>10.260000000000002</v>
      </c>
    </row>
    <row r="59" spans="2:17" x14ac:dyDescent="0.25">
      <c r="B59" s="46"/>
      <c r="C59" s="45"/>
      <c r="F59" s="20"/>
      <c r="G59" s="20"/>
      <c r="H59" s="21"/>
      <c r="I59" s="20"/>
      <c r="J59" s="212"/>
      <c r="K59" s="213"/>
    </row>
    <row r="60" spans="2:17" x14ac:dyDescent="0.25">
      <c r="B60" s="46"/>
      <c r="C60" s="45"/>
      <c r="G60" s="180"/>
      <c r="I60" s="180"/>
      <c r="J60" s="217"/>
      <c r="K60" s="218"/>
    </row>
    <row r="61" spans="2:17" x14ac:dyDescent="0.25">
      <c r="B61" s="46"/>
      <c r="C61" s="45"/>
      <c r="G61" s="47" t="s">
        <v>791</v>
      </c>
      <c r="I61" s="180">
        <f>SUM(I28:I50)</f>
        <v>786318</v>
      </c>
      <c r="J61" s="217"/>
      <c r="K61" s="224">
        <f>SUM(K28:K50)</f>
        <v>1116.5700000000002</v>
      </c>
    </row>
    <row r="62" spans="2:17" x14ac:dyDescent="0.25">
      <c r="B62" s="112"/>
      <c r="C62" s="112"/>
      <c r="D62" s="112"/>
      <c r="E62" s="112"/>
      <c r="F62" s="112"/>
      <c r="G62" s="112"/>
      <c r="H62" s="112"/>
      <c r="I62" s="112"/>
      <c r="J62" s="112"/>
      <c r="K62" s="112"/>
    </row>
    <row r="63" spans="2:17" x14ac:dyDescent="0.25">
      <c r="B63" s="92"/>
      <c r="C63" s="92"/>
      <c r="D63" s="92"/>
      <c r="E63" s="92"/>
      <c r="G63" s="92"/>
      <c r="H63" s="92"/>
      <c r="I63" s="92"/>
      <c r="J63" s="92"/>
      <c r="K63" s="92"/>
    </row>
    <row r="64" spans="2:17" x14ac:dyDescent="0.25">
      <c r="B64" s="10" t="s">
        <v>133</v>
      </c>
      <c r="P64" s="152"/>
      <c r="Q64" s="216"/>
    </row>
    <row r="65" spans="3:11" x14ac:dyDescent="0.25">
      <c r="C65" s="15" t="s">
        <v>4</v>
      </c>
      <c r="D65" s="71"/>
      <c r="E65" s="14" t="s">
        <v>0</v>
      </c>
      <c r="F65" s="12" t="str">
        <f>K1</f>
        <v>06/04/2019</v>
      </c>
      <c r="G65" s="12"/>
      <c r="H65" s="12"/>
      <c r="I65" s="12"/>
      <c r="J65" s="12"/>
      <c r="K65" s="12"/>
    </row>
    <row r="66" spans="3:11" x14ac:dyDescent="0.25">
      <c r="C66" s="9" t="s">
        <v>8</v>
      </c>
      <c r="D66" s="30"/>
      <c r="E66" s="22" t="s">
        <v>2</v>
      </c>
      <c r="F66" s="13">
        <f>K2</f>
        <v>8489</v>
      </c>
      <c r="G66" s="13"/>
      <c r="H66" s="13"/>
      <c r="I66" s="13"/>
      <c r="J66" s="13"/>
      <c r="K66" s="13"/>
    </row>
    <row r="67" spans="3:11" x14ac:dyDescent="0.25">
      <c r="C67" s="16" t="s">
        <v>6</v>
      </c>
      <c r="D67" s="70"/>
      <c r="E67" s="22" t="s">
        <v>134</v>
      </c>
      <c r="F67" s="13" t="str">
        <f>D20</f>
        <v>Univision</v>
      </c>
      <c r="G67" s="13"/>
      <c r="H67" s="13"/>
      <c r="I67" s="13"/>
      <c r="J67" s="13"/>
      <c r="K67" s="13"/>
    </row>
    <row r="68" spans="3:11" x14ac:dyDescent="0.25">
      <c r="C68" s="17" t="s">
        <v>7</v>
      </c>
      <c r="D68" s="69"/>
      <c r="E68" s="91"/>
      <c r="F68" s="13"/>
      <c r="G68" s="168"/>
      <c r="J68" s="11" t="s">
        <v>135</v>
      </c>
      <c r="K68" s="209">
        <f>SUM(K28:K50)</f>
        <v>1116.5700000000002</v>
      </c>
    </row>
    <row r="69" spans="3:11" x14ac:dyDescent="0.25">
      <c r="C69" s="4"/>
      <c r="D69" s="4"/>
      <c r="E69" s="3"/>
      <c r="F69" s="90"/>
      <c r="G69" s="90"/>
    </row>
    <row r="70" spans="3:11" x14ac:dyDescent="0.25">
      <c r="C70" s="4"/>
      <c r="D70" s="4"/>
      <c r="E70" s="3"/>
      <c r="F70" s="3"/>
      <c r="G70" s="3"/>
    </row>
    <row r="71" spans="3:11" x14ac:dyDescent="0.25">
      <c r="C71" s="4"/>
      <c r="D71" s="4"/>
      <c r="E71" s="3"/>
      <c r="F71" s="3"/>
      <c r="G71" s="3"/>
    </row>
    <row r="72" spans="3:11" x14ac:dyDescent="0.25">
      <c r="C72" s="4"/>
      <c r="D72" s="4"/>
      <c r="E72" s="3"/>
      <c r="F72" s="3"/>
      <c r="G72" s="3"/>
    </row>
    <row r="73" spans="3:11" x14ac:dyDescent="0.25">
      <c r="C73" s="4"/>
      <c r="D73" s="4"/>
      <c r="E73" s="3"/>
      <c r="F73" s="3"/>
      <c r="G73" s="3"/>
    </row>
    <row r="74" spans="3:11" x14ac:dyDescent="0.25">
      <c r="C74" s="4"/>
      <c r="D74" s="4"/>
      <c r="E74" s="3"/>
      <c r="F74" s="3"/>
      <c r="G74" s="3"/>
    </row>
    <row r="75" spans="3:11" x14ac:dyDescent="0.25">
      <c r="C75" s="4"/>
      <c r="D75" s="4"/>
      <c r="E75" s="3"/>
      <c r="F75" s="3"/>
      <c r="G75" s="3"/>
    </row>
    <row r="76" spans="3:11" x14ac:dyDescent="0.25">
      <c r="C76" s="4"/>
      <c r="D76" s="4"/>
      <c r="E76" s="3"/>
      <c r="F76" s="3"/>
      <c r="G76" s="3"/>
    </row>
    <row r="77" spans="3:11" x14ac:dyDescent="0.25">
      <c r="C77" s="4"/>
      <c r="D77" s="4"/>
      <c r="E77" s="3"/>
      <c r="F77" s="3"/>
      <c r="G77" s="3"/>
    </row>
    <row r="78" spans="3:11" x14ac:dyDescent="0.25">
      <c r="C78" s="4"/>
      <c r="D78" s="4"/>
      <c r="E78" s="3"/>
      <c r="F78" s="3"/>
      <c r="G78" s="3"/>
    </row>
    <row r="79" spans="3:11" x14ac:dyDescent="0.25">
      <c r="C79" s="4"/>
      <c r="D79" s="4"/>
      <c r="E79" s="3"/>
      <c r="F79" s="3"/>
      <c r="G79" s="3"/>
    </row>
    <row r="80" spans="3:11" x14ac:dyDescent="0.25">
      <c r="C80" s="4"/>
      <c r="D80" s="4"/>
      <c r="E80" s="3"/>
      <c r="F80" s="3"/>
      <c r="G80" s="3"/>
    </row>
    <row r="81" spans="3:7" x14ac:dyDescent="0.25">
      <c r="C81" s="4"/>
      <c r="D81" s="4"/>
      <c r="E81" s="3"/>
      <c r="F81" s="3"/>
      <c r="G81" s="3"/>
    </row>
    <row r="82" spans="3:7" x14ac:dyDescent="0.25">
      <c r="C82" s="4"/>
      <c r="D82" s="4"/>
      <c r="E82" s="3"/>
      <c r="F82" s="3"/>
      <c r="G82" s="3"/>
    </row>
  </sheetData>
  <autoFilter ref="B27:J28" xr:uid="{00000000-0009-0000-0000-000010000000}"/>
  <mergeCells count="11">
    <mergeCell ref="D21:E21"/>
    <mergeCell ref="G13:K13"/>
    <mergeCell ref="G15:K15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 xr:uid="{00000000-0004-0000-1000-000000000000}"/>
    <hyperlink ref="B10" r:id="rId2" xr:uid="{00000000-0004-0000-1000-000001000000}"/>
    <hyperlink ref="B10" r:id="rId3" xr:uid="{00000000-0004-0000-1000-000002000000}"/>
    <hyperlink ref="B10" r:id="rId4" xr:uid="{00000000-0004-0000-1000-000003000000}"/>
    <hyperlink ref="B10" r:id="rId5" xr:uid="{00000000-0004-0000-1000-000004000000}"/>
    <hyperlink ref="B10" r:id="rId6" xr:uid="{00000000-0004-0000-1000-000005000000}"/>
    <hyperlink ref="B10" r:id="rId7" xr:uid="{00000000-0004-0000-1000-000006000000}"/>
    <hyperlink ref="B10" r:id="rId8" xr:uid="{00000000-0004-0000-1000-000007000000}"/>
    <hyperlink ref="B10" r:id="rId9" xr:uid="{00000000-0004-0000-1000-000008000000}"/>
    <hyperlink ref="B10" r:id="rId10" xr:uid="{00000000-0004-0000-1000-000009000000}"/>
    <hyperlink ref="B10" r:id="rId11" xr:uid="{00000000-0004-0000-1000-00000A000000}"/>
    <hyperlink ref="B10" r:id="rId12" xr:uid="{00000000-0004-0000-1000-00000B000000}"/>
    <hyperlink ref="B10" r:id="rId13" xr:uid="{00000000-0004-0000-1000-00000C000000}"/>
    <hyperlink ref="B10" r:id="rId14" xr:uid="{00000000-0004-0000-1000-00000D000000}"/>
    <hyperlink ref="B10" r:id="rId15" xr:uid="{00000000-0004-0000-1000-00000E000000}"/>
    <hyperlink ref="B10" r:id="rId16" xr:uid="{00000000-0004-0000-1000-00000F000000}"/>
    <hyperlink ref="B10" r:id="rId17" xr:uid="{00000000-0004-0000-1000-000010000000}"/>
    <hyperlink ref="B10" r:id="rId18" xr:uid="{00000000-0004-0000-1000-000011000000}"/>
    <hyperlink ref="B10" r:id="rId19" xr:uid="{00000000-0004-0000-1000-000012000000}"/>
    <hyperlink ref="B10" r:id="rId20" xr:uid="{00000000-0004-0000-1000-000013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2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761"/>
  <sheetViews>
    <sheetView showGridLines="0" zoomScaleNormal="100" zoomScalePageLayoutView="90" workbookViewId="0">
      <selection activeCell="G17" sqref="G17:K25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85546875" style="2" customWidth="1"/>
    <col min="4" max="4" width="112.5703125" style="2" customWidth="1"/>
    <col min="5" max="5" width="20.7109375" style="2" customWidth="1"/>
    <col min="6" max="6" width="12.5703125" style="2" customWidth="1"/>
    <col min="7" max="7" width="18.140625" style="2" customWidth="1"/>
    <col min="8" max="8" width="17.140625" style="2" customWidth="1"/>
    <col min="9" max="9" width="14.5703125" style="2" customWidth="1"/>
    <col min="10" max="10" width="11.42578125" style="2" customWidth="1"/>
    <col min="11" max="11" width="14.140625" style="2" customWidth="1"/>
    <col min="12" max="12" width="2.5703125" style="2" customWidth="1"/>
    <col min="13" max="13" width="16" style="2" customWidth="1"/>
    <col min="14" max="14" width="14.140625" style="2" bestFit="1" customWidth="1"/>
    <col min="15" max="15" width="15.28515625" style="2" bestFit="1" customWidth="1"/>
    <col min="16" max="16" width="13" style="2" bestFit="1" customWidth="1"/>
    <col min="17" max="17" width="8.7109375" style="2" customWidth="1"/>
    <col min="18" max="16384" width="8.7109375" style="2"/>
  </cols>
  <sheetData>
    <row r="1" spans="1:16" x14ac:dyDescent="0.25">
      <c r="B1" s="62"/>
      <c r="C1" s="62"/>
      <c r="D1" s="62"/>
      <c r="E1" s="62"/>
      <c r="F1" s="172"/>
      <c r="G1" s="62"/>
      <c r="H1" s="185"/>
      <c r="I1" s="185"/>
      <c r="J1" s="23" t="s">
        <v>0</v>
      </c>
      <c r="K1" s="68" t="s">
        <v>1</v>
      </c>
    </row>
    <row r="2" spans="1:16" x14ac:dyDescent="0.25">
      <c r="B2" s="62"/>
      <c r="C2" s="62"/>
      <c r="D2" s="62"/>
      <c r="E2" s="62"/>
      <c r="F2" s="172"/>
      <c r="G2" s="62"/>
      <c r="H2" s="62"/>
      <c r="I2" s="62"/>
      <c r="J2" s="23" t="s">
        <v>2</v>
      </c>
      <c r="K2" s="82">
        <v>8488</v>
      </c>
    </row>
    <row r="3" spans="1:16" x14ac:dyDescent="0.25">
      <c r="B3" s="62"/>
      <c r="C3" s="62"/>
      <c r="D3" s="62"/>
      <c r="E3" s="62"/>
      <c r="F3" s="172"/>
      <c r="G3" s="62"/>
      <c r="H3" s="182"/>
      <c r="I3" s="182"/>
      <c r="J3" s="182"/>
      <c r="K3" s="182"/>
    </row>
    <row r="4" spans="1:16" x14ac:dyDescent="0.25">
      <c r="B4" s="62"/>
      <c r="C4" s="62"/>
      <c r="D4" s="62"/>
      <c r="E4" s="62"/>
      <c r="F4" s="178"/>
      <c r="G4" s="153" t="s">
        <v>3</v>
      </c>
      <c r="H4" s="153"/>
      <c r="I4" s="153"/>
      <c r="J4" s="153"/>
      <c r="K4" s="153"/>
    </row>
    <row r="5" spans="1:16" x14ac:dyDescent="0.25">
      <c r="C5" s="66"/>
      <c r="D5" s="66"/>
      <c r="E5" s="66"/>
      <c r="F5" s="171"/>
      <c r="G5" s="262" t="s">
        <v>5</v>
      </c>
      <c r="H5" s="245"/>
      <c r="I5" s="245"/>
      <c r="J5" s="245"/>
      <c r="K5" s="245"/>
    </row>
    <row r="6" spans="1:16" x14ac:dyDescent="0.25">
      <c r="B6" s="65" t="s">
        <v>4</v>
      </c>
      <c r="C6" s="62"/>
      <c r="D6" s="62"/>
      <c r="E6" s="62"/>
      <c r="F6" s="172"/>
      <c r="G6" s="257" t="s">
        <v>4</v>
      </c>
      <c r="H6" s="245"/>
      <c r="I6" s="245"/>
      <c r="J6" s="245"/>
      <c r="K6" s="245"/>
    </row>
    <row r="7" spans="1:16" x14ac:dyDescent="0.25">
      <c r="B7" s="64" t="s">
        <v>6</v>
      </c>
      <c r="C7" s="62"/>
      <c r="D7" s="62"/>
      <c r="E7" s="62"/>
      <c r="F7" s="172"/>
      <c r="G7" s="263" t="s">
        <v>8</v>
      </c>
      <c r="H7" s="245"/>
      <c r="I7" s="245"/>
      <c r="J7" s="245"/>
      <c r="K7" s="245"/>
    </row>
    <row r="8" spans="1:16" x14ac:dyDescent="0.25">
      <c r="B8" s="64" t="s">
        <v>7</v>
      </c>
      <c r="C8" s="62"/>
      <c r="D8" s="182"/>
      <c r="E8" s="182"/>
      <c r="F8" s="172"/>
      <c r="G8" s="257" t="s">
        <v>6</v>
      </c>
      <c r="H8" s="245"/>
      <c r="I8" s="245"/>
      <c r="J8" s="245"/>
      <c r="K8" s="245"/>
    </row>
    <row r="9" spans="1:16" x14ac:dyDescent="0.25">
      <c r="B9" s="1" t="s">
        <v>9</v>
      </c>
      <c r="C9" s="182"/>
      <c r="D9" s="62"/>
      <c r="E9" s="62"/>
      <c r="F9" s="172"/>
      <c r="G9" s="257" t="s">
        <v>7</v>
      </c>
      <c r="H9" s="245"/>
      <c r="I9" s="245"/>
      <c r="J9" s="245"/>
      <c r="K9" s="245"/>
    </row>
    <row r="10" spans="1:16" x14ac:dyDescent="0.25">
      <c r="B10" s="63" t="s">
        <v>10</v>
      </c>
      <c r="C10" s="182"/>
      <c r="D10" s="62"/>
      <c r="E10" s="62"/>
      <c r="F10" s="172"/>
      <c r="G10" s="62"/>
    </row>
    <row r="11" spans="1:16" x14ac:dyDescent="0.25">
      <c r="C11" s="61"/>
      <c r="D11" s="59"/>
      <c r="E11" s="59"/>
      <c r="F11" s="171"/>
      <c r="G11" s="258" t="s">
        <v>136</v>
      </c>
      <c r="H11" s="245"/>
      <c r="I11" s="245"/>
      <c r="J11" s="245"/>
      <c r="K11" s="245"/>
    </row>
    <row r="12" spans="1:16" x14ac:dyDescent="0.25">
      <c r="B12" s="54" t="s">
        <v>12</v>
      </c>
      <c r="C12" s="59"/>
      <c r="D12" s="154" t="s">
        <v>1962</v>
      </c>
      <c r="E12" s="59"/>
      <c r="F12" s="171"/>
      <c r="G12" s="259" t="s">
        <v>14</v>
      </c>
      <c r="H12" s="245"/>
      <c r="I12" s="245"/>
      <c r="J12" s="245"/>
      <c r="K12" s="245"/>
    </row>
    <row r="13" spans="1:16" x14ac:dyDescent="0.25">
      <c r="C13" s="59"/>
      <c r="D13" s="154" t="s">
        <v>1963</v>
      </c>
      <c r="E13" s="59"/>
      <c r="F13" s="173"/>
      <c r="G13" s="261" t="s">
        <v>16</v>
      </c>
      <c r="H13" s="245"/>
      <c r="I13" s="245"/>
      <c r="J13" s="245"/>
      <c r="K13" s="245"/>
    </row>
    <row r="14" spans="1:16" x14ac:dyDescent="0.25">
      <c r="C14" s="59"/>
      <c r="D14" s="154" t="s">
        <v>1964</v>
      </c>
      <c r="E14" s="185"/>
      <c r="F14" s="184"/>
      <c r="G14" s="185"/>
      <c r="H14" s="182"/>
      <c r="I14" s="182"/>
      <c r="J14" s="182"/>
      <c r="K14" s="182"/>
    </row>
    <row r="15" spans="1:16" x14ac:dyDescent="0.25">
      <c r="A15" s="2" t="s">
        <v>18</v>
      </c>
      <c r="C15" s="185"/>
      <c r="D15" s="154" t="s">
        <v>1965</v>
      </c>
      <c r="E15" s="185"/>
      <c r="F15" s="178"/>
      <c r="G15" s="153" t="s">
        <v>20</v>
      </c>
      <c r="H15" s="153"/>
      <c r="I15" s="153"/>
      <c r="J15" s="153"/>
      <c r="K15" s="153"/>
      <c r="L15" s="189"/>
      <c r="M15" s="189"/>
      <c r="N15" s="19"/>
      <c r="O15" s="180"/>
      <c r="P15" s="180"/>
    </row>
    <row r="16" spans="1:16" x14ac:dyDescent="0.25">
      <c r="D16" s="57"/>
      <c r="E16" s="185"/>
      <c r="F16" s="172"/>
      <c r="G16" s="6"/>
      <c r="H16" s="7" t="s">
        <v>22</v>
      </c>
      <c r="I16" s="7" t="s">
        <v>23</v>
      </c>
      <c r="J16" s="8" t="s">
        <v>24</v>
      </c>
      <c r="K16" s="7"/>
      <c r="L16" s="189"/>
      <c r="M16" s="189"/>
      <c r="N16" s="189"/>
    </row>
    <row r="17" spans="2:13" x14ac:dyDescent="0.25">
      <c r="C17" s="185"/>
      <c r="E17" s="185"/>
      <c r="F17" s="172"/>
      <c r="G17" s="172"/>
      <c r="H17" s="49" t="s">
        <v>25</v>
      </c>
      <c r="I17" s="191">
        <v>1.28</v>
      </c>
      <c r="J17" s="51"/>
      <c r="K17" s="48"/>
      <c r="L17" s="189"/>
      <c r="M17" s="189"/>
    </row>
    <row r="18" spans="2:13" x14ac:dyDescent="0.25">
      <c r="B18" s="56" t="s">
        <v>26</v>
      </c>
      <c r="D18" s="55">
        <v>43586</v>
      </c>
      <c r="E18" s="185"/>
      <c r="F18" s="172"/>
      <c r="G18" s="172"/>
      <c r="H18" s="49" t="s">
        <v>27</v>
      </c>
      <c r="I18" s="191">
        <v>1.1299999999999999</v>
      </c>
      <c r="J18" s="51"/>
      <c r="K18" s="48"/>
      <c r="L18" s="189"/>
      <c r="M18" s="189"/>
    </row>
    <row r="19" spans="2:13" x14ac:dyDescent="0.25">
      <c r="B19" s="56" t="s">
        <v>28</v>
      </c>
      <c r="D19" s="55">
        <v>43616</v>
      </c>
      <c r="E19" s="185"/>
      <c r="F19" s="172"/>
      <c r="G19" s="172"/>
      <c r="H19" s="49" t="s">
        <v>29</v>
      </c>
      <c r="I19" s="191">
        <v>0.9900000000000001</v>
      </c>
      <c r="J19" s="51"/>
      <c r="K19" s="48"/>
      <c r="L19" s="190"/>
      <c r="M19" s="190"/>
    </row>
    <row r="20" spans="2:13" x14ac:dyDescent="0.25">
      <c r="B20" s="54" t="s">
        <v>30</v>
      </c>
      <c r="D20" s="181" t="s">
        <v>1966</v>
      </c>
      <c r="E20" s="185"/>
      <c r="F20" s="172"/>
      <c r="G20" s="172"/>
      <c r="H20" s="49" t="s">
        <v>32</v>
      </c>
      <c r="I20" s="191">
        <v>0.85000000000000009</v>
      </c>
      <c r="J20" s="51"/>
      <c r="K20" s="48"/>
      <c r="L20" s="180"/>
      <c r="M20" s="180"/>
    </row>
    <row r="21" spans="2:13" x14ac:dyDescent="0.25">
      <c r="B21" s="54" t="s">
        <v>33</v>
      </c>
      <c r="D21" s="256" t="s">
        <v>1967</v>
      </c>
      <c r="E21" s="245"/>
      <c r="F21" s="172"/>
      <c r="G21" s="192"/>
      <c r="H21" s="193" t="s">
        <v>142</v>
      </c>
      <c r="I21" s="194">
        <v>0.71000000000000008</v>
      </c>
      <c r="J21" s="195">
        <f>SUM(I42:I734) + D22</f>
        <v>1508326239</v>
      </c>
      <c r="K21" s="196"/>
      <c r="L21" s="190"/>
      <c r="M21" s="190"/>
    </row>
    <row r="22" spans="2:13" x14ac:dyDescent="0.25">
      <c r="B22" s="10" t="s">
        <v>36</v>
      </c>
      <c r="D22" s="19">
        <v>1196424012</v>
      </c>
      <c r="E22" s="185"/>
      <c r="F22" s="172"/>
      <c r="G22" s="172"/>
      <c r="H22" s="49" t="s">
        <v>37</v>
      </c>
      <c r="I22" s="191">
        <v>0.6100000000000001</v>
      </c>
      <c r="J22" s="51"/>
      <c r="K22" s="48"/>
      <c r="L22" s="190"/>
      <c r="M22" s="190"/>
    </row>
    <row r="23" spans="2:13" x14ac:dyDescent="0.25">
      <c r="B23" s="10"/>
      <c r="D23" s="19"/>
      <c r="E23" s="185"/>
      <c r="F23" s="172"/>
      <c r="G23" s="172"/>
      <c r="H23" s="49" t="s">
        <v>38</v>
      </c>
      <c r="I23" s="191">
        <v>0.58000000000000007</v>
      </c>
      <c r="J23" s="51"/>
      <c r="K23" s="48"/>
      <c r="L23" s="180"/>
      <c r="M23" s="190"/>
    </row>
    <row r="24" spans="2:13" x14ac:dyDescent="0.25">
      <c r="B24" s="10"/>
      <c r="D24" s="19"/>
      <c r="E24" s="185"/>
      <c r="F24" s="172"/>
      <c r="G24" s="172"/>
      <c r="H24" s="183" t="s">
        <v>39</v>
      </c>
      <c r="I24" s="210">
        <v>0.55000000000000004</v>
      </c>
      <c r="J24" s="197"/>
      <c r="L24" s="190"/>
      <c r="M24" s="190"/>
    </row>
    <row r="25" spans="2:13" x14ac:dyDescent="0.25">
      <c r="B25" s="10"/>
      <c r="D25" s="19"/>
      <c r="E25" s="185"/>
      <c r="F25" s="172"/>
      <c r="G25" s="172"/>
      <c r="H25" s="183" t="s">
        <v>875</v>
      </c>
      <c r="I25" s="210">
        <v>0.5</v>
      </c>
      <c r="J25" s="197"/>
      <c r="L25" s="190"/>
      <c r="M25" s="190"/>
    </row>
    <row r="26" spans="2:13" x14ac:dyDescent="0.25">
      <c r="B26" s="185"/>
      <c r="C26" s="185"/>
      <c r="D26" s="185"/>
      <c r="E26" s="185"/>
      <c r="F26" s="182"/>
      <c r="G26" s="227"/>
      <c r="I26" s="190"/>
    </row>
    <row r="27" spans="2:13" ht="46.9" customHeight="1" x14ac:dyDescent="0.25">
      <c r="B27" s="265" t="s">
        <v>41</v>
      </c>
      <c r="C27" s="266"/>
      <c r="D27" s="5" t="s">
        <v>43</v>
      </c>
      <c r="E27" s="5" t="s">
        <v>44</v>
      </c>
      <c r="F27" s="186" t="s">
        <v>45</v>
      </c>
      <c r="G27" s="186" t="s">
        <v>46</v>
      </c>
      <c r="H27" s="267" t="s">
        <v>1968</v>
      </c>
      <c r="I27" s="268"/>
      <c r="J27" s="269" t="s">
        <v>49</v>
      </c>
      <c r="K27" s="270"/>
    </row>
    <row r="28" spans="2:13" x14ac:dyDescent="0.25">
      <c r="B28" s="79" t="str">
        <f>"001"&amp;"A"</f>
        <v>001A</v>
      </c>
      <c r="C28" s="45"/>
      <c r="D28" s="2" t="str">
        <f t="shared" ref="D28:D37" si="0">E28&amp;" March 19 Campaigns"</f>
        <v>truTV March 19 Campaigns</v>
      </c>
      <c r="E28" s="2" t="s">
        <v>1969</v>
      </c>
      <c r="F28" s="201">
        <f t="shared" ref="F28:F37" si="1">$D$18</f>
        <v>43586</v>
      </c>
      <c r="G28" s="201">
        <f t="shared" ref="G28:G37" si="2">$D$19</f>
        <v>43616</v>
      </c>
      <c r="I28" s="180">
        <f>SUMIF(E42:E734,E28,I42:I734)</f>
        <v>14659631</v>
      </c>
      <c r="K28" s="224">
        <f>SUMIF(E42:E734,E28,K42:K734)</f>
        <v>10408.339999999997</v>
      </c>
      <c r="M28" s="190"/>
    </row>
    <row r="29" spans="2:13" x14ac:dyDescent="0.25">
      <c r="B29" s="79" t="str">
        <f>"002"&amp;"A"</f>
        <v>002A</v>
      </c>
      <c r="C29" s="45"/>
      <c r="D29" s="2" t="str">
        <f t="shared" si="0"/>
        <v>Adult Swim March 19 Campaigns</v>
      </c>
      <c r="E29" s="2" t="s">
        <v>1970</v>
      </c>
      <c r="F29" s="201">
        <f t="shared" si="1"/>
        <v>43586</v>
      </c>
      <c r="G29" s="201">
        <f t="shared" si="2"/>
        <v>43616</v>
      </c>
      <c r="I29" s="180">
        <f>SUMIF(E42:E734,E29,I42:I734)</f>
        <v>30847431</v>
      </c>
      <c r="K29" s="224">
        <f>SUMIF(E42:E734,E29,K42:K734)</f>
        <v>21901.700000000008</v>
      </c>
    </row>
    <row r="30" spans="2:13" x14ac:dyDescent="0.25">
      <c r="B30" s="79" t="str">
        <f>"003"&amp;"A"</f>
        <v>003A</v>
      </c>
      <c r="C30" s="45"/>
      <c r="D30" s="2" t="str">
        <f t="shared" si="0"/>
        <v>TBS March 19 Campaigns</v>
      </c>
      <c r="E30" s="2" t="s">
        <v>1971</v>
      </c>
      <c r="F30" s="201">
        <f t="shared" si="1"/>
        <v>43586</v>
      </c>
      <c r="G30" s="201">
        <f t="shared" si="2"/>
        <v>43616</v>
      </c>
      <c r="I30" s="180">
        <f>SUMIF(E42:E734,E30,I42:I734)</f>
        <v>131919155</v>
      </c>
      <c r="K30" s="224">
        <f>SUMIF(E42:E734,E30,K42:K734)</f>
        <v>93662.709999999977</v>
      </c>
      <c r="M30" s="190"/>
    </row>
    <row r="31" spans="2:13" x14ac:dyDescent="0.25">
      <c r="B31" s="79" t="str">
        <f>"004"&amp;"A"</f>
        <v>004A</v>
      </c>
      <c r="C31" s="45"/>
      <c r="D31" s="2" t="str">
        <f t="shared" si="0"/>
        <v>Boomerang March 19 Campaigns</v>
      </c>
      <c r="E31" s="2" t="s">
        <v>1972</v>
      </c>
      <c r="F31" s="201">
        <f t="shared" si="1"/>
        <v>43586</v>
      </c>
      <c r="G31" s="201">
        <f t="shared" si="2"/>
        <v>43616</v>
      </c>
      <c r="I31" s="180">
        <f>SUMIF(E42:E734,E31,I42:I734)</f>
        <v>3605</v>
      </c>
      <c r="K31" s="224">
        <f>SUMIF(E42:E734,E31,K42:K734)</f>
        <v>2.5699999999999994</v>
      </c>
    </row>
    <row r="32" spans="2:13" x14ac:dyDescent="0.25">
      <c r="B32" s="79" t="str">
        <f>"005"&amp;"A"</f>
        <v>005A</v>
      </c>
      <c r="C32" s="45"/>
      <c r="D32" s="2" t="str">
        <f t="shared" si="0"/>
        <v>Cartoon Network March 19 Campaigns</v>
      </c>
      <c r="E32" s="2" t="s">
        <v>1973</v>
      </c>
      <c r="F32" s="201">
        <f t="shared" si="1"/>
        <v>43586</v>
      </c>
      <c r="G32" s="201">
        <f t="shared" si="2"/>
        <v>43616</v>
      </c>
      <c r="I32" s="180">
        <f>SUMIF(E42:E734,E32,I42:I734)</f>
        <v>30454096</v>
      </c>
      <c r="K32" s="224">
        <f>SUMIF(E42:E734,E32,K42:K734)</f>
        <v>21622.410000000003</v>
      </c>
    </row>
    <row r="33" spans="2:11" x14ac:dyDescent="0.25">
      <c r="B33" s="79" t="str">
        <f>"006"&amp;"A"</f>
        <v>006A</v>
      </c>
      <c r="C33" s="45"/>
      <c r="D33" s="2" t="str">
        <f t="shared" si="0"/>
        <v>Cartoon Network ESP March 19 Campaigns</v>
      </c>
      <c r="E33" s="2" t="s">
        <v>1974</v>
      </c>
      <c r="F33" s="201">
        <f t="shared" si="1"/>
        <v>43586</v>
      </c>
      <c r="G33" s="201">
        <f t="shared" si="2"/>
        <v>43616</v>
      </c>
      <c r="I33" s="180">
        <f>SUMIF(E42:E734,E33,I42:I734)</f>
        <v>127235</v>
      </c>
      <c r="K33" s="224">
        <f>SUMIF(E42:E734,E33,K42:K734)</f>
        <v>90.319999999999979</v>
      </c>
    </row>
    <row r="34" spans="2:11" x14ac:dyDescent="0.25">
      <c r="B34" s="79" t="str">
        <f>"007"&amp;"A"</f>
        <v>007A</v>
      </c>
      <c r="C34" s="45"/>
      <c r="D34" s="2" t="str">
        <f t="shared" si="0"/>
        <v>CNN March 19 Campaigns</v>
      </c>
      <c r="E34" s="2" t="s">
        <v>1975</v>
      </c>
      <c r="F34" s="201">
        <f t="shared" si="1"/>
        <v>43586</v>
      </c>
      <c r="G34" s="201">
        <f t="shared" si="2"/>
        <v>43616</v>
      </c>
      <c r="I34" s="180">
        <f>SUMIF(E42:E734,E34,I42:I734)</f>
        <v>6158763</v>
      </c>
      <c r="K34" s="224">
        <f>SUMIF(E42:E734,E34,K42:K734)</f>
        <v>4372.7300000000005</v>
      </c>
    </row>
    <row r="35" spans="2:11" x14ac:dyDescent="0.25">
      <c r="B35" s="79" t="str">
        <f>"008"&amp;"A"</f>
        <v>008A</v>
      </c>
      <c r="C35" s="45"/>
      <c r="D35" s="2" t="str">
        <f t="shared" si="0"/>
        <v>HLN March 19 Campaigns</v>
      </c>
      <c r="E35" s="2" t="s">
        <v>1976</v>
      </c>
      <c r="F35" s="201">
        <f t="shared" si="1"/>
        <v>43586</v>
      </c>
      <c r="G35" s="201">
        <f t="shared" si="2"/>
        <v>43616</v>
      </c>
      <c r="I35" s="180">
        <f>SUMIF(E42:E734,E35,I42:I734)</f>
        <v>3051261</v>
      </c>
      <c r="K35" s="224">
        <f>SUMIF(E42:E734,E35,K42:K734)</f>
        <v>2166.41</v>
      </c>
    </row>
    <row r="36" spans="2:11" x14ac:dyDescent="0.25">
      <c r="B36" s="79" t="str">
        <f>"009"&amp;"A"</f>
        <v>009A</v>
      </c>
      <c r="C36" s="45"/>
      <c r="D36" s="2" t="str">
        <f t="shared" si="0"/>
        <v>TNT March 19 Campaigns</v>
      </c>
      <c r="E36" s="2" t="s">
        <v>1977</v>
      </c>
      <c r="F36" s="201">
        <f t="shared" si="1"/>
        <v>43586</v>
      </c>
      <c r="G36" s="201">
        <f t="shared" si="2"/>
        <v>43616</v>
      </c>
      <c r="I36" s="180">
        <f>SUMIF(E42:E734,E36,I42:I734)</f>
        <v>94681050</v>
      </c>
      <c r="K36" s="224">
        <f>SUMIF(E42:E734,E36,K42:K734)</f>
        <v>67223.56</v>
      </c>
    </row>
    <row r="37" spans="2:11" x14ac:dyDescent="0.25">
      <c r="B37" s="79" t="str">
        <f>"010"&amp;"A"</f>
        <v>010A</v>
      </c>
      <c r="C37" s="45"/>
      <c r="D37" s="2" t="str">
        <f t="shared" si="0"/>
        <v>March Madness March 19 Campaigns</v>
      </c>
      <c r="E37" s="2" t="s">
        <v>1978</v>
      </c>
      <c r="F37" s="201">
        <f t="shared" si="1"/>
        <v>43586</v>
      </c>
      <c r="G37" s="201">
        <f t="shared" si="2"/>
        <v>43616</v>
      </c>
      <c r="I37" s="180">
        <f>SUMIF(E42:E734,E37,I42:I734)</f>
        <v>0</v>
      </c>
      <c r="K37" s="224">
        <f>SUMIF(E42:E734,E37,K42:K734)</f>
        <v>0</v>
      </c>
    </row>
    <row r="38" spans="2:11" x14ac:dyDescent="0.25">
      <c r="B38" s="46"/>
      <c r="C38" s="45"/>
      <c r="F38" s="201"/>
      <c r="G38" s="201"/>
      <c r="H38" s="216"/>
      <c r="I38" s="226">
        <f>SUMIF(E42:E734,E38,I42:I734)</f>
        <v>0</v>
      </c>
      <c r="J38" s="226"/>
      <c r="K38">
        <f>SUMIF(E42:E734,E38,K42:K734)</f>
        <v>0</v>
      </c>
    </row>
    <row r="39" spans="2:11" x14ac:dyDescent="0.25">
      <c r="B39" s="46"/>
      <c r="C39" s="45"/>
      <c r="F39" s="201"/>
      <c r="G39" s="201"/>
      <c r="H39" s="216"/>
      <c r="I39">
        <f>SUMIF(E42:E734,E39,I42:I734)</f>
        <v>0</v>
      </c>
      <c r="J39" s="233" t="s">
        <v>1979</v>
      </c>
      <c r="K39" s="234">
        <f>SUMIF(E42:E734,E39,K42:K734)</f>
        <v>0</v>
      </c>
    </row>
    <row r="40" spans="2:11" x14ac:dyDescent="0.25">
      <c r="B40" s="46"/>
      <c r="C40" s="45"/>
      <c r="F40" s="201"/>
      <c r="G40" s="201"/>
      <c r="H40" s="180"/>
      <c r="I40" s="235"/>
      <c r="J40" s="218"/>
    </row>
    <row r="41" spans="2:11" ht="47.25" customHeight="1" x14ac:dyDescent="0.25">
      <c r="B41" s="150" t="s">
        <v>41</v>
      </c>
      <c r="C41" s="5" t="s">
        <v>42</v>
      </c>
      <c r="D41" s="5" t="s">
        <v>43</v>
      </c>
      <c r="E41" s="5" t="s">
        <v>44</v>
      </c>
      <c r="F41" s="149" t="s">
        <v>45</v>
      </c>
      <c r="G41" s="149" t="s">
        <v>46</v>
      </c>
      <c r="H41" s="186" t="s">
        <v>47</v>
      </c>
      <c r="I41" s="186" t="s">
        <v>48</v>
      </c>
      <c r="J41" s="186" t="s">
        <v>23</v>
      </c>
      <c r="K41" s="187" t="s">
        <v>49</v>
      </c>
    </row>
    <row r="42" spans="2:11" x14ac:dyDescent="0.25">
      <c r="B42" s="198">
        <v>1</v>
      </c>
      <c r="C42" s="199">
        <v>17186281</v>
      </c>
      <c r="D42" s="199" t="s">
        <v>1980</v>
      </c>
      <c r="E42" s="199" t="s">
        <v>1970</v>
      </c>
      <c r="F42" s="200">
        <v>42786</v>
      </c>
      <c r="G42" s="200">
        <v>43610</v>
      </c>
      <c r="H42" s="199">
        <v>68</v>
      </c>
      <c r="I42" s="199">
        <v>68</v>
      </c>
      <c r="J42" s="199">
        <v>0.71</v>
      </c>
      <c r="K42" s="199">
        <f t="shared" ref="K42:K105" si="3">ROUND(I42*(J42/1000),2)</f>
        <v>0.05</v>
      </c>
    </row>
    <row r="43" spans="2:11" ht="16.5" customHeight="1" thickBot="1" x14ac:dyDescent="0.3">
      <c r="B43" s="198">
        <v>2</v>
      </c>
      <c r="C43" s="199">
        <v>17186281</v>
      </c>
      <c r="D43" s="199" t="s">
        <v>1980</v>
      </c>
      <c r="E43" s="199" t="s">
        <v>1969</v>
      </c>
      <c r="F43" s="200">
        <v>42786</v>
      </c>
      <c r="G43" s="200">
        <v>43610</v>
      </c>
      <c r="H43" s="199">
        <v>12</v>
      </c>
      <c r="I43" s="199">
        <v>12</v>
      </c>
      <c r="J43" s="199">
        <v>0.71</v>
      </c>
      <c r="K43" s="199">
        <f t="shared" si="3"/>
        <v>0.01</v>
      </c>
    </row>
    <row r="44" spans="2:11" ht="16.5" customHeight="1" thickTop="1" x14ac:dyDescent="0.25">
      <c r="B44" s="198">
        <v>3</v>
      </c>
      <c r="C44" s="199">
        <v>17316071</v>
      </c>
      <c r="D44" s="199" t="s">
        <v>1981</v>
      </c>
      <c r="E44" s="199" t="s">
        <v>1970</v>
      </c>
      <c r="F44" s="200">
        <v>42675</v>
      </c>
      <c r="G44" s="200">
        <v>43613</v>
      </c>
      <c r="H44" s="199">
        <v>1260</v>
      </c>
      <c r="I44" s="199">
        <v>1260</v>
      </c>
      <c r="J44" s="199">
        <v>0.71</v>
      </c>
      <c r="K44" s="199">
        <f t="shared" si="3"/>
        <v>0.89</v>
      </c>
    </row>
    <row r="45" spans="2:11" x14ac:dyDescent="0.25">
      <c r="B45" s="198">
        <v>4</v>
      </c>
      <c r="C45" s="199">
        <v>17316071</v>
      </c>
      <c r="D45" s="199" t="s">
        <v>1981</v>
      </c>
      <c r="E45" s="199" t="s">
        <v>1969</v>
      </c>
      <c r="F45" s="200">
        <v>42675</v>
      </c>
      <c r="G45" s="200">
        <v>43646</v>
      </c>
      <c r="H45" s="199">
        <v>144</v>
      </c>
      <c r="I45" s="199">
        <v>144</v>
      </c>
      <c r="J45" s="199">
        <v>0.71</v>
      </c>
      <c r="K45" s="199">
        <f t="shared" si="3"/>
        <v>0.1</v>
      </c>
    </row>
    <row r="46" spans="2:11" x14ac:dyDescent="0.25">
      <c r="B46" s="198">
        <v>5</v>
      </c>
      <c r="C46" s="199">
        <v>23841061</v>
      </c>
      <c r="D46" s="199" t="s">
        <v>1982</v>
      </c>
      <c r="E46" s="199" t="s">
        <v>1970</v>
      </c>
      <c r="F46" s="200">
        <v>43577</v>
      </c>
      <c r="G46" s="200">
        <v>43612</v>
      </c>
      <c r="H46" s="199">
        <v>10448</v>
      </c>
      <c r="I46" s="199">
        <v>10448</v>
      </c>
      <c r="J46" s="199">
        <v>0.71</v>
      </c>
      <c r="K46" s="199">
        <f t="shared" si="3"/>
        <v>7.42</v>
      </c>
    </row>
    <row r="47" spans="2:11" x14ac:dyDescent="0.25">
      <c r="B47" s="198">
        <v>6</v>
      </c>
      <c r="C47" s="199">
        <v>26452343</v>
      </c>
      <c r="D47" s="199" t="s">
        <v>1983</v>
      </c>
      <c r="E47" s="199" t="s">
        <v>1971</v>
      </c>
      <c r="F47" s="200">
        <v>43556</v>
      </c>
      <c r="G47" s="200">
        <v>43590</v>
      </c>
      <c r="H47" s="199">
        <v>76284</v>
      </c>
      <c r="I47" s="199">
        <v>76284</v>
      </c>
      <c r="J47" s="199">
        <v>0.71</v>
      </c>
      <c r="K47" s="199">
        <f t="shared" si="3"/>
        <v>54.16</v>
      </c>
    </row>
    <row r="48" spans="2:11" x14ac:dyDescent="0.25">
      <c r="B48" s="198">
        <v>7</v>
      </c>
      <c r="C48" s="199">
        <v>27453320</v>
      </c>
      <c r="D48" s="199" t="s">
        <v>1984</v>
      </c>
      <c r="E48" s="199" t="s">
        <v>1970</v>
      </c>
      <c r="F48" s="200">
        <v>43563</v>
      </c>
      <c r="G48" s="200">
        <v>43590</v>
      </c>
      <c r="H48" s="199">
        <v>59262</v>
      </c>
      <c r="I48" s="199">
        <v>59262</v>
      </c>
      <c r="J48" s="199">
        <v>0.71</v>
      </c>
      <c r="K48" s="199">
        <f t="shared" si="3"/>
        <v>42.08</v>
      </c>
    </row>
    <row r="49" spans="2:11" x14ac:dyDescent="0.25">
      <c r="B49" s="198">
        <v>8</v>
      </c>
      <c r="C49" s="199">
        <v>27453356</v>
      </c>
      <c r="D49" s="199" t="s">
        <v>1985</v>
      </c>
      <c r="E49" s="199" t="s">
        <v>1971</v>
      </c>
      <c r="F49" s="200">
        <v>43563</v>
      </c>
      <c r="G49" s="200">
        <v>43590</v>
      </c>
      <c r="H49" s="199">
        <v>26529</v>
      </c>
      <c r="I49" s="199">
        <v>26529</v>
      </c>
      <c r="J49" s="199">
        <v>0.71</v>
      </c>
      <c r="K49" s="199">
        <f t="shared" si="3"/>
        <v>18.84</v>
      </c>
    </row>
    <row r="50" spans="2:11" x14ac:dyDescent="0.25">
      <c r="B50" s="198">
        <v>9</v>
      </c>
      <c r="C50" s="199">
        <v>27453391</v>
      </c>
      <c r="D50" s="199" t="s">
        <v>1986</v>
      </c>
      <c r="E50" s="199" t="s">
        <v>1969</v>
      </c>
      <c r="F50" s="200">
        <v>43563</v>
      </c>
      <c r="G50" s="200">
        <v>43590</v>
      </c>
      <c r="H50" s="199">
        <v>21284</v>
      </c>
      <c r="I50" s="199">
        <v>21284</v>
      </c>
      <c r="J50" s="199">
        <v>0.71</v>
      </c>
      <c r="K50" s="199">
        <f t="shared" si="3"/>
        <v>15.11</v>
      </c>
    </row>
    <row r="51" spans="2:11" x14ac:dyDescent="0.25">
      <c r="B51" s="198">
        <v>10</v>
      </c>
      <c r="C51" s="199">
        <v>27512076</v>
      </c>
      <c r="D51" s="199" t="s">
        <v>1987</v>
      </c>
      <c r="E51" s="199" t="s">
        <v>1970</v>
      </c>
      <c r="F51" s="200">
        <v>43388</v>
      </c>
      <c r="G51" s="200">
        <v>43737</v>
      </c>
      <c r="H51" s="199">
        <v>174750</v>
      </c>
      <c r="I51" s="199">
        <v>174750</v>
      </c>
      <c r="J51" s="199">
        <v>0.71</v>
      </c>
      <c r="K51" s="199">
        <f t="shared" si="3"/>
        <v>124.07</v>
      </c>
    </row>
    <row r="52" spans="2:11" x14ac:dyDescent="0.25">
      <c r="B52" s="198">
        <v>11</v>
      </c>
      <c r="C52" s="199">
        <v>27512076</v>
      </c>
      <c r="D52" s="199" t="s">
        <v>1987</v>
      </c>
      <c r="E52" s="199" t="s">
        <v>1975</v>
      </c>
      <c r="F52" s="200">
        <v>43388</v>
      </c>
      <c r="G52" s="200">
        <v>43737</v>
      </c>
      <c r="H52" s="199">
        <v>119714</v>
      </c>
      <c r="I52" s="199">
        <v>119714</v>
      </c>
      <c r="J52" s="199">
        <v>0.71</v>
      </c>
      <c r="K52" s="199">
        <f t="shared" si="3"/>
        <v>85</v>
      </c>
    </row>
    <row r="53" spans="2:11" x14ac:dyDescent="0.25">
      <c r="B53" s="198">
        <v>12</v>
      </c>
      <c r="C53" s="199">
        <v>27512076</v>
      </c>
      <c r="D53" s="199" t="s">
        <v>1987</v>
      </c>
      <c r="E53" s="199" t="s">
        <v>1976</v>
      </c>
      <c r="F53" s="200">
        <v>43388</v>
      </c>
      <c r="G53" s="200">
        <v>43737</v>
      </c>
      <c r="H53" s="199">
        <v>57078</v>
      </c>
      <c r="I53" s="199">
        <v>57078</v>
      </c>
      <c r="J53" s="199">
        <v>0.71</v>
      </c>
      <c r="K53" s="199">
        <f t="shared" si="3"/>
        <v>40.53</v>
      </c>
    </row>
    <row r="54" spans="2:11" x14ac:dyDescent="0.25">
      <c r="B54" s="198">
        <v>13</v>
      </c>
      <c r="C54" s="199">
        <v>27512076</v>
      </c>
      <c r="D54" s="199" t="s">
        <v>1987</v>
      </c>
      <c r="E54" s="199" t="s">
        <v>1971</v>
      </c>
      <c r="F54" s="200">
        <v>43388</v>
      </c>
      <c r="G54" s="200">
        <v>43737</v>
      </c>
      <c r="H54" s="199">
        <v>173109</v>
      </c>
      <c r="I54" s="199">
        <v>173109</v>
      </c>
      <c r="J54" s="199">
        <v>0.71</v>
      </c>
      <c r="K54" s="199">
        <f t="shared" si="3"/>
        <v>122.91</v>
      </c>
    </row>
    <row r="55" spans="2:11" ht="16.5" customHeight="1" thickBot="1" x14ac:dyDescent="0.3">
      <c r="B55" s="198">
        <v>14</v>
      </c>
      <c r="C55" s="199">
        <v>27512076</v>
      </c>
      <c r="D55" s="199" t="s">
        <v>1987</v>
      </c>
      <c r="E55" s="199" t="s">
        <v>1977</v>
      </c>
      <c r="F55" s="200">
        <v>43388</v>
      </c>
      <c r="G55" s="200">
        <v>43737</v>
      </c>
      <c r="H55" s="199">
        <v>181724</v>
      </c>
      <c r="I55" s="199">
        <v>181724</v>
      </c>
      <c r="J55" s="199">
        <v>0.71</v>
      </c>
      <c r="K55" s="199">
        <f t="shared" si="3"/>
        <v>129.02000000000001</v>
      </c>
    </row>
    <row r="56" spans="2:11" ht="16.5" customHeight="1" thickTop="1" x14ac:dyDescent="0.25">
      <c r="B56" s="198">
        <v>15</v>
      </c>
      <c r="C56" s="199">
        <v>27512076</v>
      </c>
      <c r="D56" s="199" t="s">
        <v>1987</v>
      </c>
      <c r="E56" s="199" t="s">
        <v>1969</v>
      </c>
      <c r="F56" s="200">
        <v>43388</v>
      </c>
      <c r="G56" s="200">
        <v>43737</v>
      </c>
      <c r="H56" s="199">
        <v>49796</v>
      </c>
      <c r="I56" s="199">
        <v>49796</v>
      </c>
      <c r="J56" s="199">
        <v>0.71</v>
      </c>
      <c r="K56" s="199">
        <f t="shared" si="3"/>
        <v>35.36</v>
      </c>
    </row>
    <row r="57" spans="2:11" x14ac:dyDescent="0.25">
      <c r="B57" s="198">
        <v>16</v>
      </c>
      <c r="C57" s="199">
        <v>27606494</v>
      </c>
      <c r="D57" s="199" t="s">
        <v>1988</v>
      </c>
      <c r="E57" s="199" t="s">
        <v>1971</v>
      </c>
      <c r="F57" s="200">
        <v>43563</v>
      </c>
      <c r="G57" s="200">
        <v>43737</v>
      </c>
      <c r="H57" s="199">
        <v>256693</v>
      </c>
      <c r="I57" s="199">
        <v>256693</v>
      </c>
      <c r="J57" s="199">
        <v>0.71</v>
      </c>
      <c r="K57" s="199">
        <f t="shared" si="3"/>
        <v>182.25</v>
      </c>
    </row>
    <row r="58" spans="2:11" x14ac:dyDescent="0.25">
      <c r="B58" s="198">
        <v>17</v>
      </c>
      <c r="C58" s="199">
        <v>27666491</v>
      </c>
      <c r="D58" s="199" t="s">
        <v>1989</v>
      </c>
      <c r="E58" s="199" t="s">
        <v>1971</v>
      </c>
      <c r="F58" s="200">
        <v>43556</v>
      </c>
      <c r="G58" s="200">
        <v>43737</v>
      </c>
      <c r="H58" s="199">
        <v>316381</v>
      </c>
      <c r="I58" s="199">
        <v>316381</v>
      </c>
      <c r="J58" s="199">
        <v>0.71</v>
      </c>
      <c r="K58" s="199">
        <f t="shared" si="3"/>
        <v>224.63</v>
      </c>
    </row>
    <row r="59" spans="2:11" x14ac:dyDescent="0.25">
      <c r="B59" s="198">
        <v>18</v>
      </c>
      <c r="C59" s="199">
        <v>27666491</v>
      </c>
      <c r="D59" s="199" t="s">
        <v>1989</v>
      </c>
      <c r="E59" s="199" t="s">
        <v>1977</v>
      </c>
      <c r="F59" s="200">
        <v>43556</v>
      </c>
      <c r="G59" s="200">
        <v>43737</v>
      </c>
      <c r="H59" s="199">
        <v>289053</v>
      </c>
      <c r="I59" s="199">
        <v>289053</v>
      </c>
      <c r="J59" s="199">
        <v>0.71</v>
      </c>
      <c r="K59" s="199">
        <f t="shared" si="3"/>
        <v>205.23</v>
      </c>
    </row>
    <row r="60" spans="2:11" x14ac:dyDescent="0.25">
      <c r="B60" s="198">
        <v>19</v>
      </c>
      <c r="C60" s="199">
        <v>27666491</v>
      </c>
      <c r="D60" s="199" t="s">
        <v>1989</v>
      </c>
      <c r="E60" s="199" t="s">
        <v>1969</v>
      </c>
      <c r="F60" s="200">
        <v>43556</v>
      </c>
      <c r="G60" s="200">
        <v>43737</v>
      </c>
      <c r="H60" s="199">
        <v>204248</v>
      </c>
      <c r="I60" s="199">
        <v>204248</v>
      </c>
      <c r="J60" s="199">
        <v>0.71</v>
      </c>
      <c r="K60" s="199">
        <f t="shared" si="3"/>
        <v>145.02000000000001</v>
      </c>
    </row>
    <row r="61" spans="2:11" ht="15.75" customHeight="1" thickBot="1" x14ac:dyDescent="0.3">
      <c r="B61" s="198">
        <v>20</v>
      </c>
      <c r="C61" s="199">
        <v>27688396</v>
      </c>
      <c r="D61" s="199" t="s">
        <v>1990</v>
      </c>
      <c r="E61" s="199" t="s">
        <v>1971</v>
      </c>
      <c r="F61" s="200">
        <v>43556</v>
      </c>
      <c r="G61" s="200">
        <v>43737</v>
      </c>
      <c r="H61" s="199">
        <v>471035</v>
      </c>
      <c r="I61" s="199">
        <v>471035</v>
      </c>
      <c r="J61" s="199">
        <v>0.71</v>
      </c>
      <c r="K61" s="199">
        <f t="shared" si="3"/>
        <v>334.43</v>
      </c>
    </row>
    <row r="62" spans="2:11" x14ac:dyDescent="0.25">
      <c r="B62" s="198">
        <v>21</v>
      </c>
      <c r="C62" s="199">
        <v>27688396</v>
      </c>
      <c r="D62" s="199" t="s">
        <v>1990</v>
      </c>
      <c r="E62" s="199" t="s">
        <v>1977</v>
      </c>
      <c r="F62" s="200">
        <v>43556</v>
      </c>
      <c r="G62" s="200">
        <v>43737</v>
      </c>
      <c r="H62" s="199">
        <v>286122</v>
      </c>
      <c r="I62" s="199">
        <v>286122</v>
      </c>
      <c r="J62" s="199">
        <v>0.71</v>
      </c>
      <c r="K62" s="199">
        <f t="shared" si="3"/>
        <v>203.15</v>
      </c>
    </row>
    <row r="63" spans="2:11" x14ac:dyDescent="0.25">
      <c r="B63" s="198">
        <v>22</v>
      </c>
      <c r="C63" s="199">
        <v>27706607</v>
      </c>
      <c r="D63" s="199" t="s">
        <v>1991</v>
      </c>
      <c r="E63" s="199" t="s">
        <v>1971</v>
      </c>
      <c r="F63" s="200">
        <v>43591</v>
      </c>
      <c r="G63" s="200">
        <v>43632</v>
      </c>
      <c r="H63" s="199">
        <v>424909</v>
      </c>
      <c r="I63" s="199">
        <v>424909</v>
      </c>
      <c r="J63" s="199">
        <v>0.71</v>
      </c>
      <c r="K63" s="199">
        <f t="shared" si="3"/>
        <v>301.69</v>
      </c>
    </row>
    <row r="64" spans="2:11" x14ac:dyDescent="0.25">
      <c r="B64" s="198">
        <v>23</v>
      </c>
      <c r="C64" s="199">
        <v>27706607</v>
      </c>
      <c r="D64" s="199" t="s">
        <v>1991</v>
      </c>
      <c r="E64" s="199" t="s">
        <v>1977</v>
      </c>
      <c r="F64" s="200">
        <v>43591</v>
      </c>
      <c r="G64" s="200">
        <v>43632</v>
      </c>
      <c r="H64" s="199">
        <v>270065</v>
      </c>
      <c r="I64" s="199">
        <v>270065</v>
      </c>
      <c r="J64" s="199">
        <v>0.71</v>
      </c>
      <c r="K64" s="199">
        <f t="shared" si="3"/>
        <v>191.75</v>
      </c>
    </row>
    <row r="65" spans="2:11" x14ac:dyDescent="0.25">
      <c r="B65" s="198">
        <v>24</v>
      </c>
      <c r="C65" s="199">
        <v>27726760</v>
      </c>
      <c r="D65" s="199" t="s">
        <v>1992</v>
      </c>
      <c r="E65" s="199" t="s">
        <v>1970</v>
      </c>
      <c r="F65" s="200">
        <v>43472</v>
      </c>
      <c r="G65" s="200">
        <v>43737</v>
      </c>
      <c r="H65" s="199">
        <v>843774</v>
      </c>
      <c r="I65" s="199">
        <v>843774</v>
      </c>
      <c r="J65" s="199">
        <v>0.71</v>
      </c>
      <c r="K65" s="199">
        <f t="shared" si="3"/>
        <v>599.08000000000004</v>
      </c>
    </row>
    <row r="66" spans="2:11" x14ac:dyDescent="0.25">
      <c r="B66" s="198">
        <v>25</v>
      </c>
      <c r="C66" s="199">
        <v>27726760</v>
      </c>
      <c r="D66" s="199" t="s">
        <v>1992</v>
      </c>
      <c r="E66" s="199" t="s">
        <v>1971</v>
      </c>
      <c r="F66" s="200">
        <v>43472</v>
      </c>
      <c r="G66" s="200">
        <v>43737</v>
      </c>
      <c r="H66" s="199">
        <v>781928</v>
      </c>
      <c r="I66" s="199">
        <v>781928</v>
      </c>
      <c r="J66" s="199">
        <v>0.71</v>
      </c>
      <c r="K66" s="199">
        <f t="shared" si="3"/>
        <v>555.16999999999996</v>
      </c>
    </row>
    <row r="67" spans="2:11" x14ac:dyDescent="0.25">
      <c r="B67" s="198">
        <v>26</v>
      </c>
      <c r="C67" s="199">
        <v>27726760</v>
      </c>
      <c r="D67" s="199" t="s">
        <v>1992</v>
      </c>
      <c r="E67" s="199" t="s">
        <v>1977</v>
      </c>
      <c r="F67" s="200">
        <v>43472</v>
      </c>
      <c r="G67" s="200">
        <v>43737</v>
      </c>
      <c r="H67" s="199">
        <v>494576</v>
      </c>
      <c r="I67" s="199">
        <v>494576</v>
      </c>
      <c r="J67" s="199">
        <v>0.71</v>
      </c>
      <c r="K67" s="199">
        <f t="shared" si="3"/>
        <v>351.15</v>
      </c>
    </row>
    <row r="68" spans="2:11" ht="15.75" customHeight="1" x14ac:dyDescent="0.25">
      <c r="B68" s="198">
        <v>27</v>
      </c>
      <c r="C68" s="199">
        <v>27726760</v>
      </c>
      <c r="D68" s="199" t="s">
        <v>1992</v>
      </c>
      <c r="E68" s="199" t="s">
        <v>1969</v>
      </c>
      <c r="F68" s="200">
        <v>43472</v>
      </c>
      <c r="G68" s="200">
        <v>43737</v>
      </c>
      <c r="H68" s="199">
        <v>288600</v>
      </c>
      <c r="I68" s="199">
        <v>288600</v>
      </c>
      <c r="J68" s="199">
        <v>0.71</v>
      </c>
      <c r="K68" s="199">
        <f t="shared" si="3"/>
        <v>204.91</v>
      </c>
    </row>
    <row r="69" spans="2:11" x14ac:dyDescent="0.25">
      <c r="B69" s="198">
        <v>28</v>
      </c>
      <c r="C69" s="199">
        <v>27749896</v>
      </c>
      <c r="D69" s="199" t="s">
        <v>1993</v>
      </c>
      <c r="E69" s="199" t="s">
        <v>1971</v>
      </c>
      <c r="F69" s="200">
        <v>43584</v>
      </c>
      <c r="G69" s="200">
        <v>43737</v>
      </c>
      <c r="H69" s="199">
        <v>258515</v>
      </c>
      <c r="I69" s="199">
        <v>258515</v>
      </c>
      <c r="J69" s="199">
        <v>0.71</v>
      </c>
      <c r="K69" s="199">
        <f t="shared" si="3"/>
        <v>183.55</v>
      </c>
    </row>
    <row r="70" spans="2:11" ht="15.75" customHeight="1" x14ac:dyDescent="0.25">
      <c r="B70" s="198">
        <v>29</v>
      </c>
      <c r="C70" s="199">
        <v>27762788</v>
      </c>
      <c r="D70" s="199" t="s">
        <v>1994</v>
      </c>
      <c r="E70" s="199" t="s">
        <v>1975</v>
      </c>
      <c r="F70" s="200">
        <v>43467</v>
      </c>
      <c r="G70" s="200">
        <v>43625</v>
      </c>
      <c r="H70" s="199">
        <v>267680</v>
      </c>
      <c r="I70" s="199">
        <v>267680</v>
      </c>
      <c r="J70" s="199">
        <v>0.71</v>
      </c>
      <c r="K70" s="199">
        <f t="shared" si="3"/>
        <v>190.05</v>
      </c>
    </row>
    <row r="71" spans="2:11" x14ac:dyDescent="0.25">
      <c r="B71" s="198">
        <v>30</v>
      </c>
      <c r="C71" s="199">
        <v>27762788</v>
      </c>
      <c r="D71" s="199" t="s">
        <v>1994</v>
      </c>
      <c r="E71" s="199" t="s">
        <v>1976</v>
      </c>
      <c r="F71" s="200">
        <v>43467</v>
      </c>
      <c r="G71" s="200">
        <v>43625</v>
      </c>
      <c r="H71" s="199">
        <v>136516</v>
      </c>
      <c r="I71" s="199">
        <v>136516</v>
      </c>
      <c r="J71" s="199">
        <v>0.71</v>
      </c>
      <c r="K71" s="199">
        <f t="shared" si="3"/>
        <v>96.93</v>
      </c>
    </row>
    <row r="72" spans="2:11" x14ac:dyDescent="0.25">
      <c r="B72" s="198">
        <v>31</v>
      </c>
      <c r="C72" s="199">
        <v>27762788</v>
      </c>
      <c r="D72" s="199" t="s">
        <v>1994</v>
      </c>
      <c r="E72" s="199" t="s">
        <v>1971</v>
      </c>
      <c r="F72" s="200">
        <v>43467</v>
      </c>
      <c r="G72" s="200">
        <v>43625</v>
      </c>
      <c r="H72" s="199">
        <v>534665</v>
      </c>
      <c r="I72" s="199">
        <v>534665</v>
      </c>
      <c r="J72" s="199">
        <v>0.71</v>
      </c>
      <c r="K72" s="199">
        <f t="shared" si="3"/>
        <v>379.61</v>
      </c>
    </row>
    <row r="73" spans="2:11" x14ac:dyDescent="0.25">
      <c r="B73" s="198">
        <v>32</v>
      </c>
      <c r="C73" s="199">
        <v>27762788</v>
      </c>
      <c r="D73" s="199" t="s">
        <v>1994</v>
      </c>
      <c r="E73" s="199" t="s">
        <v>1977</v>
      </c>
      <c r="F73" s="200">
        <v>43467</v>
      </c>
      <c r="G73" s="200">
        <v>43625</v>
      </c>
      <c r="H73" s="199">
        <v>387128</v>
      </c>
      <c r="I73" s="199">
        <v>387128</v>
      </c>
      <c r="J73" s="199">
        <v>0.71</v>
      </c>
      <c r="K73" s="199">
        <f t="shared" si="3"/>
        <v>274.86</v>
      </c>
    </row>
    <row r="74" spans="2:11" x14ac:dyDescent="0.25">
      <c r="B74" s="198">
        <v>33</v>
      </c>
      <c r="C74" s="199">
        <v>27762788</v>
      </c>
      <c r="D74" s="199" t="s">
        <v>1994</v>
      </c>
      <c r="E74" s="199" t="s">
        <v>1969</v>
      </c>
      <c r="F74" s="200">
        <v>43467</v>
      </c>
      <c r="G74" s="200">
        <v>43625</v>
      </c>
      <c r="H74" s="199">
        <v>185587</v>
      </c>
      <c r="I74" s="199">
        <v>185587</v>
      </c>
      <c r="J74" s="199">
        <v>0.71</v>
      </c>
      <c r="K74" s="199">
        <f t="shared" si="3"/>
        <v>131.77000000000001</v>
      </c>
    </row>
    <row r="75" spans="2:11" x14ac:dyDescent="0.25">
      <c r="B75" s="198">
        <v>34</v>
      </c>
      <c r="C75" s="199">
        <v>27796871</v>
      </c>
      <c r="D75" s="199" t="s">
        <v>1995</v>
      </c>
      <c r="E75" s="199" t="s">
        <v>1977</v>
      </c>
      <c r="F75" s="200">
        <v>43556</v>
      </c>
      <c r="G75" s="200">
        <v>43737</v>
      </c>
      <c r="H75" s="199">
        <v>544425</v>
      </c>
      <c r="I75" s="199">
        <v>544425</v>
      </c>
      <c r="J75" s="199">
        <v>0.71</v>
      </c>
      <c r="K75" s="199">
        <f t="shared" si="3"/>
        <v>386.54</v>
      </c>
    </row>
    <row r="76" spans="2:11" x14ac:dyDescent="0.25">
      <c r="B76" s="198">
        <v>35</v>
      </c>
      <c r="C76" s="199">
        <v>27797124</v>
      </c>
      <c r="D76" s="199" t="s">
        <v>1996</v>
      </c>
      <c r="E76" s="199" t="s">
        <v>1971</v>
      </c>
      <c r="F76" s="200">
        <v>43556</v>
      </c>
      <c r="G76" s="200">
        <v>43737</v>
      </c>
      <c r="H76" s="199">
        <v>475022</v>
      </c>
      <c r="I76" s="199">
        <v>475022</v>
      </c>
      <c r="J76" s="199">
        <v>0.71</v>
      </c>
      <c r="K76" s="199">
        <f t="shared" si="3"/>
        <v>337.27</v>
      </c>
    </row>
    <row r="77" spans="2:11" x14ac:dyDescent="0.25">
      <c r="B77" s="198">
        <v>36</v>
      </c>
      <c r="C77" s="199">
        <v>27822603</v>
      </c>
      <c r="D77" s="199" t="s">
        <v>1997</v>
      </c>
      <c r="E77" s="199" t="s">
        <v>1977</v>
      </c>
      <c r="F77" s="200">
        <v>43556</v>
      </c>
      <c r="G77" s="200">
        <v>43737</v>
      </c>
      <c r="H77" s="199">
        <v>329033</v>
      </c>
      <c r="I77" s="199">
        <v>329033</v>
      </c>
      <c r="J77" s="199">
        <v>0.71</v>
      </c>
      <c r="K77" s="199">
        <f t="shared" si="3"/>
        <v>233.61</v>
      </c>
    </row>
    <row r="78" spans="2:11" x14ac:dyDescent="0.25">
      <c r="B78" s="198">
        <v>37</v>
      </c>
      <c r="C78" s="199">
        <v>27841805</v>
      </c>
      <c r="D78" s="199" t="s">
        <v>1998</v>
      </c>
      <c r="E78" s="199" t="s">
        <v>1970</v>
      </c>
      <c r="F78" s="200">
        <v>43556</v>
      </c>
      <c r="G78" s="200">
        <v>43723</v>
      </c>
      <c r="H78" s="199">
        <v>655653</v>
      </c>
      <c r="I78" s="199">
        <v>655653</v>
      </c>
      <c r="J78" s="199">
        <v>0.71</v>
      </c>
      <c r="K78" s="199">
        <f t="shared" si="3"/>
        <v>465.51</v>
      </c>
    </row>
    <row r="79" spans="2:11" x14ac:dyDescent="0.25">
      <c r="B79" s="198">
        <v>38</v>
      </c>
      <c r="C79" s="199">
        <v>27846457</v>
      </c>
      <c r="D79" s="199" t="s">
        <v>1999</v>
      </c>
      <c r="E79" s="199" t="s">
        <v>1971</v>
      </c>
      <c r="F79" s="200">
        <v>43556</v>
      </c>
      <c r="G79" s="200">
        <v>43723</v>
      </c>
      <c r="H79" s="199">
        <v>2333521</v>
      </c>
      <c r="I79" s="199">
        <v>2333521</v>
      </c>
      <c r="J79" s="199">
        <v>0.71</v>
      </c>
      <c r="K79" s="199">
        <f t="shared" si="3"/>
        <v>1656.8</v>
      </c>
    </row>
    <row r="80" spans="2:11" x14ac:dyDescent="0.25">
      <c r="B80" s="198">
        <v>39</v>
      </c>
      <c r="C80" s="199">
        <v>27846478</v>
      </c>
      <c r="D80" s="199" t="s">
        <v>2000</v>
      </c>
      <c r="E80" s="199" t="s">
        <v>1977</v>
      </c>
      <c r="F80" s="200">
        <v>43556</v>
      </c>
      <c r="G80" s="200">
        <v>43723</v>
      </c>
      <c r="H80" s="199">
        <v>2583658</v>
      </c>
      <c r="I80" s="199">
        <v>2583658</v>
      </c>
      <c r="J80" s="199">
        <v>0.71</v>
      </c>
      <c r="K80" s="199">
        <f t="shared" si="3"/>
        <v>1834.4</v>
      </c>
    </row>
    <row r="81" spans="2:11" x14ac:dyDescent="0.25">
      <c r="B81" s="198">
        <v>40</v>
      </c>
      <c r="C81" s="199">
        <v>27846515</v>
      </c>
      <c r="D81" s="199" t="s">
        <v>2001</v>
      </c>
      <c r="E81" s="199" t="s">
        <v>1969</v>
      </c>
      <c r="F81" s="200">
        <v>43556</v>
      </c>
      <c r="G81" s="200">
        <v>43723</v>
      </c>
      <c r="H81" s="199">
        <v>272728</v>
      </c>
      <c r="I81" s="199">
        <v>272728</v>
      </c>
      <c r="J81" s="199">
        <v>0.71</v>
      </c>
      <c r="K81" s="199">
        <f t="shared" si="3"/>
        <v>193.64</v>
      </c>
    </row>
    <row r="82" spans="2:11" x14ac:dyDescent="0.25">
      <c r="B82" s="198">
        <v>41</v>
      </c>
      <c r="C82" s="199">
        <v>27849235</v>
      </c>
      <c r="D82" s="199" t="s">
        <v>2002</v>
      </c>
      <c r="E82" s="199" t="s">
        <v>1971</v>
      </c>
      <c r="F82" s="200">
        <v>43427</v>
      </c>
      <c r="G82" s="200">
        <v>43695</v>
      </c>
      <c r="H82" s="199">
        <v>826663</v>
      </c>
      <c r="I82" s="199">
        <v>826663</v>
      </c>
      <c r="J82" s="199">
        <v>0.71</v>
      </c>
      <c r="K82" s="199">
        <f t="shared" si="3"/>
        <v>586.92999999999995</v>
      </c>
    </row>
    <row r="83" spans="2:11" x14ac:dyDescent="0.25">
      <c r="B83" s="198">
        <v>42</v>
      </c>
      <c r="C83" s="199">
        <v>27849235</v>
      </c>
      <c r="D83" s="199" t="s">
        <v>2002</v>
      </c>
      <c r="E83" s="199" t="s">
        <v>1977</v>
      </c>
      <c r="F83" s="200">
        <v>43427</v>
      </c>
      <c r="G83" s="200">
        <v>43695</v>
      </c>
      <c r="H83" s="199">
        <v>125487</v>
      </c>
      <c r="I83" s="199">
        <v>125487</v>
      </c>
      <c r="J83" s="199">
        <v>0.71</v>
      </c>
      <c r="K83" s="199">
        <f t="shared" si="3"/>
        <v>89.1</v>
      </c>
    </row>
    <row r="84" spans="2:11" x14ac:dyDescent="0.25">
      <c r="B84" s="198">
        <v>43</v>
      </c>
      <c r="C84" s="199">
        <v>27850207</v>
      </c>
      <c r="D84" s="199" t="s">
        <v>2003</v>
      </c>
      <c r="E84" s="199" t="s">
        <v>1971</v>
      </c>
      <c r="F84" s="200">
        <v>43556</v>
      </c>
      <c r="G84" s="200">
        <v>43737</v>
      </c>
      <c r="H84" s="199">
        <v>117763</v>
      </c>
      <c r="I84" s="199">
        <v>117763</v>
      </c>
      <c r="J84" s="199">
        <v>0.71</v>
      </c>
      <c r="K84" s="199">
        <f t="shared" si="3"/>
        <v>83.61</v>
      </c>
    </row>
    <row r="85" spans="2:11" x14ac:dyDescent="0.25">
      <c r="B85" s="198">
        <v>44</v>
      </c>
      <c r="C85" s="199">
        <v>27850269</v>
      </c>
      <c r="D85" s="199" t="s">
        <v>2004</v>
      </c>
      <c r="E85" s="199" t="s">
        <v>1977</v>
      </c>
      <c r="F85" s="200">
        <v>43556</v>
      </c>
      <c r="G85" s="200">
        <v>43737</v>
      </c>
      <c r="H85" s="199">
        <v>1515240</v>
      </c>
      <c r="I85" s="199">
        <v>1515240</v>
      </c>
      <c r="J85" s="199">
        <v>0.71</v>
      </c>
      <c r="K85" s="199">
        <f t="shared" si="3"/>
        <v>1075.82</v>
      </c>
    </row>
    <row r="86" spans="2:11" x14ac:dyDescent="0.25">
      <c r="B86" s="198">
        <v>45</v>
      </c>
      <c r="C86" s="199">
        <v>27852724</v>
      </c>
      <c r="D86" s="199" t="s">
        <v>2005</v>
      </c>
      <c r="E86" s="199" t="s">
        <v>1970</v>
      </c>
      <c r="F86" s="200">
        <v>43374</v>
      </c>
      <c r="G86" s="200">
        <v>43736</v>
      </c>
      <c r="H86" s="199">
        <v>453744</v>
      </c>
      <c r="I86" s="199">
        <v>453744</v>
      </c>
      <c r="J86" s="199">
        <v>0.71</v>
      </c>
      <c r="K86" s="199">
        <f t="shared" si="3"/>
        <v>322.16000000000003</v>
      </c>
    </row>
    <row r="87" spans="2:11" x14ac:dyDescent="0.25">
      <c r="B87" s="198">
        <v>46</v>
      </c>
      <c r="C87" s="199">
        <v>27853489</v>
      </c>
      <c r="D87" s="199" t="s">
        <v>2006</v>
      </c>
      <c r="E87" s="199" t="s">
        <v>1970</v>
      </c>
      <c r="F87" s="200">
        <v>43403</v>
      </c>
      <c r="G87" s="200">
        <v>43695</v>
      </c>
      <c r="H87" s="199">
        <v>652130</v>
      </c>
      <c r="I87" s="199">
        <v>652130</v>
      </c>
      <c r="J87" s="199">
        <v>0.71</v>
      </c>
      <c r="K87" s="199">
        <f t="shared" si="3"/>
        <v>463.01</v>
      </c>
    </row>
    <row r="88" spans="2:11" x14ac:dyDescent="0.25">
      <c r="B88" s="198">
        <v>47</v>
      </c>
      <c r="C88" s="199">
        <v>27858266</v>
      </c>
      <c r="D88" s="199" t="s">
        <v>2007</v>
      </c>
      <c r="E88" s="199" t="s">
        <v>1970</v>
      </c>
      <c r="F88" s="200">
        <v>43556</v>
      </c>
      <c r="G88" s="200">
        <v>43737</v>
      </c>
      <c r="H88" s="199">
        <v>38225</v>
      </c>
      <c r="I88" s="199">
        <v>38225</v>
      </c>
      <c r="J88" s="199">
        <v>0.71</v>
      </c>
      <c r="K88" s="199">
        <f t="shared" si="3"/>
        <v>27.14</v>
      </c>
    </row>
    <row r="89" spans="2:11" x14ac:dyDescent="0.25">
      <c r="B89" s="198">
        <v>48</v>
      </c>
      <c r="C89" s="199">
        <v>27858266</v>
      </c>
      <c r="D89" s="199" t="s">
        <v>2007</v>
      </c>
      <c r="E89" s="199" t="s">
        <v>1975</v>
      </c>
      <c r="F89" s="200">
        <v>43556</v>
      </c>
      <c r="G89" s="200">
        <v>43737</v>
      </c>
      <c r="H89" s="199">
        <v>246275</v>
      </c>
      <c r="I89" s="199">
        <v>246275</v>
      </c>
      <c r="J89" s="199">
        <v>0.71</v>
      </c>
      <c r="K89" s="199">
        <f t="shared" si="3"/>
        <v>174.86</v>
      </c>
    </row>
    <row r="90" spans="2:11" x14ac:dyDescent="0.25">
      <c r="B90" s="198">
        <v>49</v>
      </c>
      <c r="C90" s="199">
        <v>27858266</v>
      </c>
      <c r="D90" s="199" t="s">
        <v>2007</v>
      </c>
      <c r="E90" s="199" t="s">
        <v>1976</v>
      </c>
      <c r="F90" s="200">
        <v>43556</v>
      </c>
      <c r="G90" s="200">
        <v>43737</v>
      </c>
      <c r="H90" s="199">
        <v>117612</v>
      </c>
      <c r="I90" s="199">
        <v>117612</v>
      </c>
      <c r="J90" s="199">
        <v>0.71</v>
      </c>
      <c r="K90" s="199">
        <f t="shared" si="3"/>
        <v>83.5</v>
      </c>
    </row>
    <row r="91" spans="2:11" x14ac:dyDescent="0.25">
      <c r="B91" s="198">
        <v>50</v>
      </c>
      <c r="C91" s="199">
        <v>27858266</v>
      </c>
      <c r="D91" s="199" t="s">
        <v>2007</v>
      </c>
      <c r="E91" s="199" t="s">
        <v>1971</v>
      </c>
      <c r="F91" s="200">
        <v>43556</v>
      </c>
      <c r="G91" s="200">
        <v>43737</v>
      </c>
      <c r="H91" s="199">
        <v>45897</v>
      </c>
      <c r="I91" s="199">
        <v>45897</v>
      </c>
      <c r="J91" s="199">
        <v>0.71</v>
      </c>
      <c r="K91" s="199">
        <f t="shared" si="3"/>
        <v>32.590000000000003</v>
      </c>
    </row>
    <row r="92" spans="2:11" x14ac:dyDescent="0.25">
      <c r="B92" s="198">
        <v>51</v>
      </c>
      <c r="C92" s="199">
        <v>27858266</v>
      </c>
      <c r="D92" s="199" t="s">
        <v>2007</v>
      </c>
      <c r="E92" s="199" t="s">
        <v>1977</v>
      </c>
      <c r="F92" s="200">
        <v>43556</v>
      </c>
      <c r="G92" s="200">
        <v>43737</v>
      </c>
      <c r="H92" s="199">
        <v>70683</v>
      </c>
      <c r="I92" s="199">
        <v>70683</v>
      </c>
      <c r="J92" s="199">
        <v>0.71</v>
      </c>
      <c r="K92" s="199">
        <f t="shared" si="3"/>
        <v>50.18</v>
      </c>
    </row>
    <row r="93" spans="2:11" x14ac:dyDescent="0.25">
      <c r="B93" s="198">
        <v>52</v>
      </c>
      <c r="C93" s="199">
        <v>27858266</v>
      </c>
      <c r="D93" s="199" t="s">
        <v>2007</v>
      </c>
      <c r="E93" s="199" t="s">
        <v>1969</v>
      </c>
      <c r="F93" s="200">
        <v>43556</v>
      </c>
      <c r="G93" s="200">
        <v>43737</v>
      </c>
      <c r="H93" s="199">
        <v>28590</v>
      </c>
      <c r="I93" s="199">
        <v>28590</v>
      </c>
      <c r="J93" s="199">
        <v>0.71</v>
      </c>
      <c r="K93" s="199">
        <f t="shared" si="3"/>
        <v>20.3</v>
      </c>
    </row>
    <row r="94" spans="2:11" x14ac:dyDescent="0.25">
      <c r="B94" s="198">
        <v>53</v>
      </c>
      <c r="C94" s="199">
        <v>27858406</v>
      </c>
      <c r="D94" s="199" t="s">
        <v>2008</v>
      </c>
      <c r="E94" s="199" t="s">
        <v>1970</v>
      </c>
      <c r="F94" s="200">
        <v>43556</v>
      </c>
      <c r="G94" s="200">
        <v>43737</v>
      </c>
      <c r="H94" s="199">
        <v>32372</v>
      </c>
      <c r="I94" s="199">
        <v>32372</v>
      </c>
      <c r="J94" s="199">
        <v>0.71</v>
      </c>
      <c r="K94" s="199">
        <f t="shared" si="3"/>
        <v>22.98</v>
      </c>
    </row>
    <row r="95" spans="2:11" x14ac:dyDescent="0.25">
      <c r="B95" s="198">
        <v>54</v>
      </c>
      <c r="C95" s="199">
        <v>27859603</v>
      </c>
      <c r="D95" s="199" t="s">
        <v>2009</v>
      </c>
      <c r="E95" s="199" t="s">
        <v>1977</v>
      </c>
      <c r="F95" s="200">
        <v>43591</v>
      </c>
      <c r="G95" s="200">
        <v>43737</v>
      </c>
      <c r="H95" s="199">
        <v>852363</v>
      </c>
      <c r="I95" s="199">
        <v>852363</v>
      </c>
      <c r="J95" s="199">
        <v>0.71</v>
      </c>
      <c r="K95" s="199">
        <f t="shared" si="3"/>
        <v>605.17999999999995</v>
      </c>
    </row>
    <row r="96" spans="2:11" x14ac:dyDescent="0.25">
      <c r="B96" s="198">
        <v>55</v>
      </c>
      <c r="C96" s="199">
        <v>27861393</v>
      </c>
      <c r="D96" s="199" t="s">
        <v>2010</v>
      </c>
      <c r="E96" s="199" t="s">
        <v>1972</v>
      </c>
      <c r="F96" s="200">
        <v>43577</v>
      </c>
      <c r="G96" s="200">
        <v>43737</v>
      </c>
      <c r="H96" s="199">
        <v>319</v>
      </c>
      <c r="I96" s="199">
        <v>319</v>
      </c>
      <c r="J96" s="199">
        <v>0.71</v>
      </c>
      <c r="K96" s="199">
        <f t="shared" si="3"/>
        <v>0.23</v>
      </c>
    </row>
    <row r="97" spans="2:11" x14ac:dyDescent="0.25">
      <c r="B97" s="198">
        <v>56</v>
      </c>
      <c r="C97" s="199">
        <v>27861393</v>
      </c>
      <c r="D97" s="199" t="s">
        <v>2010</v>
      </c>
      <c r="E97" s="199" t="s">
        <v>1973</v>
      </c>
      <c r="F97" s="200">
        <v>43577</v>
      </c>
      <c r="G97" s="200">
        <v>43737</v>
      </c>
      <c r="H97" s="199">
        <v>2008665</v>
      </c>
      <c r="I97" s="199">
        <v>2008665</v>
      </c>
      <c r="J97" s="199">
        <v>0.71</v>
      </c>
      <c r="K97" s="199">
        <f t="shared" si="3"/>
        <v>1426.15</v>
      </c>
    </row>
    <row r="98" spans="2:11" x14ac:dyDescent="0.25">
      <c r="B98" s="198">
        <v>57</v>
      </c>
      <c r="C98" s="199">
        <v>27861393</v>
      </c>
      <c r="D98" s="199" t="s">
        <v>2010</v>
      </c>
      <c r="E98" s="199" t="s">
        <v>1974</v>
      </c>
      <c r="F98" s="200">
        <v>43577</v>
      </c>
      <c r="G98" s="200">
        <v>43737</v>
      </c>
      <c r="H98" s="199">
        <v>9797</v>
      </c>
      <c r="I98" s="199">
        <v>9797</v>
      </c>
      <c r="J98" s="199">
        <v>0.71</v>
      </c>
      <c r="K98" s="199">
        <f t="shared" si="3"/>
        <v>6.96</v>
      </c>
    </row>
    <row r="99" spans="2:11" x14ac:dyDescent="0.25">
      <c r="B99" s="198">
        <v>58</v>
      </c>
      <c r="C99" s="199">
        <v>27889030</v>
      </c>
      <c r="D99" s="199" t="s">
        <v>2011</v>
      </c>
      <c r="E99" s="199" t="s">
        <v>1970</v>
      </c>
      <c r="F99" s="200">
        <v>43556</v>
      </c>
      <c r="G99" s="200">
        <v>43737</v>
      </c>
      <c r="H99" s="199">
        <v>362481</v>
      </c>
      <c r="I99" s="199">
        <v>362481</v>
      </c>
      <c r="J99" s="199">
        <v>0.71</v>
      </c>
      <c r="K99" s="199">
        <f t="shared" si="3"/>
        <v>257.36</v>
      </c>
    </row>
    <row r="100" spans="2:11" x14ac:dyDescent="0.25">
      <c r="B100" s="198">
        <v>59</v>
      </c>
      <c r="C100" s="199">
        <v>27889030</v>
      </c>
      <c r="D100" s="199" t="s">
        <v>2011</v>
      </c>
      <c r="E100" s="199" t="s">
        <v>1972</v>
      </c>
      <c r="F100" s="200">
        <v>43556</v>
      </c>
      <c r="G100" s="200">
        <v>43737</v>
      </c>
      <c r="H100" s="199">
        <v>163</v>
      </c>
      <c r="I100" s="199">
        <v>163</v>
      </c>
      <c r="J100" s="199">
        <v>0.71</v>
      </c>
      <c r="K100" s="199">
        <f t="shared" si="3"/>
        <v>0.12</v>
      </c>
    </row>
    <row r="101" spans="2:11" x14ac:dyDescent="0.25">
      <c r="B101" s="198">
        <v>60</v>
      </c>
      <c r="C101" s="199">
        <v>27889030</v>
      </c>
      <c r="D101" s="199" t="s">
        <v>2011</v>
      </c>
      <c r="E101" s="199" t="s">
        <v>1973</v>
      </c>
      <c r="F101" s="200">
        <v>43556</v>
      </c>
      <c r="G101" s="200">
        <v>43737</v>
      </c>
      <c r="H101" s="199">
        <v>1176228</v>
      </c>
      <c r="I101" s="199">
        <v>1176228</v>
      </c>
      <c r="J101" s="199">
        <v>0.71</v>
      </c>
      <c r="K101" s="199">
        <f t="shared" si="3"/>
        <v>835.12</v>
      </c>
    </row>
    <row r="102" spans="2:11" x14ac:dyDescent="0.25">
      <c r="B102" s="198">
        <v>61</v>
      </c>
      <c r="C102" s="199">
        <v>27889030</v>
      </c>
      <c r="D102" s="199" t="s">
        <v>2011</v>
      </c>
      <c r="E102" s="199" t="s">
        <v>1974</v>
      </c>
      <c r="F102" s="200">
        <v>43556</v>
      </c>
      <c r="G102" s="200">
        <v>43737</v>
      </c>
      <c r="H102" s="199">
        <v>3708</v>
      </c>
      <c r="I102" s="199">
        <v>3708</v>
      </c>
      <c r="J102" s="199">
        <v>0.71</v>
      </c>
      <c r="K102" s="199">
        <f t="shared" si="3"/>
        <v>2.63</v>
      </c>
    </row>
    <row r="103" spans="2:11" x14ac:dyDescent="0.25">
      <c r="B103" s="198">
        <v>62</v>
      </c>
      <c r="C103" s="199">
        <v>27889030</v>
      </c>
      <c r="D103" s="199" t="s">
        <v>2011</v>
      </c>
      <c r="E103" s="199" t="s">
        <v>1971</v>
      </c>
      <c r="F103" s="200">
        <v>43556</v>
      </c>
      <c r="G103" s="200">
        <v>43737</v>
      </c>
      <c r="H103" s="199">
        <v>313105</v>
      </c>
      <c r="I103" s="199">
        <v>313105</v>
      </c>
      <c r="J103" s="199">
        <v>0.71</v>
      </c>
      <c r="K103" s="199">
        <f t="shared" si="3"/>
        <v>222.3</v>
      </c>
    </row>
    <row r="104" spans="2:11" x14ac:dyDescent="0.25">
      <c r="B104" s="198">
        <v>63</v>
      </c>
      <c r="C104" s="199">
        <v>27889030</v>
      </c>
      <c r="D104" s="199" t="s">
        <v>2011</v>
      </c>
      <c r="E104" s="199" t="s">
        <v>1977</v>
      </c>
      <c r="F104" s="200">
        <v>43556</v>
      </c>
      <c r="G104" s="200">
        <v>43737</v>
      </c>
      <c r="H104" s="199">
        <v>340952</v>
      </c>
      <c r="I104" s="199">
        <v>340952</v>
      </c>
      <c r="J104" s="199">
        <v>0.71</v>
      </c>
      <c r="K104" s="199">
        <f t="shared" si="3"/>
        <v>242.08</v>
      </c>
    </row>
    <row r="105" spans="2:11" x14ac:dyDescent="0.25">
      <c r="B105" s="198">
        <v>64</v>
      </c>
      <c r="C105" s="199">
        <v>27889030</v>
      </c>
      <c r="D105" s="199" t="s">
        <v>2011</v>
      </c>
      <c r="E105" s="199" t="s">
        <v>1969</v>
      </c>
      <c r="F105" s="200">
        <v>43556</v>
      </c>
      <c r="G105" s="200">
        <v>43737</v>
      </c>
      <c r="H105" s="199">
        <v>104635</v>
      </c>
      <c r="I105" s="199">
        <v>104635</v>
      </c>
      <c r="J105" s="199">
        <v>0.71</v>
      </c>
      <c r="K105" s="199">
        <f t="shared" si="3"/>
        <v>74.290000000000006</v>
      </c>
    </row>
    <row r="106" spans="2:11" x14ac:dyDescent="0.25">
      <c r="B106" s="198">
        <v>65</v>
      </c>
      <c r="C106" s="199">
        <v>27889061</v>
      </c>
      <c r="D106" s="199" t="s">
        <v>2012</v>
      </c>
      <c r="E106" s="199" t="s">
        <v>1970</v>
      </c>
      <c r="F106" s="200">
        <v>43388</v>
      </c>
      <c r="G106" s="200">
        <v>43737</v>
      </c>
      <c r="H106" s="199">
        <v>1363519</v>
      </c>
      <c r="I106" s="199">
        <v>1363519</v>
      </c>
      <c r="J106" s="199">
        <v>0.71</v>
      </c>
      <c r="K106" s="199">
        <f t="shared" ref="K106:K169" si="4">ROUND(I106*(J106/1000),2)</f>
        <v>968.1</v>
      </c>
    </row>
    <row r="107" spans="2:11" x14ac:dyDescent="0.25">
      <c r="B107" s="198">
        <v>66</v>
      </c>
      <c r="C107" s="199">
        <v>27889061</v>
      </c>
      <c r="D107" s="199" t="s">
        <v>2012</v>
      </c>
      <c r="E107" s="199" t="s">
        <v>1971</v>
      </c>
      <c r="F107" s="200">
        <v>43388</v>
      </c>
      <c r="G107" s="200">
        <v>43737</v>
      </c>
      <c r="H107" s="199">
        <v>1897197</v>
      </c>
      <c r="I107" s="199">
        <v>1897197</v>
      </c>
      <c r="J107" s="199">
        <v>0.71</v>
      </c>
      <c r="K107" s="199">
        <f t="shared" si="4"/>
        <v>1347.01</v>
      </c>
    </row>
    <row r="108" spans="2:11" x14ac:dyDescent="0.25">
      <c r="B108" s="198">
        <v>67</v>
      </c>
      <c r="C108" s="199">
        <v>27889061</v>
      </c>
      <c r="D108" s="199" t="s">
        <v>2012</v>
      </c>
      <c r="E108" s="199" t="s">
        <v>1977</v>
      </c>
      <c r="F108" s="200">
        <v>43388</v>
      </c>
      <c r="G108" s="200">
        <v>43737</v>
      </c>
      <c r="H108" s="199">
        <v>960724</v>
      </c>
      <c r="I108" s="199">
        <v>960724</v>
      </c>
      <c r="J108" s="199">
        <v>0.71</v>
      </c>
      <c r="K108" s="199">
        <f t="shared" si="4"/>
        <v>682.11</v>
      </c>
    </row>
    <row r="109" spans="2:11" x14ac:dyDescent="0.25">
      <c r="B109" s="198">
        <v>68</v>
      </c>
      <c r="C109" s="199">
        <v>27889061</v>
      </c>
      <c r="D109" s="199" t="s">
        <v>2012</v>
      </c>
      <c r="E109" s="199" t="s">
        <v>1969</v>
      </c>
      <c r="F109" s="200">
        <v>43388</v>
      </c>
      <c r="G109" s="200">
        <v>43737</v>
      </c>
      <c r="H109" s="199">
        <v>425470</v>
      </c>
      <c r="I109" s="199">
        <v>425470</v>
      </c>
      <c r="J109" s="199">
        <v>0.71</v>
      </c>
      <c r="K109" s="199">
        <f t="shared" si="4"/>
        <v>302.08</v>
      </c>
    </row>
    <row r="110" spans="2:11" x14ac:dyDescent="0.25">
      <c r="B110" s="198">
        <v>69</v>
      </c>
      <c r="C110" s="199">
        <v>27889118</v>
      </c>
      <c r="D110" s="199" t="s">
        <v>2013</v>
      </c>
      <c r="E110" s="199" t="s">
        <v>1970</v>
      </c>
      <c r="F110" s="200">
        <v>43556</v>
      </c>
      <c r="G110" s="200">
        <v>43733</v>
      </c>
      <c r="H110" s="199">
        <v>370616</v>
      </c>
      <c r="I110" s="199">
        <v>370616</v>
      </c>
      <c r="J110" s="199">
        <v>0.71</v>
      </c>
      <c r="K110" s="199">
        <f t="shared" si="4"/>
        <v>263.14</v>
      </c>
    </row>
    <row r="111" spans="2:11" x14ac:dyDescent="0.25">
      <c r="B111" s="198">
        <v>70</v>
      </c>
      <c r="C111" s="199">
        <v>27889215</v>
      </c>
      <c r="D111" s="199" t="s">
        <v>2014</v>
      </c>
      <c r="E111" s="199" t="s">
        <v>1977</v>
      </c>
      <c r="F111" s="200">
        <v>43556</v>
      </c>
      <c r="G111" s="200">
        <v>43733</v>
      </c>
      <c r="H111" s="199">
        <v>372480</v>
      </c>
      <c r="I111" s="199">
        <v>372480</v>
      </c>
      <c r="J111" s="199">
        <v>0.71</v>
      </c>
      <c r="K111" s="199">
        <f t="shared" si="4"/>
        <v>264.45999999999998</v>
      </c>
    </row>
    <row r="112" spans="2:11" x14ac:dyDescent="0.25">
      <c r="B112" s="198">
        <v>71</v>
      </c>
      <c r="C112" s="199">
        <v>27889266</v>
      </c>
      <c r="D112" s="199" t="s">
        <v>2015</v>
      </c>
      <c r="E112" s="199" t="s">
        <v>1971</v>
      </c>
      <c r="F112" s="200">
        <v>43556</v>
      </c>
      <c r="G112" s="200">
        <v>43733</v>
      </c>
      <c r="H112" s="199">
        <v>499332</v>
      </c>
      <c r="I112" s="199">
        <v>499332</v>
      </c>
      <c r="J112" s="199">
        <v>0.71</v>
      </c>
      <c r="K112" s="199">
        <f t="shared" si="4"/>
        <v>354.53</v>
      </c>
    </row>
    <row r="113" spans="2:11" x14ac:dyDescent="0.25">
      <c r="B113" s="198">
        <v>72</v>
      </c>
      <c r="C113" s="199">
        <v>27897433</v>
      </c>
      <c r="D113" s="199" t="s">
        <v>2016</v>
      </c>
      <c r="E113" s="199" t="s">
        <v>1971</v>
      </c>
      <c r="F113" s="200">
        <v>43556</v>
      </c>
      <c r="G113" s="200">
        <v>43737</v>
      </c>
      <c r="H113" s="199">
        <v>395109</v>
      </c>
      <c r="I113" s="199">
        <v>395109</v>
      </c>
      <c r="J113" s="199">
        <v>0.71</v>
      </c>
      <c r="K113" s="199">
        <f t="shared" si="4"/>
        <v>280.52999999999997</v>
      </c>
    </row>
    <row r="114" spans="2:11" x14ac:dyDescent="0.25">
      <c r="B114" s="198">
        <v>73</v>
      </c>
      <c r="C114" s="199">
        <v>27898885</v>
      </c>
      <c r="D114" s="199" t="s">
        <v>2017</v>
      </c>
      <c r="E114" s="199" t="s">
        <v>1971</v>
      </c>
      <c r="F114" s="200">
        <v>43584</v>
      </c>
      <c r="G114" s="200">
        <v>43737</v>
      </c>
      <c r="H114" s="199">
        <v>1700986</v>
      </c>
      <c r="I114" s="199">
        <v>1700986</v>
      </c>
      <c r="J114" s="199">
        <v>0.71</v>
      </c>
      <c r="K114" s="199">
        <f t="shared" si="4"/>
        <v>1207.7</v>
      </c>
    </row>
    <row r="115" spans="2:11" x14ac:dyDescent="0.25">
      <c r="B115" s="198">
        <v>74</v>
      </c>
      <c r="C115" s="199">
        <v>27898937</v>
      </c>
      <c r="D115" s="199" t="s">
        <v>2018</v>
      </c>
      <c r="E115" s="199" t="s">
        <v>1971</v>
      </c>
      <c r="F115" s="200">
        <v>43563</v>
      </c>
      <c r="G115" s="200">
        <v>43737</v>
      </c>
      <c r="H115" s="199">
        <v>1229539</v>
      </c>
      <c r="I115" s="199">
        <v>1229539</v>
      </c>
      <c r="J115" s="199">
        <v>0.71</v>
      </c>
      <c r="K115" s="199">
        <f t="shared" si="4"/>
        <v>872.97</v>
      </c>
    </row>
    <row r="116" spans="2:11" x14ac:dyDescent="0.25">
      <c r="B116" s="198">
        <v>75</v>
      </c>
      <c r="C116" s="199">
        <v>27898993</v>
      </c>
      <c r="D116" s="199" t="s">
        <v>2019</v>
      </c>
      <c r="E116" s="199" t="s">
        <v>1977</v>
      </c>
      <c r="F116" s="200">
        <v>43557</v>
      </c>
      <c r="G116" s="200">
        <v>43737</v>
      </c>
      <c r="H116" s="199">
        <v>674922</v>
      </c>
      <c r="I116" s="199">
        <v>674922</v>
      </c>
      <c r="J116" s="199">
        <v>0.71</v>
      </c>
      <c r="K116" s="199">
        <f t="shared" si="4"/>
        <v>479.19</v>
      </c>
    </row>
    <row r="117" spans="2:11" x14ac:dyDescent="0.25">
      <c r="B117" s="198">
        <v>76</v>
      </c>
      <c r="C117" s="199">
        <v>27900233</v>
      </c>
      <c r="D117" s="199" t="s">
        <v>2020</v>
      </c>
      <c r="E117" s="199" t="s">
        <v>1977</v>
      </c>
      <c r="F117" s="200">
        <v>43584</v>
      </c>
      <c r="G117" s="200">
        <v>43731</v>
      </c>
      <c r="H117" s="199">
        <v>858530</v>
      </c>
      <c r="I117" s="199">
        <v>858530</v>
      </c>
      <c r="J117" s="199">
        <v>0.71</v>
      </c>
      <c r="K117" s="199">
        <f t="shared" si="4"/>
        <v>609.55999999999995</v>
      </c>
    </row>
    <row r="118" spans="2:11" x14ac:dyDescent="0.25">
      <c r="B118" s="198">
        <v>77</v>
      </c>
      <c r="C118" s="199">
        <v>27902636</v>
      </c>
      <c r="D118" s="199" t="s">
        <v>2021</v>
      </c>
      <c r="E118" s="199" t="s">
        <v>1971</v>
      </c>
      <c r="F118" s="200">
        <v>43591</v>
      </c>
      <c r="G118" s="200">
        <v>43639</v>
      </c>
      <c r="H118" s="199">
        <v>309078</v>
      </c>
      <c r="I118" s="199">
        <v>309078</v>
      </c>
      <c r="J118" s="199">
        <v>0.71</v>
      </c>
      <c r="K118" s="199">
        <f t="shared" si="4"/>
        <v>219.45</v>
      </c>
    </row>
    <row r="119" spans="2:11" x14ac:dyDescent="0.25">
      <c r="B119" s="198">
        <v>78</v>
      </c>
      <c r="C119" s="199">
        <v>27903831</v>
      </c>
      <c r="D119" s="199" t="s">
        <v>2022</v>
      </c>
      <c r="E119" s="199" t="s">
        <v>1969</v>
      </c>
      <c r="F119" s="200">
        <v>43556</v>
      </c>
      <c r="G119" s="200">
        <v>43737</v>
      </c>
      <c r="H119" s="199">
        <v>32091</v>
      </c>
      <c r="I119" s="199">
        <v>32091</v>
      </c>
      <c r="J119" s="199">
        <v>0.71</v>
      </c>
      <c r="K119" s="199">
        <f t="shared" si="4"/>
        <v>22.78</v>
      </c>
    </row>
    <row r="120" spans="2:11" x14ac:dyDescent="0.25">
      <c r="B120" s="198">
        <v>79</v>
      </c>
      <c r="C120" s="199">
        <v>27905028</v>
      </c>
      <c r="D120" s="199" t="s">
        <v>2023</v>
      </c>
      <c r="E120" s="199" t="s">
        <v>1977</v>
      </c>
      <c r="F120" s="200">
        <v>43556</v>
      </c>
      <c r="G120" s="200">
        <v>43731</v>
      </c>
      <c r="H120" s="199">
        <v>670151</v>
      </c>
      <c r="I120" s="199">
        <v>670151</v>
      </c>
      <c r="J120" s="199">
        <v>0.71</v>
      </c>
      <c r="K120" s="199">
        <f t="shared" si="4"/>
        <v>475.81</v>
      </c>
    </row>
    <row r="121" spans="2:11" x14ac:dyDescent="0.25">
      <c r="B121" s="198">
        <v>80</v>
      </c>
      <c r="C121" s="199">
        <v>27905627</v>
      </c>
      <c r="D121" s="199" t="s">
        <v>2024</v>
      </c>
      <c r="E121" s="199" t="s">
        <v>1970</v>
      </c>
      <c r="F121" s="200">
        <v>43556</v>
      </c>
      <c r="G121" s="200">
        <v>43738</v>
      </c>
      <c r="H121" s="199">
        <v>86314</v>
      </c>
      <c r="I121" s="199">
        <v>86314</v>
      </c>
      <c r="J121" s="199">
        <v>0.71</v>
      </c>
      <c r="K121" s="199">
        <f t="shared" si="4"/>
        <v>61.28</v>
      </c>
    </row>
    <row r="122" spans="2:11" x14ac:dyDescent="0.25">
      <c r="B122" s="198">
        <v>81</v>
      </c>
      <c r="C122" s="199">
        <v>27907739</v>
      </c>
      <c r="D122" s="199" t="s">
        <v>2025</v>
      </c>
      <c r="E122" s="199" t="s">
        <v>1971</v>
      </c>
      <c r="F122" s="200">
        <v>43563</v>
      </c>
      <c r="G122" s="200">
        <v>43737</v>
      </c>
      <c r="H122" s="199">
        <v>273830</v>
      </c>
      <c r="I122" s="199">
        <v>273830</v>
      </c>
      <c r="J122" s="199">
        <v>0.71</v>
      </c>
      <c r="K122" s="199">
        <f t="shared" si="4"/>
        <v>194.42</v>
      </c>
    </row>
    <row r="123" spans="2:11" x14ac:dyDescent="0.25">
      <c r="B123" s="198">
        <v>82</v>
      </c>
      <c r="C123" s="199">
        <v>27908271</v>
      </c>
      <c r="D123" s="199" t="s">
        <v>2026</v>
      </c>
      <c r="E123" s="199" t="s">
        <v>1970</v>
      </c>
      <c r="F123" s="200">
        <v>43556</v>
      </c>
      <c r="G123" s="200">
        <v>43737</v>
      </c>
      <c r="H123" s="199">
        <v>829712</v>
      </c>
      <c r="I123" s="199">
        <v>829712</v>
      </c>
      <c r="J123" s="199">
        <v>0.71</v>
      </c>
      <c r="K123" s="199">
        <f t="shared" si="4"/>
        <v>589.1</v>
      </c>
    </row>
    <row r="124" spans="2:11" x14ac:dyDescent="0.25">
      <c r="B124" s="198">
        <v>83</v>
      </c>
      <c r="C124" s="199">
        <v>27911838</v>
      </c>
      <c r="D124" s="199" t="s">
        <v>2027</v>
      </c>
      <c r="E124" s="199" t="s">
        <v>1977</v>
      </c>
      <c r="F124" s="200">
        <v>43556</v>
      </c>
      <c r="G124" s="200">
        <v>43737</v>
      </c>
      <c r="H124" s="199">
        <v>1054040</v>
      </c>
      <c r="I124" s="199">
        <v>1054040</v>
      </c>
      <c r="J124" s="199">
        <v>0.71</v>
      </c>
      <c r="K124" s="199">
        <f t="shared" si="4"/>
        <v>748.37</v>
      </c>
    </row>
    <row r="125" spans="2:11" x14ac:dyDescent="0.25">
      <c r="B125" s="198">
        <v>84</v>
      </c>
      <c r="C125" s="199">
        <v>27912126</v>
      </c>
      <c r="D125" s="199" t="s">
        <v>2028</v>
      </c>
      <c r="E125" s="199" t="s">
        <v>1971</v>
      </c>
      <c r="F125" s="200">
        <v>43556</v>
      </c>
      <c r="G125" s="200">
        <v>43737</v>
      </c>
      <c r="H125" s="199">
        <v>2599211</v>
      </c>
      <c r="I125" s="199">
        <v>2599211</v>
      </c>
      <c r="J125" s="199">
        <v>0.71</v>
      </c>
      <c r="K125" s="199">
        <f t="shared" si="4"/>
        <v>1845.44</v>
      </c>
    </row>
    <row r="126" spans="2:11" x14ac:dyDescent="0.25">
      <c r="B126" s="198">
        <v>85</v>
      </c>
      <c r="C126" s="199">
        <v>27928763</v>
      </c>
      <c r="D126" s="199" t="s">
        <v>2029</v>
      </c>
      <c r="E126" s="199" t="s">
        <v>1970</v>
      </c>
      <c r="F126" s="200">
        <v>43584</v>
      </c>
      <c r="G126" s="200">
        <v>43737</v>
      </c>
      <c r="H126" s="199">
        <v>1045356</v>
      </c>
      <c r="I126" s="199">
        <v>1045356</v>
      </c>
      <c r="J126" s="199">
        <v>0.71</v>
      </c>
      <c r="K126" s="199">
        <f t="shared" si="4"/>
        <v>742.2</v>
      </c>
    </row>
    <row r="127" spans="2:11" x14ac:dyDescent="0.25">
      <c r="B127" s="198">
        <v>86</v>
      </c>
      <c r="C127" s="199">
        <v>27937492</v>
      </c>
      <c r="D127" s="199" t="s">
        <v>2030</v>
      </c>
      <c r="E127" s="199" t="s">
        <v>1971</v>
      </c>
      <c r="F127" s="200">
        <v>43374</v>
      </c>
      <c r="G127" s="200">
        <v>43391</v>
      </c>
      <c r="H127" s="199">
        <v>159066</v>
      </c>
      <c r="I127" s="199">
        <v>159066</v>
      </c>
      <c r="J127" s="199">
        <v>0.71</v>
      </c>
      <c r="K127" s="199">
        <f t="shared" si="4"/>
        <v>112.94</v>
      </c>
    </row>
    <row r="128" spans="2:11" x14ac:dyDescent="0.25">
      <c r="B128" s="198">
        <v>87</v>
      </c>
      <c r="C128" s="199">
        <v>27965382</v>
      </c>
      <c r="D128" s="199" t="s">
        <v>2031</v>
      </c>
      <c r="E128" s="199" t="s">
        <v>1971</v>
      </c>
      <c r="F128" s="200">
        <v>43584</v>
      </c>
      <c r="G128" s="200">
        <v>43737</v>
      </c>
      <c r="H128" s="199">
        <v>235988</v>
      </c>
      <c r="I128" s="199">
        <v>235988</v>
      </c>
      <c r="J128" s="199">
        <v>0.71</v>
      </c>
      <c r="K128" s="199">
        <f t="shared" si="4"/>
        <v>167.55</v>
      </c>
    </row>
    <row r="129" spans="2:11" x14ac:dyDescent="0.25">
      <c r="B129" s="198">
        <v>88</v>
      </c>
      <c r="C129" s="199">
        <v>27966114</v>
      </c>
      <c r="D129" s="199" t="s">
        <v>2032</v>
      </c>
      <c r="E129" s="199" t="s">
        <v>1970</v>
      </c>
      <c r="F129" s="200">
        <v>43558</v>
      </c>
      <c r="G129" s="200">
        <v>43737</v>
      </c>
      <c r="H129" s="199">
        <v>2574760</v>
      </c>
      <c r="I129" s="199">
        <v>2574760</v>
      </c>
      <c r="J129" s="199">
        <v>0.71</v>
      </c>
      <c r="K129" s="199">
        <f t="shared" si="4"/>
        <v>1828.08</v>
      </c>
    </row>
    <row r="130" spans="2:11" x14ac:dyDescent="0.25">
      <c r="B130" s="198">
        <v>89</v>
      </c>
      <c r="C130" s="199">
        <v>27966114</v>
      </c>
      <c r="D130" s="199" t="s">
        <v>2032</v>
      </c>
      <c r="E130" s="199" t="s">
        <v>1971</v>
      </c>
      <c r="F130" s="200">
        <v>43558</v>
      </c>
      <c r="G130" s="200">
        <v>43737</v>
      </c>
      <c r="H130" s="199">
        <v>2184091</v>
      </c>
      <c r="I130" s="199">
        <v>2184091</v>
      </c>
      <c r="J130" s="199">
        <v>0.71</v>
      </c>
      <c r="K130" s="199">
        <f t="shared" si="4"/>
        <v>1550.7</v>
      </c>
    </row>
    <row r="131" spans="2:11" x14ac:dyDescent="0.25">
      <c r="B131" s="198">
        <v>90</v>
      </c>
      <c r="C131" s="199">
        <v>27966114</v>
      </c>
      <c r="D131" s="199" t="s">
        <v>2032</v>
      </c>
      <c r="E131" s="199" t="s">
        <v>1977</v>
      </c>
      <c r="F131" s="200">
        <v>43558</v>
      </c>
      <c r="G131" s="200">
        <v>43737</v>
      </c>
      <c r="H131" s="199">
        <v>1285739</v>
      </c>
      <c r="I131" s="199">
        <v>1285739</v>
      </c>
      <c r="J131" s="199">
        <v>0.71</v>
      </c>
      <c r="K131" s="199">
        <f t="shared" si="4"/>
        <v>912.87</v>
      </c>
    </row>
    <row r="132" spans="2:11" x14ac:dyDescent="0.25">
      <c r="B132" s="198">
        <v>91</v>
      </c>
      <c r="C132" s="199">
        <v>27966114</v>
      </c>
      <c r="D132" s="199" t="s">
        <v>2032</v>
      </c>
      <c r="E132" s="199" t="s">
        <v>1969</v>
      </c>
      <c r="F132" s="200">
        <v>43558</v>
      </c>
      <c r="G132" s="200">
        <v>43737</v>
      </c>
      <c r="H132" s="199">
        <v>838697</v>
      </c>
      <c r="I132" s="199">
        <v>838697</v>
      </c>
      <c r="J132" s="199">
        <v>0.71</v>
      </c>
      <c r="K132" s="199">
        <f t="shared" si="4"/>
        <v>595.47</v>
      </c>
    </row>
    <row r="133" spans="2:11" x14ac:dyDescent="0.25">
      <c r="B133" s="198">
        <v>92</v>
      </c>
      <c r="C133" s="199">
        <v>27970428</v>
      </c>
      <c r="D133" s="199" t="s">
        <v>2033</v>
      </c>
      <c r="E133" s="199" t="s">
        <v>1971</v>
      </c>
      <c r="F133" s="200">
        <v>43584</v>
      </c>
      <c r="G133" s="200">
        <v>43737</v>
      </c>
      <c r="H133" s="199">
        <v>143965</v>
      </c>
      <c r="I133" s="199">
        <v>143965</v>
      </c>
      <c r="J133" s="199">
        <v>0.71</v>
      </c>
      <c r="K133" s="199">
        <f t="shared" si="4"/>
        <v>102.22</v>
      </c>
    </row>
    <row r="134" spans="2:11" x14ac:dyDescent="0.25">
      <c r="B134" s="198">
        <v>93</v>
      </c>
      <c r="C134" s="199">
        <v>27970428</v>
      </c>
      <c r="D134" s="199" t="s">
        <v>2033</v>
      </c>
      <c r="E134" s="199" t="s">
        <v>1977</v>
      </c>
      <c r="F134" s="200">
        <v>43584</v>
      </c>
      <c r="G134" s="200">
        <v>43737</v>
      </c>
      <c r="H134" s="199">
        <v>105622</v>
      </c>
      <c r="I134" s="199">
        <v>105622</v>
      </c>
      <c r="J134" s="199">
        <v>0.71</v>
      </c>
      <c r="K134" s="199">
        <f t="shared" si="4"/>
        <v>74.989999999999995</v>
      </c>
    </row>
    <row r="135" spans="2:11" x14ac:dyDescent="0.25">
      <c r="B135" s="198">
        <v>94</v>
      </c>
      <c r="C135" s="199">
        <v>27971398</v>
      </c>
      <c r="D135" s="199" t="s">
        <v>2034</v>
      </c>
      <c r="E135" s="199" t="s">
        <v>1969</v>
      </c>
      <c r="F135" s="200">
        <v>43556</v>
      </c>
      <c r="G135" s="200">
        <v>43737</v>
      </c>
      <c r="H135" s="199">
        <v>11689</v>
      </c>
      <c r="I135" s="199">
        <v>11689</v>
      </c>
      <c r="J135" s="199">
        <v>0.71</v>
      </c>
      <c r="K135" s="199">
        <f t="shared" si="4"/>
        <v>8.3000000000000007</v>
      </c>
    </row>
    <row r="136" spans="2:11" x14ac:dyDescent="0.25">
      <c r="B136" s="198">
        <v>95</v>
      </c>
      <c r="C136" s="199">
        <v>27990156</v>
      </c>
      <c r="D136" s="199" t="s">
        <v>2035</v>
      </c>
      <c r="E136" s="199" t="s">
        <v>1971</v>
      </c>
      <c r="F136" s="200">
        <v>43556</v>
      </c>
      <c r="G136" s="200">
        <v>43737</v>
      </c>
      <c r="H136" s="199">
        <v>343045</v>
      </c>
      <c r="I136" s="199">
        <v>343045</v>
      </c>
      <c r="J136" s="199">
        <v>0.71</v>
      </c>
      <c r="K136" s="199">
        <f t="shared" si="4"/>
        <v>243.56</v>
      </c>
    </row>
    <row r="137" spans="2:11" x14ac:dyDescent="0.25">
      <c r="B137" s="198">
        <v>96</v>
      </c>
      <c r="C137" s="199">
        <v>27990199</v>
      </c>
      <c r="D137" s="199" t="s">
        <v>2036</v>
      </c>
      <c r="E137" s="199" t="s">
        <v>1977</v>
      </c>
      <c r="F137" s="200">
        <v>43556</v>
      </c>
      <c r="G137" s="200">
        <v>43737</v>
      </c>
      <c r="H137" s="199">
        <v>455334</v>
      </c>
      <c r="I137" s="199">
        <v>455334</v>
      </c>
      <c r="J137" s="199">
        <v>0.71</v>
      </c>
      <c r="K137" s="199">
        <f t="shared" si="4"/>
        <v>323.29000000000002</v>
      </c>
    </row>
    <row r="138" spans="2:11" x14ac:dyDescent="0.25">
      <c r="B138" s="198">
        <v>97</v>
      </c>
      <c r="C138" s="199">
        <v>28008198</v>
      </c>
      <c r="D138" s="199" t="s">
        <v>2037</v>
      </c>
      <c r="E138" s="199" t="s">
        <v>1970</v>
      </c>
      <c r="F138" s="200">
        <v>43556</v>
      </c>
      <c r="G138" s="200">
        <v>43737</v>
      </c>
      <c r="H138" s="199">
        <v>522352</v>
      </c>
      <c r="I138" s="199">
        <v>522352</v>
      </c>
      <c r="J138" s="199">
        <v>0.71</v>
      </c>
      <c r="K138" s="199">
        <f t="shared" si="4"/>
        <v>370.87</v>
      </c>
    </row>
    <row r="139" spans="2:11" x14ac:dyDescent="0.25">
      <c r="B139" s="198">
        <v>98</v>
      </c>
      <c r="C139" s="199">
        <v>28008198</v>
      </c>
      <c r="D139" s="199" t="s">
        <v>2037</v>
      </c>
      <c r="E139" s="199" t="s">
        <v>1971</v>
      </c>
      <c r="F139" s="200">
        <v>43556</v>
      </c>
      <c r="G139" s="200">
        <v>43737</v>
      </c>
      <c r="H139" s="199">
        <v>473924</v>
      </c>
      <c r="I139" s="199">
        <v>473924</v>
      </c>
      <c r="J139" s="199">
        <v>0.71</v>
      </c>
      <c r="K139" s="199">
        <f t="shared" si="4"/>
        <v>336.49</v>
      </c>
    </row>
    <row r="140" spans="2:11" x14ac:dyDescent="0.25">
      <c r="B140" s="198">
        <v>99</v>
      </c>
      <c r="C140" s="199">
        <v>28008198</v>
      </c>
      <c r="D140" s="199" t="s">
        <v>2037</v>
      </c>
      <c r="E140" s="199" t="s">
        <v>1977</v>
      </c>
      <c r="F140" s="200">
        <v>43556</v>
      </c>
      <c r="G140" s="200">
        <v>43737</v>
      </c>
      <c r="H140" s="199">
        <v>273740</v>
      </c>
      <c r="I140" s="199">
        <v>273740</v>
      </c>
      <c r="J140" s="199">
        <v>0.71</v>
      </c>
      <c r="K140" s="199">
        <f t="shared" si="4"/>
        <v>194.36</v>
      </c>
    </row>
    <row r="141" spans="2:11" x14ac:dyDescent="0.25">
      <c r="B141" s="198">
        <v>100</v>
      </c>
      <c r="C141" s="199">
        <v>28008198</v>
      </c>
      <c r="D141" s="199" t="s">
        <v>2037</v>
      </c>
      <c r="E141" s="199" t="s">
        <v>1969</v>
      </c>
      <c r="F141" s="200">
        <v>43556</v>
      </c>
      <c r="G141" s="200">
        <v>43737</v>
      </c>
      <c r="H141" s="199">
        <v>140992</v>
      </c>
      <c r="I141" s="199">
        <v>140992</v>
      </c>
      <c r="J141" s="199">
        <v>0.71</v>
      </c>
      <c r="K141" s="199">
        <f t="shared" si="4"/>
        <v>100.1</v>
      </c>
    </row>
    <row r="142" spans="2:11" x14ac:dyDescent="0.25">
      <c r="B142" s="198">
        <v>101</v>
      </c>
      <c r="C142" s="199">
        <v>28032315</v>
      </c>
      <c r="D142" s="199" t="s">
        <v>2038</v>
      </c>
      <c r="E142" s="199" t="s">
        <v>1977</v>
      </c>
      <c r="F142" s="200">
        <v>43389</v>
      </c>
      <c r="G142" s="200">
        <v>43737</v>
      </c>
      <c r="H142" s="199">
        <v>175504</v>
      </c>
      <c r="I142" s="199">
        <v>175504</v>
      </c>
      <c r="J142" s="199">
        <v>0.71</v>
      </c>
      <c r="K142" s="199">
        <f t="shared" si="4"/>
        <v>124.61</v>
      </c>
    </row>
    <row r="143" spans="2:11" x14ac:dyDescent="0.25">
      <c r="B143" s="198">
        <v>102</v>
      </c>
      <c r="C143" s="199">
        <v>28032395</v>
      </c>
      <c r="D143" s="199" t="s">
        <v>2039</v>
      </c>
      <c r="E143" s="199" t="s">
        <v>1977</v>
      </c>
      <c r="F143" s="200">
        <v>43598</v>
      </c>
      <c r="G143" s="200">
        <v>43737</v>
      </c>
      <c r="H143" s="199">
        <v>378543</v>
      </c>
      <c r="I143" s="199">
        <v>378543</v>
      </c>
      <c r="J143" s="199">
        <v>0.71</v>
      </c>
      <c r="K143" s="199">
        <f t="shared" si="4"/>
        <v>268.77</v>
      </c>
    </row>
    <row r="144" spans="2:11" x14ac:dyDescent="0.25">
      <c r="B144" s="198">
        <v>103</v>
      </c>
      <c r="C144" s="199">
        <v>28033101</v>
      </c>
      <c r="D144" s="199" t="s">
        <v>2040</v>
      </c>
      <c r="E144" s="199" t="s">
        <v>1970</v>
      </c>
      <c r="F144" s="200">
        <v>43556</v>
      </c>
      <c r="G144" s="200">
        <v>43737</v>
      </c>
      <c r="H144" s="199">
        <v>230640</v>
      </c>
      <c r="I144" s="199">
        <v>230640</v>
      </c>
      <c r="J144" s="199">
        <v>0.71</v>
      </c>
      <c r="K144" s="199">
        <f t="shared" si="4"/>
        <v>163.75</v>
      </c>
    </row>
    <row r="145" spans="2:11" x14ac:dyDescent="0.25">
      <c r="B145" s="198">
        <v>104</v>
      </c>
      <c r="C145" s="199">
        <v>28040564</v>
      </c>
      <c r="D145" s="199" t="s">
        <v>2041</v>
      </c>
      <c r="E145" s="199" t="s">
        <v>1971</v>
      </c>
      <c r="F145" s="200">
        <v>43605</v>
      </c>
      <c r="G145" s="200">
        <v>43723</v>
      </c>
      <c r="H145" s="199">
        <v>618471</v>
      </c>
      <c r="I145" s="199">
        <v>618471</v>
      </c>
      <c r="J145" s="199">
        <v>0.71</v>
      </c>
      <c r="K145" s="199">
        <f t="shared" si="4"/>
        <v>439.11</v>
      </c>
    </row>
    <row r="146" spans="2:11" x14ac:dyDescent="0.25">
      <c r="B146" s="198">
        <v>105</v>
      </c>
      <c r="C146" s="199">
        <v>28045808</v>
      </c>
      <c r="D146" s="199" t="s">
        <v>2042</v>
      </c>
      <c r="E146" s="199" t="s">
        <v>1971</v>
      </c>
      <c r="F146" s="200">
        <v>43592</v>
      </c>
      <c r="G146" s="200">
        <v>43737</v>
      </c>
      <c r="H146" s="199">
        <v>428642</v>
      </c>
      <c r="I146" s="199">
        <v>428642</v>
      </c>
      <c r="J146" s="199">
        <v>0.71</v>
      </c>
      <c r="K146" s="199">
        <f t="shared" si="4"/>
        <v>304.33999999999997</v>
      </c>
    </row>
    <row r="147" spans="2:11" x14ac:dyDescent="0.25">
      <c r="B147" s="198">
        <v>106</v>
      </c>
      <c r="C147" s="199">
        <v>28045843</v>
      </c>
      <c r="D147" s="199" t="s">
        <v>2043</v>
      </c>
      <c r="E147" s="199" t="s">
        <v>1977</v>
      </c>
      <c r="F147" s="200">
        <v>43577</v>
      </c>
      <c r="G147" s="200">
        <v>43737</v>
      </c>
      <c r="H147" s="199">
        <v>258511</v>
      </c>
      <c r="I147" s="199">
        <v>258511</v>
      </c>
      <c r="J147" s="199">
        <v>0.71</v>
      </c>
      <c r="K147" s="199">
        <f t="shared" si="4"/>
        <v>183.54</v>
      </c>
    </row>
    <row r="148" spans="2:11" x14ac:dyDescent="0.25">
      <c r="B148" s="198">
        <v>107</v>
      </c>
      <c r="C148" s="199">
        <v>28049603</v>
      </c>
      <c r="D148" s="199" t="s">
        <v>2044</v>
      </c>
      <c r="E148" s="199" t="s">
        <v>1969</v>
      </c>
      <c r="F148" s="200">
        <v>43556</v>
      </c>
      <c r="G148" s="200">
        <v>43737</v>
      </c>
      <c r="H148" s="199">
        <v>1875</v>
      </c>
      <c r="I148" s="199">
        <v>1875</v>
      </c>
      <c r="J148" s="199">
        <v>0.71</v>
      </c>
      <c r="K148" s="199">
        <f t="shared" si="4"/>
        <v>1.33</v>
      </c>
    </row>
    <row r="149" spans="2:11" x14ac:dyDescent="0.25">
      <c r="B149" s="198">
        <v>108</v>
      </c>
      <c r="C149" s="199">
        <v>28051214</v>
      </c>
      <c r="D149" s="199" t="s">
        <v>2045</v>
      </c>
      <c r="E149" s="199" t="s">
        <v>1977</v>
      </c>
      <c r="F149" s="200">
        <v>43591</v>
      </c>
      <c r="G149" s="200">
        <v>43737</v>
      </c>
      <c r="H149" s="199">
        <v>210709</v>
      </c>
      <c r="I149" s="199">
        <v>210709</v>
      </c>
      <c r="J149" s="199">
        <v>0.71</v>
      </c>
      <c r="K149" s="199">
        <f t="shared" si="4"/>
        <v>149.6</v>
      </c>
    </row>
    <row r="150" spans="2:11" x14ac:dyDescent="0.25">
      <c r="B150" s="198">
        <v>109</v>
      </c>
      <c r="C150" s="199">
        <v>28051770</v>
      </c>
      <c r="D150" s="199" t="s">
        <v>2046</v>
      </c>
      <c r="E150" s="199" t="s">
        <v>1971</v>
      </c>
      <c r="F150" s="200">
        <v>43584</v>
      </c>
      <c r="G150" s="200">
        <v>43717</v>
      </c>
      <c r="H150" s="199">
        <v>1195289</v>
      </c>
      <c r="I150" s="199">
        <v>1195289</v>
      </c>
      <c r="J150" s="199">
        <v>0.71</v>
      </c>
      <c r="K150" s="199">
        <f t="shared" si="4"/>
        <v>848.66</v>
      </c>
    </row>
    <row r="151" spans="2:11" x14ac:dyDescent="0.25">
      <c r="B151" s="198">
        <v>110</v>
      </c>
      <c r="C151" s="199">
        <v>28051770</v>
      </c>
      <c r="D151" s="199" t="s">
        <v>2046</v>
      </c>
      <c r="E151" s="199" t="s">
        <v>1977</v>
      </c>
      <c r="F151" s="200">
        <v>43584</v>
      </c>
      <c r="G151" s="200">
        <v>43717</v>
      </c>
      <c r="H151" s="199">
        <v>603324</v>
      </c>
      <c r="I151" s="199">
        <v>603324</v>
      </c>
      <c r="J151" s="199">
        <v>0.71</v>
      </c>
      <c r="K151" s="199">
        <f t="shared" si="4"/>
        <v>428.36</v>
      </c>
    </row>
    <row r="152" spans="2:11" x14ac:dyDescent="0.25">
      <c r="B152" s="198">
        <v>111</v>
      </c>
      <c r="C152" s="199">
        <v>28058814</v>
      </c>
      <c r="D152" s="199" t="s">
        <v>2047</v>
      </c>
      <c r="E152" s="199" t="s">
        <v>1971</v>
      </c>
      <c r="F152" s="200">
        <v>43556</v>
      </c>
      <c r="G152" s="200">
        <v>43737</v>
      </c>
      <c r="H152" s="199">
        <v>261581</v>
      </c>
      <c r="I152" s="199">
        <v>261581</v>
      </c>
      <c r="J152" s="199">
        <v>0.71</v>
      </c>
      <c r="K152" s="199">
        <f t="shared" si="4"/>
        <v>185.72</v>
      </c>
    </row>
    <row r="153" spans="2:11" x14ac:dyDescent="0.25">
      <c r="B153" s="198">
        <v>112</v>
      </c>
      <c r="C153" s="199">
        <v>28058814</v>
      </c>
      <c r="D153" s="199" t="s">
        <v>2047</v>
      </c>
      <c r="E153" s="199" t="s">
        <v>1977</v>
      </c>
      <c r="F153" s="200">
        <v>43556</v>
      </c>
      <c r="G153" s="200">
        <v>43737</v>
      </c>
      <c r="H153" s="199">
        <v>185004</v>
      </c>
      <c r="I153" s="199">
        <v>185004</v>
      </c>
      <c r="J153" s="199">
        <v>0.71</v>
      </c>
      <c r="K153" s="199">
        <f t="shared" si="4"/>
        <v>131.35</v>
      </c>
    </row>
    <row r="154" spans="2:11" x14ac:dyDescent="0.25">
      <c r="B154" s="198">
        <v>113</v>
      </c>
      <c r="C154" s="199">
        <v>28085486</v>
      </c>
      <c r="D154" s="199" t="s">
        <v>2048</v>
      </c>
      <c r="E154" s="199" t="s">
        <v>1971</v>
      </c>
      <c r="F154" s="200">
        <v>43556</v>
      </c>
      <c r="G154" s="200">
        <v>43738</v>
      </c>
      <c r="H154" s="199">
        <v>224192</v>
      </c>
      <c r="I154" s="199">
        <v>224192</v>
      </c>
      <c r="J154" s="199">
        <v>0.71</v>
      </c>
      <c r="K154" s="199">
        <f t="shared" si="4"/>
        <v>159.18</v>
      </c>
    </row>
    <row r="155" spans="2:11" x14ac:dyDescent="0.25">
      <c r="B155" s="198">
        <v>114</v>
      </c>
      <c r="C155" s="199">
        <v>28087829</v>
      </c>
      <c r="D155" s="199" t="s">
        <v>2049</v>
      </c>
      <c r="E155" s="199" t="s">
        <v>1977</v>
      </c>
      <c r="F155" s="200">
        <v>43556</v>
      </c>
      <c r="G155" s="200">
        <v>43737</v>
      </c>
      <c r="H155" s="199">
        <v>549311</v>
      </c>
      <c r="I155" s="199">
        <v>549311</v>
      </c>
      <c r="J155" s="199">
        <v>0.71</v>
      </c>
      <c r="K155" s="199">
        <f t="shared" si="4"/>
        <v>390.01</v>
      </c>
    </row>
    <row r="156" spans="2:11" x14ac:dyDescent="0.25">
      <c r="B156" s="198">
        <v>115</v>
      </c>
      <c r="C156" s="199">
        <v>28094241</v>
      </c>
      <c r="D156" s="199" t="s">
        <v>2050</v>
      </c>
      <c r="E156" s="199" t="s">
        <v>1970</v>
      </c>
      <c r="F156" s="200">
        <v>43465</v>
      </c>
      <c r="G156" s="200">
        <v>43920</v>
      </c>
      <c r="H156" s="199">
        <v>158970</v>
      </c>
      <c r="I156" s="199">
        <v>158970</v>
      </c>
      <c r="J156" s="199">
        <v>0.71</v>
      </c>
      <c r="K156" s="199">
        <f t="shared" si="4"/>
        <v>112.87</v>
      </c>
    </row>
    <row r="157" spans="2:11" x14ac:dyDescent="0.25">
      <c r="B157" s="198">
        <v>116</v>
      </c>
      <c r="C157" s="199">
        <v>28094749</v>
      </c>
      <c r="D157" s="199" t="s">
        <v>2051</v>
      </c>
      <c r="E157" s="199" t="s">
        <v>1971</v>
      </c>
      <c r="F157" s="200">
        <v>43391</v>
      </c>
      <c r="G157" s="200">
        <v>43395</v>
      </c>
      <c r="H157" s="199">
        <v>320135</v>
      </c>
      <c r="I157" s="199">
        <v>320135</v>
      </c>
      <c r="J157" s="199">
        <v>0.71</v>
      </c>
      <c r="K157" s="199">
        <f t="shared" si="4"/>
        <v>227.3</v>
      </c>
    </row>
    <row r="158" spans="2:11" x14ac:dyDescent="0.25">
      <c r="B158" s="198">
        <v>117</v>
      </c>
      <c r="C158" s="199">
        <v>28094779</v>
      </c>
      <c r="D158" s="199" t="s">
        <v>2052</v>
      </c>
      <c r="E158" s="199" t="s">
        <v>1977</v>
      </c>
      <c r="F158" s="200">
        <v>43391</v>
      </c>
      <c r="G158" s="200">
        <v>43395</v>
      </c>
      <c r="H158" s="199">
        <v>245424</v>
      </c>
      <c r="I158" s="199">
        <v>245424</v>
      </c>
      <c r="J158" s="199">
        <v>0.71</v>
      </c>
      <c r="K158" s="199">
        <f t="shared" si="4"/>
        <v>174.25</v>
      </c>
    </row>
    <row r="159" spans="2:11" x14ac:dyDescent="0.25">
      <c r="B159" s="198">
        <v>118</v>
      </c>
      <c r="C159" s="199">
        <v>28119278</v>
      </c>
      <c r="D159" s="199" t="s">
        <v>2053</v>
      </c>
      <c r="E159" s="199" t="s">
        <v>1971</v>
      </c>
      <c r="F159" s="200">
        <v>43591</v>
      </c>
      <c r="G159" s="200">
        <v>43738</v>
      </c>
      <c r="H159" s="199">
        <v>234817</v>
      </c>
      <c r="I159" s="199">
        <v>234817</v>
      </c>
      <c r="J159" s="199">
        <v>0.71</v>
      </c>
      <c r="K159" s="199">
        <f t="shared" si="4"/>
        <v>166.72</v>
      </c>
    </row>
    <row r="160" spans="2:11" x14ac:dyDescent="0.25">
      <c r="B160" s="198">
        <v>119</v>
      </c>
      <c r="C160" s="199">
        <v>28143250</v>
      </c>
      <c r="D160" s="199" t="s">
        <v>2054</v>
      </c>
      <c r="E160" s="199" t="s">
        <v>1971</v>
      </c>
      <c r="F160" s="200">
        <v>43586</v>
      </c>
      <c r="G160" s="200">
        <v>43737</v>
      </c>
      <c r="H160" s="199">
        <v>1390749</v>
      </c>
      <c r="I160" s="199">
        <v>1390749</v>
      </c>
      <c r="J160" s="199">
        <v>0.71</v>
      </c>
      <c r="K160" s="199">
        <f t="shared" si="4"/>
        <v>987.43</v>
      </c>
    </row>
    <row r="161" spans="2:11" x14ac:dyDescent="0.25">
      <c r="B161" s="198">
        <v>120</v>
      </c>
      <c r="C161" s="199">
        <v>28143250</v>
      </c>
      <c r="D161" s="199" t="s">
        <v>2054</v>
      </c>
      <c r="E161" s="199" t="s">
        <v>1977</v>
      </c>
      <c r="F161" s="200">
        <v>43586</v>
      </c>
      <c r="G161" s="200">
        <v>43737</v>
      </c>
      <c r="H161" s="199">
        <v>676970</v>
      </c>
      <c r="I161" s="199">
        <v>676970</v>
      </c>
      <c r="J161" s="199">
        <v>0.71</v>
      </c>
      <c r="K161" s="199">
        <f t="shared" si="4"/>
        <v>480.65</v>
      </c>
    </row>
    <row r="162" spans="2:11" x14ac:dyDescent="0.25">
      <c r="B162" s="198">
        <v>121</v>
      </c>
      <c r="C162" s="199">
        <v>28165988</v>
      </c>
      <c r="D162" s="199" t="s">
        <v>2055</v>
      </c>
      <c r="E162" s="199" t="s">
        <v>1970</v>
      </c>
      <c r="F162" s="200">
        <v>43584</v>
      </c>
      <c r="G162" s="200">
        <v>43737</v>
      </c>
      <c r="H162" s="199">
        <v>379022</v>
      </c>
      <c r="I162" s="199">
        <v>379022</v>
      </c>
      <c r="J162" s="199">
        <v>0.71</v>
      </c>
      <c r="K162" s="199">
        <f t="shared" si="4"/>
        <v>269.11</v>
      </c>
    </row>
    <row r="163" spans="2:11" x14ac:dyDescent="0.25">
      <c r="B163" s="198">
        <v>122</v>
      </c>
      <c r="C163" s="199">
        <v>28166055</v>
      </c>
      <c r="D163" s="199" t="s">
        <v>2056</v>
      </c>
      <c r="E163" s="199" t="s">
        <v>1970</v>
      </c>
      <c r="F163" s="200">
        <v>43556</v>
      </c>
      <c r="G163" s="200">
        <v>43738</v>
      </c>
      <c r="H163" s="199">
        <v>130925</v>
      </c>
      <c r="I163" s="199">
        <v>130925</v>
      </c>
      <c r="J163" s="199">
        <v>0.71</v>
      </c>
      <c r="K163" s="199">
        <f t="shared" si="4"/>
        <v>92.96</v>
      </c>
    </row>
    <row r="164" spans="2:11" x14ac:dyDescent="0.25">
      <c r="B164" s="198">
        <v>123</v>
      </c>
      <c r="C164" s="199">
        <v>28178661</v>
      </c>
      <c r="D164" s="199" t="s">
        <v>2057</v>
      </c>
      <c r="E164" s="199" t="s">
        <v>1971</v>
      </c>
      <c r="F164" s="200">
        <v>43591</v>
      </c>
      <c r="G164" s="200">
        <v>43737</v>
      </c>
      <c r="H164" s="199">
        <v>320883</v>
      </c>
      <c r="I164" s="199">
        <v>320883</v>
      </c>
      <c r="J164" s="199">
        <v>0.71</v>
      </c>
      <c r="K164" s="199">
        <f t="shared" si="4"/>
        <v>227.83</v>
      </c>
    </row>
    <row r="165" spans="2:11" x14ac:dyDescent="0.25">
      <c r="B165" s="198">
        <v>124</v>
      </c>
      <c r="C165" s="199">
        <v>28179162</v>
      </c>
      <c r="D165" s="199" t="s">
        <v>2058</v>
      </c>
      <c r="E165" s="199" t="s">
        <v>1977</v>
      </c>
      <c r="F165" s="200">
        <v>43591</v>
      </c>
      <c r="G165" s="200">
        <v>43737</v>
      </c>
      <c r="H165" s="199">
        <v>377901</v>
      </c>
      <c r="I165" s="199">
        <v>377901</v>
      </c>
      <c r="J165" s="199">
        <v>0.71</v>
      </c>
      <c r="K165" s="199">
        <f t="shared" si="4"/>
        <v>268.31</v>
      </c>
    </row>
    <row r="166" spans="2:11" x14ac:dyDescent="0.25">
      <c r="B166" s="198">
        <v>125</v>
      </c>
      <c r="C166" s="199">
        <v>28225506</v>
      </c>
      <c r="D166" s="199" t="s">
        <v>2059</v>
      </c>
      <c r="E166" s="199" t="s">
        <v>1971</v>
      </c>
      <c r="F166" s="200">
        <v>43577</v>
      </c>
      <c r="G166" s="200">
        <v>43632</v>
      </c>
      <c r="H166" s="199">
        <v>97498</v>
      </c>
      <c r="I166" s="199">
        <v>97498</v>
      </c>
      <c r="J166" s="199">
        <v>0.71</v>
      </c>
      <c r="K166" s="199">
        <f t="shared" si="4"/>
        <v>69.22</v>
      </c>
    </row>
    <row r="167" spans="2:11" x14ac:dyDescent="0.25">
      <c r="B167" s="198">
        <v>126</v>
      </c>
      <c r="C167" s="199">
        <v>28225539</v>
      </c>
      <c r="D167" s="199" t="s">
        <v>2060</v>
      </c>
      <c r="E167" s="199" t="s">
        <v>1977</v>
      </c>
      <c r="F167" s="200">
        <v>43577</v>
      </c>
      <c r="G167" s="200">
        <v>43632</v>
      </c>
      <c r="H167" s="199">
        <v>50424</v>
      </c>
      <c r="I167" s="199">
        <v>50424</v>
      </c>
      <c r="J167" s="199">
        <v>0.71</v>
      </c>
      <c r="K167" s="199">
        <f t="shared" si="4"/>
        <v>35.799999999999997</v>
      </c>
    </row>
    <row r="168" spans="2:11" x14ac:dyDescent="0.25">
      <c r="B168" s="198">
        <v>127</v>
      </c>
      <c r="C168" s="199">
        <v>28232586</v>
      </c>
      <c r="D168" s="199" t="s">
        <v>2061</v>
      </c>
      <c r="E168" s="199" t="s">
        <v>1971</v>
      </c>
      <c r="F168" s="200">
        <v>43556</v>
      </c>
      <c r="G168" s="200">
        <v>43737</v>
      </c>
      <c r="H168" s="199">
        <v>454230</v>
      </c>
      <c r="I168" s="199">
        <v>454230</v>
      </c>
      <c r="J168" s="199">
        <v>0.71</v>
      </c>
      <c r="K168" s="199">
        <f t="shared" si="4"/>
        <v>322.5</v>
      </c>
    </row>
    <row r="169" spans="2:11" x14ac:dyDescent="0.25">
      <c r="B169" s="198">
        <v>128</v>
      </c>
      <c r="C169" s="199">
        <v>28233651</v>
      </c>
      <c r="D169" s="199" t="s">
        <v>2062</v>
      </c>
      <c r="E169" s="199" t="s">
        <v>1969</v>
      </c>
      <c r="F169" s="200">
        <v>43479</v>
      </c>
      <c r="G169" s="200">
        <v>43737</v>
      </c>
      <c r="H169" s="199">
        <v>840638</v>
      </c>
      <c r="I169" s="199">
        <v>840638</v>
      </c>
      <c r="J169" s="199">
        <v>0.71</v>
      </c>
      <c r="K169" s="199">
        <f t="shared" si="4"/>
        <v>596.85</v>
      </c>
    </row>
    <row r="170" spans="2:11" x14ac:dyDescent="0.25">
      <c r="B170" s="198">
        <v>129</v>
      </c>
      <c r="C170" s="199">
        <v>28237990</v>
      </c>
      <c r="D170" s="199" t="s">
        <v>2063</v>
      </c>
      <c r="E170" s="199" t="s">
        <v>1970</v>
      </c>
      <c r="F170" s="200">
        <v>43479</v>
      </c>
      <c r="G170" s="200">
        <v>43737</v>
      </c>
      <c r="H170" s="199">
        <v>162</v>
      </c>
      <c r="I170" s="199">
        <v>162</v>
      </c>
      <c r="J170" s="199">
        <v>0.71</v>
      </c>
      <c r="K170" s="199">
        <f t="shared" ref="K170:K233" si="5">ROUND(I170*(J170/1000),2)</f>
        <v>0.12</v>
      </c>
    </row>
    <row r="171" spans="2:11" x14ac:dyDescent="0.25">
      <c r="B171" s="198">
        <v>130</v>
      </c>
      <c r="C171" s="199">
        <v>28249711</v>
      </c>
      <c r="D171" s="199" t="s">
        <v>2064</v>
      </c>
      <c r="E171" s="199" t="s">
        <v>1971</v>
      </c>
      <c r="F171" s="200">
        <v>43556</v>
      </c>
      <c r="G171" s="200">
        <v>43738</v>
      </c>
      <c r="H171" s="199">
        <v>335809</v>
      </c>
      <c r="I171" s="199">
        <v>335809</v>
      </c>
      <c r="J171" s="199">
        <v>0.71</v>
      </c>
      <c r="K171" s="199">
        <f t="shared" si="5"/>
        <v>238.42</v>
      </c>
    </row>
    <row r="172" spans="2:11" x14ac:dyDescent="0.25">
      <c r="B172" s="198">
        <v>131</v>
      </c>
      <c r="C172" s="199">
        <v>28249711</v>
      </c>
      <c r="D172" s="199" t="s">
        <v>2064</v>
      </c>
      <c r="E172" s="199" t="s">
        <v>1977</v>
      </c>
      <c r="F172" s="200">
        <v>43556</v>
      </c>
      <c r="G172" s="200">
        <v>43738</v>
      </c>
      <c r="H172" s="199">
        <v>331617</v>
      </c>
      <c r="I172" s="199">
        <v>331617</v>
      </c>
      <c r="J172" s="199">
        <v>0.71</v>
      </c>
      <c r="K172" s="199">
        <f t="shared" si="5"/>
        <v>235.45</v>
      </c>
    </row>
    <row r="173" spans="2:11" x14ac:dyDescent="0.25">
      <c r="B173" s="198">
        <v>132</v>
      </c>
      <c r="C173" s="199">
        <v>28250441</v>
      </c>
      <c r="D173" s="199" t="s">
        <v>2065</v>
      </c>
      <c r="E173" s="199" t="s">
        <v>1970</v>
      </c>
      <c r="F173" s="200">
        <v>43584</v>
      </c>
      <c r="G173" s="200">
        <v>43737</v>
      </c>
      <c r="H173" s="199">
        <v>159915</v>
      </c>
      <c r="I173" s="199">
        <v>159915</v>
      </c>
      <c r="J173" s="199">
        <v>0.71</v>
      </c>
      <c r="K173" s="199">
        <f t="shared" si="5"/>
        <v>113.54</v>
      </c>
    </row>
    <row r="174" spans="2:11" x14ac:dyDescent="0.25">
      <c r="B174" s="198">
        <v>133</v>
      </c>
      <c r="C174" s="199">
        <v>28252865</v>
      </c>
      <c r="D174" s="199" t="s">
        <v>2066</v>
      </c>
      <c r="E174" s="199" t="s">
        <v>1971</v>
      </c>
      <c r="F174" s="200">
        <v>43586</v>
      </c>
      <c r="G174" s="200">
        <v>43731</v>
      </c>
      <c r="H174" s="199">
        <v>1881184</v>
      </c>
      <c r="I174" s="199">
        <v>1881184</v>
      </c>
      <c r="J174" s="199">
        <v>0.71</v>
      </c>
      <c r="K174" s="199">
        <f t="shared" si="5"/>
        <v>1335.64</v>
      </c>
    </row>
    <row r="175" spans="2:11" x14ac:dyDescent="0.25">
      <c r="B175" s="198">
        <v>134</v>
      </c>
      <c r="C175" s="199">
        <v>28252865</v>
      </c>
      <c r="D175" s="199" t="s">
        <v>2066</v>
      </c>
      <c r="E175" s="199" t="s">
        <v>1977</v>
      </c>
      <c r="F175" s="200">
        <v>43586</v>
      </c>
      <c r="G175" s="200">
        <v>43731</v>
      </c>
      <c r="H175" s="199">
        <v>980226</v>
      </c>
      <c r="I175" s="199">
        <v>980226</v>
      </c>
      <c r="J175" s="199">
        <v>0.71</v>
      </c>
      <c r="K175" s="199">
        <f t="shared" si="5"/>
        <v>695.96</v>
      </c>
    </row>
    <row r="176" spans="2:11" x14ac:dyDescent="0.25">
      <c r="B176" s="198">
        <v>135</v>
      </c>
      <c r="C176" s="199">
        <v>28252937</v>
      </c>
      <c r="D176" s="199" t="s">
        <v>2067</v>
      </c>
      <c r="E176" s="199" t="s">
        <v>1971</v>
      </c>
      <c r="F176" s="200">
        <v>43467</v>
      </c>
      <c r="G176" s="200">
        <v>43731</v>
      </c>
      <c r="H176" s="199">
        <v>454633</v>
      </c>
      <c r="I176" s="199">
        <v>454633</v>
      </c>
      <c r="J176" s="199">
        <v>0.71</v>
      </c>
      <c r="K176" s="199">
        <f t="shared" si="5"/>
        <v>322.79000000000002</v>
      </c>
    </row>
    <row r="177" spans="2:11" x14ac:dyDescent="0.25">
      <c r="B177" s="198">
        <v>136</v>
      </c>
      <c r="C177" s="199">
        <v>28252937</v>
      </c>
      <c r="D177" s="199" t="s">
        <v>2067</v>
      </c>
      <c r="E177" s="199" t="s">
        <v>1977</v>
      </c>
      <c r="F177" s="200">
        <v>43467</v>
      </c>
      <c r="G177" s="200">
        <v>43731</v>
      </c>
      <c r="H177" s="199">
        <v>196877</v>
      </c>
      <c r="I177" s="199">
        <v>196877</v>
      </c>
      <c r="J177" s="199">
        <v>0.71</v>
      </c>
      <c r="K177" s="199">
        <f t="shared" si="5"/>
        <v>139.78</v>
      </c>
    </row>
    <row r="178" spans="2:11" x14ac:dyDescent="0.25">
      <c r="B178" s="198">
        <v>137</v>
      </c>
      <c r="C178" s="199">
        <v>28329546</v>
      </c>
      <c r="D178" s="199" t="s">
        <v>2068</v>
      </c>
      <c r="E178" s="199" t="s">
        <v>1977</v>
      </c>
      <c r="F178" s="200">
        <v>43584</v>
      </c>
      <c r="G178" s="200">
        <v>43737</v>
      </c>
      <c r="H178" s="199">
        <v>185408</v>
      </c>
      <c r="I178" s="199">
        <v>185408</v>
      </c>
      <c r="J178" s="199">
        <v>0.71</v>
      </c>
      <c r="K178" s="199">
        <f t="shared" si="5"/>
        <v>131.63999999999999</v>
      </c>
    </row>
    <row r="179" spans="2:11" x14ac:dyDescent="0.25">
      <c r="B179" s="198">
        <v>138</v>
      </c>
      <c r="C179" s="199">
        <v>28329696</v>
      </c>
      <c r="D179" s="199" t="s">
        <v>2069</v>
      </c>
      <c r="E179" s="199" t="s">
        <v>1971</v>
      </c>
      <c r="F179" s="200">
        <v>43584</v>
      </c>
      <c r="G179" s="200">
        <v>43737</v>
      </c>
      <c r="H179" s="199">
        <v>119554</v>
      </c>
      <c r="I179" s="199">
        <v>119554</v>
      </c>
      <c r="J179" s="199">
        <v>0.71</v>
      </c>
      <c r="K179" s="199">
        <f t="shared" si="5"/>
        <v>84.88</v>
      </c>
    </row>
    <row r="180" spans="2:11" x14ac:dyDescent="0.25">
      <c r="B180" s="198">
        <v>139</v>
      </c>
      <c r="C180" s="199">
        <v>28347854</v>
      </c>
      <c r="D180" s="199" t="s">
        <v>2070</v>
      </c>
      <c r="E180" s="199" t="s">
        <v>1971</v>
      </c>
      <c r="F180" s="200">
        <v>43556</v>
      </c>
      <c r="G180" s="200">
        <v>43737</v>
      </c>
      <c r="H180" s="199">
        <v>3624884</v>
      </c>
      <c r="I180" s="199">
        <v>3624884</v>
      </c>
      <c r="J180" s="199">
        <v>0.71</v>
      </c>
      <c r="K180" s="199">
        <f t="shared" si="5"/>
        <v>2573.67</v>
      </c>
    </row>
    <row r="181" spans="2:11" x14ac:dyDescent="0.25">
      <c r="B181" s="198">
        <v>140</v>
      </c>
      <c r="C181" s="199">
        <v>28347854</v>
      </c>
      <c r="D181" s="199" t="s">
        <v>2070</v>
      </c>
      <c r="E181" s="199" t="s">
        <v>1977</v>
      </c>
      <c r="F181" s="200">
        <v>43556</v>
      </c>
      <c r="G181" s="200">
        <v>43737</v>
      </c>
      <c r="H181" s="199">
        <v>1904948</v>
      </c>
      <c r="I181" s="199">
        <v>1904948</v>
      </c>
      <c r="J181" s="199">
        <v>0.71</v>
      </c>
      <c r="K181" s="199">
        <f t="shared" si="5"/>
        <v>1352.51</v>
      </c>
    </row>
    <row r="182" spans="2:11" x14ac:dyDescent="0.25">
      <c r="B182" s="198">
        <v>141</v>
      </c>
      <c r="C182" s="199">
        <v>28418808</v>
      </c>
      <c r="D182" s="199" t="s">
        <v>2071</v>
      </c>
      <c r="E182" s="199" t="s">
        <v>1971</v>
      </c>
      <c r="F182" s="200">
        <v>43440</v>
      </c>
      <c r="G182" s="200">
        <v>43442</v>
      </c>
      <c r="H182" s="199">
        <v>143263</v>
      </c>
      <c r="I182" s="199">
        <v>143263</v>
      </c>
      <c r="J182" s="199">
        <v>0.71</v>
      </c>
      <c r="K182" s="199">
        <f t="shared" si="5"/>
        <v>101.72</v>
      </c>
    </row>
    <row r="183" spans="2:11" x14ac:dyDescent="0.25">
      <c r="B183" s="198">
        <v>142</v>
      </c>
      <c r="C183" s="199">
        <v>28418851</v>
      </c>
      <c r="D183" s="199" t="s">
        <v>2072</v>
      </c>
      <c r="E183" s="199" t="s">
        <v>1977</v>
      </c>
      <c r="F183" s="200">
        <v>43440</v>
      </c>
      <c r="G183" s="200">
        <v>43442</v>
      </c>
      <c r="H183" s="199">
        <v>238516</v>
      </c>
      <c r="I183" s="199">
        <v>238516</v>
      </c>
      <c r="J183" s="199">
        <v>0.71</v>
      </c>
      <c r="K183" s="199">
        <f t="shared" si="5"/>
        <v>169.35</v>
      </c>
    </row>
    <row r="184" spans="2:11" x14ac:dyDescent="0.25">
      <c r="B184" s="198">
        <v>143</v>
      </c>
      <c r="C184" s="199">
        <v>28440637</v>
      </c>
      <c r="D184" s="199" t="s">
        <v>2073</v>
      </c>
      <c r="E184" s="199" t="s">
        <v>1971</v>
      </c>
      <c r="F184" s="200">
        <v>43598</v>
      </c>
      <c r="G184" s="200">
        <v>43716</v>
      </c>
      <c r="H184" s="199">
        <v>185446</v>
      </c>
      <c r="I184" s="199">
        <v>185446</v>
      </c>
      <c r="J184" s="199">
        <v>0.71</v>
      </c>
      <c r="K184" s="199">
        <f t="shared" si="5"/>
        <v>131.66999999999999</v>
      </c>
    </row>
    <row r="185" spans="2:11" x14ac:dyDescent="0.25">
      <c r="B185" s="198">
        <v>144</v>
      </c>
      <c r="C185" s="199">
        <v>28444122</v>
      </c>
      <c r="D185" s="199" t="s">
        <v>2074</v>
      </c>
      <c r="E185" s="199" t="s">
        <v>1977</v>
      </c>
      <c r="F185" s="200">
        <v>43598</v>
      </c>
      <c r="G185" s="200">
        <v>43716</v>
      </c>
      <c r="H185" s="199">
        <v>309361</v>
      </c>
      <c r="I185" s="199">
        <v>309361</v>
      </c>
      <c r="J185" s="199">
        <v>0.71</v>
      </c>
      <c r="K185" s="199">
        <f t="shared" si="5"/>
        <v>219.65</v>
      </c>
    </row>
    <row r="186" spans="2:11" x14ac:dyDescent="0.25">
      <c r="B186" s="198">
        <v>145</v>
      </c>
      <c r="C186" s="199">
        <v>28445131</v>
      </c>
      <c r="D186" s="199" t="s">
        <v>2075</v>
      </c>
      <c r="E186" s="199" t="s">
        <v>1971</v>
      </c>
      <c r="F186" s="200">
        <v>43591</v>
      </c>
      <c r="G186" s="200">
        <v>43737</v>
      </c>
      <c r="H186" s="199">
        <v>196269</v>
      </c>
      <c r="I186" s="199">
        <v>196269</v>
      </c>
      <c r="J186" s="199">
        <v>0.71</v>
      </c>
      <c r="K186" s="199">
        <f t="shared" si="5"/>
        <v>139.35</v>
      </c>
    </row>
    <row r="187" spans="2:11" x14ac:dyDescent="0.25">
      <c r="B187" s="198">
        <v>146</v>
      </c>
      <c r="C187" s="199">
        <v>28741621</v>
      </c>
      <c r="D187" s="199" t="s">
        <v>2076</v>
      </c>
      <c r="E187" s="199" t="s">
        <v>1971</v>
      </c>
      <c r="F187" s="200">
        <v>43586</v>
      </c>
      <c r="G187" s="200">
        <v>43737</v>
      </c>
      <c r="H187" s="199">
        <v>689084</v>
      </c>
      <c r="I187" s="199">
        <v>689084</v>
      </c>
      <c r="J187" s="199">
        <v>0.71</v>
      </c>
      <c r="K187" s="199">
        <f t="shared" si="5"/>
        <v>489.25</v>
      </c>
    </row>
    <row r="188" spans="2:11" x14ac:dyDescent="0.25">
      <c r="B188" s="198">
        <v>147</v>
      </c>
      <c r="C188" s="199">
        <v>28805611</v>
      </c>
      <c r="D188" s="199" t="s">
        <v>2077</v>
      </c>
      <c r="E188" s="199" t="s">
        <v>1973</v>
      </c>
      <c r="F188" s="200">
        <v>43466</v>
      </c>
      <c r="G188" s="200">
        <v>43830</v>
      </c>
      <c r="H188" s="199">
        <v>130577</v>
      </c>
      <c r="I188" s="199">
        <v>130577</v>
      </c>
      <c r="J188" s="199">
        <v>0.71</v>
      </c>
      <c r="K188" s="199">
        <f t="shared" si="5"/>
        <v>92.71</v>
      </c>
    </row>
    <row r="189" spans="2:11" x14ac:dyDescent="0.25">
      <c r="B189" s="198">
        <v>148</v>
      </c>
      <c r="C189" s="199">
        <v>28805611</v>
      </c>
      <c r="D189" s="199" t="s">
        <v>2077</v>
      </c>
      <c r="E189" s="199" t="s">
        <v>1974</v>
      </c>
      <c r="F189" s="200">
        <v>43466</v>
      </c>
      <c r="G189" s="200">
        <v>43830</v>
      </c>
      <c r="H189" s="199">
        <v>230</v>
      </c>
      <c r="I189" s="199">
        <v>230</v>
      </c>
      <c r="J189" s="199">
        <v>0.71</v>
      </c>
      <c r="K189" s="199">
        <f t="shared" si="5"/>
        <v>0.16</v>
      </c>
    </row>
    <row r="190" spans="2:11" x14ac:dyDescent="0.25">
      <c r="B190" s="198">
        <v>149</v>
      </c>
      <c r="C190" s="199">
        <v>28841858</v>
      </c>
      <c r="D190" s="199" t="s">
        <v>2078</v>
      </c>
      <c r="E190" s="199" t="s">
        <v>1971</v>
      </c>
      <c r="F190" s="200">
        <v>43468</v>
      </c>
      <c r="G190" s="200">
        <v>43737</v>
      </c>
      <c r="H190" s="199">
        <v>167517</v>
      </c>
      <c r="I190" s="199">
        <v>167517</v>
      </c>
      <c r="J190" s="199">
        <v>0.71</v>
      </c>
      <c r="K190" s="199">
        <f t="shared" si="5"/>
        <v>118.94</v>
      </c>
    </row>
    <row r="191" spans="2:11" x14ac:dyDescent="0.25">
      <c r="B191" s="198">
        <v>150</v>
      </c>
      <c r="C191" s="199">
        <v>28850827</v>
      </c>
      <c r="D191" s="199" t="s">
        <v>2079</v>
      </c>
      <c r="E191" s="199" t="s">
        <v>1977</v>
      </c>
      <c r="F191" s="200">
        <v>43468</v>
      </c>
      <c r="G191" s="200">
        <v>43737</v>
      </c>
      <c r="H191" s="199">
        <v>486146</v>
      </c>
      <c r="I191" s="199">
        <v>486146</v>
      </c>
      <c r="J191" s="199">
        <v>0.71</v>
      </c>
      <c r="K191" s="199">
        <f t="shared" si="5"/>
        <v>345.16</v>
      </c>
    </row>
    <row r="192" spans="2:11" x14ac:dyDescent="0.25">
      <c r="B192" s="198">
        <v>151</v>
      </c>
      <c r="C192" s="199">
        <v>29353830</v>
      </c>
      <c r="D192" s="199" t="s">
        <v>2080</v>
      </c>
      <c r="E192" s="199" t="s">
        <v>1977</v>
      </c>
      <c r="F192" s="200">
        <v>43598</v>
      </c>
      <c r="G192" s="200">
        <v>43723</v>
      </c>
      <c r="H192" s="199">
        <v>305818</v>
      </c>
      <c r="I192" s="199">
        <v>305818</v>
      </c>
      <c r="J192" s="199">
        <v>0.71</v>
      </c>
      <c r="K192" s="199">
        <f t="shared" si="5"/>
        <v>217.13</v>
      </c>
    </row>
    <row r="193" spans="2:11" x14ac:dyDescent="0.25">
      <c r="B193" s="198">
        <v>152</v>
      </c>
      <c r="C193" s="199">
        <v>29353857</v>
      </c>
      <c r="D193" s="199" t="s">
        <v>2081</v>
      </c>
      <c r="E193" s="199" t="s">
        <v>1971</v>
      </c>
      <c r="F193" s="200">
        <v>43598</v>
      </c>
      <c r="G193" s="200">
        <v>43723</v>
      </c>
      <c r="H193" s="199">
        <v>182521</v>
      </c>
      <c r="I193" s="199">
        <v>182521</v>
      </c>
      <c r="J193" s="199">
        <v>0.71</v>
      </c>
      <c r="K193" s="199">
        <f t="shared" si="5"/>
        <v>129.59</v>
      </c>
    </row>
    <row r="194" spans="2:11" x14ac:dyDescent="0.25">
      <c r="B194" s="198">
        <v>153</v>
      </c>
      <c r="C194" s="199">
        <v>29434405</v>
      </c>
      <c r="D194" s="199" t="s">
        <v>2082</v>
      </c>
      <c r="E194" s="199" t="s">
        <v>1977</v>
      </c>
      <c r="F194" s="200">
        <v>43556</v>
      </c>
      <c r="G194" s="200">
        <v>43731</v>
      </c>
      <c r="H194" s="199">
        <v>51376</v>
      </c>
      <c r="I194" s="199">
        <v>51376</v>
      </c>
      <c r="J194" s="199">
        <v>0.71</v>
      </c>
      <c r="K194" s="199">
        <f t="shared" si="5"/>
        <v>36.479999999999997</v>
      </c>
    </row>
    <row r="195" spans="2:11" x14ac:dyDescent="0.25">
      <c r="B195" s="198">
        <v>154</v>
      </c>
      <c r="C195" s="199">
        <v>29434812</v>
      </c>
      <c r="D195" s="199" t="s">
        <v>2083</v>
      </c>
      <c r="E195" s="199" t="s">
        <v>1975</v>
      </c>
      <c r="F195" s="200">
        <v>43549</v>
      </c>
      <c r="G195" s="200">
        <v>43730</v>
      </c>
      <c r="H195" s="199">
        <v>6582</v>
      </c>
      <c r="I195" s="199">
        <v>6582</v>
      </c>
      <c r="J195" s="199">
        <v>0.71</v>
      </c>
      <c r="K195" s="199">
        <f t="shared" si="5"/>
        <v>4.67</v>
      </c>
    </row>
    <row r="196" spans="2:11" x14ac:dyDescent="0.25">
      <c r="B196" s="198">
        <v>155</v>
      </c>
      <c r="C196" s="199">
        <v>29434812</v>
      </c>
      <c r="D196" s="199" t="s">
        <v>2083</v>
      </c>
      <c r="E196" s="199" t="s">
        <v>1976</v>
      </c>
      <c r="F196" s="200">
        <v>43549</v>
      </c>
      <c r="G196" s="200">
        <v>43730</v>
      </c>
      <c r="H196" s="199">
        <v>4537</v>
      </c>
      <c r="I196" s="199">
        <v>4537</v>
      </c>
      <c r="J196" s="199">
        <v>0.71</v>
      </c>
      <c r="K196" s="199">
        <f t="shared" si="5"/>
        <v>3.22</v>
      </c>
    </row>
    <row r="197" spans="2:11" x14ac:dyDescent="0.25">
      <c r="B197" s="198">
        <v>156</v>
      </c>
      <c r="C197" s="199">
        <v>29609181</v>
      </c>
      <c r="D197" s="199" t="s">
        <v>2084</v>
      </c>
      <c r="E197" s="199" t="s">
        <v>1971</v>
      </c>
      <c r="F197" s="200">
        <v>43556</v>
      </c>
      <c r="G197" s="200">
        <v>43828</v>
      </c>
      <c r="H197" s="199">
        <v>833782</v>
      </c>
      <c r="I197" s="199">
        <v>833782</v>
      </c>
      <c r="J197" s="199">
        <v>0.71</v>
      </c>
      <c r="K197" s="199">
        <f t="shared" si="5"/>
        <v>591.99</v>
      </c>
    </row>
    <row r="198" spans="2:11" x14ac:dyDescent="0.25">
      <c r="B198" s="198">
        <v>157</v>
      </c>
      <c r="C198" s="199">
        <v>29698365</v>
      </c>
      <c r="D198" s="199" t="s">
        <v>2085</v>
      </c>
      <c r="E198" s="199" t="s">
        <v>1972</v>
      </c>
      <c r="F198" s="200">
        <v>43600</v>
      </c>
      <c r="G198" s="200">
        <v>43602</v>
      </c>
      <c r="H198" s="199">
        <v>12</v>
      </c>
      <c r="I198" s="199">
        <v>12</v>
      </c>
      <c r="J198" s="199">
        <v>0.71</v>
      </c>
      <c r="K198" s="199">
        <f t="shared" si="5"/>
        <v>0.01</v>
      </c>
    </row>
    <row r="199" spans="2:11" x14ac:dyDescent="0.25">
      <c r="B199" s="198">
        <v>158</v>
      </c>
      <c r="C199" s="199">
        <v>29698365</v>
      </c>
      <c r="D199" s="199" t="s">
        <v>2085</v>
      </c>
      <c r="E199" s="199" t="s">
        <v>1973</v>
      </c>
      <c r="F199" s="200">
        <v>43600</v>
      </c>
      <c r="G199" s="200">
        <v>43602</v>
      </c>
      <c r="H199" s="199">
        <v>147124</v>
      </c>
      <c r="I199" s="199">
        <v>147124</v>
      </c>
      <c r="J199" s="199">
        <v>0.71</v>
      </c>
      <c r="K199" s="199">
        <f t="shared" si="5"/>
        <v>104.46</v>
      </c>
    </row>
    <row r="200" spans="2:11" x14ac:dyDescent="0.25">
      <c r="B200" s="198">
        <v>159</v>
      </c>
      <c r="C200" s="199">
        <v>29698365</v>
      </c>
      <c r="D200" s="199" t="s">
        <v>2085</v>
      </c>
      <c r="E200" s="199" t="s">
        <v>1974</v>
      </c>
      <c r="F200" s="200">
        <v>43600</v>
      </c>
      <c r="G200" s="200">
        <v>43602</v>
      </c>
      <c r="H200" s="199">
        <v>731</v>
      </c>
      <c r="I200" s="199">
        <v>731</v>
      </c>
      <c r="J200" s="199">
        <v>0.71</v>
      </c>
      <c r="K200" s="199">
        <f t="shared" si="5"/>
        <v>0.52</v>
      </c>
    </row>
    <row r="201" spans="2:11" x14ac:dyDescent="0.25">
      <c r="B201" s="198">
        <v>160</v>
      </c>
      <c r="C201" s="199">
        <v>29888467</v>
      </c>
      <c r="D201" s="199" t="s">
        <v>2086</v>
      </c>
      <c r="E201" s="199" t="s">
        <v>1977</v>
      </c>
      <c r="F201" s="200">
        <v>43445</v>
      </c>
      <c r="G201" s="200">
        <v>43830</v>
      </c>
      <c r="H201" s="199">
        <v>4</v>
      </c>
      <c r="I201" s="199">
        <v>4</v>
      </c>
      <c r="J201" s="199">
        <v>0.71</v>
      </c>
      <c r="K201" s="199">
        <f t="shared" si="5"/>
        <v>0</v>
      </c>
    </row>
    <row r="202" spans="2:11" x14ac:dyDescent="0.25">
      <c r="B202" s="198">
        <v>161</v>
      </c>
      <c r="C202" s="199">
        <v>29888664</v>
      </c>
      <c r="D202" s="199" t="s">
        <v>2087</v>
      </c>
      <c r="E202" s="199" t="s">
        <v>1971</v>
      </c>
      <c r="F202" s="200">
        <v>43448</v>
      </c>
      <c r="G202" s="200">
        <v>43830</v>
      </c>
      <c r="H202" s="199">
        <v>6416</v>
      </c>
      <c r="I202" s="199">
        <v>6416</v>
      </c>
      <c r="J202" s="199">
        <v>0.71</v>
      </c>
      <c r="K202" s="199">
        <f t="shared" si="5"/>
        <v>4.5599999999999996</v>
      </c>
    </row>
    <row r="203" spans="2:11" x14ac:dyDescent="0.25">
      <c r="B203" s="198">
        <v>162</v>
      </c>
      <c r="C203" s="199">
        <v>29930220</v>
      </c>
      <c r="D203" s="199" t="s">
        <v>2088</v>
      </c>
      <c r="E203" s="199" t="s">
        <v>1971</v>
      </c>
      <c r="F203" s="200">
        <v>43577</v>
      </c>
      <c r="G203" s="200">
        <v>43737</v>
      </c>
      <c r="H203" s="199">
        <v>350471</v>
      </c>
      <c r="I203" s="199">
        <v>350471</v>
      </c>
      <c r="J203" s="199">
        <v>0.71</v>
      </c>
      <c r="K203" s="199">
        <f t="shared" si="5"/>
        <v>248.83</v>
      </c>
    </row>
    <row r="204" spans="2:11" x14ac:dyDescent="0.25">
      <c r="B204" s="198">
        <v>163</v>
      </c>
      <c r="C204" s="199">
        <v>29937153</v>
      </c>
      <c r="D204" s="199" t="s">
        <v>2089</v>
      </c>
      <c r="E204" s="199" t="s">
        <v>1977</v>
      </c>
      <c r="F204" s="200">
        <v>43577</v>
      </c>
      <c r="G204" s="200">
        <v>43737</v>
      </c>
      <c r="H204" s="199">
        <v>195641</v>
      </c>
      <c r="I204" s="199">
        <v>195641</v>
      </c>
      <c r="J204" s="199">
        <v>0.71</v>
      </c>
      <c r="K204" s="199">
        <f t="shared" si="5"/>
        <v>138.91</v>
      </c>
    </row>
    <row r="205" spans="2:11" x14ac:dyDescent="0.25">
      <c r="B205" s="198">
        <v>164</v>
      </c>
      <c r="C205" s="199">
        <v>29937241</v>
      </c>
      <c r="D205" s="199" t="s">
        <v>2090</v>
      </c>
      <c r="E205" s="199" t="s">
        <v>1977</v>
      </c>
      <c r="F205" s="200">
        <v>43556</v>
      </c>
      <c r="G205" s="200">
        <v>43828</v>
      </c>
      <c r="H205" s="199">
        <v>236771</v>
      </c>
      <c r="I205" s="199">
        <v>236771</v>
      </c>
      <c r="J205" s="199">
        <v>0.71</v>
      </c>
      <c r="K205" s="199">
        <f t="shared" si="5"/>
        <v>168.11</v>
      </c>
    </row>
    <row r="206" spans="2:11" x14ac:dyDescent="0.25">
      <c r="B206" s="198">
        <v>165</v>
      </c>
      <c r="C206" s="199">
        <v>29937276</v>
      </c>
      <c r="D206" s="199" t="s">
        <v>2091</v>
      </c>
      <c r="E206" s="199" t="s">
        <v>1977</v>
      </c>
      <c r="F206" s="200">
        <v>43556</v>
      </c>
      <c r="G206" s="200">
        <v>43828</v>
      </c>
      <c r="H206" s="199">
        <v>980992</v>
      </c>
      <c r="I206" s="199">
        <v>980992</v>
      </c>
      <c r="J206" s="199">
        <v>0.71</v>
      </c>
      <c r="K206" s="199">
        <f t="shared" si="5"/>
        <v>696.5</v>
      </c>
    </row>
    <row r="207" spans="2:11" x14ac:dyDescent="0.25">
      <c r="B207" s="198">
        <v>166</v>
      </c>
      <c r="C207" s="199">
        <v>29937384</v>
      </c>
      <c r="D207" s="199" t="s">
        <v>2092</v>
      </c>
      <c r="E207" s="199" t="s">
        <v>1977</v>
      </c>
      <c r="F207" s="200">
        <v>43570</v>
      </c>
      <c r="G207" s="200">
        <v>43822</v>
      </c>
      <c r="H207" s="199">
        <v>254384</v>
      </c>
      <c r="I207" s="199">
        <v>254384</v>
      </c>
      <c r="J207" s="199">
        <v>0.71</v>
      </c>
      <c r="K207" s="199">
        <f t="shared" si="5"/>
        <v>180.61</v>
      </c>
    </row>
    <row r="208" spans="2:11" x14ac:dyDescent="0.25">
      <c r="B208" s="198">
        <v>167</v>
      </c>
      <c r="C208" s="199">
        <v>30019384</v>
      </c>
      <c r="D208" s="199" t="s">
        <v>2093</v>
      </c>
      <c r="E208" s="199" t="s">
        <v>1971</v>
      </c>
      <c r="F208" s="200">
        <v>43557</v>
      </c>
      <c r="G208" s="200">
        <v>43737</v>
      </c>
      <c r="H208" s="199">
        <v>2088947</v>
      </c>
      <c r="I208" s="199">
        <v>2088947</v>
      </c>
      <c r="J208" s="199">
        <v>0.71</v>
      </c>
      <c r="K208" s="199">
        <f t="shared" si="5"/>
        <v>1483.15</v>
      </c>
    </row>
    <row r="209" spans="2:11" x14ac:dyDescent="0.25">
      <c r="B209" s="198">
        <v>168</v>
      </c>
      <c r="C209" s="199">
        <v>30019384</v>
      </c>
      <c r="D209" s="199" t="s">
        <v>2093</v>
      </c>
      <c r="E209" s="199" t="s">
        <v>1977</v>
      </c>
      <c r="F209" s="200">
        <v>43557</v>
      </c>
      <c r="G209" s="200">
        <v>43737</v>
      </c>
      <c r="H209" s="199">
        <v>1227920</v>
      </c>
      <c r="I209" s="199">
        <v>1227920</v>
      </c>
      <c r="J209" s="199">
        <v>0.71</v>
      </c>
      <c r="K209" s="199">
        <f t="shared" si="5"/>
        <v>871.82</v>
      </c>
    </row>
    <row r="210" spans="2:11" x14ac:dyDescent="0.25">
      <c r="B210" s="198">
        <v>169</v>
      </c>
      <c r="C210" s="199">
        <v>30019384</v>
      </c>
      <c r="D210" s="199" t="s">
        <v>2093</v>
      </c>
      <c r="E210" s="199" t="s">
        <v>1969</v>
      </c>
      <c r="F210" s="200">
        <v>43557</v>
      </c>
      <c r="G210" s="200">
        <v>43737</v>
      </c>
      <c r="H210" s="199">
        <v>708090</v>
      </c>
      <c r="I210" s="199">
        <v>708090</v>
      </c>
      <c r="J210" s="199">
        <v>0.71</v>
      </c>
      <c r="K210" s="199">
        <f t="shared" si="5"/>
        <v>502.74</v>
      </c>
    </row>
    <row r="211" spans="2:11" x14ac:dyDescent="0.25">
      <c r="B211" s="198">
        <v>170</v>
      </c>
      <c r="C211" s="199">
        <v>30025989</v>
      </c>
      <c r="D211" s="199" t="s">
        <v>2094</v>
      </c>
      <c r="E211" s="199" t="s">
        <v>1970</v>
      </c>
      <c r="F211" s="200">
        <v>43465</v>
      </c>
      <c r="G211" s="200">
        <v>43828</v>
      </c>
      <c r="H211" s="199">
        <v>438112</v>
      </c>
      <c r="I211" s="199">
        <v>438112</v>
      </c>
      <c r="J211" s="199">
        <v>0.71</v>
      </c>
      <c r="K211" s="199">
        <f t="shared" si="5"/>
        <v>311.06</v>
      </c>
    </row>
    <row r="212" spans="2:11" x14ac:dyDescent="0.25">
      <c r="B212" s="198">
        <v>171</v>
      </c>
      <c r="C212" s="199">
        <v>30029434</v>
      </c>
      <c r="D212" s="199" t="s">
        <v>2095</v>
      </c>
      <c r="E212" s="199" t="s">
        <v>1971</v>
      </c>
      <c r="F212" s="200">
        <v>43570</v>
      </c>
      <c r="G212" s="200">
        <v>43822</v>
      </c>
      <c r="H212" s="199">
        <v>642333</v>
      </c>
      <c r="I212" s="199">
        <v>642333</v>
      </c>
      <c r="J212" s="199">
        <v>0.71</v>
      </c>
      <c r="K212" s="199">
        <f t="shared" si="5"/>
        <v>456.06</v>
      </c>
    </row>
    <row r="213" spans="2:11" x14ac:dyDescent="0.25">
      <c r="B213" s="198">
        <v>172</v>
      </c>
      <c r="C213" s="199">
        <v>30311992</v>
      </c>
      <c r="D213" s="199" t="s">
        <v>2096</v>
      </c>
      <c r="E213" s="199" t="s">
        <v>1972</v>
      </c>
      <c r="F213" s="200">
        <v>43584</v>
      </c>
      <c r="G213" s="200">
        <v>43737</v>
      </c>
      <c r="H213" s="199">
        <v>265</v>
      </c>
      <c r="I213" s="199">
        <v>265</v>
      </c>
      <c r="J213" s="199">
        <v>0.71</v>
      </c>
      <c r="K213" s="199">
        <f t="shared" si="5"/>
        <v>0.19</v>
      </c>
    </row>
    <row r="214" spans="2:11" x14ac:dyDescent="0.25">
      <c r="B214" s="198">
        <v>173</v>
      </c>
      <c r="C214" s="199">
        <v>30311992</v>
      </c>
      <c r="D214" s="199" t="s">
        <v>2096</v>
      </c>
      <c r="E214" s="199" t="s">
        <v>1973</v>
      </c>
      <c r="F214" s="200">
        <v>43584</v>
      </c>
      <c r="G214" s="200">
        <v>43737</v>
      </c>
      <c r="H214" s="199">
        <v>2911613</v>
      </c>
      <c r="I214" s="199">
        <v>2911613</v>
      </c>
      <c r="J214" s="199">
        <v>0.71</v>
      </c>
      <c r="K214" s="199">
        <f t="shared" si="5"/>
        <v>2067.25</v>
      </c>
    </row>
    <row r="215" spans="2:11" x14ac:dyDescent="0.25">
      <c r="B215" s="198">
        <v>174</v>
      </c>
      <c r="C215" s="199">
        <v>30311992</v>
      </c>
      <c r="D215" s="199" t="s">
        <v>2096</v>
      </c>
      <c r="E215" s="199" t="s">
        <v>1974</v>
      </c>
      <c r="F215" s="200">
        <v>43584</v>
      </c>
      <c r="G215" s="200">
        <v>43737</v>
      </c>
      <c r="H215" s="199">
        <v>13098</v>
      </c>
      <c r="I215" s="199">
        <v>13098</v>
      </c>
      <c r="J215" s="199">
        <v>0.71</v>
      </c>
      <c r="K215" s="199">
        <f t="shared" si="5"/>
        <v>9.3000000000000007</v>
      </c>
    </row>
    <row r="216" spans="2:11" x14ac:dyDescent="0.25">
      <c r="B216" s="198">
        <v>175</v>
      </c>
      <c r="C216" s="199">
        <v>30314872</v>
      </c>
      <c r="D216" s="199" t="s">
        <v>2097</v>
      </c>
      <c r="E216" s="199" t="s">
        <v>1977</v>
      </c>
      <c r="F216" s="200">
        <v>43556</v>
      </c>
      <c r="G216" s="200">
        <v>43737</v>
      </c>
      <c r="H216" s="199">
        <v>708702</v>
      </c>
      <c r="I216" s="199">
        <v>708702</v>
      </c>
      <c r="J216" s="199">
        <v>0.71</v>
      </c>
      <c r="K216" s="199">
        <f t="shared" si="5"/>
        <v>503.18</v>
      </c>
    </row>
    <row r="217" spans="2:11" x14ac:dyDescent="0.25">
      <c r="B217" s="198">
        <v>176</v>
      </c>
      <c r="C217" s="199">
        <v>30495400</v>
      </c>
      <c r="D217" s="199" t="s">
        <v>2098</v>
      </c>
      <c r="E217" s="199" t="s">
        <v>1971</v>
      </c>
      <c r="F217" s="200">
        <v>43556</v>
      </c>
      <c r="G217" s="200">
        <v>43731</v>
      </c>
      <c r="H217" s="199">
        <v>123196</v>
      </c>
      <c r="I217" s="199">
        <v>123196</v>
      </c>
      <c r="J217" s="199">
        <v>0.71</v>
      </c>
      <c r="K217" s="199">
        <f t="shared" si="5"/>
        <v>87.47</v>
      </c>
    </row>
    <row r="218" spans="2:11" x14ac:dyDescent="0.25">
      <c r="B218" s="198">
        <v>177</v>
      </c>
      <c r="C218" s="199">
        <v>30495400</v>
      </c>
      <c r="D218" s="199" t="s">
        <v>2098</v>
      </c>
      <c r="E218" s="199" t="s">
        <v>1977</v>
      </c>
      <c r="F218" s="200">
        <v>43556</v>
      </c>
      <c r="G218" s="200">
        <v>43731</v>
      </c>
      <c r="H218" s="199">
        <v>245449</v>
      </c>
      <c r="I218" s="199">
        <v>245449</v>
      </c>
      <c r="J218" s="199">
        <v>0.71</v>
      </c>
      <c r="K218" s="199">
        <f t="shared" si="5"/>
        <v>174.27</v>
      </c>
    </row>
    <row r="219" spans="2:11" x14ac:dyDescent="0.25">
      <c r="B219" s="198">
        <v>178</v>
      </c>
      <c r="C219" s="199">
        <v>30496779</v>
      </c>
      <c r="D219" s="199" t="s">
        <v>2099</v>
      </c>
      <c r="E219" s="199" t="s">
        <v>1970</v>
      </c>
      <c r="F219" s="200">
        <v>43558</v>
      </c>
      <c r="G219" s="200">
        <v>43732</v>
      </c>
      <c r="H219" s="199">
        <v>340066</v>
      </c>
      <c r="I219" s="199">
        <v>340066</v>
      </c>
      <c r="J219" s="199">
        <v>0.71</v>
      </c>
      <c r="K219" s="199">
        <f t="shared" si="5"/>
        <v>241.45</v>
      </c>
    </row>
    <row r="220" spans="2:11" x14ac:dyDescent="0.25">
      <c r="B220" s="198">
        <v>179</v>
      </c>
      <c r="C220" s="199">
        <v>30496780</v>
      </c>
      <c r="D220" s="199" t="s">
        <v>2100</v>
      </c>
      <c r="E220" s="199" t="s">
        <v>1969</v>
      </c>
      <c r="F220" s="200">
        <v>43559</v>
      </c>
      <c r="G220" s="200">
        <v>43731</v>
      </c>
      <c r="H220" s="199">
        <v>567010</v>
      </c>
      <c r="I220" s="199">
        <v>567010</v>
      </c>
      <c r="J220" s="199">
        <v>0.71</v>
      </c>
      <c r="K220" s="199">
        <f t="shared" si="5"/>
        <v>402.58</v>
      </c>
    </row>
    <row r="221" spans="2:11" x14ac:dyDescent="0.25">
      <c r="B221" s="198">
        <v>180</v>
      </c>
      <c r="C221" s="199">
        <v>30497812</v>
      </c>
      <c r="D221" s="199" t="s">
        <v>2101</v>
      </c>
      <c r="E221" s="199" t="s">
        <v>1970</v>
      </c>
      <c r="F221" s="200">
        <v>43556</v>
      </c>
      <c r="G221" s="200">
        <v>43828</v>
      </c>
      <c r="H221" s="199">
        <v>702356</v>
      </c>
      <c r="I221" s="199">
        <v>702356</v>
      </c>
      <c r="J221" s="199">
        <v>0.71</v>
      </c>
      <c r="K221" s="199">
        <f t="shared" si="5"/>
        <v>498.67</v>
      </c>
    </row>
    <row r="222" spans="2:11" x14ac:dyDescent="0.25">
      <c r="B222" s="198">
        <v>181</v>
      </c>
      <c r="C222" s="199">
        <v>30497831</v>
      </c>
      <c r="D222" s="199" t="s">
        <v>2102</v>
      </c>
      <c r="E222" s="199" t="s">
        <v>1971</v>
      </c>
      <c r="F222" s="200">
        <v>43556</v>
      </c>
      <c r="G222" s="200">
        <v>43822</v>
      </c>
      <c r="H222" s="199">
        <v>1780274</v>
      </c>
      <c r="I222" s="199">
        <v>1780274</v>
      </c>
      <c r="J222" s="199">
        <v>0.71</v>
      </c>
      <c r="K222" s="199">
        <f t="shared" si="5"/>
        <v>1263.99</v>
      </c>
    </row>
    <row r="223" spans="2:11" x14ac:dyDescent="0.25">
      <c r="B223" s="198">
        <v>182</v>
      </c>
      <c r="C223" s="199">
        <v>30497831</v>
      </c>
      <c r="D223" s="199" t="s">
        <v>2102</v>
      </c>
      <c r="E223" s="199" t="s">
        <v>1977</v>
      </c>
      <c r="F223" s="200">
        <v>43556</v>
      </c>
      <c r="G223" s="200">
        <v>43822</v>
      </c>
      <c r="H223" s="199">
        <v>894197</v>
      </c>
      <c r="I223" s="199">
        <v>894197</v>
      </c>
      <c r="J223" s="199">
        <v>0.71</v>
      </c>
      <c r="K223" s="199">
        <f t="shared" si="5"/>
        <v>634.88</v>
      </c>
    </row>
    <row r="224" spans="2:11" x14ac:dyDescent="0.25">
      <c r="B224" s="198">
        <v>183</v>
      </c>
      <c r="C224" s="199">
        <v>30566213</v>
      </c>
      <c r="D224" s="199" t="s">
        <v>2103</v>
      </c>
      <c r="E224" s="199" t="s">
        <v>1971</v>
      </c>
      <c r="F224" s="200">
        <v>43591</v>
      </c>
      <c r="G224" s="200">
        <v>43830</v>
      </c>
      <c r="H224" s="199">
        <v>563482</v>
      </c>
      <c r="I224" s="199">
        <v>563482</v>
      </c>
      <c r="J224" s="199">
        <v>0.71</v>
      </c>
      <c r="K224" s="199">
        <f t="shared" si="5"/>
        <v>400.07</v>
      </c>
    </row>
    <row r="225" spans="2:11" x14ac:dyDescent="0.25">
      <c r="B225" s="198">
        <v>184</v>
      </c>
      <c r="C225" s="199">
        <v>30566213</v>
      </c>
      <c r="D225" s="199" t="s">
        <v>2103</v>
      </c>
      <c r="E225" s="199" t="s">
        <v>1977</v>
      </c>
      <c r="F225" s="200">
        <v>43591</v>
      </c>
      <c r="G225" s="200">
        <v>43830</v>
      </c>
      <c r="H225" s="199">
        <v>382916</v>
      </c>
      <c r="I225" s="199">
        <v>382916</v>
      </c>
      <c r="J225" s="199">
        <v>0.71</v>
      </c>
      <c r="K225" s="199">
        <f t="shared" si="5"/>
        <v>271.87</v>
      </c>
    </row>
    <row r="226" spans="2:11" x14ac:dyDescent="0.25">
      <c r="B226" s="198">
        <v>185</v>
      </c>
      <c r="C226" s="199">
        <v>30566213</v>
      </c>
      <c r="D226" s="199" t="s">
        <v>2103</v>
      </c>
      <c r="E226" s="199" t="s">
        <v>1969</v>
      </c>
      <c r="F226" s="200">
        <v>43591</v>
      </c>
      <c r="G226" s="200">
        <v>43830</v>
      </c>
      <c r="H226" s="199">
        <v>279452</v>
      </c>
      <c r="I226" s="199">
        <v>279452</v>
      </c>
      <c r="J226" s="199">
        <v>0.71</v>
      </c>
      <c r="K226" s="199">
        <f t="shared" si="5"/>
        <v>198.41</v>
      </c>
    </row>
    <row r="227" spans="2:11" x14ac:dyDescent="0.25">
      <c r="B227" s="198">
        <v>186</v>
      </c>
      <c r="C227" s="199">
        <v>30569458</v>
      </c>
      <c r="D227" s="199" t="s">
        <v>2104</v>
      </c>
      <c r="E227" s="199" t="s">
        <v>1977</v>
      </c>
      <c r="F227" s="200">
        <v>43556</v>
      </c>
      <c r="G227" s="200">
        <v>43828</v>
      </c>
      <c r="H227" s="199">
        <v>676281</v>
      </c>
      <c r="I227" s="199">
        <v>676281</v>
      </c>
      <c r="J227" s="199">
        <v>0.71</v>
      </c>
      <c r="K227" s="199">
        <f t="shared" si="5"/>
        <v>480.16</v>
      </c>
    </row>
    <row r="228" spans="2:11" x14ac:dyDescent="0.25">
      <c r="B228" s="198">
        <v>187</v>
      </c>
      <c r="C228" s="199">
        <v>30574764</v>
      </c>
      <c r="D228" s="199" t="s">
        <v>2105</v>
      </c>
      <c r="E228" s="199" t="s">
        <v>1971</v>
      </c>
      <c r="F228" s="200">
        <v>43575</v>
      </c>
      <c r="G228" s="200">
        <v>43644</v>
      </c>
      <c r="H228" s="199">
        <v>164731</v>
      </c>
      <c r="I228" s="199">
        <v>164731</v>
      </c>
      <c r="J228" s="199">
        <v>0.71</v>
      </c>
      <c r="K228" s="199">
        <f t="shared" si="5"/>
        <v>116.96</v>
      </c>
    </row>
    <row r="229" spans="2:11" x14ac:dyDescent="0.25">
      <c r="B229" s="198">
        <v>188</v>
      </c>
      <c r="C229" s="199">
        <v>30574764</v>
      </c>
      <c r="D229" s="199" t="s">
        <v>2105</v>
      </c>
      <c r="E229" s="199" t="s">
        <v>1977</v>
      </c>
      <c r="F229" s="200">
        <v>43575</v>
      </c>
      <c r="G229" s="200">
        <v>43644</v>
      </c>
      <c r="H229" s="199">
        <v>60436</v>
      </c>
      <c r="I229" s="199">
        <v>60436</v>
      </c>
      <c r="J229" s="199">
        <v>0.71</v>
      </c>
      <c r="K229" s="199">
        <f t="shared" si="5"/>
        <v>42.91</v>
      </c>
    </row>
    <row r="230" spans="2:11" x14ac:dyDescent="0.25">
      <c r="B230" s="198">
        <v>189</v>
      </c>
      <c r="C230" s="199">
        <v>30575185</v>
      </c>
      <c r="D230" s="199" t="s">
        <v>2106</v>
      </c>
      <c r="E230" s="199" t="s">
        <v>1971</v>
      </c>
      <c r="F230" s="200">
        <v>43577</v>
      </c>
      <c r="G230" s="200">
        <v>43814</v>
      </c>
      <c r="H230" s="199">
        <v>3579160</v>
      </c>
      <c r="I230" s="199">
        <v>3579160</v>
      </c>
      <c r="J230" s="199">
        <v>0.71</v>
      </c>
      <c r="K230" s="199">
        <f t="shared" si="5"/>
        <v>2541.1999999999998</v>
      </c>
    </row>
    <row r="231" spans="2:11" x14ac:dyDescent="0.25">
      <c r="B231" s="198">
        <v>190</v>
      </c>
      <c r="C231" s="199">
        <v>30575185</v>
      </c>
      <c r="D231" s="199" t="s">
        <v>2106</v>
      </c>
      <c r="E231" s="199" t="s">
        <v>1977</v>
      </c>
      <c r="F231" s="200">
        <v>43577</v>
      </c>
      <c r="G231" s="200">
        <v>43814</v>
      </c>
      <c r="H231" s="199">
        <v>4527801</v>
      </c>
      <c r="I231" s="199">
        <v>4527801</v>
      </c>
      <c r="J231" s="199">
        <v>0.71</v>
      </c>
      <c r="K231" s="199">
        <f t="shared" si="5"/>
        <v>3214.74</v>
      </c>
    </row>
    <row r="232" spans="2:11" x14ac:dyDescent="0.25">
      <c r="B232" s="198">
        <v>191</v>
      </c>
      <c r="C232" s="199">
        <v>30575501</v>
      </c>
      <c r="D232" s="199" t="s">
        <v>2107</v>
      </c>
      <c r="E232" s="199" t="s">
        <v>1971</v>
      </c>
      <c r="F232" s="200">
        <v>43556</v>
      </c>
      <c r="G232" s="200">
        <v>43737</v>
      </c>
      <c r="H232" s="199">
        <v>447897</v>
      </c>
      <c r="I232" s="199">
        <v>447897</v>
      </c>
      <c r="J232" s="199">
        <v>0.71</v>
      </c>
      <c r="K232" s="199">
        <f t="shared" si="5"/>
        <v>318.01</v>
      </c>
    </row>
    <row r="233" spans="2:11" x14ac:dyDescent="0.25">
      <c r="B233" s="198">
        <v>192</v>
      </c>
      <c r="C233" s="199">
        <v>30575743</v>
      </c>
      <c r="D233" s="199" t="s">
        <v>2108</v>
      </c>
      <c r="E233" s="199" t="s">
        <v>1977</v>
      </c>
      <c r="F233" s="200">
        <v>43556</v>
      </c>
      <c r="G233" s="200">
        <v>43737</v>
      </c>
      <c r="H233" s="199">
        <v>530054</v>
      </c>
      <c r="I233" s="199">
        <v>530054</v>
      </c>
      <c r="J233" s="199">
        <v>0.71</v>
      </c>
      <c r="K233" s="199">
        <f t="shared" si="5"/>
        <v>376.34</v>
      </c>
    </row>
    <row r="234" spans="2:11" x14ac:dyDescent="0.25">
      <c r="B234" s="198">
        <v>193</v>
      </c>
      <c r="C234" s="199">
        <v>30580751</v>
      </c>
      <c r="D234" s="199" t="s">
        <v>2109</v>
      </c>
      <c r="E234" s="199" t="s">
        <v>1971</v>
      </c>
      <c r="F234" s="200">
        <v>43584</v>
      </c>
      <c r="G234" s="200">
        <v>43793</v>
      </c>
      <c r="H234" s="199">
        <v>1501459</v>
      </c>
      <c r="I234" s="199">
        <v>1501459</v>
      </c>
      <c r="J234" s="199">
        <v>0.71</v>
      </c>
      <c r="K234" s="199">
        <f t="shared" ref="K234:K297" si="6">ROUND(I234*(J234/1000),2)</f>
        <v>1066.04</v>
      </c>
    </row>
    <row r="235" spans="2:11" x14ac:dyDescent="0.25">
      <c r="B235" s="198">
        <v>194</v>
      </c>
      <c r="C235" s="199">
        <v>30580818</v>
      </c>
      <c r="D235" s="199" t="s">
        <v>2110</v>
      </c>
      <c r="E235" s="199" t="s">
        <v>1971</v>
      </c>
      <c r="F235" s="200">
        <v>43577</v>
      </c>
      <c r="G235" s="200">
        <v>43737</v>
      </c>
      <c r="H235" s="199">
        <v>1950055</v>
      </c>
      <c r="I235" s="199">
        <v>1950055</v>
      </c>
      <c r="J235" s="199">
        <v>0.71</v>
      </c>
      <c r="K235" s="199">
        <f t="shared" si="6"/>
        <v>1384.54</v>
      </c>
    </row>
    <row r="236" spans="2:11" x14ac:dyDescent="0.25">
      <c r="B236" s="198">
        <v>195</v>
      </c>
      <c r="C236" s="199">
        <v>30580818</v>
      </c>
      <c r="D236" s="199" t="s">
        <v>2110</v>
      </c>
      <c r="E236" s="199" t="s">
        <v>1977</v>
      </c>
      <c r="F236" s="200">
        <v>43577</v>
      </c>
      <c r="G236" s="200">
        <v>43737</v>
      </c>
      <c r="H236" s="199">
        <v>1232291</v>
      </c>
      <c r="I236" s="199">
        <v>1232291</v>
      </c>
      <c r="J236" s="199">
        <v>0.71</v>
      </c>
      <c r="K236" s="199">
        <f t="shared" si="6"/>
        <v>874.93</v>
      </c>
    </row>
    <row r="237" spans="2:11" x14ac:dyDescent="0.25">
      <c r="B237" s="198">
        <v>196</v>
      </c>
      <c r="C237" s="199">
        <v>30580880</v>
      </c>
      <c r="D237" s="199" t="s">
        <v>2111</v>
      </c>
      <c r="E237" s="199" t="s">
        <v>1971</v>
      </c>
      <c r="F237" s="200">
        <v>43591</v>
      </c>
      <c r="G237" s="200">
        <v>43709</v>
      </c>
      <c r="H237" s="199">
        <v>2302255</v>
      </c>
      <c r="I237" s="199">
        <v>2302255</v>
      </c>
      <c r="J237" s="199">
        <v>0.71</v>
      </c>
      <c r="K237" s="199">
        <f t="shared" si="6"/>
        <v>1634.6</v>
      </c>
    </row>
    <row r="238" spans="2:11" x14ac:dyDescent="0.25">
      <c r="B238" s="198">
        <v>197</v>
      </c>
      <c r="C238" s="199">
        <v>30580880</v>
      </c>
      <c r="D238" s="199" t="s">
        <v>2111</v>
      </c>
      <c r="E238" s="199" t="s">
        <v>1977</v>
      </c>
      <c r="F238" s="200">
        <v>43591</v>
      </c>
      <c r="G238" s="200">
        <v>43709</v>
      </c>
      <c r="H238" s="199">
        <v>1549553</v>
      </c>
      <c r="I238" s="199">
        <v>1549553</v>
      </c>
      <c r="J238" s="199">
        <v>0.71</v>
      </c>
      <c r="K238" s="199">
        <f t="shared" si="6"/>
        <v>1100.18</v>
      </c>
    </row>
    <row r="239" spans="2:11" x14ac:dyDescent="0.25">
      <c r="B239" s="198">
        <v>198</v>
      </c>
      <c r="C239" s="199">
        <v>30585530</v>
      </c>
      <c r="D239" s="199" t="s">
        <v>2112</v>
      </c>
      <c r="E239" s="199" t="s">
        <v>1977</v>
      </c>
      <c r="F239" s="200">
        <v>43556</v>
      </c>
      <c r="G239" s="200">
        <v>43738</v>
      </c>
      <c r="H239" s="199">
        <v>621488</v>
      </c>
      <c r="I239" s="199">
        <v>621488</v>
      </c>
      <c r="J239" s="199">
        <v>0.71</v>
      </c>
      <c r="K239" s="199">
        <f t="shared" si="6"/>
        <v>441.26</v>
      </c>
    </row>
    <row r="240" spans="2:11" x14ac:dyDescent="0.25">
      <c r="B240" s="198">
        <v>199</v>
      </c>
      <c r="C240" s="199">
        <v>30589532</v>
      </c>
      <c r="D240" s="199" t="s">
        <v>2113</v>
      </c>
      <c r="E240" s="199" t="s">
        <v>1977</v>
      </c>
      <c r="F240" s="200">
        <v>43556</v>
      </c>
      <c r="G240" s="200">
        <v>43737</v>
      </c>
      <c r="H240" s="199">
        <v>387094</v>
      </c>
      <c r="I240" s="199">
        <v>387094</v>
      </c>
      <c r="J240" s="199">
        <v>0.71</v>
      </c>
      <c r="K240" s="199">
        <f t="shared" si="6"/>
        <v>274.83999999999997</v>
      </c>
    </row>
    <row r="241" spans="2:11" x14ac:dyDescent="0.25">
      <c r="B241" s="198">
        <v>200</v>
      </c>
      <c r="C241" s="199">
        <v>30594621</v>
      </c>
      <c r="D241" s="199" t="s">
        <v>2114</v>
      </c>
      <c r="E241" s="199" t="s">
        <v>1970</v>
      </c>
      <c r="F241" s="200">
        <v>43465</v>
      </c>
      <c r="G241" s="200">
        <v>43828</v>
      </c>
      <c r="H241" s="199">
        <v>490583</v>
      </c>
      <c r="I241" s="199">
        <v>490583</v>
      </c>
      <c r="J241" s="199">
        <v>0.71</v>
      </c>
      <c r="K241" s="199">
        <f t="shared" si="6"/>
        <v>348.31</v>
      </c>
    </row>
    <row r="242" spans="2:11" x14ac:dyDescent="0.25">
      <c r="B242" s="198">
        <v>201</v>
      </c>
      <c r="C242" s="199">
        <v>30594641</v>
      </c>
      <c r="D242" s="199" t="s">
        <v>2115</v>
      </c>
      <c r="E242" s="199" t="s">
        <v>1969</v>
      </c>
      <c r="F242" s="200">
        <v>43465</v>
      </c>
      <c r="G242" s="200">
        <v>43828</v>
      </c>
      <c r="H242" s="199">
        <v>112869</v>
      </c>
      <c r="I242" s="199">
        <v>112869</v>
      </c>
      <c r="J242" s="199">
        <v>0.71</v>
      </c>
      <c r="K242" s="199">
        <f t="shared" si="6"/>
        <v>80.14</v>
      </c>
    </row>
    <row r="243" spans="2:11" x14ac:dyDescent="0.25">
      <c r="B243" s="198">
        <v>202</v>
      </c>
      <c r="C243" s="199">
        <v>30600756</v>
      </c>
      <c r="D243" s="199" t="s">
        <v>2116</v>
      </c>
      <c r="E243" s="199" t="s">
        <v>1971</v>
      </c>
      <c r="F243" s="200">
        <v>43593</v>
      </c>
      <c r="G243" s="200">
        <v>43646</v>
      </c>
      <c r="H243" s="199">
        <v>221047</v>
      </c>
      <c r="I243" s="199">
        <v>221047</v>
      </c>
      <c r="J243" s="199">
        <v>0.71</v>
      </c>
      <c r="K243" s="199">
        <f t="shared" si="6"/>
        <v>156.94</v>
      </c>
    </row>
    <row r="244" spans="2:11" x14ac:dyDescent="0.25">
      <c r="B244" s="198">
        <v>203</v>
      </c>
      <c r="C244" s="199">
        <v>30600756</v>
      </c>
      <c r="D244" s="199" t="s">
        <v>2116</v>
      </c>
      <c r="E244" s="199" t="s">
        <v>1977</v>
      </c>
      <c r="F244" s="200">
        <v>43593</v>
      </c>
      <c r="G244" s="200">
        <v>43646</v>
      </c>
      <c r="H244" s="199">
        <v>374569</v>
      </c>
      <c r="I244" s="199">
        <v>374569</v>
      </c>
      <c r="J244" s="199">
        <v>0.71</v>
      </c>
      <c r="K244" s="199">
        <f t="shared" si="6"/>
        <v>265.94</v>
      </c>
    </row>
    <row r="245" spans="2:11" x14ac:dyDescent="0.25">
      <c r="B245" s="198">
        <v>204</v>
      </c>
      <c r="C245" s="199">
        <v>30600756</v>
      </c>
      <c r="D245" s="199" t="s">
        <v>2116</v>
      </c>
      <c r="E245" s="199" t="s">
        <v>1969</v>
      </c>
      <c r="F245" s="200">
        <v>43593</v>
      </c>
      <c r="G245" s="200">
        <v>43646</v>
      </c>
      <c r="H245" s="199">
        <v>139211</v>
      </c>
      <c r="I245" s="199">
        <v>139211</v>
      </c>
      <c r="J245" s="199">
        <v>0.71</v>
      </c>
      <c r="K245" s="199">
        <f t="shared" si="6"/>
        <v>98.84</v>
      </c>
    </row>
    <row r="246" spans="2:11" x14ac:dyDescent="0.25">
      <c r="B246" s="198">
        <v>205</v>
      </c>
      <c r="C246" s="199">
        <v>30601658</v>
      </c>
      <c r="D246" s="199" t="s">
        <v>2117</v>
      </c>
      <c r="E246" s="199" t="s">
        <v>1971</v>
      </c>
      <c r="F246" s="200">
        <v>43556</v>
      </c>
      <c r="G246" s="200">
        <v>43737</v>
      </c>
      <c r="H246" s="199">
        <v>3294</v>
      </c>
      <c r="I246" s="199">
        <v>3294</v>
      </c>
      <c r="J246" s="199">
        <v>0.71</v>
      </c>
      <c r="K246" s="199">
        <f t="shared" si="6"/>
        <v>2.34</v>
      </c>
    </row>
    <row r="247" spans="2:11" x14ac:dyDescent="0.25">
      <c r="B247" s="198">
        <v>206</v>
      </c>
      <c r="C247" s="199">
        <v>30817201</v>
      </c>
      <c r="D247" s="199" t="s">
        <v>2118</v>
      </c>
      <c r="E247" s="199" t="s">
        <v>1977</v>
      </c>
      <c r="F247" s="200">
        <v>43556</v>
      </c>
      <c r="G247" s="200">
        <v>43737</v>
      </c>
      <c r="H247" s="199">
        <v>2164548</v>
      </c>
      <c r="I247" s="199">
        <v>2164548</v>
      </c>
      <c r="J247" s="199">
        <v>0.71</v>
      </c>
      <c r="K247" s="199">
        <f t="shared" si="6"/>
        <v>1536.83</v>
      </c>
    </row>
    <row r="248" spans="2:11" x14ac:dyDescent="0.25">
      <c r="B248" s="198">
        <v>207</v>
      </c>
      <c r="C248" s="199">
        <v>30884388</v>
      </c>
      <c r="D248" s="199" t="s">
        <v>2119</v>
      </c>
      <c r="E248" s="199" t="s">
        <v>1971</v>
      </c>
      <c r="F248" s="200">
        <v>43586</v>
      </c>
      <c r="G248" s="200">
        <v>43737</v>
      </c>
      <c r="H248" s="199">
        <v>1390031</v>
      </c>
      <c r="I248" s="199">
        <v>1390031</v>
      </c>
      <c r="J248" s="199">
        <v>0.71</v>
      </c>
      <c r="K248" s="199">
        <f t="shared" si="6"/>
        <v>986.92</v>
      </c>
    </row>
    <row r="249" spans="2:11" x14ac:dyDescent="0.25">
      <c r="B249" s="198">
        <v>208</v>
      </c>
      <c r="C249" s="199">
        <v>30884388</v>
      </c>
      <c r="D249" s="199" t="s">
        <v>2119</v>
      </c>
      <c r="E249" s="199" t="s">
        <v>1977</v>
      </c>
      <c r="F249" s="200">
        <v>43586</v>
      </c>
      <c r="G249" s="200">
        <v>43737</v>
      </c>
      <c r="H249" s="199">
        <v>879210</v>
      </c>
      <c r="I249" s="199">
        <v>879210</v>
      </c>
      <c r="J249" s="199">
        <v>0.71</v>
      </c>
      <c r="K249" s="199">
        <f t="shared" si="6"/>
        <v>624.24</v>
      </c>
    </row>
    <row r="250" spans="2:11" x14ac:dyDescent="0.25">
      <c r="B250" s="198">
        <v>209</v>
      </c>
      <c r="C250" s="199">
        <v>30914354</v>
      </c>
      <c r="D250" s="199" t="s">
        <v>2120</v>
      </c>
      <c r="E250" s="199" t="s">
        <v>1971</v>
      </c>
      <c r="F250" s="200">
        <v>43586</v>
      </c>
      <c r="G250" s="200">
        <v>43737</v>
      </c>
      <c r="H250" s="199">
        <v>394035</v>
      </c>
      <c r="I250" s="199">
        <v>394035</v>
      </c>
      <c r="J250" s="199">
        <v>0.71</v>
      </c>
      <c r="K250" s="199">
        <f t="shared" si="6"/>
        <v>279.76</v>
      </c>
    </row>
    <row r="251" spans="2:11" x14ac:dyDescent="0.25">
      <c r="B251" s="198">
        <v>210</v>
      </c>
      <c r="C251" s="199">
        <v>30914376</v>
      </c>
      <c r="D251" s="199" t="s">
        <v>2121</v>
      </c>
      <c r="E251" s="199" t="s">
        <v>1977</v>
      </c>
      <c r="F251" s="200">
        <v>43586</v>
      </c>
      <c r="G251" s="200">
        <v>43737</v>
      </c>
      <c r="H251" s="199">
        <v>315113</v>
      </c>
      <c r="I251" s="199">
        <v>315113</v>
      </c>
      <c r="J251" s="199">
        <v>0.71</v>
      </c>
      <c r="K251" s="199">
        <f t="shared" si="6"/>
        <v>223.73</v>
      </c>
    </row>
    <row r="252" spans="2:11" x14ac:dyDescent="0.25">
      <c r="B252" s="198">
        <v>211</v>
      </c>
      <c r="C252" s="199">
        <v>30926564</v>
      </c>
      <c r="D252" s="199" t="s">
        <v>2122</v>
      </c>
      <c r="E252" s="199" t="s">
        <v>1972</v>
      </c>
      <c r="F252" s="200">
        <v>43598</v>
      </c>
      <c r="G252" s="200">
        <v>43611</v>
      </c>
      <c r="H252" s="199">
        <v>12</v>
      </c>
      <c r="I252" s="199">
        <v>12</v>
      </c>
      <c r="J252" s="199">
        <v>0.71</v>
      </c>
      <c r="K252" s="199">
        <f t="shared" si="6"/>
        <v>0.01</v>
      </c>
    </row>
    <row r="253" spans="2:11" x14ac:dyDescent="0.25">
      <c r="B253" s="198">
        <v>212</v>
      </c>
      <c r="C253" s="199">
        <v>30926564</v>
      </c>
      <c r="D253" s="199" t="s">
        <v>2122</v>
      </c>
      <c r="E253" s="199" t="s">
        <v>1973</v>
      </c>
      <c r="F253" s="200">
        <v>43598</v>
      </c>
      <c r="G253" s="200">
        <v>43611</v>
      </c>
      <c r="H253" s="199">
        <v>95610</v>
      </c>
      <c r="I253" s="199">
        <v>95610</v>
      </c>
      <c r="J253" s="199">
        <v>0.71</v>
      </c>
      <c r="K253" s="199">
        <f t="shared" si="6"/>
        <v>67.88</v>
      </c>
    </row>
    <row r="254" spans="2:11" x14ac:dyDescent="0.25">
      <c r="B254" s="198">
        <v>213</v>
      </c>
      <c r="C254" s="199">
        <v>30926564</v>
      </c>
      <c r="D254" s="199" t="s">
        <v>2122</v>
      </c>
      <c r="E254" s="199" t="s">
        <v>1974</v>
      </c>
      <c r="F254" s="200">
        <v>43598</v>
      </c>
      <c r="G254" s="200">
        <v>43611</v>
      </c>
      <c r="H254" s="199">
        <v>273</v>
      </c>
      <c r="I254" s="199">
        <v>273</v>
      </c>
      <c r="J254" s="199">
        <v>0.71</v>
      </c>
      <c r="K254" s="199">
        <f t="shared" si="6"/>
        <v>0.19</v>
      </c>
    </row>
    <row r="255" spans="2:11" x14ac:dyDescent="0.25">
      <c r="B255" s="198">
        <v>214</v>
      </c>
      <c r="C255" s="199">
        <v>30946886</v>
      </c>
      <c r="D255" s="199" t="s">
        <v>2123</v>
      </c>
      <c r="E255" s="199" t="s">
        <v>1971</v>
      </c>
      <c r="F255" s="200">
        <v>43563</v>
      </c>
      <c r="G255" s="200">
        <v>43738</v>
      </c>
      <c r="H255" s="199">
        <v>976423</v>
      </c>
      <c r="I255" s="199">
        <v>976423</v>
      </c>
      <c r="J255" s="199">
        <v>0.71</v>
      </c>
      <c r="K255" s="199">
        <f t="shared" si="6"/>
        <v>693.26</v>
      </c>
    </row>
    <row r="256" spans="2:11" x14ac:dyDescent="0.25">
      <c r="B256" s="198">
        <v>215</v>
      </c>
      <c r="C256" s="199">
        <v>30962319</v>
      </c>
      <c r="D256" s="199" t="s">
        <v>2124</v>
      </c>
      <c r="E256" s="199" t="s">
        <v>1970</v>
      </c>
      <c r="F256" s="200">
        <v>43556</v>
      </c>
      <c r="G256" s="200">
        <v>43737</v>
      </c>
      <c r="H256" s="199">
        <v>359151</v>
      </c>
      <c r="I256" s="199">
        <v>359151</v>
      </c>
      <c r="J256" s="199">
        <v>0.71</v>
      </c>
      <c r="K256" s="199">
        <f t="shared" si="6"/>
        <v>255</v>
      </c>
    </row>
    <row r="257" spans="2:11" x14ac:dyDescent="0.25">
      <c r="B257" s="198">
        <v>216</v>
      </c>
      <c r="C257" s="199">
        <v>30962319</v>
      </c>
      <c r="D257" s="199" t="s">
        <v>2124</v>
      </c>
      <c r="E257" s="199" t="s">
        <v>1972</v>
      </c>
      <c r="F257" s="200">
        <v>43556</v>
      </c>
      <c r="G257" s="200">
        <v>43737</v>
      </c>
      <c r="H257" s="199">
        <v>264</v>
      </c>
      <c r="I257" s="199">
        <v>264</v>
      </c>
      <c r="J257" s="199">
        <v>0.71</v>
      </c>
      <c r="K257" s="199">
        <f t="shared" si="6"/>
        <v>0.19</v>
      </c>
    </row>
    <row r="258" spans="2:11" x14ac:dyDescent="0.25">
      <c r="B258" s="198">
        <v>217</v>
      </c>
      <c r="C258" s="199">
        <v>30962319</v>
      </c>
      <c r="D258" s="199" t="s">
        <v>2124</v>
      </c>
      <c r="E258" s="199" t="s">
        <v>1973</v>
      </c>
      <c r="F258" s="200">
        <v>43556</v>
      </c>
      <c r="G258" s="200">
        <v>43737</v>
      </c>
      <c r="H258" s="199">
        <v>1816380</v>
      </c>
      <c r="I258" s="199">
        <v>1816380</v>
      </c>
      <c r="J258" s="199">
        <v>0.71</v>
      </c>
      <c r="K258" s="199">
        <f t="shared" si="6"/>
        <v>1289.6300000000001</v>
      </c>
    </row>
    <row r="259" spans="2:11" x14ac:dyDescent="0.25">
      <c r="B259" s="198">
        <v>218</v>
      </c>
      <c r="C259" s="199">
        <v>30962319</v>
      </c>
      <c r="D259" s="199" t="s">
        <v>2124</v>
      </c>
      <c r="E259" s="199" t="s">
        <v>1974</v>
      </c>
      <c r="F259" s="200">
        <v>43556</v>
      </c>
      <c r="G259" s="200">
        <v>43737</v>
      </c>
      <c r="H259" s="199">
        <v>7797</v>
      </c>
      <c r="I259" s="199">
        <v>7797</v>
      </c>
      <c r="J259" s="199">
        <v>0.71</v>
      </c>
      <c r="K259" s="199">
        <f t="shared" si="6"/>
        <v>5.54</v>
      </c>
    </row>
    <row r="260" spans="2:11" x14ac:dyDescent="0.25">
      <c r="B260" s="198">
        <v>219</v>
      </c>
      <c r="C260" s="199">
        <v>30962319</v>
      </c>
      <c r="D260" s="199" t="s">
        <v>2124</v>
      </c>
      <c r="E260" s="199" t="s">
        <v>1969</v>
      </c>
      <c r="F260" s="200">
        <v>43556</v>
      </c>
      <c r="G260" s="200">
        <v>43737</v>
      </c>
      <c r="H260" s="199">
        <v>123528</v>
      </c>
      <c r="I260" s="199">
        <v>123528</v>
      </c>
      <c r="J260" s="199">
        <v>0.71</v>
      </c>
      <c r="K260" s="199">
        <f t="shared" si="6"/>
        <v>87.7</v>
      </c>
    </row>
    <row r="261" spans="2:11" x14ac:dyDescent="0.25">
      <c r="B261" s="198">
        <v>220</v>
      </c>
      <c r="C261" s="199">
        <v>30966702</v>
      </c>
      <c r="D261" s="199" t="s">
        <v>2125</v>
      </c>
      <c r="E261" s="199" t="s">
        <v>1970</v>
      </c>
      <c r="F261" s="200">
        <v>43472</v>
      </c>
      <c r="G261" s="200">
        <v>43828</v>
      </c>
      <c r="H261" s="199">
        <v>987635</v>
      </c>
      <c r="I261" s="199">
        <v>987635</v>
      </c>
      <c r="J261" s="199">
        <v>0.71</v>
      </c>
      <c r="K261" s="199">
        <f t="shared" si="6"/>
        <v>701.22</v>
      </c>
    </row>
    <row r="262" spans="2:11" x14ac:dyDescent="0.25">
      <c r="B262" s="198">
        <v>221</v>
      </c>
      <c r="C262" s="199">
        <v>30969191</v>
      </c>
      <c r="D262" s="199" t="s">
        <v>2126</v>
      </c>
      <c r="E262" s="199" t="s">
        <v>1971</v>
      </c>
      <c r="F262" s="200">
        <v>43584</v>
      </c>
      <c r="G262" s="200">
        <v>43828</v>
      </c>
      <c r="H262" s="199">
        <v>1533444</v>
      </c>
      <c r="I262" s="199">
        <v>1533444</v>
      </c>
      <c r="J262" s="199">
        <v>0.71</v>
      </c>
      <c r="K262" s="199">
        <f t="shared" si="6"/>
        <v>1088.75</v>
      </c>
    </row>
    <row r="263" spans="2:11" x14ac:dyDescent="0.25">
      <c r="B263" s="198">
        <v>222</v>
      </c>
      <c r="C263" s="199">
        <v>30969266</v>
      </c>
      <c r="D263" s="199" t="s">
        <v>2127</v>
      </c>
      <c r="E263" s="199" t="s">
        <v>1977</v>
      </c>
      <c r="F263" s="200">
        <v>43584</v>
      </c>
      <c r="G263" s="200">
        <v>43814</v>
      </c>
      <c r="H263" s="199">
        <v>309119</v>
      </c>
      <c r="I263" s="199">
        <v>309119</v>
      </c>
      <c r="J263" s="199">
        <v>0.71</v>
      </c>
      <c r="K263" s="199">
        <f t="shared" si="6"/>
        <v>219.47</v>
      </c>
    </row>
    <row r="264" spans="2:11" x14ac:dyDescent="0.25">
      <c r="B264" s="198">
        <v>223</v>
      </c>
      <c r="C264" s="199">
        <v>30970617</v>
      </c>
      <c r="D264" s="199" t="s">
        <v>2128</v>
      </c>
      <c r="E264" s="199" t="s">
        <v>1971</v>
      </c>
      <c r="F264" s="200">
        <v>43584</v>
      </c>
      <c r="G264" s="200">
        <v>43828</v>
      </c>
      <c r="H264" s="199">
        <v>897475</v>
      </c>
      <c r="I264" s="199">
        <v>897475</v>
      </c>
      <c r="J264" s="199">
        <v>0.71</v>
      </c>
      <c r="K264" s="199">
        <f t="shared" si="6"/>
        <v>637.21</v>
      </c>
    </row>
    <row r="265" spans="2:11" x14ac:dyDescent="0.25">
      <c r="B265" s="198">
        <v>224</v>
      </c>
      <c r="C265" s="199">
        <v>30973769</v>
      </c>
      <c r="D265" s="199" t="s">
        <v>2129</v>
      </c>
      <c r="E265" s="199" t="s">
        <v>1970</v>
      </c>
      <c r="F265" s="200">
        <v>43472</v>
      </c>
      <c r="G265" s="200">
        <v>43828</v>
      </c>
      <c r="H265" s="199">
        <v>475751</v>
      </c>
      <c r="I265" s="199">
        <v>475751</v>
      </c>
      <c r="J265" s="199">
        <v>0.71</v>
      </c>
      <c r="K265" s="199">
        <f t="shared" si="6"/>
        <v>337.78</v>
      </c>
    </row>
    <row r="266" spans="2:11" x14ac:dyDescent="0.25">
      <c r="B266" s="198">
        <v>225</v>
      </c>
      <c r="C266" s="199">
        <v>31008115</v>
      </c>
      <c r="D266" s="199" t="s">
        <v>2130</v>
      </c>
      <c r="E266" s="199" t="s">
        <v>1971</v>
      </c>
      <c r="F266" s="200">
        <v>43591</v>
      </c>
      <c r="G266" s="200">
        <v>43737</v>
      </c>
      <c r="H266" s="199">
        <v>145876</v>
      </c>
      <c r="I266" s="199">
        <v>145876</v>
      </c>
      <c r="J266" s="199">
        <v>0.71</v>
      </c>
      <c r="K266" s="199">
        <f t="shared" si="6"/>
        <v>103.57</v>
      </c>
    </row>
    <row r="267" spans="2:11" x14ac:dyDescent="0.25">
      <c r="B267" s="198">
        <v>226</v>
      </c>
      <c r="C267" s="199">
        <v>31020862</v>
      </c>
      <c r="D267" s="199" t="s">
        <v>2131</v>
      </c>
      <c r="E267" s="199" t="s">
        <v>1971</v>
      </c>
      <c r="F267" s="200">
        <v>43556</v>
      </c>
      <c r="G267" s="200">
        <v>43731</v>
      </c>
      <c r="H267" s="199">
        <v>1005496</v>
      </c>
      <c r="I267" s="199">
        <v>1005496</v>
      </c>
      <c r="J267" s="199">
        <v>0.71</v>
      </c>
      <c r="K267" s="199">
        <f t="shared" si="6"/>
        <v>713.9</v>
      </c>
    </row>
    <row r="268" spans="2:11" x14ac:dyDescent="0.25">
      <c r="B268" s="198">
        <v>227</v>
      </c>
      <c r="C268" s="199">
        <v>31074268</v>
      </c>
      <c r="D268" s="199" t="s">
        <v>2132</v>
      </c>
      <c r="E268" s="199" t="s">
        <v>1977</v>
      </c>
      <c r="F268" s="200">
        <v>43563</v>
      </c>
      <c r="G268" s="200">
        <v>43737</v>
      </c>
      <c r="H268" s="199">
        <v>831936</v>
      </c>
      <c r="I268" s="199">
        <v>831936</v>
      </c>
      <c r="J268" s="199">
        <v>0.71</v>
      </c>
      <c r="K268" s="199">
        <f t="shared" si="6"/>
        <v>590.66999999999996</v>
      </c>
    </row>
    <row r="269" spans="2:11" x14ac:dyDescent="0.25">
      <c r="B269" s="198">
        <v>228</v>
      </c>
      <c r="C269" s="199">
        <v>31078908</v>
      </c>
      <c r="D269" s="199" t="s">
        <v>2133</v>
      </c>
      <c r="E269" s="199" t="s">
        <v>1977</v>
      </c>
      <c r="F269" s="200">
        <v>43591</v>
      </c>
      <c r="G269" s="200">
        <v>43737</v>
      </c>
      <c r="H269" s="199">
        <v>123395</v>
      </c>
      <c r="I269" s="199">
        <v>123395</v>
      </c>
      <c r="J269" s="199">
        <v>0.71</v>
      </c>
      <c r="K269" s="199">
        <f t="shared" si="6"/>
        <v>87.61</v>
      </c>
    </row>
    <row r="270" spans="2:11" x14ac:dyDescent="0.25">
      <c r="B270" s="198">
        <v>229</v>
      </c>
      <c r="C270" s="199">
        <v>31080698</v>
      </c>
      <c r="D270" s="199" t="s">
        <v>2134</v>
      </c>
      <c r="E270" s="199" t="s">
        <v>1973</v>
      </c>
      <c r="F270" s="200">
        <v>43580</v>
      </c>
      <c r="G270" s="200">
        <v>43590</v>
      </c>
      <c r="H270" s="199">
        <v>9646</v>
      </c>
      <c r="I270" s="199">
        <v>9646</v>
      </c>
      <c r="J270" s="199">
        <v>0.71</v>
      </c>
      <c r="K270" s="199">
        <f t="shared" si="6"/>
        <v>6.85</v>
      </c>
    </row>
    <row r="271" spans="2:11" x14ac:dyDescent="0.25">
      <c r="B271" s="198">
        <v>230</v>
      </c>
      <c r="C271" s="199">
        <v>31080698</v>
      </c>
      <c r="D271" s="199" t="s">
        <v>2134</v>
      </c>
      <c r="E271" s="199" t="s">
        <v>1974</v>
      </c>
      <c r="F271" s="200">
        <v>43580</v>
      </c>
      <c r="G271" s="200">
        <v>43590</v>
      </c>
      <c r="H271" s="199">
        <v>37</v>
      </c>
      <c r="I271" s="199">
        <v>37</v>
      </c>
      <c r="J271" s="199">
        <v>0.71</v>
      </c>
      <c r="K271" s="199">
        <f t="shared" si="6"/>
        <v>0.03</v>
      </c>
    </row>
    <row r="272" spans="2:11" x14ac:dyDescent="0.25">
      <c r="B272" s="198">
        <v>231</v>
      </c>
      <c r="C272" s="199">
        <v>31081058</v>
      </c>
      <c r="D272" s="199" t="s">
        <v>2135</v>
      </c>
      <c r="E272" s="199" t="s">
        <v>1972</v>
      </c>
      <c r="F272" s="200">
        <v>43580</v>
      </c>
      <c r="G272" s="200">
        <v>43590</v>
      </c>
      <c r="H272" s="199">
        <v>1</v>
      </c>
      <c r="I272" s="199">
        <v>1</v>
      </c>
      <c r="J272" s="199">
        <v>0.71</v>
      </c>
      <c r="K272" s="199">
        <f t="shared" si="6"/>
        <v>0</v>
      </c>
    </row>
    <row r="273" spans="2:11" x14ac:dyDescent="0.25">
      <c r="B273" s="198">
        <v>232</v>
      </c>
      <c r="C273" s="199">
        <v>31081058</v>
      </c>
      <c r="D273" s="199" t="s">
        <v>2135</v>
      </c>
      <c r="E273" s="199" t="s">
        <v>1973</v>
      </c>
      <c r="F273" s="200">
        <v>43580</v>
      </c>
      <c r="G273" s="200">
        <v>43590</v>
      </c>
      <c r="H273" s="199">
        <v>7207</v>
      </c>
      <c r="I273" s="199">
        <v>7207</v>
      </c>
      <c r="J273" s="199">
        <v>0.71</v>
      </c>
      <c r="K273" s="199">
        <f t="shared" si="6"/>
        <v>5.12</v>
      </c>
    </row>
    <row r="274" spans="2:11" x14ac:dyDescent="0.25">
      <c r="B274" s="198">
        <v>233</v>
      </c>
      <c r="C274" s="199">
        <v>31081058</v>
      </c>
      <c r="D274" s="199" t="s">
        <v>2135</v>
      </c>
      <c r="E274" s="199" t="s">
        <v>1974</v>
      </c>
      <c r="F274" s="200">
        <v>43580</v>
      </c>
      <c r="G274" s="200">
        <v>43590</v>
      </c>
      <c r="H274" s="199">
        <v>22</v>
      </c>
      <c r="I274" s="199">
        <v>22</v>
      </c>
      <c r="J274" s="199">
        <v>0.71</v>
      </c>
      <c r="K274" s="199">
        <f t="shared" si="6"/>
        <v>0.02</v>
      </c>
    </row>
    <row r="275" spans="2:11" x14ac:dyDescent="0.25">
      <c r="B275" s="198">
        <v>234</v>
      </c>
      <c r="C275" s="199">
        <v>31094963</v>
      </c>
      <c r="D275" s="199" t="s">
        <v>2136</v>
      </c>
      <c r="E275" s="199" t="s">
        <v>1972</v>
      </c>
      <c r="F275" s="200">
        <v>43580</v>
      </c>
      <c r="G275" s="200">
        <v>43590</v>
      </c>
      <c r="H275" s="199">
        <v>2</v>
      </c>
      <c r="I275" s="199">
        <v>2</v>
      </c>
      <c r="J275" s="199">
        <v>0.71</v>
      </c>
      <c r="K275" s="199">
        <f t="shared" si="6"/>
        <v>0</v>
      </c>
    </row>
    <row r="276" spans="2:11" x14ac:dyDescent="0.25">
      <c r="B276" s="198">
        <v>235</v>
      </c>
      <c r="C276" s="199">
        <v>31094963</v>
      </c>
      <c r="D276" s="199" t="s">
        <v>2136</v>
      </c>
      <c r="E276" s="199" t="s">
        <v>1973</v>
      </c>
      <c r="F276" s="200">
        <v>43580</v>
      </c>
      <c r="G276" s="200">
        <v>43590</v>
      </c>
      <c r="H276" s="199">
        <v>25194</v>
      </c>
      <c r="I276" s="199">
        <v>25194</v>
      </c>
      <c r="J276" s="199">
        <v>0.71</v>
      </c>
      <c r="K276" s="199">
        <f t="shared" si="6"/>
        <v>17.89</v>
      </c>
    </row>
    <row r="277" spans="2:11" x14ac:dyDescent="0.25">
      <c r="B277" s="198">
        <v>236</v>
      </c>
      <c r="C277" s="199">
        <v>31094963</v>
      </c>
      <c r="D277" s="199" t="s">
        <v>2136</v>
      </c>
      <c r="E277" s="199" t="s">
        <v>1974</v>
      </c>
      <c r="F277" s="200">
        <v>43580</v>
      </c>
      <c r="G277" s="200">
        <v>43590</v>
      </c>
      <c r="H277" s="199">
        <v>90</v>
      </c>
      <c r="I277" s="199">
        <v>90</v>
      </c>
      <c r="J277" s="199">
        <v>0.71</v>
      </c>
      <c r="K277" s="199">
        <f t="shared" si="6"/>
        <v>0.06</v>
      </c>
    </row>
    <row r="278" spans="2:11" x14ac:dyDescent="0.25">
      <c r="B278" s="198">
        <v>237</v>
      </c>
      <c r="C278" s="199">
        <v>31155831</v>
      </c>
      <c r="D278" s="199" t="s">
        <v>2137</v>
      </c>
      <c r="E278" s="199" t="s">
        <v>1977</v>
      </c>
      <c r="F278" s="200">
        <v>43556</v>
      </c>
      <c r="G278" s="200">
        <v>43646</v>
      </c>
      <c r="H278" s="199">
        <v>1984452</v>
      </c>
      <c r="I278" s="199">
        <v>1984452</v>
      </c>
      <c r="J278" s="199">
        <v>0.71</v>
      </c>
      <c r="K278" s="199">
        <f t="shared" si="6"/>
        <v>1408.96</v>
      </c>
    </row>
    <row r="279" spans="2:11" x14ac:dyDescent="0.25">
      <c r="B279" s="198">
        <v>238</v>
      </c>
      <c r="C279" s="199">
        <v>31178511</v>
      </c>
      <c r="D279" s="199" t="s">
        <v>2138</v>
      </c>
      <c r="E279" s="199" t="s">
        <v>1977</v>
      </c>
      <c r="F279" s="200">
        <v>43598</v>
      </c>
      <c r="G279" s="200">
        <v>43737</v>
      </c>
      <c r="H279" s="199">
        <v>197281</v>
      </c>
      <c r="I279" s="199">
        <v>197281</v>
      </c>
      <c r="J279" s="199">
        <v>0.71</v>
      </c>
      <c r="K279" s="199">
        <f t="shared" si="6"/>
        <v>140.07</v>
      </c>
    </row>
    <row r="280" spans="2:11" x14ac:dyDescent="0.25">
      <c r="B280" s="198">
        <v>239</v>
      </c>
      <c r="C280" s="199">
        <v>31180746</v>
      </c>
      <c r="D280" s="199" t="s">
        <v>2139</v>
      </c>
      <c r="E280" s="199" t="s">
        <v>1971</v>
      </c>
      <c r="F280" s="200">
        <v>43570</v>
      </c>
      <c r="G280" s="200">
        <v>43772</v>
      </c>
      <c r="H280" s="199">
        <v>345017</v>
      </c>
      <c r="I280" s="199">
        <v>345017</v>
      </c>
      <c r="J280" s="199">
        <v>0.71</v>
      </c>
      <c r="K280" s="199">
        <f t="shared" si="6"/>
        <v>244.96</v>
      </c>
    </row>
    <row r="281" spans="2:11" x14ac:dyDescent="0.25">
      <c r="B281" s="198">
        <v>240</v>
      </c>
      <c r="C281" s="199">
        <v>31241411</v>
      </c>
      <c r="D281" s="199" t="s">
        <v>2140</v>
      </c>
      <c r="E281" s="199" t="s">
        <v>1971</v>
      </c>
      <c r="F281" s="200">
        <v>43598</v>
      </c>
      <c r="G281" s="200">
        <v>43737</v>
      </c>
      <c r="H281" s="199">
        <v>1424484</v>
      </c>
      <c r="I281" s="199">
        <v>1424484</v>
      </c>
      <c r="J281" s="199">
        <v>0.71</v>
      </c>
      <c r="K281" s="199">
        <f t="shared" si="6"/>
        <v>1011.38</v>
      </c>
    </row>
    <row r="282" spans="2:11" x14ac:dyDescent="0.25">
      <c r="B282" s="198">
        <v>241</v>
      </c>
      <c r="C282" s="199">
        <v>31241411</v>
      </c>
      <c r="D282" s="199" t="s">
        <v>2140</v>
      </c>
      <c r="E282" s="199" t="s">
        <v>1977</v>
      </c>
      <c r="F282" s="200">
        <v>43598</v>
      </c>
      <c r="G282" s="200">
        <v>43737</v>
      </c>
      <c r="H282" s="199">
        <v>1034334</v>
      </c>
      <c r="I282" s="199">
        <v>1034334</v>
      </c>
      <c r="J282" s="199">
        <v>0.71</v>
      </c>
      <c r="K282" s="199">
        <f t="shared" si="6"/>
        <v>734.38</v>
      </c>
    </row>
    <row r="283" spans="2:11" x14ac:dyDescent="0.25">
      <c r="B283" s="198">
        <v>242</v>
      </c>
      <c r="C283" s="199">
        <v>31241411</v>
      </c>
      <c r="D283" s="199" t="s">
        <v>2140</v>
      </c>
      <c r="E283" s="199" t="s">
        <v>1969</v>
      </c>
      <c r="F283" s="200">
        <v>43598</v>
      </c>
      <c r="G283" s="200">
        <v>43737</v>
      </c>
      <c r="H283" s="199">
        <v>612790</v>
      </c>
      <c r="I283" s="199">
        <v>612790</v>
      </c>
      <c r="J283" s="199">
        <v>0.71</v>
      </c>
      <c r="K283" s="199">
        <f t="shared" si="6"/>
        <v>435.08</v>
      </c>
    </row>
    <row r="284" spans="2:11" x14ac:dyDescent="0.25">
      <c r="B284" s="198">
        <v>243</v>
      </c>
      <c r="C284" s="199">
        <v>31241961</v>
      </c>
      <c r="D284" s="199" t="s">
        <v>2141</v>
      </c>
      <c r="E284" s="199" t="s">
        <v>1969</v>
      </c>
      <c r="F284" s="200">
        <v>43591</v>
      </c>
      <c r="G284" s="200">
        <v>43639</v>
      </c>
      <c r="H284" s="199">
        <v>163400</v>
      </c>
      <c r="I284" s="199">
        <v>163400</v>
      </c>
      <c r="J284" s="199">
        <v>0.71</v>
      </c>
      <c r="K284" s="199">
        <f t="shared" si="6"/>
        <v>116.01</v>
      </c>
    </row>
    <row r="285" spans="2:11" x14ac:dyDescent="0.25">
      <c r="B285" s="198">
        <v>244</v>
      </c>
      <c r="C285" s="199">
        <v>31276996</v>
      </c>
      <c r="D285" s="199" t="s">
        <v>2142</v>
      </c>
      <c r="E285" s="199" t="s">
        <v>1971</v>
      </c>
      <c r="F285" s="200">
        <v>43591</v>
      </c>
      <c r="G285" s="200">
        <v>43737</v>
      </c>
      <c r="H285" s="199">
        <v>86905</v>
      </c>
      <c r="I285" s="199">
        <v>86905</v>
      </c>
      <c r="J285" s="199">
        <v>0.71</v>
      </c>
      <c r="K285" s="199">
        <f t="shared" si="6"/>
        <v>61.7</v>
      </c>
    </row>
    <row r="286" spans="2:11" x14ac:dyDescent="0.25">
      <c r="B286" s="198">
        <v>245</v>
      </c>
      <c r="C286" s="199">
        <v>31288878</v>
      </c>
      <c r="D286" s="199" t="s">
        <v>2143</v>
      </c>
      <c r="E286" s="199" t="s">
        <v>1971</v>
      </c>
      <c r="F286" s="200">
        <v>43556</v>
      </c>
      <c r="G286" s="200">
        <v>43611</v>
      </c>
      <c r="H286" s="199">
        <v>103238</v>
      </c>
      <c r="I286" s="199">
        <v>103238</v>
      </c>
      <c r="J286" s="199">
        <v>0.71</v>
      </c>
      <c r="K286" s="199">
        <f t="shared" si="6"/>
        <v>73.3</v>
      </c>
    </row>
    <row r="287" spans="2:11" x14ac:dyDescent="0.25">
      <c r="B287" s="198">
        <v>246</v>
      </c>
      <c r="C287" s="199">
        <v>31288878</v>
      </c>
      <c r="D287" s="199" t="s">
        <v>2143</v>
      </c>
      <c r="E287" s="199" t="s">
        <v>1969</v>
      </c>
      <c r="F287" s="200">
        <v>43556</v>
      </c>
      <c r="G287" s="200">
        <v>43611</v>
      </c>
      <c r="H287" s="199">
        <v>185003</v>
      </c>
      <c r="I287" s="199">
        <v>185003</v>
      </c>
      <c r="J287" s="199">
        <v>0.71</v>
      </c>
      <c r="K287" s="199">
        <f t="shared" si="6"/>
        <v>131.35</v>
      </c>
    </row>
    <row r="288" spans="2:11" x14ac:dyDescent="0.25">
      <c r="B288" s="198">
        <v>247</v>
      </c>
      <c r="C288" s="199">
        <v>31531295</v>
      </c>
      <c r="D288" s="199" t="s">
        <v>2144</v>
      </c>
      <c r="E288" s="199" t="s">
        <v>1969</v>
      </c>
      <c r="F288" s="200">
        <v>43570</v>
      </c>
      <c r="G288" s="200">
        <v>43618</v>
      </c>
      <c r="H288" s="199">
        <v>104212</v>
      </c>
      <c r="I288" s="199">
        <v>104212</v>
      </c>
      <c r="J288" s="199">
        <v>0.71</v>
      </c>
      <c r="K288" s="199">
        <f t="shared" si="6"/>
        <v>73.989999999999995</v>
      </c>
    </row>
    <row r="289" spans="2:11" x14ac:dyDescent="0.25">
      <c r="B289" s="198">
        <v>248</v>
      </c>
      <c r="C289" s="199">
        <v>31552259</v>
      </c>
      <c r="D289" s="199" t="s">
        <v>2145</v>
      </c>
      <c r="E289" s="199" t="s">
        <v>1971</v>
      </c>
      <c r="F289" s="200">
        <v>43570</v>
      </c>
      <c r="G289" s="200">
        <v>43618</v>
      </c>
      <c r="H289" s="199">
        <v>374095</v>
      </c>
      <c r="I289" s="199">
        <v>374095</v>
      </c>
      <c r="J289" s="199">
        <v>0.71</v>
      </c>
      <c r="K289" s="199">
        <f t="shared" si="6"/>
        <v>265.61</v>
      </c>
    </row>
    <row r="290" spans="2:11" x14ac:dyDescent="0.25">
      <c r="B290" s="198">
        <v>249</v>
      </c>
      <c r="C290" s="199">
        <v>31552448</v>
      </c>
      <c r="D290" s="199" t="s">
        <v>2146</v>
      </c>
      <c r="E290" s="199" t="s">
        <v>1971</v>
      </c>
      <c r="F290" s="200">
        <v>43577</v>
      </c>
      <c r="G290" s="200">
        <v>43737</v>
      </c>
      <c r="H290" s="199">
        <v>481198</v>
      </c>
      <c r="I290" s="199">
        <v>481198</v>
      </c>
      <c r="J290" s="199">
        <v>0.71</v>
      </c>
      <c r="K290" s="199">
        <f t="shared" si="6"/>
        <v>341.65</v>
      </c>
    </row>
    <row r="291" spans="2:11" x14ac:dyDescent="0.25">
      <c r="B291" s="198">
        <v>250</v>
      </c>
      <c r="C291" s="199">
        <v>31562819</v>
      </c>
      <c r="D291" s="199" t="s">
        <v>2147</v>
      </c>
      <c r="E291" s="199" t="s">
        <v>1977</v>
      </c>
      <c r="F291" s="200">
        <v>43493</v>
      </c>
      <c r="G291" s="200">
        <v>43688</v>
      </c>
      <c r="H291" s="199">
        <v>387626</v>
      </c>
      <c r="I291" s="199">
        <v>387626</v>
      </c>
      <c r="J291" s="199">
        <v>0.71</v>
      </c>
      <c r="K291" s="199">
        <f t="shared" si="6"/>
        <v>275.20999999999998</v>
      </c>
    </row>
    <row r="292" spans="2:11" x14ac:dyDescent="0.25">
      <c r="B292" s="198">
        <v>251</v>
      </c>
      <c r="C292" s="199">
        <v>31636429</v>
      </c>
      <c r="D292" s="199" t="s">
        <v>2148</v>
      </c>
      <c r="E292" s="199" t="s">
        <v>1971</v>
      </c>
      <c r="F292" s="200">
        <v>43556</v>
      </c>
      <c r="G292" s="200">
        <v>43646</v>
      </c>
      <c r="H292" s="199">
        <v>1040191</v>
      </c>
      <c r="I292" s="199">
        <v>1040191</v>
      </c>
      <c r="J292" s="199">
        <v>0.71</v>
      </c>
      <c r="K292" s="199">
        <f t="shared" si="6"/>
        <v>738.54</v>
      </c>
    </row>
    <row r="293" spans="2:11" x14ac:dyDescent="0.25">
      <c r="B293" s="198">
        <v>252</v>
      </c>
      <c r="C293" s="199">
        <v>31636429</v>
      </c>
      <c r="D293" s="199" t="s">
        <v>2148</v>
      </c>
      <c r="E293" s="199" t="s">
        <v>1977</v>
      </c>
      <c r="F293" s="200">
        <v>43556</v>
      </c>
      <c r="G293" s="200">
        <v>43646</v>
      </c>
      <c r="H293" s="199">
        <v>668691</v>
      </c>
      <c r="I293" s="199">
        <v>668691</v>
      </c>
      <c r="J293" s="199">
        <v>0.71</v>
      </c>
      <c r="K293" s="199">
        <f t="shared" si="6"/>
        <v>474.77</v>
      </c>
    </row>
    <row r="294" spans="2:11" x14ac:dyDescent="0.25">
      <c r="B294" s="198">
        <v>253</v>
      </c>
      <c r="C294" s="199">
        <v>31651008</v>
      </c>
      <c r="D294" s="199" t="s">
        <v>2149</v>
      </c>
      <c r="E294" s="199" t="s">
        <v>1975</v>
      </c>
      <c r="F294" s="200">
        <v>43495</v>
      </c>
      <c r="G294" s="200">
        <v>43830</v>
      </c>
      <c r="H294" s="199">
        <v>459216</v>
      </c>
      <c r="I294" s="199">
        <v>459216</v>
      </c>
      <c r="J294" s="199">
        <v>0.71</v>
      </c>
      <c r="K294" s="199">
        <f t="shared" si="6"/>
        <v>326.04000000000002</v>
      </c>
    </row>
    <row r="295" spans="2:11" x14ac:dyDescent="0.25">
      <c r="B295" s="198">
        <v>254</v>
      </c>
      <c r="C295" s="199">
        <v>31651008</v>
      </c>
      <c r="D295" s="199" t="s">
        <v>2149</v>
      </c>
      <c r="E295" s="199" t="s">
        <v>1976</v>
      </c>
      <c r="F295" s="200">
        <v>43495</v>
      </c>
      <c r="G295" s="200">
        <v>43830</v>
      </c>
      <c r="H295" s="199">
        <v>230647</v>
      </c>
      <c r="I295" s="199">
        <v>230647</v>
      </c>
      <c r="J295" s="199">
        <v>0.71</v>
      </c>
      <c r="K295" s="199">
        <f t="shared" si="6"/>
        <v>163.76</v>
      </c>
    </row>
    <row r="296" spans="2:11" x14ac:dyDescent="0.25">
      <c r="B296" s="198">
        <v>255</v>
      </c>
      <c r="C296" s="199">
        <v>31739548</v>
      </c>
      <c r="D296" s="199" t="s">
        <v>2150</v>
      </c>
      <c r="E296" s="199" t="s">
        <v>1970</v>
      </c>
      <c r="F296" s="200">
        <v>43570</v>
      </c>
      <c r="G296" s="200">
        <v>43646</v>
      </c>
      <c r="H296" s="199">
        <v>311596</v>
      </c>
      <c r="I296" s="199">
        <v>311596</v>
      </c>
      <c r="J296" s="199">
        <v>0.71</v>
      </c>
      <c r="K296" s="199">
        <f t="shared" si="6"/>
        <v>221.23</v>
      </c>
    </row>
    <row r="297" spans="2:11" x14ac:dyDescent="0.25">
      <c r="B297" s="198">
        <v>256</v>
      </c>
      <c r="C297" s="199">
        <v>31742030</v>
      </c>
      <c r="D297" s="199" t="s">
        <v>2151</v>
      </c>
      <c r="E297" s="199" t="s">
        <v>1973</v>
      </c>
      <c r="F297" s="200">
        <v>43580</v>
      </c>
      <c r="G297" s="200">
        <v>43590</v>
      </c>
      <c r="H297" s="199">
        <v>4724</v>
      </c>
      <c r="I297" s="199">
        <v>4724</v>
      </c>
      <c r="J297" s="199">
        <v>0.71</v>
      </c>
      <c r="K297" s="199">
        <f t="shared" si="6"/>
        <v>3.35</v>
      </c>
    </row>
    <row r="298" spans="2:11" x14ac:dyDescent="0.25">
      <c r="B298" s="198">
        <v>257</v>
      </c>
      <c r="C298" s="199">
        <v>31742030</v>
      </c>
      <c r="D298" s="199" t="s">
        <v>2151</v>
      </c>
      <c r="E298" s="199" t="s">
        <v>1974</v>
      </c>
      <c r="F298" s="200">
        <v>43580</v>
      </c>
      <c r="G298" s="200">
        <v>43590</v>
      </c>
      <c r="H298" s="199">
        <v>15</v>
      </c>
      <c r="I298" s="199">
        <v>15</v>
      </c>
      <c r="J298" s="199">
        <v>0.71</v>
      </c>
      <c r="K298" s="199">
        <f t="shared" ref="K298:K361" si="7">ROUND(I298*(J298/1000),2)</f>
        <v>0.01</v>
      </c>
    </row>
    <row r="299" spans="2:11" x14ac:dyDescent="0.25">
      <c r="B299" s="198">
        <v>258</v>
      </c>
      <c r="C299" s="199">
        <v>31744342</v>
      </c>
      <c r="D299" s="199" t="s">
        <v>2152</v>
      </c>
      <c r="E299" s="199" t="s">
        <v>1971</v>
      </c>
      <c r="F299" s="200">
        <v>43570</v>
      </c>
      <c r="G299" s="200">
        <v>43646</v>
      </c>
      <c r="H299" s="199">
        <v>868949</v>
      </c>
      <c r="I299" s="199">
        <v>868949</v>
      </c>
      <c r="J299" s="199">
        <v>0.71</v>
      </c>
      <c r="K299" s="199">
        <f t="shared" si="7"/>
        <v>616.95000000000005</v>
      </c>
    </row>
    <row r="300" spans="2:11" x14ac:dyDescent="0.25">
      <c r="B300" s="198">
        <v>259</v>
      </c>
      <c r="C300" s="199">
        <v>31744448</v>
      </c>
      <c r="D300" s="199" t="s">
        <v>2153</v>
      </c>
      <c r="E300" s="199" t="s">
        <v>1972</v>
      </c>
      <c r="F300" s="200">
        <v>43580</v>
      </c>
      <c r="G300" s="200">
        <v>43590</v>
      </c>
      <c r="H300" s="199">
        <v>1</v>
      </c>
      <c r="I300" s="199">
        <v>1</v>
      </c>
      <c r="J300" s="199">
        <v>0.71</v>
      </c>
      <c r="K300" s="199">
        <f t="shared" si="7"/>
        <v>0</v>
      </c>
    </row>
    <row r="301" spans="2:11" x14ac:dyDescent="0.25">
      <c r="B301" s="198">
        <v>260</v>
      </c>
      <c r="C301" s="199">
        <v>31744448</v>
      </c>
      <c r="D301" s="199" t="s">
        <v>2153</v>
      </c>
      <c r="E301" s="199" t="s">
        <v>1973</v>
      </c>
      <c r="F301" s="200">
        <v>43580</v>
      </c>
      <c r="G301" s="200">
        <v>43590</v>
      </c>
      <c r="H301" s="199">
        <v>7732</v>
      </c>
      <c r="I301" s="199">
        <v>7732</v>
      </c>
      <c r="J301" s="199">
        <v>0.71</v>
      </c>
      <c r="K301" s="199">
        <f t="shared" si="7"/>
        <v>5.49</v>
      </c>
    </row>
    <row r="302" spans="2:11" x14ac:dyDescent="0.25">
      <c r="B302" s="198">
        <v>261</v>
      </c>
      <c r="C302" s="199">
        <v>31744448</v>
      </c>
      <c r="D302" s="199" t="s">
        <v>2153</v>
      </c>
      <c r="E302" s="199" t="s">
        <v>1974</v>
      </c>
      <c r="F302" s="200">
        <v>43580</v>
      </c>
      <c r="G302" s="200">
        <v>43590</v>
      </c>
      <c r="H302" s="199">
        <v>28</v>
      </c>
      <c r="I302" s="199">
        <v>28</v>
      </c>
      <c r="J302" s="199">
        <v>0.71</v>
      </c>
      <c r="K302" s="199">
        <f t="shared" si="7"/>
        <v>0.02</v>
      </c>
    </row>
    <row r="303" spans="2:11" x14ac:dyDescent="0.25">
      <c r="B303" s="198">
        <v>262</v>
      </c>
      <c r="C303" s="199">
        <v>31747755</v>
      </c>
      <c r="D303" s="199" t="s">
        <v>2154</v>
      </c>
      <c r="E303" s="199" t="s">
        <v>1970</v>
      </c>
      <c r="F303" s="200">
        <v>43497</v>
      </c>
      <c r="G303" s="200">
        <v>43830</v>
      </c>
      <c r="H303" s="199">
        <v>143928</v>
      </c>
      <c r="I303" s="199">
        <v>143928</v>
      </c>
      <c r="J303" s="199">
        <v>0.71</v>
      </c>
      <c r="K303" s="199">
        <f t="shared" si="7"/>
        <v>102.19</v>
      </c>
    </row>
    <row r="304" spans="2:11" x14ac:dyDescent="0.25">
      <c r="B304" s="198">
        <v>263</v>
      </c>
      <c r="C304" s="199">
        <v>31747755</v>
      </c>
      <c r="D304" s="199" t="s">
        <v>2154</v>
      </c>
      <c r="E304" s="199" t="s">
        <v>1971</v>
      </c>
      <c r="F304" s="200">
        <v>43497</v>
      </c>
      <c r="G304" s="200">
        <v>43830</v>
      </c>
      <c r="H304" s="199">
        <v>99205</v>
      </c>
      <c r="I304" s="199">
        <v>99205</v>
      </c>
      <c r="J304" s="199">
        <v>0.71</v>
      </c>
      <c r="K304" s="199">
        <f t="shared" si="7"/>
        <v>70.44</v>
      </c>
    </row>
    <row r="305" spans="2:11" x14ac:dyDescent="0.25">
      <c r="B305" s="198">
        <v>264</v>
      </c>
      <c r="C305" s="199">
        <v>31747755</v>
      </c>
      <c r="D305" s="199" t="s">
        <v>2154</v>
      </c>
      <c r="E305" s="199" t="s">
        <v>1977</v>
      </c>
      <c r="F305" s="200">
        <v>43497</v>
      </c>
      <c r="G305" s="200">
        <v>43830</v>
      </c>
      <c r="H305" s="199">
        <v>77679</v>
      </c>
      <c r="I305" s="199">
        <v>77679</v>
      </c>
      <c r="J305" s="199">
        <v>0.71</v>
      </c>
      <c r="K305" s="199">
        <f t="shared" si="7"/>
        <v>55.15</v>
      </c>
    </row>
    <row r="306" spans="2:11" x14ac:dyDescent="0.25">
      <c r="B306" s="198">
        <v>265</v>
      </c>
      <c r="C306" s="199">
        <v>31747755</v>
      </c>
      <c r="D306" s="199" t="s">
        <v>2154</v>
      </c>
      <c r="E306" s="199" t="s">
        <v>1969</v>
      </c>
      <c r="F306" s="200">
        <v>43497</v>
      </c>
      <c r="G306" s="200">
        <v>43830</v>
      </c>
      <c r="H306" s="199">
        <v>48247</v>
      </c>
      <c r="I306" s="199">
        <v>48247</v>
      </c>
      <c r="J306" s="199">
        <v>0.71</v>
      </c>
      <c r="K306" s="199">
        <f t="shared" si="7"/>
        <v>34.26</v>
      </c>
    </row>
    <row r="307" spans="2:11" x14ac:dyDescent="0.25">
      <c r="B307" s="198">
        <v>266</v>
      </c>
      <c r="C307" s="199">
        <v>31789346</v>
      </c>
      <c r="D307" s="199" t="s">
        <v>2155</v>
      </c>
      <c r="E307" s="199" t="s">
        <v>1971</v>
      </c>
      <c r="F307" s="200">
        <v>43556</v>
      </c>
      <c r="G307" s="200">
        <v>43738</v>
      </c>
      <c r="H307" s="199">
        <v>355022</v>
      </c>
      <c r="I307" s="199">
        <v>355022</v>
      </c>
      <c r="J307" s="199">
        <v>0.71</v>
      </c>
      <c r="K307" s="199">
        <f t="shared" si="7"/>
        <v>252.07</v>
      </c>
    </row>
    <row r="308" spans="2:11" x14ac:dyDescent="0.25">
      <c r="B308" s="198">
        <v>267</v>
      </c>
      <c r="C308" s="199">
        <v>31796659</v>
      </c>
      <c r="D308" s="199" t="s">
        <v>2156</v>
      </c>
      <c r="E308" s="199" t="s">
        <v>1972</v>
      </c>
      <c r="F308" s="200">
        <v>43556</v>
      </c>
      <c r="G308" s="200">
        <v>43737</v>
      </c>
      <c r="H308" s="199">
        <v>92</v>
      </c>
      <c r="I308" s="199">
        <v>92</v>
      </c>
      <c r="J308" s="199">
        <v>0.71</v>
      </c>
      <c r="K308" s="199">
        <f t="shared" si="7"/>
        <v>7.0000000000000007E-2</v>
      </c>
    </row>
    <row r="309" spans="2:11" x14ac:dyDescent="0.25">
      <c r="B309" s="198">
        <v>268</v>
      </c>
      <c r="C309" s="199">
        <v>31796659</v>
      </c>
      <c r="D309" s="199" t="s">
        <v>2156</v>
      </c>
      <c r="E309" s="199" t="s">
        <v>1973</v>
      </c>
      <c r="F309" s="200">
        <v>43556</v>
      </c>
      <c r="G309" s="200">
        <v>43737</v>
      </c>
      <c r="H309" s="199">
        <v>674867</v>
      </c>
      <c r="I309" s="199">
        <v>674867</v>
      </c>
      <c r="J309" s="199">
        <v>0.71</v>
      </c>
      <c r="K309" s="199">
        <f t="shared" si="7"/>
        <v>479.16</v>
      </c>
    </row>
    <row r="310" spans="2:11" x14ac:dyDescent="0.25">
      <c r="B310" s="198">
        <v>269</v>
      </c>
      <c r="C310" s="199">
        <v>31796659</v>
      </c>
      <c r="D310" s="199" t="s">
        <v>2156</v>
      </c>
      <c r="E310" s="199" t="s">
        <v>1974</v>
      </c>
      <c r="F310" s="200">
        <v>43556</v>
      </c>
      <c r="G310" s="200">
        <v>43737</v>
      </c>
      <c r="H310" s="199">
        <v>3268</v>
      </c>
      <c r="I310" s="199">
        <v>3268</v>
      </c>
      <c r="J310" s="199">
        <v>0.71</v>
      </c>
      <c r="K310" s="199">
        <f t="shared" si="7"/>
        <v>2.3199999999999998</v>
      </c>
    </row>
    <row r="311" spans="2:11" x14ac:dyDescent="0.25">
      <c r="B311" s="198">
        <v>270</v>
      </c>
      <c r="C311" s="199">
        <v>31875258</v>
      </c>
      <c r="D311" s="199" t="s">
        <v>2157</v>
      </c>
      <c r="E311" s="199" t="s">
        <v>1971</v>
      </c>
      <c r="F311" s="200">
        <v>43577</v>
      </c>
      <c r="G311" s="200">
        <v>43611</v>
      </c>
      <c r="H311" s="199">
        <v>192781</v>
      </c>
      <c r="I311" s="199">
        <v>192781</v>
      </c>
      <c r="J311" s="199">
        <v>0.71</v>
      </c>
      <c r="K311" s="199">
        <f t="shared" si="7"/>
        <v>136.87</v>
      </c>
    </row>
    <row r="312" spans="2:11" x14ac:dyDescent="0.25">
      <c r="B312" s="198">
        <v>271</v>
      </c>
      <c r="C312" s="199">
        <v>31886356</v>
      </c>
      <c r="D312" s="199" t="s">
        <v>2158</v>
      </c>
      <c r="E312" s="199" t="s">
        <v>1977</v>
      </c>
      <c r="F312" s="200">
        <v>43549</v>
      </c>
      <c r="G312" s="200">
        <v>43737</v>
      </c>
      <c r="H312" s="199">
        <v>1328093</v>
      </c>
      <c r="I312" s="199">
        <v>1328093</v>
      </c>
      <c r="J312" s="199">
        <v>0.71</v>
      </c>
      <c r="K312" s="199">
        <f t="shared" si="7"/>
        <v>942.95</v>
      </c>
    </row>
    <row r="313" spans="2:11" x14ac:dyDescent="0.25">
      <c r="B313" s="198">
        <v>272</v>
      </c>
      <c r="C313" s="199">
        <v>31909279</v>
      </c>
      <c r="D313" s="199" t="s">
        <v>2159</v>
      </c>
      <c r="E313" s="199" t="s">
        <v>1977</v>
      </c>
      <c r="F313" s="200">
        <v>43570</v>
      </c>
      <c r="G313" s="200">
        <v>43611</v>
      </c>
      <c r="H313" s="199">
        <v>100012</v>
      </c>
      <c r="I313" s="199">
        <v>100012</v>
      </c>
      <c r="J313" s="199">
        <v>0.71</v>
      </c>
      <c r="K313" s="199">
        <f t="shared" si="7"/>
        <v>71.010000000000005</v>
      </c>
    </row>
    <row r="314" spans="2:11" x14ac:dyDescent="0.25">
      <c r="B314" s="198">
        <v>273</v>
      </c>
      <c r="C314" s="199">
        <v>31909282</v>
      </c>
      <c r="D314" s="199" t="s">
        <v>2160</v>
      </c>
      <c r="E314" s="199" t="s">
        <v>1971</v>
      </c>
      <c r="F314" s="200">
        <v>43570</v>
      </c>
      <c r="G314" s="200">
        <v>43611</v>
      </c>
      <c r="H314" s="199">
        <v>413785</v>
      </c>
      <c r="I314" s="199">
        <v>413785</v>
      </c>
      <c r="J314" s="199">
        <v>0.71</v>
      </c>
      <c r="K314" s="199">
        <f t="shared" si="7"/>
        <v>293.79000000000002</v>
      </c>
    </row>
    <row r="315" spans="2:11" x14ac:dyDescent="0.25">
      <c r="B315" s="198">
        <v>274</v>
      </c>
      <c r="C315" s="199">
        <v>31913314</v>
      </c>
      <c r="D315" s="199" t="s">
        <v>2161</v>
      </c>
      <c r="E315" s="199" t="s">
        <v>1971</v>
      </c>
      <c r="F315" s="200">
        <v>43584</v>
      </c>
      <c r="G315" s="200">
        <v>43632</v>
      </c>
      <c r="H315" s="199">
        <v>440937</v>
      </c>
      <c r="I315" s="199">
        <v>440937</v>
      </c>
      <c r="J315" s="199">
        <v>0.71</v>
      </c>
      <c r="K315" s="199">
        <f t="shared" si="7"/>
        <v>313.07</v>
      </c>
    </row>
    <row r="316" spans="2:11" x14ac:dyDescent="0.25">
      <c r="B316" s="198">
        <v>275</v>
      </c>
      <c r="C316" s="199">
        <v>31922609</v>
      </c>
      <c r="D316" s="199" t="s">
        <v>2162</v>
      </c>
      <c r="E316" s="199" t="s">
        <v>1975</v>
      </c>
      <c r="F316" s="200">
        <v>43504</v>
      </c>
      <c r="G316" s="200">
        <v>43830</v>
      </c>
      <c r="H316" s="199">
        <v>7291</v>
      </c>
      <c r="I316" s="199">
        <v>7291</v>
      </c>
      <c r="J316" s="199">
        <v>0.71</v>
      </c>
      <c r="K316" s="199">
        <f t="shared" si="7"/>
        <v>5.18</v>
      </c>
    </row>
    <row r="317" spans="2:11" x14ac:dyDescent="0.25">
      <c r="B317" s="198">
        <v>276</v>
      </c>
      <c r="C317" s="199">
        <v>31922609</v>
      </c>
      <c r="D317" s="199" t="s">
        <v>2162</v>
      </c>
      <c r="E317" s="199" t="s">
        <v>1976</v>
      </c>
      <c r="F317" s="200">
        <v>43504</v>
      </c>
      <c r="G317" s="200">
        <v>43830</v>
      </c>
      <c r="H317" s="199">
        <v>4993</v>
      </c>
      <c r="I317" s="199">
        <v>4993</v>
      </c>
      <c r="J317" s="199">
        <v>0.71</v>
      </c>
      <c r="K317" s="199">
        <f t="shared" si="7"/>
        <v>3.55</v>
      </c>
    </row>
    <row r="318" spans="2:11" x14ac:dyDescent="0.25">
      <c r="B318" s="198">
        <v>277</v>
      </c>
      <c r="C318" s="199">
        <v>31933778</v>
      </c>
      <c r="D318" s="199" t="s">
        <v>2163</v>
      </c>
      <c r="E318" s="199" t="s">
        <v>1971</v>
      </c>
      <c r="F318" s="200">
        <v>43563</v>
      </c>
      <c r="G318" s="200">
        <v>43723</v>
      </c>
      <c r="H318" s="199">
        <v>308993</v>
      </c>
      <c r="I318" s="199">
        <v>308993</v>
      </c>
      <c r="J318" s="199">
        <v>0.71</v>
      </c>
      <c r="K318" s="199">
        <f t="shared" si="7"/>
        <v>219.39</v>
      </c>
    </row>
    <row r="319" spans="2:11" x14ac:dyDescent="0.25">
      <c r="B319" s="198">
        <v>278</v>
      </c>
      <c r="C319" s="199">
        <v>31933956</v>
      </c>
      <c r="D319" s="199" t="s">
        <v>2164</v>
      </c>
      <c r="E319" s="199" t="s">
        <v>1971</v>
      </c>
      <c r="F319" s="200">
        <v>43535</v>
      </c>
      <c r="G319" s="200">
        <v>43737</v>
      </c>
      <c r="H319" s="199">
        <v>348982</v>
      </c>
      <c r="I319" s="199">
        <v>348982</v>
      </c>
      <c r="J319" s="199">
        <v>0.71</v>
      </c>
      <c r="K319" s="199">
        <f t="shared" si="7"/>
        <v>247.78</v>
      </c>
    </row>
    <row r="320" spans="2:11" x14ac:dyDescent="0.25">
      <c r="B320" s="198">
        <v>279</v>
      </c>
      <c r="C320" s="199">
        <v>31934019</v>
      </c>
      <c r="D320" s="199" t="s">
        <v>2165</v>
      </c>
      <c r="E320" s="199" t="s">
        <v>1971</v>
      </c>
      <c r="F320" s="200">
        <v>43598</v>
      </c>
      <c r="G320" s="200">
        <v>43723</v>
      </c>
      <c r="H320" s="199">
        <v>280979</v>
      </c>
      <c r="I320" s="199">
        <v>280979</v>
      </c>
      <c r="J320" s="199">
        <v>0.71</v>
      </c>
      <c r="K320" s="199">
        <f t="shared" si="7"/>
        <v>199.5</v>
      </c>
    </row>
    <row r="321" spans="2:11" x14ac:dyDescent="0.25">
      <c r="B321" s="198">
        <v>280</v>
      </c>
      <c r="C321" s="199">
        <v>31935608</v>
      </c>
      <c r="D321" s="199" t="s">
        <v>2166</v>
      </c>
      <c r="E321" s="199" t="s">
        <v>1970</v>
      </c>
      <c r="F321" s="200">
        <v>43577</v>
      </c>
      <c r="G321" s="200">
        <v>43730</v>
      </c>
      <c r="H321" s="199">
        <v>101369</v>
      </c>
      <c r="I321" s="199">
        <v>101369</v>
      </c>
      <c r="J321" s="199">
        <v>0.71</v>
      </c>
      <c r="K321" s="199">
        <f t="shared" si="7"/>
        <v>71.97</v>
      </c>
    </row>
    <row r="322" spans="2:11" x14ac:dyDescent="0.25">
      <c r="B322" s="198">
        <v>281</v>
      </c>
      <c r="C322" s="199">
        <v>31935608</v>
      </c>
      <c r="D322" s="199" t="s">
        <v>2166</v>
      </c>
      <c r="E322" s="199" t="s">
        <v>1969</v>
      </c>
      <c r="F322" s="200">
        <v>43577</v>
      </c>
      <c r="G322" s="200">
        <v>43730</v>
      </c>
      <c r="H322" s="199">
        <v>51781</v>
      </c>
      <c r="I322" s="199">
        <v>51781</v>
      </c>
      <c r="J322" s="199">
        <v>0.71</v>
      </c>
      <c r="K322" s="199">
        <f t="shared" si="7"/>
        <v>36.76</v>
      </c>
    </row>
    <row r="323" spans="2:11" x14ac:dyDescent="0.25">
      <c r="B323" s="198">
        <v>282</v>
      </c>
      <c r="C323" s="199">
        <v>32053865</v>
      </c>
      <c r="D323" s="199" t="s">
        <v>2167</v>
      </c>
      <c r="E323" s="199" t="s">
        <v>1977</v>
      </c>
      <c r="F323" s="200">
        <v>43586</v>
      </c>
      <c r="G323" s="200">
        <v>43737</v>
      </c>
      <c r="H323" s="199">
        <v>409436</v>
      </c>
      <c r="I323" s="199">
        <v>409436</v>
      </c>
      <c r="J323" s="199">
        <v>0.71</v>
      </c>
      <c r="K323" s="199">
        <f t="shared" si="7"/>
        <v>290.7</v>
      </c>
    </row>
    <row r="324" spans="2:11" x14ac:dyDescent="0.25">
      <c r="B324" s="198">
        <v>283</v>
      </c>
      <c r="C324" s="199">
        <v>32129146</v>
      </c>
      <c r="D324" s="199" t="s">
        <v>2168</v>
      </c>
      <c r="E324" s="199" t="s">
        <v>1971</v>
      </c>
      <c r="F324" s="200">
        <v>43584</v>
      </c>
      <c r="G324" s="200">
        <v>43639</v>
      </c>
      <c r="H324" s="199">
        <v>620495</v>
      </c>
      <c r="I324" s="199">
        <v>620495</v>
      </c>
      <c r="J324" s="199">
        <v>0.71</v>
      </c>
      <c r="K324" s="199">
        <f t="shared" si="7"/>
        <v>440.55</v>
      </c>
    </row>
    <row r="325" spans="2:11" x14ac:dyDescent="0.25">
      <c r="B325" s="198">
        <v>284</v>
      </c>
      <c r="C325" s="199">
        <v>32158327</v>
      </c>
      <c r="D325" s="199" t="s">
        <v>2169</v>
      </c>
      <c r="E325" s="199" t="s">
        <v>1977</v>
      </c>
      <c r="F325" s="200">
        <v>43577</v>
      </c>
      <c r="G325" s="200">
        <v>43646</v>
      </c>
      <c r="H325" s="199">
        <v>1746525</v>
      </c>
      <c r="I325" s="199">
        <v>1746525</v>
      </c>
      <c r="J325" s="199">
        <v>0.71</v>
      </c>
      <c r="K325" s="199">
        <f t="shared" si="7"/>
        <v>1240.03</v>
      </c>
    </row>
    <row r="326" spans="2:11" x14ac:dyDescent="0.25">
      <c r="B326" s="198">
        <v>285</v>
      </c>
      <c r="C326" s="199">
        <v>32158565</v>
      </c>
      <c r="D326" s="199" t="s">
        <v>2170</v>
      </c>
      <c r="E326" s="199" t="s">
        <v>1971</v>
      </c>
      <c r="F326" s="200">
        <v>43556</v>
      </c>
      <c r="G326" s="200">
        <v>43737</v>
      </c>
      <c r="H326" s="199">
        <v>122848</v>
      </c>
      <c r="I326" s="199">
        <v>122848</v>
      </c>
      <c r="J326" s="199">
        <v>0.71</v>
      </c>
      <c r="K326" s="199">
        <f t="shared" si="7"/>
        <v>87.22</v>
      </c>
    </row>
    <row r="327" spans="2:11" x14ac:dyDescent="0.25">
      <c r="B327" s="198">
        <v>286</v>
      </c>
      <c r="C327" s="199">
        <v>32158594</v>
      </c>
      <c r="D327" s="199" t="s">
        <v>2171</v>
      </c>
      <c r="E327" s="199" t="s">
        <v>1977</v>
      </c>
      <c r="F327" s="200">
        <v>43556</v>
      </c>
      <c r="G327" s="200">
        <v>43737</v>
      </c>
      <c r="H327" s="199">
        <v>102361</v>
      </c>
      <c r="I327" s="199">
        <v>102361</v>
      </c>
      <c r="J327" s="199">
        <v>0.71</v>
      </c>
      <c r="K327" s="199">
        <f t="shared" si="7"/>
        <v>72.680000000000007</v>
      </c>
    </row>
    <row r="328" spans="2:11" x14ac:dyDescent="0.25">
      <c r="B328" s="198">
        <v>287</v>
      </c>
      <c r="C328" s="199">
        <v>32158628</v>
      </c>
      <c r="D328" s="199" t="s">
        <v>2172</v>
      </c>
      <c r="E328" s="199" t="s">
        <v>1971</v>
      </c>
      <c r="F328" s="200">
        <v>43591</v>
      </c>
      <c r="G328" s="200">
        <v>43814</v>
      </c>
      <c r="H328" s="199">
        <v>1524847</v>
      </c>
      <c r="I328" s="199">
        <v>1524847</v>
      </c>
      <c r="J328" s="199">
        <v>0.71</v>
      </c>
      <c r="K328" s="199">
        <f t="shared" si="7"/>
        <v>1082.6400000000001</v>
      </c>
    </row>
    <row r="329" spans="2:11" x14ac:dyDescent="0.25">
      <c r="B329" s="198">
        <v>288</v>
      </c>
      <c r="C329" s="199">
        <v>32192388</v>
      </c>
      <c r="D329" s="199" t="s">
        <v>2173</v>
      </c>
      <c r="E329" s="199" t="s">
        <v>1971</v>
      </c>
      <c r="F329" s="200">
        <v>43593</v>
      </c>
      <c r="G329" s="200">
        <v>43709</v>
      </c>
      <c r="H329" s="199">
        <v>330303</v>
      </c>
      <c r="I329" s="199">
        <v>330303</v>
      </c>
      <c r="J329" s="199">
        <v>0.71</v>
      </c>
      <c r="K329" s="199">
        <f t="shared" si="7"/>
        <v>234.52</v>
      </c>
    </row>
    <row r="330" spans="2:11" x14ac:dyDescent="0.25">
      <c r="B330" s="198">
        <v>289</v>
      </c>
      <c r="C330" s="199">
        <v>32247287</v>
      </c>
      <c r="D330" s="199" t="s">
        <v>2174</v>
      </c>
      <c r="E330" s="199" t="s">
        <v>1971</v>
      </c>
      <c r="F330" s="200">
        <v>43570</v>
      </c>
      <c r="G330" s="200">
        <v>43737</v>
      </c>
      <c r="H330" s="199">
        <v>38538</v>
      </c>
      <c r="I330" s="199">
        <v>38538</v>
      </c>
      <c r="J330" s="199">
        <v>0.71</v>
      </c>
      <c r="K330" s="199">
        <f t="shared" si="7"/>
        <v>27.36</v>
      </c>
    </row>
    <row r="331" spans="2:11" x14ac:dyDescent="0.25">
      <c r="B331" s="198">
        <v>290</v>
      </c>
      <c r="C331" s="199">
        <v>32247317</v>
      </c>
      <c r="D331" s="199" t="s">
        <v>2175</v>
      </c>
      <c r="E331" s="199" t="s">
        <v>1969</v>
      </c>
      <c r="F331" s="200">
        <v>43570</v>
      </c>
      <c r="G331" s="200">
        <v>43737</v>
      </c>
      <c r="H331" s="199">
        <v>68330</v>
      </c>
      <c r="I331" s="199">
        <v>68330</v>
      </c>
      <c r="J331" s="199">
        <v>0.71</v>
      </c>
      <c r="K331" s="199">
        <f t="shared" si="7"/>
        <v>48.51</v>
      </c>
    </row>
    <row r="332" spans="2:11" x14ac:dyDescent="0.25">
      <c r="B332" s="198">
        <v>291</v>
      </c>
      <c r="C332" s="199">
        <v>32247347</v>
      </c>
      <c r="D332" s="199" t="s">
        <v>2176</v>
      </c>
      <c r="E332" s="199" t="s">
        <v>1977</v>
      </c>
      <c r="F332" s="200">
        <v>43570</v>
      </c>
      <c r="G332" s="200">
        <v>43737</v>
      </c>
      <c r="H332" s="199">
        <v>80886</v>
      </c>
      <c r="I332" s="199">
        <v>80886</v>
      </c>
      <c r="J332" s="199">
        <v>0.71</v>
      </c>
      <c r="K332" s="199">
        <f t="shared" si="7"/>
        <v>57.43</v>
      </c>
    </row>
    <row r="333" spans="2:11" x14ac:dyDescent="0.25">
      <c r="B333" s="198">
        <v>292</v>
      </c>
      <c r="C333" s="199">
        <v>32251183</v>
      </c>
      <c r="D333" s="199" t="s">
        <v>2177</v>
      </c>
      <c r="E333" s="199" t="s">
        <v>1971</v>
      </c>
      <c r="F333" s="200">
        <v>43570</v>
      </c>
      <c r="G333" s="200">
        <v>43611</v>
      </c>
      <c r="H333" s="199">
        <v>1410017</v>
      </c>
      <c r="I333" s="199">
        <v>1410017</v>
      </c>
      <c r="J333" s="199">
        <v>0.71</v>
      </c>
      <c r="K333" s="199">
        <f t="shared" si="7"/>
        <v>1001.11</v>
      </c>
    </row>
    <row r="334" spans="2:11" x14ac:dyDescent="0.25">
      <c r="B334" s="198">
        <v>293</v>
      </c>
      <c r="C334" s="199">
        <v>32266400</v>
      </c>
      <c r="D334" s="199" t="s">
        <v>2178</v>
      </c>
      <c r="E334" s="199" t="s">
        <v>1971</v>
      </c>
      <c r="F334" s="200">
        <v>43556</v>
      </c>
      <c r="G334" s="200">
        <v>43828</v>
      </c>
      <c r="H334" s="199">
        <v>261687</v>
      </c>
      <c r="I334" s="199">
        <v>261687</v>
      </c>
      <c r="J334" s="199">
        <v>0.71</v>
      </c>
      <c r="K334" s="199">
        <f t="shared" si="7"/>
        <v>185.8</v>
      </c>
    </row>
    <row r="335" spans="2:11" x14ac:dyDescent="0.25">
      <c r="B335" s="198">
        <v>294</v>
      </c>
      <c r="C335" s="199">
        <v>32277448</v>
      </c>
      <c r="D335" s="199" t="s">
        <v>2179</v>
      </c>
      <c r="E335" s="199" t="s">
        <v>1969</v>
      </c>
      <c r="F335" s="200">
        <v>43556</v>
      </c>
      <c r="G335" s="200">
        <v>43793</v>
      </c>
      <c r="H335" s="199">
        <v>568409</v>
      </c>
      <c r="I335" s="199">
        <v>568409</v>
      </c>
      <c r="J335" s="199">
        <v>0.71</v>
      </c>
      <c r="K335" s="199">
        <f t="shared" si="7"/>
        <v>403.57</v>
      </c>
    </row>
    <row r="336" spans="2:11" x14ac:dyDescent="0.25">
      <c r="B336" s="198">
        <v>295</v>
      </c>
      <c r="C336" s="199">
        <v>32304484</v>
      </c>
      <c r="D336" s="199" t="s">
        <v>2180</v>
      </c>
      <c r="E336" s="199" t="s">
        <v>1971</v>
      </c>
      <c r="F336" s="200">
        <v>43584</v>
      </c>
      <c r="G336" s="200">
        <v>43730</v>
      </c>
      <c r="H336" s="199">
        <v>134738</v>
      </c>
      <c r="I336" s="199">
        <v>134738</v>
      </c>
      <c r="J336" s="199">
        <v>0.71</v>
      </c>
      <c r="K336" s="199">
        <f t="shared" si="7"/>
        <v>95.66</v>
      </c>
    </row>
    <row r="337" spans="2:11" x14ac:dyDescent="0.25">
      <c r="B337" s="198">
        <v>296</v>
      </c>
      <c r="C337" s="199">
        <v>32399404</v>
      </c>
      <c r="D337" s="199" t="s">
        <v>2181</v>
      </c>
      <c r="E337" s="199" t="s">
        <v>1971</v>
      </c>
      <c r="F337" s="200">
        <v>43570</v>
      </c>
      <c r="G337" s="200">
        <v>43674</v>
      </c>
      <c r="H337" s="199">
        <v>439219</v>
      </c>
      <c r="I337" s="199">
        <v>439219</v>
      </c>
      <c r="J337" s="199">
        <v>0.71</v>
      </c>
      <c r="K337" s="199">
        <f t="shared" si="7"/>
        <v>311.85000000000002</v>
      </c>
    </row>
    <row r="338" spans="2:11" x14ac:dyDescent="0.25">
      <c r="B338" s="198">
        <v>297</v>
      </c>
      <c r="C338" s="199">
        <v>32451296</v>
      </c>
      <c r="D338" s="199" t="s">
        <v>2182</v>
      </c>
      <c r="E338" s="199" t="s">
        <v>1970</v>
      </c>
      <c r="F338" s="200">
        <v>43556</v>
      </c>
      <c r="G338" s="200">
        <v>43646</v>
      </c>
      <c r="H338" s="199">
        <v>167362</v>
      </c>
      <c r="I338" s="199">
        <v>167362</v>
      </c>
      <c r="J338" s="199">
        <v>0.71</v>
      </c>
      <c r="K338" s="199">
        <f t="shared" si="7"/>
        <v>118.83</v>
      </c>
    </row>
    <row r="339" spans="2:11" x14ac:dyDescent="0.25">
      <c r="B339" s="198">
        <v>298</v>
      </c>
      <c r="C339" s="199">
        <v>32505775</v>
      </c>
      <c r="D339" s="199" t="s">
        <v>2183</v>
      </c>
      <c r="E339" s="199" t="s">
        <v>1972</v>
      </c>
      <c r="F339" s="200">
        <v>43580</v>
      </c>
      <c r="G339" s="200">
        <v>43590</v>
      </c>
      <c r="H339" s="199">
        <v>9</v>
      </c>
      <c r="I339" s="199">
        <v>9</v>
      </c>
      <c r="J339" s="199">
        <v>0.71</v>
      </c>
      <c r="K339" s="199">
        <f t="shared" si="7"/>
        <v>0.01</v>
      </c>
    </row>
    <row r="340" spans="2:11" x14ac:dyDescent="0.25">
      <c r="B340" s="198">
        <v>299</v>
      </c>
      <c r="C340" s="199">
        <v>32505775</v>
      </c>
      <c r="D340" s="199" t="s">
        <v>2183</v>
      </c>
      <c r="E340" s="199" t="s">
        <v>1973</v>
      </c>
      <c r="F340" s="200">
        <v>43580</v>
      </c>
      <c r="G340" s="200">
        <v>43590</v>
      </c>
      <c r="H340" s="199">
        <v>81655</v>
      </c>
      <c r="I340" s="199">
        <v>81655</v>
      </c>
      <c r="J340" s="199">
        <v>0.71</v>
      </c>
      <c r="K340" s="199">
        <f t="shared" si="7"/>
        <v>57.98</v>
      </c>
    </row>
    <row r="341" spans="2:11" x14ac:dyDescent="0.25">
      <c r="B341" s="198">
        <v>300</v>
      </c>
      <c r="C341" s="199">
        <v>32505775</v>
      </c>
      <c r="D341" s="199" t="s">
        <v>2183</v>
      </c>
      <c r="E341" s="199" t="s">
        <v>1974</v>
      </c>
      <c r="F341" s="200">
        <v>43580</v>
      </c>
      <c r="G341" s="200">
        <v>43590</v>
      </c>
      <c r="H341" s="199">
        <v>280</v>
      </c>
      <c r="I341" s="199">
        <v>280</v>
      </c>
      <c r="J341" s="199">
        <v>0.71</v>
      </c>
      <c r="K341" s="199">
        <f t="shared" si="7"/>
        <v>0.2</v>
      </c>
    </row>
    <row r="342" spans="2:11" x14ac:dyDescent="0.25">
      <c r="B342" s="198">
        <v>301</v>
      </c>
      <c r="C342" s="199">
        <v>32507974</v>
      </c>
      <c r="D342" s="199" t="s">
        <v>2184</v>
      </c>
      <c r="E342" s="199" t="s">
        <v>1977</v>
      </c>
      <c r="F342" s="200">
        <v>43584</v>
      </c>
      <c r="G342" s="200">
        <v>43793</v>
      </c>
      <c r="H342" s="199">
        <v>820251</v>
      </c>
      <c r="I342" s="199">
        <v>820251</v>
      </c>
      <c r="J342" s="199">
        <v>0.71</v>
      </c>
      <c r="K342" s="199">
        <f t="shared" si="7"/>
        <v>582.38</v>
      </c>
    </row>
    <row r="343" spans="2:11" x14ac:dyDescent="0.25">
      <c r="B343" s="198">
        <v>302</v>
      </c>
      <c r="C343" s="199">
        <v>32513049</v>
      </c>
      <c r="D343" s="199" t="s">
        <v>2185</v>
      </c>
      <c r="E343" s="199" t="s">
        <v>1970</v>
      </c>
      <c r="F343" s="200">
        <v>43563</v>
      </c>
      <c r="G343" s="200">
        <v>43590</v>
      </c>
      <c r="H343" s="199">
        <v>39</v>
      </c>
      <c r="I343" s="199">
        <v>39</v>
      </c>
      <c r="J343" s="199">
        <v>0.71</v>
      </c>
      <c r="K343" s="199">
        <f t="shared" si="7"/>
        <v>0.03</v>
      </c>
    </row>
    <row r="344" spans="2:11" x14ac:dyDescent="0.25">
      <c r="B344" s="198">
        <v>303</v>
      </c>
      <c r="C344" s="199">
        <v>32513049</v>
      </c>
      <c r="D344" s="199" t="s">
        <v>2185</v>
      </c>
      <c r="E344" s="199" t="s">
        <v>1971</v>
      </c>
      <c r="F344" s="200">
        <v>43563</v>
      </c>
      <c r="G344" s="200">
        <v>43590</v>
      </c>
      <c r="H344" s="199">
        <v>9</v>
      </c>
      <c r="I344" s="199">
        <v>9</v>
      </c>
      <c r="J344" s="199">
        <v>0.71</v>
      </c>
      <c r="K344" s="199">
        <f t="shared" si="7"/>
        <v>0.01</v>
      </c>
    </row>
    <row r="345" spans="2:11" x14ac:dyDescent="0.25">
      <c r="B345" s="198">
        <v>304</v>
      </c>
      <c r="C345" s="199">
        <v>32513049</v>
      </c>
      <c r="D345" s="199" t="s">
        <v>2185</v>
      </c>
      <c r="E345" s="199" t="s">
        <v>1977</v>
      </c>
      <c r="F345" s="200">
        <v>43563</v>
      </c>
      <c r="G345" s="200">
        <v>43590</v>
      </c>
      <c r="H345" s="199">
        <v>4</v>
      </c>
      <c r="I345" s="199">
        <v>4</v>
      </c>
      <c r="J345" s="199">
        <v>0.71</v>
      </c>
      <c r="K345" s="199">
        <f t="shared" si="7"/>
        <v>0</v>
      </c>
    </row>
    <row r="346" spans="2:11" x14ac:dyDescent="0.25">
      <c r="B346" s="198">
        <v>305</v>
      </c>
      <c r="C346" s="199">
        <v>32513049</v>
      </c>
      <c r="D346" s="199" t="s">
        <v>2185</v>
      </c>
      <c r="E346" s="199" t="s">
        <v>1969</v>
      </c>
      <c r="F346" s="200">
        <v>43563</v>
      </c>
      <c r="G346" s="200">
        <v>43590</v>
      </c>
      <c r="H346" s="199">
        <v>157</v>
      </c>
      <c r="I346" s="199">
        <v>157</v>
      </c>
      <c r="J346" s="199">
        <v>0.71</v>
      </c>
      <c r="K346" s="199">
        <f t="shared" si="7"/>
        <v>0.11</v>
      </c>
    </row>
    <row r="347" spans="2:11" x14ac:dyDescent="0.25">
      <c r="B347" s="198">
        <v>306</v>
      </c>
      <c r="C347" s="199">
        <v>32520373</v>
      </c>
      <c r="D347" s="199" t="s">
        <v>2186</v>
      </c>
      <c r="E347" s="199" t="s">
        <v>1972</v>
      </c>
      <c r="F347" s="200">
        <v>43613</v>
      </c>
      <c r="G347" s="200">
        <v>43744</v>
      </c>
      <c r="H347" s="199">
        <v>17</v>
      </c>
      <c r="I347" s="199">
        <v>17</v>
      </c>
      <c r="J347" s="199">
        <v>0.71</v>
      </c>
      <c r="K347" s="199">
        <f t="shared" si="7"/>
        <v>0.01</v>
      </c>
    </row>
    <row r="348" spans="2:11" x14ac:dyDescent="0.25">
      <c r="B348" s="198">
        <v>307</v>
      </c>
      <c r="C348" s="199">
        <v>32520373</v>
      </c>
      <c r="D348" s="199" t="s">
        <v>2186</v>
      </c>
      <c r="E348" s="199" t="s">
        <v>1973</v>
      </c>
      <c r="F348" s="200">
        <v>43613</v>
      </c>
      <c r="G348" s="200">
        <v>43744</v>
      </c>
      <c r="H348" s="199">
        <v>104561</v>
      </c>
      <c r="I348" s="199">
        <v>104561</v>
      </c>
      <c r="J348" s="199">
        <v>0.71</v>
      </c>
      <c r="K348" s="199">
        <f t="shared" si="7"/>
        <v>74.239999999999995</v>
      </c>
    </row>
    <row r="349" spans="2:11" x14ac:dyDescent="0.25">
      <c r="B349" s="198">
        <v>308</v>
      </c>
      <c r="C349" s="199">
        <v>32520373</v>
      </c>
      <c r="D349" s="199" t="s">
        <v>2186</v>
      </c>
      <c r="E349" s="199" t="s">
        <v>1974</v>
      </c>
      <c r="F349" s="200">
        <v>43613</v>
      </c>
      <c r="G349" s="200">
        <v>43744</v>
      </c>
      <c r="H349" s="199">
        <v>422</v>
      </c>
      <c r="I349" s="199">
        <v>422</v>
      </c>
      <c r="J349" s="199">
        <v>0.71</v>
      </c>
      <c r="K349" s="199">
        <f t="shared" si="7"/>
        <v>0.3</v>
      </c>
    </row>
    <row r="350" spans="2:11" x14ac:dyDescent="0.25">
      <c r="B350" s="198">
        <v>309</v>
      </c>
      <c r="C350" s="199">
        <v>32520374</v>
      </c>
      <c r="D350" s="199" t="s">
        <v>2187</v>
      </c>
      <c r="E350" s="199" t="s">
        <v>1977</v>
      </c>
      <c r="F350" s="200">
        <v>43613</v>
      </c>
      <c r="G350" s="200">
        <v>43744</v>
      </c>
      <c r="H350" s="199">
        <v>183362</v>
      </c>
      <c r="I350" s="199">
        <v>183362</v>
      </c>
      <c r="J350" s="199">
        <v>0.71</v>
      </c>
      <c r="K350" s="199">
        <f t="shared" si="7"/>
        <v>130.19</v>
      </c>
    </row>
    <row r="351" spans="2:11" x14ac:dyDescent="0.25">
      <c r="B351" s="198">
        <v>310</v>
      </c>
      <c r="C351" s="199">
        <v>32520377</v>
      </c>
      <c r="D351" s="199" t="s">
        <v>2188</v>
      </c>
      <c r="E351" s="199" t="s">
        <v>1970</v>
      </c>
      <c r="F351" s="200">
        <v>43613</v>
      </c>
      <c r="G351" s="200">
        <v>43639</v>
      </c>
      <c r="H351" s="199">
        <v>112220</v>
      </c>
      <c r="I351" s="199">
        <v>112220</v>
      </c>
      <c r="J351" s="199">
        <v>0.71</v>
      </c>
      <c r="K351" s="199">
        <f t="shared" si="7"/>
        <v>79.680000000000007</v>
      </c>
    </row>
    <row r="352" spans="2:11" x14ac:dyDescent="0.25">
      <c r="B352" s="198">
        <v>311</v>
      </c>
      <c r="C352" s="199">
        <v>32532313</v>
      </c>
      <c r="D352" s="199" t="s">
        <v>2189</v>
      </c>
      <c r="E352" s="199" t="s">
        <v>1972</v>
      </c>
      <c r="F352" s="200">
        <v>43598</v>
      </c>
      <c r="G352" s="200">
        <v>43611</v>
      </c>
      <c r="H352" s="199">
        <v>33</v>
      </c>
      <c r="I352" s="199">
        <v>33</v>
      </c>
      <c r="J352" s="199">
        <v>0.71</v>
      </c>
      <c r="K352" s="199">
        <f t="shared" si="7"/>
        <v>0.02</v>
      </c>
    </row>
    <row r="353" spans="2:11" x14ac:dyDescent="0.25">
      <c r="B353" s="198">
        <v>312</v>
      </c>
      <c r="C353" s="199">
        <v>32532313</v>
      </c>
      <c r="D353" s="199" t="s">
        <v>2189</v>
      </c>
      <c r="E353" s="199" t="s">
        <v>1973</v>
      </c>
      <c r="F353" s="200">
        <v>43598</v>
      </c>
      <c r="G353" s="200">
        <v>43611</v>
      </c>
      <c r="H353" s="199">
        <v>240987</v>
      </c>
      <c r="I353" s="199">
        <v>240987</v>
      </c>
      <c r="J353" s="199">
        <v>0.71</v>
      </c>
      <c r="K353" s="199">
        <f t="shared" si="7"/>
        <v>171.1</v>
      </c>
    </row>
    <row r="354" spans="2:11" x14ac:dyDescent="0.25">
      <c r="B354" s="198">
        <v>313</v>
      </c>
      <c r="C354" s="199">
        <v>32532313</v>
      </c>
      <c r="D354" s="199" t="s">
        <v>2189</v>
      </c>
      <c r="E354" s="199" t="s">
        <v>1974</v>
      </c>
      <c r="F354" s="200">
        <v>43598</v>
      </c>
      <c r="G354" s="200">
        <v>43611</v>
      </c>
      <c r="H354" s="199">
        <v>763</v>
      </c>
      <c r="I354" s="199">
        <v>763</v>
      </c>
      <c r="J354" s="199">
        <v>0.71</v>
      </c>
      <c r="K354" s="199">
        <f t="shared" si="7"/>
        <v>0.54</v>
      </c>
    </row>
    <row r="355" spans="2:11" x14ac:dyDescent="0.25">
      <c r="B355" s="198">
        <v>314</v>
      </c>
      <c r="C355" s="199">
        <v>32539604</v>
      </c>
      <c r="D355" s="199" t="s">
        <v>2190</v>
      </c>
      <c r="E355" s="199" t="s">
        <v>1977</v>
      </c>
      <c r="F355" s="200">
        <v>43584</v>
      </c>
      <c r="G355" s="200">
        <v>43639</v>
      </c>
      <c r="H355" s="199">
        <v>632992</v>
      </c>
      <c r="I355" s="199">
        <v>632992</v>
      </c>
      <c r="J355" s="199">
        <v>0.71</v>
      </c>
      <c r="K355" s="199">
        <f t="shared" si="7"/>
        <v>449.42</v>
      </c>
    </row>
    <row r="356" spans="2:11" x14ac:dyDescent="0.25">
      <c r="B356" s="198">
        <v>315</v>
      </c>
      <c r="C356" s="199">
        <v>32573602</v>
      </c>
      <c r="D356" s="199" t="s">
        <v>2191</v>
      </c>
      <c r="E356" s="199" t="s">
        <v>1971</v>
      </c>
      <c r="F356" s="200">
        <v>43571</v>
      </c>
      <c r="G356" s="200">
        <v>43758</v>
      </c>
      <c r="H356" s="199">
        <v>498936</v>
      </c>
      <c r="I356" s="199">
        <v>498936</v>
      </c>
      <c r="J356" s="199">
        <v>0.71</v>
      </c>
      <c r="K356" s="199">
        <f t="shared" si="7"/>
        <v>354.24</v>
      </c>
    </row>
    <row r="357" spans="2:11" x14ac:dyDescent="0.25">
      <c r="B357" s="198">
        <v>316</v>
      </c>
      <c r="C357" s="199">
        <v>32741602</v>
      </c>
      <c r="D357" s="199" t="s">
        <v>2192</v>
      </c>
      <c r="E357" s="199" t="s">
        <v>1975</v>
      </c>
      <c r="F357" s="200">
        <v>43556</v>
      </c>
      <c r="G357" s="200">
        <v>43646</v>
      </c>
      <c r="H357" s="199">
        <v>2839191</v>
      </c>
      <c r="I357" s="199">
        <v>2839191</v>
      </c>
      <c r="J357" s="199">
        <v>0.71</v>
      </c>
      <c r="K357" s="199">
        <f t="shared" si="7"/>
        <v>2015.83</v>
      </c>
    </row>
    <row r="358" spans="2:11" x14ac:dyDescent="0.25">
      <c r="B358" s="198">
        <v>317</v>
      </c>
      <c r="C358" s="199">
        <v>32741602</v>
      </c>
      <c r="D358" s="199" t="s">
        <v>2192</v>
      </c>
      <c r="E358" s="199" t="s">
        <v>1976</v>
      </c>
      <c r="F358" s="200">
        <v>43556</v>
      </c>
      <c r="G358" s="200">
        <v>43646</v>
      </c>
      <c r="H358" s="199">
        <v>1405762</v>
      </c>
      <c r="I358" s="199">
        <v>1405762</v>
      </c>
      <c r="J358" s="199">
        <v>0.71</v>
      </c>
      <c r="K358" s="199">
        <f t="shared" si="7"/>
        <v>998.09</v>
      </c>
    </row>
    <row r="359" spans="2:11" x14ac:dyDescent="0.25">
      <c r="B359" s="198">
        <v>318</v>
      </c>
      <c r="C359" s="199">
        <v>32757896</v>
      </c>
      <c r="D359" s="199" t="s">
        <v>2193</v>
      </c>
      <c r="E359" s="199" t="s">
        <v>1970</v>
      </c>
      <c r="F359" s="200">
        <v>43584</v>
      </c>
      <c r="G359" s="200">
        <v>43646</v>
      </c>
      <c r="H359" s="199">
        <v>993483</v>
      </c>
      <c r="I359" s="199">
        <v>993483</v>
      </c>
      <c r="J359" s="199">
        <v>0.71</v>
      </c>
      <c r="K359" s="199">
        <f t="shared" si="7"/>
        <v>705.37</v>
      </c>
    </row>
    <row r="360" spans="2:11" x14ac:dyDescent="0.25">
      <c r="B360" s="198">
        <v>319</v>
      </c>
      <c r="C360" s="199">
        <v>32757896</v>
      </c>
      <c r="D360" s="199" t="s">
        <v>2193</v>
      </c>
      <c r="E360" s="199" t="s">
        <v>1971</v>
      </c>
      <c r="F360" s="200">
        <v>43584</v>
      </c>
      <c r="G360" s="200">
        <v>43646</v>
      </c>
      <c r="H360" s="199">
        <v>829759</v>
      </c>
      <c r="I360" s="199">
        <v>829759</v>
      </c>
      <c r="J360" s="199">
        <v>0.71</v>
      </c>
      <c r="K360" s="199">
        <f t="shared" si="7"/>
        <v>589.13</v>
      </c>
    </row>
    <row r="361" spans="2:11" x14ac:dyDescent="0.25">
      <c r="B361" s="198">
        <v>320</v>
      </c>
      <c r="C361" s="199">
        <v>32757896</v>
      </c>
      <c r="D361" s="199" t="s">
        <v>2193</v>
      </c>
      <c r="E361" s="199" t="s">
        <v>1977</v>
      </c>
      <c r="F361" s="200">
        <v>43584</v>
      </c>
      <c r="G361" s="200">
        <v>43646</v>
      </c>
      <c r="H361" s="199">
        <v>395642</v>
      </c>
      <c r="I361" s="199">
        <v>395642</v>
      </c>
      <c r="J361" s="199">
        <v>0.71</v>
      </c>
      <c r="K361" s="199">
        <f t="shared" si="7"/>
        <v>280.91000000000003</v>
      </c>
    </row>
    <row r="362" spans="2:11" x14ac:dyDescent="0.25">
      <c r="B362" s="198">
        <v>321</v>
      </c>
      <c r="C362" s="199">
        <v>32757896</v>
      </c>
      <c r="D362" s="199" t="s">
        <v>2193</v>
      </c>
      <c r="E362" s="199" t="s">
        <v>1969</v>
      </c>
      <c r="F362" s="200">
        <v>43584</v>
      </c>
      <c r="G362" s="200">
        <v>43646</v>
      </c>
      <c r="H362" s="199">
        <v>245783</v>
      </c>
      <c r="I362" s="199">
        <v>245783</v>
      </c>
      <c r="J362" s="199">
        <v>0.71</v>
      </c>
      <c r="K362" s="199">
        <f t="shared" ref="K362:K425" si="8">ROUND(I362*(J362/1000),2)</f>
        <v>174.51</v>
      </c>
    </row>
    <row r="363" spans="2:11" x14ac:dyDescent="0.25">
      <c r="B363" s="198">
        <v>322</v>
      </c>
      <c r="C363" s="199">
        <v>32784997</v>
      </c>
      <c r="D363" s="199" t="s">
        <v>2194</v>
      </c>
      <c r="E363" s="199" t="s">
        <v>1977</v>
      </c>
      <c r="F363" s="200">
        <v>43598</v>
      </c>
      <c r="G363" s="200">
        <v>43695</v>
      </c>
      <c r="H363" s="199">
        <v>272357</v>
      </c>
      <c r="I363" s="199">
        <v>272357</v>
      </c>
      <c r="J363" s="199">
        <v>0.71</v>
      </c>
      <c r="K363" s="199">
        <f t="shared" si="8"/>
        <v>193.37</v>
      </c>
    </row>
    <row r="364" spans="2:11" x14ac:dyDescent="0.25">
      <c r="B364" s="198">
        <v>323</v>
      </c>
      <c r="C364" s="199">
        <v>32785512</v>
      </c>
      <c r="D364" s="199" t="s">
        <v>2195</v>
      </c>
      <c r="E364" s="199" t="s">
        <v>1971</v>
      </c>
      <c r="F364" s="200">
        <v>43549</v>
      </c>
      <c r="G364" s="200">
        <v>43712</v>
      </c>
      <c r="H364" s="199">
        <v>626658</v>
      </c>
      <c r="I364" s="199">
        <v>626658</v>
      </c>
      <c r="J364" s="199">
        <v>0.71</v>
      </c>
      <c r="K364" s="199">
        <f t="shared" si="8"/>
        <v>444.93</v>
      </c>
    </row>
    <row r="365" spans="2:11" x14ac:dyDescent="0.25">
      <c r="B365" s="198">
        <v>324</v>
      </c>
      <c r="C365" s="199">
        <v>32800657</v>
      </c>
      <c r="D365" s="199" t="s">
        <v>2196</v>
      </c>
      <c r="E365" s="199" t="s">
        <v>1972</v>
      </c>
      <c r="F365" s="200">
        <v>43549</v>
      </c>
      <c r="G365" s="200">
        <v>43596</v>
      </c>
      <c r="H365" s="199">
        <v>21</v>
      </c>
      <c r="I365" s="199">
        <v>21</v>
      </c>
      <c r="J365" s="199">
        <v>0.71</v>
      </c>
      <c r="K365" s="199">
        <f t="shared" si="8"/>
        <v>0.01</v>
      </c>
    </row>
    <row r="366" spans="2:11" x14ac:dyDescent="0.25">
      <c r="B366" s="198">
        <v>325</v>
      </c>
      <c r="C366" s="199">
        <v>32800657</v>
      </c>
      <c r="D366" s="199" t="s">
        <v>2196</v>
      </c>
      <c r="E366" s="199" t="s">
        <v>1973</v>
      </c>
      <c r="F366" s="200">
        <v>43549</v>
      </c>
      <c r="G366" s="200">
        <v>43596</v>
      </c>
      <c r="H366" s="199">
        <v>232428</v>
      </c>
      <c r="I366" s="199">
        <v>232428</v>
      </c>
      <c r="J366" s="199">
        <v>0.71</v>
      </c>
      <c r="K366" s="199">
        <f t="shared" si="8"/>
        <v>165.02</v>
      </c>
    </row>
    <row r="367" spans="2:11" x14ac:dyDescent="0.25">
      <c r="B367" s="198">
        <v>326</v>
      </c>
      <c r="C367" s="199">
        <v>32800657</v>
      </c>
      <c r="D367" s="199" t="s">
        <v>2196</v>
      </c>
      <c r="E367" s="199" t="s">
        <v>1974</v>
      </c>
      <c r="F367" s="200">
        <v>43549</v>
      </c>
      <c r="G367" s="200">
        <v>43596</v>
      </c>
      <c r="H367" s="199">
        <v>959</v>
      </c>
      <c r="I367" s="199">
        <v>959</v>
      </c>
      <c r="J367" s="199">
        <v>0.71</v>
      </c>
      <c r="K367" s="199">
        <f t="shared" si="8"/>
        <v>0.68</v>
      </c>
    </row>
    <row r="368" spans="2:11" x14ac:dyDescent="0.25">
      <c r="B368" s="198">
        <v>327</v>
      </c>
      <c r="C368" s="199">
        <v>32810080</v>
      </c>
      <c r="D368" s="199" t="s">
        <v>2197</v>
      </c>
      <c r="E368" s="199" t="s">
        <v>1972</v>
      </c>
      <c r="F368" s="200">
        <v>43580</v>
      </c>
      <c r="G368" s="200">
        <v>43590</v>
      </c>
      <c r="H368" s="199">
        <v>4</v>
      </c>
      <c r="I368" s="199">
        <v>4</v>
      </c>
      <c r="J368" s="199">
        <v>0.71</v>
      </c>
      <c r="K368" s="199">
        <f t="shared" si="8"/>
        <v>0</v>
      </c>
    </row>
    <row r="369" spans="2:11" x14ac:dyDescent="0.25">
      <c r="B369" s="198">
        <v>328</v>
      </c>
      <c r="C369" s="199">
        <v>32810080</v>
      </c>
      <c r="D369" s="199" t="s">
        <v>2197</v>
      </c>
      <c r="E369" s="199" t="s">
        <v>1973</v>
      </c>
      <c r="F369" s="200">
        <v>43580</v>
      </c>
      <c r="G369" s="200">
        <v>43590</v>
      </c>
      <c r="H369" s="199">
        <v>26570</v>
      </c>
      <c r="I369" s="199">
        <v>26570</v>
      </c>
      <c r="J369" s="199">
        <v>0.71</v>
      </c>
      <c r="K369" s="199">
        <f t="shared" si="8"/>
        <v>18.86</v>
      </c>
    </row>
    <row r="370" spans="2:11" x14ac:dyDescent="0.25">
      <c r="B370" s="198">
        <v>329</v>
      </c>
      <c r="C370" s="199">
        <v>32810080</v>
      </c>
      <c r="D370" s="199" t="s">
        <v>2197</v>
      </c>
      <c r="E370" s="199" t="s">
        <v>1974</v>
      </c>
      <c r="F370" s="200">
        <v>43580</v>
      </c>
      <c r="G370" s="200">
        <v>43590</v>
      </c>
      <c r="H370" s="199">
        <v>56</v>
      </c>
      <c r="I370" s="199">
        <v>56</v>
      </c>
      <c r="J370" s="199">
        <v>0.71</v>
      </c>
      <c r="K370" s="199">
        <f t="shared" si="8"/>
        <v>0.04</v>
      </c>
    </row>
    <row r="371" spans="2:11" x14ac:dyDescent="0.25">
      <c r="B371" s="198">
        <v>330</v>
      </c>
      <c r="C371" s="199">
        <v>32876227</v>
      </c>
      <c r="D371" s="199" t="s">
        <v>2198</v>
      </c>
      <c r="E371" s="199" t="s">
        <v>1977</v>
      </c>
      <c r="F371" s="200">
        <v>43584</v>
      </c>
      <c r="G371" s="200">
        <v>43646</v>
      </c>
      <c r="H371" s="199">
        <v>767131</v>
      </c>
      <c r="I371" s="199">
        <v>767131</v>
      </c>
      <c r="J371" s="199">
        <v>0.71</v>
      </c>
      <c r="K371" s="199">
        <f t="shared" si="8"/>
        <v>544.66</v>
      </c>
    </row>
    <row r="372" spans="2:11" x14ac:dyDescent="0.25">
      <c r="B372" s="198">
        <v>331</v>
      </c>
      <c r="C372" s="199">
        <v>32876246</v>
      </c>
      <c r="D372" s="199" t="s">
        <v>2199</v>
      </c>
      <c r="E372" s="199" t="s">
        <v>1971</v>
      </c>
      <c r="F372" s="200">
        <v>43584</v>
      </c>
      <c r="G372" s="200">
        <v>43646</v>
      </c>
      <c r="H372" s="199">
        <v>772281</v>
      </c>
      <c r="I372" s="199">
        <v>772281</v>
      </c>
      <c r="J372" s="199">
        <v>0.71</v>
      </c>
      <c r="K372" s="199">
        <f t="shared" si="8"/>
        <v>548.32000000000005</v>
      </c>
    </row>
    <row r="373" spans="2:11" x14ac:dyDescent="0.25">
      <c r="B373" s="198">
        <v>332</v>
      </c>
      <c r="C373" s="199">
        <v>32885069</v>
      </c>
      <c r="D373" s="199" t="s">
        <v>2200</v>
      </c>
      <c r="E373" s="199" t="s">
        <v>1970</v>
      </c>
      <c r="F373" s="200">
        <v>43584</v>
      </c>
      <c r="G373" s="200">
        <v>43639</v>
      </c>
      <c r="H373" s="199">
        <v>614164</v>
      </c>
      <c r="I373" s="199">
        <v>614164</v>
      </c>
      <c r="J373" s="199">
        <v>0.71</v>
      </c>
      <c r="K373" s="199">
        <f t="shared" si="8"/>
        <v>436.06</v>
      </c>
    </row>
    <row r="374" spans="2:11" x14ac:dyDescent="0.25">
      <c r="B374" s="198">
        <v>333</v>
      </c>
      <c r="C374" s="199">
        <v>32885069</v>
      </c>
      <c r="D374" s="199" t="s">
        <v>2200</v>
      </c>
      <c r="E374" s="199" t="s">
        <v>1969</v>
      </c>
      <c r="F374" s="200">
        <v>43584</v>
      </c>
      <c r="G374" s="200">
        <v>43639</v>
      </c>
      <c r="H374" s="199">
        <v>379712</v>
      </c>
      <c r="I374" s="199">
        <v>379712</v>
      </c>
      <c r="J374" s="199">
        <v>0.71</v>
      </c>
      <c r="K374" s="199">
        <f t="shared" si="8"/>
        <v>269.60000000000002</v>
      </c>
    </row>
    <row r="375" spans="2:11" x14ac:dyDescent="0.25">
      <c r="B375" s="198">
        <v>334</v>
      </c>
      <c r="C375" s="199">
        <v>32890618</v>
      </c>
      <c r="D375" s="199" t="s">
        <v>2201</v>
      </c>
      <c r="E375" s="199" t="s">
        <v>1971</v>
      </c>
      <c r="F375" s="200">
        <v>43584</v>
      </c>
      <c r="G375" s="200">
        <v>43639</v>
      </c>
      <c r="H375" s="199">
        <v>884619</v>
      </c>
      <c r="I375" s="199">
        <v>884619</v>
      </c>
      <c r="J375" s="199">
        <v>0.71</v>
      </c>
      <c r="K375" s="199">
        <f t="shared" si="8"/>
        <v>628.08000000000004</v>
      </c>
    </row>
    <row r="376" spans="2:11" x14ac:dyDescent="0.25">
      <c r="B376" s="198">
        <v>335</v>
      </c>
      <c r="C376" s="199">
        <v>32890618</v>
      </c>
      <c r="D376" s="199" t="s">
        <v>2201</v>
      </c>
      <c r="E376" s="199" t="s">
        <v>1977</v>
      </c>
      <c r="F376" s="200">
        <v>43584</v>
      </c>
      <c r="G376" s="200">
        <v>43639</v>
      </c>
      <c r="H376" s="199">
        <v>433774</v>
      </c>
      <c r="I376" s="199">
        <v>433774</v>
      </c>
      <c r="J376" s="199">
        <v>0.71</v>
      </c>
      <c r="K376" s="199">
        <f t="shared" si="8"/>
        <v>307.98</v>
      </c>
    </row>
    <row r="377" spans="2:11" x14ac:dyDescent="0.25">
      <c r="B377" s="198">
        <v>336</v>
      </c>
      <c r="C377" s="199">
        <v>32892760</v>
      </c>
      <c r="D377" s="199" t="s">
        <v>2202</v>
      </c>
      <c r="E377" s="199" t="s">
        <v>1971</v>
      </c>
      <c r="F377" s="200">
        <v>43556</v>
      </c>
      <c r="G377" s="200">
        <v>43632</v>
      </c>
      <c r="H377" s="199">
        <v>572854</v>
      </c>
      <c r="I377" s="199">
        <v>572854</v>
      </c>
      <c r="J377" s="199">
        <v>0.71</v>
      </c>
      <c r="K377" s="199">
        <f t="shared" si="8"/>
        <v>406.73</v>
      </c>
    </row>
    <row r="378" spans="2:11" x14ac:dyDescent="0.25">
      <c r="B378" s="198">
        <v>337</v>
      </c>
      <c r="C378" s="199">
        <v>32892760</v>
      </c>
      <c r="D378" s="199" t="s">
        <v>2202</v>
      </c>
      <c r="E378" s="199" t="s">
        <v>1977</v>
      </c>
      <c r="F378" s="200">
        <v>43556</v>
      </c>
      <c r="G378" s="200">
        <v>43632</v>
      </c>
      <c r="H378" s="199">
        <v>647467</v>
      </c>
      <c r="I378" s="199">
        <v>647467</v>
      </c>
      <c r="J378" s="199">
        <v>0.71</v>
      </c>
      <c r="K378" s="199">
        <f t="shared" si="8"/>
        <v>459.7</v>
      </c>
    </row>
    <row r="379" spans="2:11" x14ac:dyDescent="0.25">
      <c r="B379" s="198">
        <v>338</v>
      </c>
      <c r="C379" s="199">
        <v>32894415</v>
      </c>
      <c r="D379" s="199" t="s">
        <v>2203</v>
      </c>
      <c r="E379" s="199" t="s">
        <v>1977</v>
      </c>
      <c r="F379" s="200">
        <v>43577</v>
      </c>
      <c r="G379" s="200">
        <v>43632</v>
      </c>
      <c r="H379" s="199">
        <v>969742</v>
      </c>
      <c r="I379" s="199">
        <v>969742</v>
      </c>
      <c r="J379" s="199">
        <v>0.71</v>
      </c>
      <c r="K379" s="199">
        <f t="shared" si="8"/>
        <v>688.52</v>
      </c>
    </row>
    <row r="380" spans="2:11" x14ac:dyDescent="0.25">
      <c r="B380" s="198">
        <v>339</v>
      </c>
      <c r="C380" s="199">
        <v>32894480</v>
      </c>
      <c r="D380" s="199" t="s">
        <v>2204</v>
      </c>
      <c r="E380" s="199" t="s">
        <v>1971</v>
      </c>
      <c r="F380" s="200">
        <v>43577</v>
      </c>
      <c r="G380" s="200">
        <v>43632</v>
      </c>
      <c r="H380" s="199">
        <v>959862</v>
      </c>
      <c r="I380" s="199">
        <v>959862</v>
      </c>
      <c r="J380" s="199">
        <v>0.71</v>
      </c>
      <c r="K380" s="199">
        <f t="shared" si="8"/>
        <v>681.5</v>
      </c>
    </row>
    <row r="381" spans="2:11" x14ac:dyDescent="0.25">
      <c r="B381" s="198">
        <v>340</v>
      </c>
      <c r="C381" s="199">
        <v>32894481</v>
      </c>
      <c r="D381" s="199" t="s">
        <v>2205</v>
      </c>
      <c r="E381" s="199" t="s">
        <v>1971</v>
      </c>
      <c r="F381" s="200">
        <v>43556</v>
      </c>
      <c r="G381" s="200">
        <v>43830</v>
      </c>
      <c r="H381" s="199">
        <v>616937</v>
      </c>
      <c r="I381" s="199">
        <v>616937</v>
      </c>
      <c r="J381" s="199">
        <v>0.71</v>
      </c>
      <c r="K381" s="199">
        <f t="shared" si="8"/>
        <v>438.03</v>
      </c>
    </row>
    <row r="382" spans="2:11" x14ac:dyDescent="0.25">
      <c r="B382" s="198">
        <v>341</v>
      </c>
      <c r="C382" s="199">
        <v>32894481</v>
      </c>
      <c r="D382" s="199" t="s">
        <v>2205</v>
      </c>
      <c r="E382" s="199" t="s">
        <v>1977</v>
      </c>
      <c r="F382" s="200">
        <v>43556</v>
      </c>
      <c r="G382" s="200">
        <v>43830</v>
      </c>
      <c r="H382" s="199">
        <v>736666</v>
      </c>
      <c r="I382" s="199">
        <v>736666</v>
      </c>
      <c r="J382" s="199">
        <v>0.71</v>
      </c>
      <c r="K382" s="199">
        <f t="shared" si="8"/>
        <v>523.03</v>
      </c>
    </row>
    <row r="383" spans="2:11" x14ac:dyDescent="0.25">
      <c r="B383" s="198">
        <v>342</v>
      </c>
      <c r="C383" s="199">
        <v>32896457</v>
      </c>
      <c r="D383" s="199" t="s">
        <v>2206</v>
      </c>
      <c r="E383" s="199" t="s">
        <v>1972</v>
      </c>
      <c r="F383" s="200">
        <v>43556</v>
      </c>
      <c r="G383" s="200">
        <v>43828</v>
      </c>
      <c r="H383" s="199">
        <v>118</v>
      </c>
      <c r="I383" s="199">
        <v>118</v>
      </c>
      <c r="J383" s="199">
        <v>0.71</v>
      </c>
      <c r="K383" s="199">
        <f t="shared" si="8"/>
        <v>0.08</v>
      </c>
    </row>
    <row r="384" spans="2:11" x14ac:dyDescent="0.25">
      <c r="B384" s="198">
        <v>343</v>
      </c>
      <c r="C384" s="199">
        <v>32896457</v>
      </c>
      <c r="D384" s="199" t="s">
        <v>2206</v>
      </c>
      <c r="E384" s="199" t="s">
        <v>1973</v>
      </c>
      <c r="F384" s="200">
        <v>43556</v>
      </c>
      <c r="G384" s="200">
        <v>43828</v>
      </c>
      <c r="H384" s="199">
        <v>869870</v>
      </c>
      <c r="I384" s="199">
        <v>869870</v>
      </c>
      <c r="J384" s="199">
        <v>0.71</v>
      </c>
      <c r="K384" s="199">
        <f t="shared" si="8"/>
        <v>617.61</v>
      </c>
    </row>
    <row r="385" spans="2:11" x14ac:dyDescent="0.25">
      <c r="B385" s="198">
        <v>344</v>
      </c>
      <c r="C385" s="199">
        <v>32896457</v>
      </c>
      <c r="D385" s="199" t="s">
        <v>2206</v>
      </c>
      <c r="E385" s="199" t="s">
        <v>1974</v>
      </c>
      <c r="F385" s="200">
        <v>43556</v>
      </c>
      <c r="G385" s="200">
        <v>43828</v>
      </c>
      <c r="H385" s="199">
        <v>4974</v>
      </c>
      <c r="I385" s="199">
        <v>4974</v>
      </c>
      <c r="J385" s="199">
        <v>0.71</v>
      </c>
      <c r="K385" s="199">
        <f t="shared" si="8"/>
        <v>3.53</v>
      </c>
    </row>
    <row r="386" spans="2:11" x14ac:dyDescent="0.25">
      <c r="B386" s="198">
        <v>345</v>
      </c>
      <c r="C386" s="199">
        <v>32897513</v>
      </c>
      <c r="D386" s="199" t="s">
        <v>2207</v>
      </c>
      <c r="E386" s="199" t="s">
        <v>1975</v>
      </c>
      <c r="F386" s="200">
        <v>43578</v>
      </c>
      <c r="G386" s="200">
        <v>43646</v>
      </c>
      <c r="H386" s="199">
        <v>427453</v>
      </c>
      <c r="I386" s="199">
        <v>427453</v>
      </c>
      <c r="J386" s="199">
        <v>0.71</v>
      </c>
      <c r="K386" s="199">
        <f t="shared" si="8"/>
        <v>303.49</v>
      </c>
    </row>
    <row r="387" spans="2:11" x14ac:dyDescent="0.25">
      <c r="B387" s="198">
        <v>346</v>
      </c>
      <c r="C387" s="199">
        <v>32897513</v>
      </c>
      <c r="D387" s="199" t="s">
        <v>2207</v>
      </c>
      <c r="E387" s="199" t="s">
        <v>1976</v>
      </c>
      <c r="F387" s="200">
        <v>43578</v>
      </c>
      <c r="G387" s="200">
        <v>43646</v>
      </c>
      <c r="H387" s="199">
        <v>223275</v>
      </c>
      <c r="I387" s="199">
        <v>223275</v>
      </c>
      <c r="J387" s="199">
        <v>0.71</v>
      </c>
      <c r="K387" s="199">
        <f t="shared" si="8"/>
        <v>158.53</v>
      </c>
    </row>
    <row r="388" spans="2:11" x14ac:dyDescent="0.25">
      <c r="B388" s="198">
        <v>347</v>
      </c>
      <c r="C388" s="199">
        <v>32911295</v>
      </c>
      <c r="D388" s="199" t="s">
        <v>2208</v>
      </c>
      <c r="E388" s="199" t="s">
        <v>1972</v>
      </c>
      <c r="F388" s="200">
        <v>43556</v>
      </c>
      <c r="G388" s="200">
        <v>43616</v>
      </c>
      <c r="H388" s="199">
        <v>454</v>
      </c>
      <c r="I388" s="199">
        <v>454</v>
      </c>
      <c r="J388" s="199">
        <v>0.71</v>
      </c>
      <c r="K388" s="199">
        <f t="shared" si="8"/>
        <v>0.32</v>
      </c>
    </row>
    <row r="389" spans="2:11" x14ac:dyDescent="0.25">
      <c r="B389" s="198">
        <v>348</v>
      </c>
      <c r="C389" s="199">
        <v>32911295</v>
      </c>
      <c r="D389" s="199" t="s">
        <v>2208</v>
      </c>
      <c r="E389" s="199" t="s">
        <v>1973</v>
      </c>
      <c r="F389" s="200">
        <v>43556</v>
      </c>
      <c r="G389" s="200">
        <v>43616</v>
      </c>
      <c r="H389" s="199">
        <v>5084772</v>
      </c>
      <c r="I389" s="199">
        <v>5084772</v>
      </c>
      <c r="J389" s="199">
        <v>0.71</v>
      </c>
      <c r="K389" s="199">
        <f t="shared" si="8"/>
        <v>3610.19</v>
      </c>
    </row>
    <row r="390" spans="2:11" x14ac:dyDescent="0.25">
      <c r="B390" s="198">
        <v>349</v>
      </c>
      <c r="C390" s="199">
        <v>32911295</v>
      </c>
      <c r="D390" s="199" t="s">
        <v>2208</v>
      </c>
      <c r="E390" s="199" t="s">
        <v>1974</v>
      </c>
      <c r="F390" s="200">
        <v>43556</v>
      </c>
      <c r="G390" s="200">
        <v>43616</v>
      </c>
      <c r="H390" s="199">
        <v>18532</v>
      </c>
      <c r="I390" s="199">
        <v>18532</v>
      </c>
      <c r="J390" s="199">
        <v>0.71</v>
      </c>
      <c r="K390" s="199">
        <f t="shared" si="8"/>
        <v>13.16</v>
      </c>
    </row>
    <row r="391" spans="2:11" x14ac:dyDescent="0.25">
      <c r="B391" s="198">
        <v>350</v>
      </c>
      <c r="C391" s="199">
        <v>32915234</v>
      </c>
      <c r="D391" s="199" t="s">
        <v>2209</v>
      </c>
      <c r="E391" s="199" t="s">
        <v>1971</v>
      </c>
      <c r="F391" s="200">
        <v>43605</v>
      </c>
      <c r="G391" s="200">
        <v>43632</v>
      </c>
      <c r="H391" s="199">
        <v>276295</v>
      </c>
      <c r="I391" s="199">
        <v>276295</v>
      </c>
      <c r="J391" s="199">
        <v>0.71</v>
      </c>
      <c r="K391" s="199">
        <f t="shared" si="8"/>
        <v>196.17</v>
      </c>
    </row>
    <row r="392" spans="2:11" x14ac:dyDescent="0.25">
      <c r="B392" s="198">
        <v>351</v>
      </c>
      <c r="C392" s="199">
        <v>32915234</v>
      </c>
      <c r="D392" s="199" t="s">
        <v>2209</v>
      </c>
      <c r="E392" s="199" t="s">
        <v>1977</v>
      </c>
      <c r="F392" s="200">
        <v>43605</v>
      </c>
      <c r="G392" s="200">
        <v>43632</v>
      </c>
      <c r="H392" s="199">
        <v>390404</v>
      </c>
      <c r="I392" s="199">
        <v>390404</v>
      </c>
      <c r="J392" s="199">
        <v>0.71</v>
      </c>
      <c r="K392" s="199">
        <f t="shared" si="8"/>
        <v>277.19</v>
      </c>
    </row>
    <row r="393" spans="2:11" x14ac:dyDescent="0.25">
      <c r="B393" s="198">
        <v>352</v>
      </c>
      <c r="C393" s="199">
        <v>32916879</v>
      </c>
      <c r="D393" s="199" t="s">
        <v>2210</v>
      </c>
      <c r="E393" s="199" t="s">
        <v>1970</v>
      </c>
      <c r="F393" s="200">
        <v>43584</v>
      </c>
      <c r="G393" s="200">
        <v>43646</v>
      </c>
      <c r="H393" s="199">
        <v>791142</v>
      </c>
      <c r="I393" s="199">
        <v>791142</v>
      </c>
      <c r="J393" s="199">
        <v>0.71</v>
      </c>
      <c r="K393" s="199">
        <f t="shared" si="8"/>
        <v>561.71</v>
      </c>
    </row>
    <row r="394" spans="2:11" x14ac:dyDescent="0.25">
      <c r="B394" s="198">
        <v>353</v>
      </c>
      <c r="C394" s="199">
        <v>32917236</v>
      </c>
      <c r="D394" s="199" t="s">
        <v>2211</v>
      </c>
      <c r="E394" s="199" t="s">
        <v>1971</v>
      </c>
      <c r="F394" s="200">
        <v>43556</v>
      </c>
      <c r="G394" s="200">
        <v>43646</v>
      </c>
      <c r="H394" s="199">
        <v>433290</v>
      </c>
      <c r="I394" s="199">
        <v>433290</v>
      </c>
      <c r="J394" s="199">
        <v>0.71</v>
      </c>
      <c r="K394" s="199">
        <f t="shared" si="8"/>
        <v>307.64</v>
      </c>
    </row>
    <row r="395" spans="2:11" x14ac:dyDescent="0.25">
      <c r="B395" s="198">
        <v>354</v>
      </c>
      <c r="C395" s="199">
        <v>32917236</v>
      </c>
      <c r="D395" s="199" t="s">
        <v>2211</v>
      </c>
      <c r="E395" s="199" t="s">
        <v>1977</v>
      </c>
      <c r="F395" s="200">
        <v>43556</v>
      </c>
      <c r="G395" s="200">
        <v>43646</v>
      </c>
      <c r="H395" s="199">
        <v>295662</v>
      </c>
      <c r="I395" s="199">
        <v>295662</v>
      </c>
      <c r="J395" s="199">
        <v>0.71</v>
      </c>
      <c r="K395" s="199">
        <f t="shared" si="8"/>
        <v>209.92</v>
      </c>
    </row>
    <row r="396" spans="2:11" x14ac:dyDescent="0.25">
      <c r="B396" s="198">
        <v>355</v>
      </c>
      <c r="C396" s="199">
        <v>32921151</v>
      </c>
      <c r="D396" s="199" t="s">
        <v>2212</v>
      </c>
      <c r="E396" s="199" t="s">
        <v>1970</v>
      </c>
      <c r="F396" s="200">
        <v>43598</v>
      </c>
      <c r="G396" s="200">
        <v>43618</v>
      </c>
      <c r="H396" s="199">
        <v>230944</v>
      </c>
      <c r="I396" s="199">
        <v>230944</v>
      </c>
      <c r="J396" s="199">
        <v>0.71</v>
      </c>
      <c r="K396" s="199">
        <f t="shared" si="8"/>
        <v>163.97</v>
      </c>
    </row>
    <row r="397" spans="2:11" x14ac:dyDescent="0.25">
      <c r="B397" s="198">
        <v>356</v>
      </c>
      <c r="C397" s="199">
        <v>32921396</v>
      </c>
      <c r="D397" s="199" t="s">
        <v>2213</v>
      </c>
      <c r="E397" s="199" t="s">
        <v>1971</v>
      </c>
      <c r="F397" s="200">
        <v>43556</v>
      </c>
      <c r="G397" s="200">
        <v>43625</v>
      </c>
      <c r="H397" s="199">
        <v>690332</v>
      </c>
      <c r="I397" s="199">
        <v>690332</v>
      </c>
      <c r="J397" s="199">
        <v>0.71</v>
      </c>
      <c r="K397" s="199">
        <f t="shared" si="8"/>
        <v>490.14</v>
      </c>
    </row>
    <row r="398" spans="2:11" x14ac:dyDescent="0.25">
      <c r="B398" s="198">
        <v>357</v>
      </c>
      <c r="C398" s="199">
        <v>32921396</v>
      </c>
      <c r="D398" s="199" t="s">
        <v>2213</v>
      </c>
      <c r="E398" s="199" t="s">
        <v>1977</v>
      </c>
      <c r="F398" s="200">
        <v>43556</v>
      </c>
      <c r="G398" s="200">
        <v>43625</v>
      </c>
      <c r="H398" s="199">
        <v>460587</v>
      </c>
      <c r="I398" s="199">
        <v>460587</v>
      </c>
      <c r="J398" s="199">
        <v>0.71</v>
      </c>
      <c r="K398" s="199">
        <f t="shared" si="8"/>
        <v>327.02</v>
      </c>
    </row>
    <row r="399" spans="2:11" x14ac:dyDescent="0.25">
      <c r="B399" s="198">
        <v>358</v>
      </c>
      <c r="C399" s="199">
        <v>32922012</v>
      </c>
      <c r="D399" s="199" t="s">
        <v>2214</v>
      </c>
      <c r="E399" s="199" t="s">
        <v>1970</v>
      </c>
      <c r="F399" s="200">
        <v>43556</v>
      </c>
      <c r="G399" s="200">
        <v>43646</v>
      </c>
      <c r="H399" s="199">
        <v>488332</v>
      </c>
      <c r="I399" s="199">
        <v>488332</v>
      </c>
      <c r="J399" s="199">
        <v>0.71</v>
      </c>
      <c r="K399" s="199">
        <f t="shared" si="8"/>
        <v>346.72</v>
      </c>
    </row>
    <row r="400" spans="2:11" x14ac:dyDescent="0.25">
      <c r="B400" s="198">
        <v>359</v>
      </c>
      <c r="C400" s="199">
        <v>32922012</v>
      </c>
      <c r="D400" s="199" t="s">
        <v>2214</v>
      </c>
      <c r="E400" s="199" t="s">
        <v>1969</v>
      </c>
      <c r="F400" s="200">
        <v>43556</v>
      </c>
      <c r="G400" s="200">
        <v>43646</v>
      </c>
      <c r="H400" s="199">
        <v>202740</v>
      </c>
      <c r="I400" s="199">
        <v>202740</v>
      </c>
      <c r="J400" s="199">
        <v>0.71</v>
      </c>
      <c r="K400" s="199">
        <f t="shared" si="8"/>
        <v>143.94999999999999</v>
      </c>
    </row>
    <row r="401" spans="2:11" x14ac:dyDescent="0.25">
      <c r="B401" s="198">
        <v>360</v>
      </c>
      <c r="C401" s="199">
        <v>32922016</v>
      </c>
      <c r="D401" s="199" t="s">
        <v>2215</v>
      </c>
      <c r="E401" s="199" t="s">
        <v>1971</v>
      </c>
      <c r="F401" s="200">
        <v>43556</v>
      </c>
      <c r="G401" s="200">
        <v>43646</v>
      </c>
      <c r="H401" s="199">
        <v>659201</v>
      </c>
      <c r="I401" s="199">
        <v>659201</v>
      </c>
      <c r="J401" s="199">
        <v>0.71</v>
      </c>
      <c r="K401" s="199">
        <f t="shared" si="8"/>
        <v>468.03</v>
      </c>
    </row>
    <row r="402" spans="2:11" x14ac:dyDescent="0.25">
      <c r="B402" s="198">
        <v>361</v>
      </c>
      <c r="C402" s="199">
        <v>32923672</v>
      </c>
      <c r="D402" s="199" t="s">
        <v>2216</v>
      </c>
      <c r="E402" s="199" t="s">
        <v>1971</v>
      </c>
      <c r="F402" s="200">
        <v>43556</v>
      </c>
      <c r="G402" s="200">
        <v>43702</v>
      </c>
      <c r="H402" s="199">
        <v>754810</v>
      </c>
      <c r="I402" s="199">
        <v>754810</v>
      </c>
      <c r="J402" s="199">
        <v>0.71</v>
      </c>
      <c r="K402" s="199">
        <f t="shared" si="8"/>
        <v>535.91999999999996</v>
      </c>
    </row>
    <row r="403" spans="2:11" x14ac:dyDescent="0.25">
      <c r="B403" s="198">
        <v>362</v>
      </c>
      <c r="C403" s="199">
        <v>32931451</v>
      </c>
      <c r="D403" s="199" t="s">
        <v>2217</v>
      </c>
      <c r="E403" s="199" t="s">
        <v>1970</v>
      </c>
      <c r="F403" s="200">
        <v>43577</v>
      </c>
      <c r="G403" s="200">
        <v>43646</v>
      </c>
      <c r="H403" s="199">
        <v>396857</v>
      </c>
      <c r="I403" s="199">
        <v>396857</v>
      </c>
      <c r="J403" s="199">
        <v>0.71</v>
      </c>
      <c r="K403" s="199">
        <f t="shared" si="8"/>
        <v>281.77</v>
      </c>
    </row>
    <row r="404" spans="2:11" x14ac:dyDescent="0.25">
      <c r="B404" s="198">
        <v>363</v>
      </c>
      <c r="C404" s="199">
        <v>32931825</v>
      </c>
      <c r="D404" s="199" t="s">
        <v>2218</v>
      </c>
      <c r="E404" s="199" t="s">
        <v>1972</v>
      </c>
      <c r="F404" s="200">
        <v>43600</v>
      </c>
      <c r="G404" s="200">
        <v>43616</v>
      </c>
      <c r="H404" s="199">
        <v>88</v>
      </c>
      <c r="I404" s="199">
        <v>88</v>
      </c>
      <c r="J404" s="199">
        <v>0.71</v>
      </c>
      <c r="K404" s="199">
        <f t="shared" si="8"/>
        <v>0.06</v>
      </c>
    </row>
    <row r="405" spans="2:11" x14ac:dyDescent="0.25">
      <c r="B405" s="198">
        <v>364</v>
      </c>
      <c r="C405" s="199">
        <v>32931825</v>
      </c>
      <c r="D405" s="199" t="s">
        <v>2218</v>
      </c>
      <c r="E405" s="199" t="s">
        <v>1973</v>
      </c>
      <c r="F405" s="200">
        <v>43600</v>
      </c>
      <c r="G405" s="200">
        <v>43616</v>
      </c>
      <c r="H405" s="199">
        <v>358713</v>
      </c>
      <c r="I405" s="199">
        <v>358713</v>
      </c>
      <c r="J405" s="199">
        <v>0.71</v>
      </c>
      <c r="K405" s="199">
        <f t="shared" si="8"/>
        <v>254.69</v>
      </c>
    </row>
    <row r="406" spans="2:11" x14ac:dyDescent="0.25">
      <c r="B406" s="198">
        <v>365</v>
      </c>
      <c r="C406" s="199">
        <v>32931825</v>
      </c>
      <c r="D406" s="199" t="s">
        <v>2218</v>
      </c>
      <c r="E406" s="199" t="s">
        <v>1974</v>
      </c>
      <c r="F406" s="200">
        <v>43600</v>
      </c>
      <c r="G406" s="200">
        <v>43616</v>
      </c>
      <c r="H406" s="199">
        <v>1216</v>
      </c>
      <c r="I406" s="199">
        <v>1216</v>
      </c>
      <c r="J406" s="199">
        <v>0.71</v>
      </c>
      <c r="K406" s="199">
        <f t="shared" si="8"/>
        <v>0.86</v>
      </c>
    </row>
    <row r="407" spans="2:11" x14ac:dyDescent="0.25">
      <c r="B407" s="198">
        <v>366</v>
      </c>
      <c r="C407" s="199">
        <v>32933046</v>
      </c>
      <c r="D407" s="199" t="s">
        <v>2219</v>
      </c>
      <c r="E407" s="199" t="s">
        <v>1972</v>
      </c>
      <c r="F407" s="200">
        <v>43556</v>
      </c>
      <c r="G407" s="200">
        <v>43646</v>
      </c>
      <c r="H407" s="199">
        <v>73</v>
      </c>
      <c r="I407" s="199">
        <v>73</v>
      </c>
      <c r="J407" s="199">
        <v>0.71</v>
      </c>
      <c r="K407" s="199">
        <f t="shared" si="8"/>
        <v>0.05</v>
      </c>
    </row>
    <row r="408" spans="2:11" x14ac:dyDescent="0.25">
      <c r="B408" s="198">
        <v>367</v>
      </c>
      <c r="C408" s="199">
        <v>32933046</v>
      </c>
      <c r="D408" s="199" t="s">
        <v>2219</v>
      </c>
      <c r="E408" s="199" t="s">
        <v>1973</v>
      </c>
      <c r="F408" s="200">
        <v>43556</v>
      </c>
      <c r="G408" s="200">
        <v>43646</v>
      </c>
      <c r="H408" s="199">
        <v>651051</v>
      </c>
      <c r="I408" s="199">
        <v>651051</v>
      </c>
      <c r="J408" s="199">
        <v>0.71</v>
      </c>
      <c r="K408" s="199">
        <f t="shared" si="8"/>
        <v>462.25</v>
      </c>
    </row>
    <row r="409" spans="2:11" x14ac:dyDescent="0.25">
      <c r="B409" s="198">
        <v>368</v>
      </c>
      <c r="C409" s="199">
        <v>32933046</v>
      </c>
      <c r="D409" s="199" t="s">
        <v>2219</v>
      </c>
      <c r="E409" s="199" t="s">
        <v>1974</v>
      </c>
      <c r="F409" s="200">
        <v>43556</v>
      </c>
      <c r="G409" s="200">
        <v>43646</v>
      </c>
      <c r="H409" s="199">
        <v>2755</v>
      </c>
      <c r="I409" s="199">
        <v>2755</v>
      </c>
      <c r="J409" s="199">
        <v>0.71</v>
      </c>
      <c r="K409" s="199">
        <f t="shared" si="8"/>
        <v>1.96</v>
      </c>
    </row>
    <row r="410" spans="2:11" x14ac:dyDescent="0.25">
      <c r="B410" s="198">
        <v>369</v>
      </c>
      <c r="C410" s="199">
        <v>32933472</v>
      </c>
      <c r="D410" s="199" t="s">
        <v>2220</v>
      </c>
      <c r="E410" s="199" t="s">
        <v>1971</v>
      </c>
      <c r="F410" s="200">
        <v>43556</v>
      </c>
      <c r="G410" s="200">
        <v>43737</v>
      </c>
      <c r="H410" s="199">
        <v>299193</v>
      </c>
      <c r="I410" s="199">
        <v>299193</v>
      </c>
      <c r="J410" s="199">
        <v>0.71</v>
      </c>
      <c r="K410" s="199">
        <f t="shared" si="8"/>
        <v>212.43</v>
      </c>
    </row>
    <row r="411" spans="2:11" x14ac:dyDescent="0.25">
      <c r="B411" s="198">
        <v>370</v>
      </c>
      <c r="C411" s="199">
        <v>32933472</v>
      </c>
      <c r="D411" s="199" t="s">
        <v>2220</v>
      </c>
      <c r="E411" s="199" t="s">
        <v>1977</v>
      </c>
      <c r="F411" s="200">
        <v>43556</v>
      </c>
      <c r="G411" s="200">
        <v>43737</v>
      </c>
      <c r="H411" s="199">
        <v>197550</v>
      </c>
      <c r="I411" s="199">
        <v>197550</v>
      </c>
      <c r="J411" s="199">
        <v>0.71</v>
      </c>
      <c r="K411" s="199">
        <f t="shared" si="8"/>
        <v>140.26</v>
      </c>
    </row>
    <row r="412" spans="2:11" x14ac:dyDescent="0.25">
      <c r="B412" s="198">
        <v>371</v>
      </c>
      <c r="C412" s="199">
        <v>32933473</v>
      </c>
      <c r="D412" s="199" t="s">
        <v>2221</v>
      </c>
      <c r="E412" s="199" t="s">
        <v>1971</v>
      </c>
      <c r="F412" s="200">
        <v>43556</v>
      </c>
      <c r="G412" s="200">
        <v>43737</v>
      </c>
      <c r="H412" s="199">
        <v>228062</v>
      </c>
      <c r="I412" s="199">
        <v>228062</v>
      </c>
      <c r="J412" s="199">
        <v>0.71</v>
      </c>
      <c r="K412" s="199">
        <f t="shared" si="8"/>
        <v>161.91999999999999</v>
      </c>
    </row>
    <row r="413" spans="2:11" x14ac:dyDescent="0.25">
      <c r="B413" s="198">
        <v>372</v>
      </c>
      <c r="C413" s="199">
        <v>32933473</v>
      </c>
      <c r="D413" s="199" t="s">
        <v>2221</v>
      </c>
      <c r="E413" s="199" t="s">
        <v>1977</v>
      </c>
      <c r="F413" s="200">
        <v>43556</v>
      </c>
      <c r="G413" s="200">
        <v>43737</v>
      </c>
      <c r="H413" s="199">
        <v>155712</v>
      </c>
      <c r="I413" s="199">
        <v>155712</v>
      </c>
      <c r="J413" s="199">
        <v>0.71</v>
      </c>
      <c r="K413" s="199">
        <f t="shared" si="8"/>
        <v>110.56</v>
      </c>
    </row>
    <row r="414" spans="2:11" x14ac:dyDescent="0.25">
      <c r="B414" s="198">
        <v>373</v>
      </c>
      <c r="C414" s="199">
        <v>32944589</v>
      </c>
      <c r="D414" s="199" t="s">
        <v>2222</v>
      </c>
      <c r="E414" s="199" t="s">
        <v>1970</v>
      </c>
      <c r="F414" s="200">
        <v>43577</v>
      </c>
      <c r="G414" s="200">
        <v>43646</v>
      </c>
      <c r="H414" s="199">
        <v>880744</v>
      </c>
      <c r="I414" s="199">
        <v>880744</v>
      </c>
      <c r="J414" s="199">
        <v>0.71</v>
      </c>
      <c r="K414" s="199">
        <f t="shared" si="8"/>
        <v>625.33000000000004</v>
      </c>
    </row>
    <row r="415" spans="2:11" x14ac:dyDescent="0.25">
      <c r="B415" s="198">
        <v>374</v>
      </c>
      <c r="C415" s="199">
        <v>32944589</v>
      </c>
      <c r="D415" s="199" t="s">
        <v>2222</v>
      </c>
      <c r="E415" s="199" t="s">
        <v>1972</v>
      </c>
      <c r="F415" s="200">
        <v>43577</v>
      </c>
      <c r="G415" s="200">
        <v>43646</v>
      </c>
      <c r="H415" s="199">
        <v>220</v>
      </c>
      <c r="I415" s="199">
        <v>220</v>
      </c>
      <c r="J415" s="199">
        <v>0.71</v>
      </c>
      <c r="K415" s="199">
        <f t="shared" si="8"/>
        <v>0.16</v>
      </c>
    </row>
    <row r="416" spans="2:11" x14ac:dyDescent="0.25">
      <c r="B416" s="198">
        <v>375</v>
      </c>
      <c r="C416" s="199">
        <v>32944589</v>
      </c>
      <c r="D416" s="199" t="s">
        <v>2222</v>
      </c>
      <c r="E416" s="199" t="s">
        <v>1973</v>
      </c>
      <c r="F416" s="200">
        <v>43577</v>
      </c>
      <c r="G416" s="200">
        <v>43646</v>
      </c>
      <c r="H416" s="199">
        <v>1426385</v>
      </c>
      <c r="I416" s="199">
        <v>1426385</v>
      </c>
      <c r="J416" s="199">
        <v>0.71</v>
      </c>
      <c r="K416" s="199">
        <f t="shared" si="8"/>
        <v>1012.73</v>
      </c>
    </row>
    <row r="417" spans="2:11" x14ac:dyDescent="0.25">
      <c r="B417" s="198">
        <v>376</v>
      </c>
      <c r="C417" s="199">
        <v>32944589</v>
      </c>
      <c r="D417" s="199" t="s">
        <v>2222</v>
      </c>
      <c r="E417" s="199" t="s">
        <v>1974</v>
      </c>
      <c r="F417" s="200">
        <v>43577</v>
      </c>
      <c r="G417" s="200">
        <v>43646</v>
      </c>
      <c r="H417" s="199">
        <v>5056</v>
      </c>
      <c r="I417" s="199">
        <v>5056</v>
      </c>
      <c r="J417" s="199">
        <v>0.71</v>
      </c>
      <c r="K417" s="199">
        <f t="shared" si="8"/>
        <v>3.59</v>
      </c>
    </row>
    <row r="418" spans="2:11" x14ac:dyDescent="0.25">
      <c r="B418" s="198">
        <v>377</v>
      </c>
      <c r="C418" s="199">
        <v>32944589</v>
      </c>
      <c r="D418" s="199" t="s">
        <v>2222</v>
      </c>
      <c r="E418" s="199" t="s">
        <v>1975</v>
      </c>
      <c r="F418" s="200">
        <v>43577</v>
      </c>
      <c r="G418" s="200">
        <v>43646</v>
      </c>
      <c r="H418" s="199">
        <v>486061</v>
      </c>
      <c r="I418" s="199">
        <v>486061</v>
      </c>
      <c r="J418" s="199">
        <v>0.71</v>
      </c>
      <c r="K418" s="199">
        <f t="shared" si="8"/>
        <v>345.1</v>
      </c>
    </row>
    <row r="419" spans="2:11" x14ac:dyDescent="0.25">
      <c r="B419" s="198">
        <v>378</v>
      </c>
      <c r="C419" s="199">
        <v>32944589</v>
      </c>
      <c r="D419" s="199" t="s">
        <v>2222</v>
      </c>
      <c r="E419" s="199" t="s">
        <v>1976</v>
      </c>
      <c r="F419" s="200">
        <v>43577</v>
      </c>
      <c r="G419" s="200">
        <v>43646</v>
      </c>
      <c r="H419" s="199">
        <v>240148</v>
      </c>
      <c r="I419" s="199">
        <v>240148</v>
      </c>
      <c r="J419" s="199">
        <v>0.71</v>
      </c>
      <c r="K419" s="199">
        <f t="shared" si="8"/>
        <v>170.51</v>
      </c>
    </row>
    <row r="420" spans="2:11" x14ac:dyDescent="0.25">
      <c r="B420" s="198">
        <v>379</v>
      </c>
      <c r="C420" s="199">
        <v>32944589</v>
      </c>
      <c r="D420" s="199" t="s">
        <v>2222</v>
      </c>
      <c r="E420" s="199" t="s">
        <v>1971</v>
      </c>
      <c r="F420" s="200">
        <v>43577</v>
      </c>
      <c r="G420" s="200">
        <v>43646</v>
      </c>
      <c r="H420" s="199">
        <v>921655</v>
      </c>
      <c r="I420" s="199">
        <v>921655</v>
      </c>
      <c r="J420" s="199">
        <v>0.71</v>
      </c>
      <c r="K420" s="199">
        <f t="shared" si="8"/>
        <v>654.38</v>
      </c>
    </row>
    <row r="421" spans="2:11" x14ac:dyDescent="0.25">
      <c r="B421" s="198">
        <v>380</v>
      </c>
      <c r="C421" s="199">
        <v>32944589</v>
      </c>
      <c r="D421" s="199" t="s">
        <v>2222</v>
      </c>
      <c r="E421" s="199" t="s">
        <v>1977</v>
      </c>
      <c r="F421" s="200">
        <v>43577</v>
      </c>
      <c r="G421" s="200">
        <v>43646</v>
      </c>
      <c r="H421" s="199">
        <v>562966</v>
      </c>
      <c r="I421" s="199">
        <v>562966</v>
      </c>
      <c r="J421" s="199">
        <v>0.71</v>
      </c>
      <c r="K421" s="199">
        <f t="shared" si="8"/>
        <v>399.71</v>
      </c>
    </row>
    <row r="422" spans="2:11" x14ac:dyDescent="0.25">
      <c r="B422" s="198">
        <v>381</v>
      </c>
      <c r="C422" s="199">
        <v>32944589</v>
      </c>
      <c r="D422" s="199" t="s">
        <v>2222</v>
      </c>
      <c r="E422" s="199" t="s">
        <v>1969</v>
      </c>
      <c r="F422" s="200">
        <v>43577</v>
      </c>
      <c r="G422" s="200">
        <v>43646</v>
      </c>
      <c r="H422" s="199">
        <v>291398</v>
      </c>
      <c r="I422" s="199">
        <v>291398</v>
      </c>
      <c r="J422" s="199">
        <v>0.71</v>
      </c>
      <c r="K422" s="199">
        <f t="shared" si="8"/>
        <v>206.89</v>
      </c>
    </row>
    <row r="423" spans="2:11" x14ac:dyDescent="0.25">
      <c r="B423" s="198">
        <v>382</v>
      </c>
      <c r="C423" s="199">
        <v>32949237</v>
      </c>
      <c r="D423" s="199" t="s">
        <v>2223</v>
      </c>
      <c r="E423" s="199" t="s">
        <v>1972</v>
      </c>
      <c r="F423" s="200">
        <v>43598</v>
      </c>
      <c r="G423" s="200">
        <v>43639</v>
      </c>
      <c r="H423" s="199">
        <v>135</v>
      </c>
      <c r="I423" s="199">
        <v>135</v>
      </c>
      <c r="J423" s="199">
        <v>0.71</v>
      </c>
      <c r="K423" s="199">
        <f t="shared" si="8"/>
        <v>0.1</v>
      </c>
    </row>
    <row r="424" spans="2:11" x14ac:dyDescent="0.25">
      <c r="B424" s="198">
        <v>383</v>
      </c>
      <c r="C424" s="199">
        <v>32949237</v>
      </c>
      <c r="D424" s="199" t="s">
        <v>2223</v>
      </c>
      <c r="E424" s="199" t="s">
        <v>1973</v>
      </c>
      <c r="F424" s="200">
        <v>43598</v>
      </c>
      <c r="G424" s="200">
        <v>43639</v>
      </c>
      <c r="H424" s="199">
        <v>925555</v>
      </c>
      <c r="I424" s="199">
        <v>925555</v>
      </c>
      <c r="J424" s="199">
        <v>0.71</v>
      </c>
      <c r="K424" s="199">
        <f t="shared" si="8"/>
        <v>657.14</v>
      </c>
    </row>
    <row r="425" spans="2:11" x14ac:dyDescent="0.25">
      <c r="B425" s="198">
        <v>384</v>
      </c>
      <c r="C425" s="199">
        <v>32949237</v>
      </c>
      <c r="D425" s="199" t="s">
        <v>2223</v>
      </c>
      <c r="E425" s="199" t="s">
        <v>1974</v>
      </c>
      <c r="F425" s="200">
        <v>43598</v>
      </c>
      <c r="G425" s="200">
        <v>43639</v>
      </c>
      <c r="H425" s="199">
        <v>3546</v>
      </c>
      <c r="I425" s="199">
        <v>3546</v>
      </c>
      <c r="J425" s="199">
        <v>0.71</v>
      </c>
      <c r="K425" s="199">
        <f t="shared" si="8"/>
        <v>2.52</v>
      </c>
    </row>
    <row r="426" spans="2:11" x14ac:dyDescent="0.25">
      <c r="B426" s="198">
        <v>385</v>
      </c>
      <c r="C426" s="199">
        <v>32955552</v>
      </c>
      <c r="D426" s="199" t="s">
        <v>2224</v>
      </c>
      <c r="E426" s="199" t="s">
        <v>1971</v>
      </c>
      <c r="F426" s="200">
        <v>43577</v>
      </c>
      <c r="G426" s="200">
        <v>43646</v>
      </c>
      <c r="H426" s="199">
        <v>585015</v>
      </c>
      <c r="I426" s="199">
        <v>585015</v>
      </c>
      <c r="J426" s="199">
        <v>0.71</v>
      </c>
      <c r="K426" s="199">
        <f t="shared" ref="K426:K489" si="9">ROUND(I426*(J426/1000),2)</f>
        <v>415.36</v>
      </c>
    </row>
    <row r="427" spans="2:11" x14ac:dyDescent="0.25">
      <c r="B427" s="198">
        <v>386</v>
      </c>
      <c r="C427" s="199">
        <v>32955585</v>
      </c>
      <c r="D427" s="199" t="s">
        <v>2225</v>
      </c>
      <c r="E427" s="199" t="s">
        <v>1970</v>
      </c>
      <c r="F427" s="200">
        <v>43557</v>
      </c>
      <c r="G427" s="200">
        <v>43646</v>
      </c>
      <c r="H427" s="199">
        <v>99</v>
      </c>
      <c r="I427" s="199">
        <v>99</v>
      </c>
      <c r="J427" s="199">
        <v>0.71</v>
      </c>
      <c r="K427" s="199">
        <f t="shared" si="9"/>
        <v>7.0000000000000007E-2</v>
      </c>
    </row>
    <row r="428" spans="2:11" x14ac:dyDescent="0.25">
      <c r="B428" s="198">
        <v>387</v>
      </c>
      <c r="C428" s="199">
        <v>32955585</v>
      </c>
      <c r="D428" s="199" t="s">
        <v>2225</v>
      </c>
      <c r="E428" s="199" t="s">
        <v>1977</v>
      </c>
      <c r="F428" s="200">
        <v>43557</v>
      </c>
      <c r="G428" s="200">
        <v>43646</v>
      </c>
      <c r="H428" s="199">
        <v>35</v>
      </c>
      <c r="I428" s="199">
        <v>35</v>
      </c>
      <c r="J428" s="199">
        <v>0.71</v>
      </c>
      <c r="K428" s="199">
        <f t="shared" si="9"/>
        <v>0.02</v>
      </c>
    </row>
    <row r="429" spans="2:11" x14ac:dyDescent="0.25">
      <c r="B429" s="198">
        <v>388</v>
      </c>
      <c r="C429" s="199">
        <v>32955585</v>
      </c>
      <c r="D429" s="199" t="s">
        <v>2225</v>
      </c>
      <c r="E429" s="199" t="s">
        <v>1969</v>
      </c>
      <c r="F429" s="200">
        <v>43557</v>
      </c>
      <c r="G429" s="200">
        <v>43646</v>
      </c>
      <c r="H429" s="199">
        <v>694</v>
      </c>
      <c r="I429" s="199">
        <v>694</v>
      </c>
      <c r="J429" s="199">
        <v>0.71</v>
      </c>
      <c r="K429" s="199">
        <f t="shared" si="9"/>
        <v>0.49</v>
      </c>
    </row>
    <row r="430" spans="2:11" x14ac:dyDescent="0.25">
      <c r="B430" s="198">
        <v>389</v>
      </c>
      <c r="C430" s="199">
        <v>32963591</v>
      </c>
      <c r="D430" s="199" t="s">
        <v>2226</v>
      </c>
      <c r="E430" s="199" t="s">
        <v>1971</v>
      </c>
      <c r="F430" s="200">
        <v>43570</v>
      </c>
      <c r="G430" s="200">
        <v>43646</v>
      </c>
      <c r="H430" s="199">
        <v>165271</v>
      </c>
      <c r="I430" s="199">
        <v>165271</v>
      </c>
      <c r="J430" s="199">
        <v>0.71</v>
      </c>
      <c r="K430" s="199">
        <f t="shared" si="9"/>
        <v>117.34</v>
      </c>
    </row>
    <row r="431" spans="2:11" x14ac:dyDescent="0.25">
      <c r="B431" s="198">
        <v>390</v>
      </c>
      <c r="C431" s="199">
        <v>32964420</v>
      </c>
      <c r="D431" s="199" t="s">
        <v>2227</v>
      </c>
      <c r="E431" s="199" t="s">
        <v>1971</v>
      </c>
      <c r="F431" s="200">
        <v>43570</v>
      </c>
      <c r="G431" s="200">
        <v>43646</v>
      </c>
      <c r="H431" s="199">
        <v>286019</v>
      </c>
      <c r="I431" s="199">
        <v>286019</v>
      </c>
      <c r="J431" s="199">
        <v>0.71</v>
      </c>
      <c r="K431" s="199">
        <f t="shared" si="9"/>
        <v>203.07</v>
      </c>
    </row>
    <row r="432" spans="2:11" x14ac:dyDescent="0.25">
      <c r="B432" s="198">
        <v>391</v>
      </c>
      <c r="C432" s="199">
        <v>32965371</v>
      </c>
      <c r="D432" s="199" t="s">
        <v>2228</v>
      </c>
      <c r="E432" s="199" t="s">
        <v>1971</v>
      </c>
      <c r="F432" s="200">
        <v>43556</v>
      </c>
      <c r="G432" s="200">
        <v>43646</v>
      </c>
      <c r="H432" s="199">
        <v>108955</v>
      </c>
      <c r="I432" s="199">
        <v>108955</v>
      </c>
      <c r="J432" s="199">
        <v>0.71</v>
      </c>
      <c r="K432" s="199">
        <f t="shared" si="9"/>
        <v>77.36</v>
      </c>
    </row>
    <row r="433" spans="2:11" x14ac:dyDescent="0.25">
      <c r="B433" s="198">
        <v>392</v>
      </c>
      <c r="C433" s="199">
        <v>32965371</v>
      </c>
      <c r="D433" s="199" t="s">
        <v>2228</v>
      </c>
      <c r="E433" s="199" t="s">
        <v>1977</v>
      </c>
      <c r="F433" s="200">
        <v>43556</v>
      </c>
      <c r="G433" s="200">
        <v>43646</v>
      </c>
      <c r="H433" s="199">
        <v>49697</v>
      </c>
      <c r="I433" s="199">
        <v>49697</v>
      </c>
      <c r="J433" s="199">
        <v>0.71</v>
      </c>
      <c r="K433" s="199">
        <f t="shared" si="9"/>
        <v>35.28</v>
      </c>
    </row>
    <row r="434" spans="2:11" x14ac:dyDescent="0.25">
      <c r="B434" s="198">
        <v>393</v>
      </c>
      <c r="C434" s="199">
        <v>32965517</v>
      </c>
      <c r="D434" s="199" t="s">
        <v>2229</v>
      </c>
      <c r="E434" s="199" t="s">
        <v>1971</v>
      </c>
      <c r="F434" s="200">
        <v>43577</v>
      </c>
      <c r="G434" s="200">
        <v>43632</v>
      </c>
      <c r="H434" s="199">
        <v>411969</v>
      </c>
      <c r="I434" s="199">
        <v>411969</v>
      </c>
      <c r="J434" s="199">
        <v>0.71</v>
      </c>
      <c r="K434" s="199">
        <f t="shared" si="9"/>
        <v>292.5</v>
      </c>
    </row>
    <row r="435" spans="2:11" x14ac:dyDescent="0.25">
      <c r="B435" s="198">
        <v>394</v>
      </c>
      <c r="C435" s="199">
        <v>32965517</v>
      </c>
      <c r="D435" s="199" t="s">
        <v>2229</v>
      </c>
      <c r="E435" s="199" t="s">
        <v>1977</v>
      </c>
      <c r="F435" s="200">
        <v>43577</v>
      </c>
      <c r="G435" s="200">
        <v>43632</v>
      </c>
      <c r="H435" s="199">
        <v>166348</v>
      </c>
      <c r="I435" s="199">
        <v>166348</v>
      </c>
      <c r="J435" s="199">
        <v>0.71</v>
      </c>
      <c r="K435" s="199">
        <f t="shared" si="9"/>
        <v>118.11</v>
      </c>
    </row>
    <row r="436" spans="2:11" x14ac:dyDescent="0.25">
      <c r="B436" s="198">
        <v>395</v>
      </c>
      <c r="C436" s="199">
        <v>32965932</v>
      </c>
      <c r="D436" s="199" t="s">
        <v>2230</v>
      </c>
      <c r="E436" s="199" t="s">
        <v>1971</v>
      </c>
      <c r="F436" s="200">
        <v>43591</v>
      </c>
      <c r="G436" s="200">
        <v>43611</v>
      </c>
      <c r="H436" s="199">
        <v>181375</v>
      </c>
      <c r="I436" s="199">
        <v>181375</v>
      </c>
      <c r="J436" s="199">
        <v>0.71</v>
      </c>
      <c r="K436" s="199">
        <f t="shared" si="9"/>
        <v>128.78</v>
      </c>
    </row>
    <row r="437" spans="2:11" x14ac:dyDescent="0.25">
      <c r="B437" s="198">
        <v>396</v>
      </c>
      <c r="C437" s="199">
        <v>32965932</v>
      </c>
      <c r="D437" s="199" t="s">
        <v>2230</v>
      </c>
      <c r="E437" s="199" t="s">
        <v>1977</v>
      </c>
      <c r="F437" s="200">
        <v>43591</v>
      </c>
      <c r="G437" s="200">
        <v>43611</v>
      </c>
      <c r="H437" s="199">
        <v>108432</v>
      </c>
      <c r="I437" s="199">
        <v>108432</v>
      </c>
      <c r="J437" s="199">
        <v>0.71</v>
      </c>
      <c r="K437" s="199">
        <f t="shared" si="9"/>
        <v>76.989999999999995</v>
      </c>
    </row>
    <row r="438" spans="2:11" x14ac:dyDescent="0.25">
      <c r="B438" s="198">
        <v>397</v>
      </c>
      <c r="C438" s="199">
        <v>32965932</v>
      </c>
      <c r="D438" s="199" t="s">
        <v>2230</v>
      </c>
      <c r="E438" s="199" t="s">
        <v>1969</v>
      </c>
      <c r="F438" s="200">
        <v>43591</v>
      </c>
      <c r="G438" s="200">
        <v>43611</v>
      </c>
      <c r="H438" s="199">
        <v>64924</v>
      </c>
      <c r="I438" s="199">
        <v>64924</v>
      </c>
      <c r="J438" s="199">
        <v>0.71</v>
      </c>
      <c r="K438" s="199">
        <f t="shared" si="9"/>
        <v>46.1</v>
      </c>
    </row>
    <row r="439" spans="2:11" x14ac:dyDescent="0.25">
      <c r="B439" s="198">
        <v>398</v>
      </c>
      <c r="C439" s="199">
        <v>32967395</v>
      </c>
      <c r="D439" s="199" t="s">
        <v>2231</v>
      </c>
      <c r="E439" s="199" t="s">
        <v>1971</v>
      </c>
      <c r="F439" s="200">
        <v>43556</v>
      </c>
      <c r="G439" s="200">
        <v>43646</v>
      </c>
      <c r="H439" s="199">
        <v>1136724</v>
      </c>
      <c r="I439" s="199">
        <v>1136724</v>
      </c>
      <c r="J439" s="199">
        <v>0.71</v>
      </c>
      <c r="K439" s="199">
        <f t="shared" si="9"/>
        <v>807.07</v>
      </c>
    </row>
    <row r="440" spans="2:11" x14ac:dyDescent="0.25">
      <c r="B440" s="198">
        <v>399</v>
      </c>
      <c r="C440" s="199">
        <v>32972477</v>
      </c>
      <c r="D440" s="199" t="s">
        <v>2232</v>
      </c>
      <c r="E440" s="199" t="s">
        <v>1977</v>
      </c>
      <c r="F440" s="200">
        <v>43577</v>
      </c>
      <c r="G440" s="200">
        <v>43646</v>
      </c>
      <c r="H440" s="199">
        <v>364681</v>
      </c>
      <c r="I440" s="199">
        <v>364681</v>
      </c>
      <c r="J440" s="199">
        <v>0.71</v>
      </c>
      <c r="K440" s="199">
        <f t="shared" si="9"/>
        <v>258.92</v>
      </c>
    </row>
    <row r="441" spans="2:11" x14ac:dyDescent="0.25">
      <c r="B441" s="198">
        <v>400</v>
      </c>
      <c r="C441" s="199">
        <v>32972587</v>
      </c>
      <c r="D441" s="199" t="s">
        <v>2233</v>
      </c>
      <c r="E441" s="199" t="s">
        <v>1977</v>
      </c>
      <c r="F441" s="200">
        <v>43584</v>
      </c>
      <c r="G441" s="200">
        <v>43639</v>
      </c>
      <c r="H441" s="199">
        <v>578421</v>
      </c>
      <c r="I441" s="199">
        <v>578421</v>
      </c>
      <c r="J441" s="199">
        <v>0.71</v>
      </c>
      <c r="K441" s="199">
        <f t="shared" si="9"/>
        <v>410.68</v>
      </c>
    </row>
    <row r="442" spans="2:11" x14ac:dyDescent="0.25">
      <c r="B442" s="198">
        <v>401</v>
      </c>
      <c r="C442" s="199">
        <v>32972602</v>
      </c>
      <c r="D442" s="199" t="s">
        <v>2234</v>
      </c>
      <c r="E442" s="199" t="s">
        <v>1977</v>
      </c>
      <c r="F442" s="200">
        <v>43591</v>
      </c>
      <c r="G442" s="200">
        <v>43639</v>
      </c>
      <c r="H442" s="199">
        <v>681665</v>
      </c>
      <c r="I442" s="199">
        <v>681665</v>
      </c>
      <c r="J442" s="199">
        <v>0.71</v>
      </c>
      <c r="K442" s="199">
        <f t="shared" si="9"/>
        <v>483.98</v>
      </c>
    </row>
    <row r="443" spans="2:11" x14ac:dyDescent="0.25">
      <c r="B443" s="198">
        <v>402</v>
      </c>
      <c r="C443" s="199">
        <v>32972617</v>
      </c>
      <c r="D443" s="199" t="s">
        <v>2235</v>
      </c>
      <c r="E443" s="199" t="s">
        <v>1977</v>
      </c>
      <c r="F443" s="200">
        <v>43556</v>
      </c>
      <c r="G443" s="200">
        <v>43646</v>
      </c>
      <c r="H443" s="199">
        <v>480179</v>
      </c>
      <c r="I443" s="199">
        <v>480179</v>
      </c>
      <c r="J443" s="199">
        <v>0.71</v>
      </c>
      <c r="K443" s="199">
        <f t="shared" si="9"/>
        <v>340.93</v>
      </c>
    </row>
    <row r="444" spans="2:11" x14ac:dyDescent="0.25">
      <c r="B444" s="198">
        <v>403</v>
      </c>
      <c r="C444" s="199">
        <v>32972624</v>
      </c>
      <c r="D444" s="199" t="s">
        <v>2236</v>
      </c>
      <c r="E444" s="199" t="s">
        <v>1977</v>
      </c>
      <c r="F444" s="200">
        <v>43584</v>
      </c>
      <c r="G444" s="200">
        <v>43646</v>
      </c>
      <c r="H444" s="199">
        <v>318216</v>
      </c>
      <c r="I444" s="199">
        <v>318216</v>
      </c>
      <c r="J444" s="199">
        <v>0.71</v>
      </c>
      <c r="K444" s="199">
        <f t="shared" si="9"/>
        <v>225.93</v>
      </c>
    </row>
    <row r="445" spans="2:11" x14ac:dyDescent="0.25">
      <c r="B445" s="198">
        <v>404</v>
      </c>
      <c r="C445" s="199">
        <v>32972649</v>
      </c>
      <c r="D445" s="199" t="s">
        <v>2237</v>
      </c>
      <c r="E445" s="199" t="s">
        <v>1977</v>
      </c>
      <c r="F445" s="200">
        <v>43584</v>
      </c>
      <c r="G445" s="200">
        <v>43646</v>
      </c>
      <c r="H445" s="199">
        <v>125949</v>
      </c>
      <c r="I445" s="199">
        <v>125949</v>
      </c>
      <c r="J445" s="199">
        <v>0.71</v>
      </c>
      <c r="K445" s="199">
        <f t="shared" si="9"/>
        <v>89.42</v>
      </c>
    </row>
    <row r="446" spans="2:11" x14ac:dyDescent="0.25">
      <c r="B446" s="198">
        <v>405</v>
      </c>
      <c r="C446" s="199">
        <v>32972865</v>
      </c>
      <c r="D446" s="199" t="s">
        <v>2238</v>
      </c>
      <c r="E446" s="199" t="s">
        <v>1971</v>
      </c>
      <c r="F446" s="200">
        <v>43591</v>
      </c>
      <c r="G446" s="200">
        <v>43632</v>
      </c>
      <c r="H446" s="199">
        <v>1141256</v>
      </c>
      <c r="I446" s="199">
        <v>1141256</v>
      </c>
      <c r="J446" s="199">
        <v>0.71</v>
      </c>
      <c r="K446" s="199">
        <f t="shared" si="9"/>
        <v>810.29</v>
      </c>
    </row>
    <row r="447" spans="2:11" x14ac:dyDescent="0.25">
      <c r="B447" s="198">
        <v>406</v>
      </c>
      <c r="C447" s="199">
        <v>32972865</v>
      </c>
      <c r="D447" s="199" t="s">
        <v>2238</v>
      </c>
      <c r="E447" s="199" t="s">
        <v>1977</v>
      </c>
      <c r="F447" s="200">
        <v>43591</v>
      </c>
      <c r="G447" s="200">
        <v>43632</v>
      </c>
      <c r="H447" s="199">
        <v>83998</v>
      </c>
      <c r="I447" s="199">
        <v>83998</v>
      </c>
      <c r="J447" s="199">
        <v>0.71</v>
      </c>
      <c r="K447" s="199">
        <f t="shared" si="9"/>
        <v>59.64</v>
      </c>
    </row>
    <row r="448" spans="2:11" x14ac:dyDescent="0.25">
      <c r="B448" s="198">
        <v>407</v>
      </c>
      <c r="C448" s="199">
        <v>32973308</v>
      </c>
      <c r="D448" s="199" t="s">
        <v>2239</v>
      </c>
      <c r="E448" s="199" t="s">
        <v>1970</v>
      </c>
      <c r="F448" s="200">
        <v>43584</v>
      </c>
      <c r="G448" s="200">
        <v>43646</v>
      </c>
      <c r="H448" s="199">
        <v>360798</v>
      </c>
      <c r="I448" s="199">
        <v>360798</v>
      </c>
      <c r="J448" s="199">
        <v>0.71</v>
      </c>
      <c r="K448" s="199">
        <f t="shared" si="9"/>
        <v>256.17</v>
      </c>
    </row>
    <row r="449" spans="2:11" x14ac:dyDescent="0.25">
      <c r="B449" s="198">
        <v>408</v>
      </c>
      <c r="C449" s="199">
        <v>32973308</v>
      </c>
      <c r="D449" s="199" t="s">
        <v>2239</v>
      </c>
      <c r="E449" s="199" t="s">
        <v>1975</v>
      </c>
      <c r="F449" s="200">
        <v>43584</v>
      </c>
      <c r="G449" s="200">
        <v>43646</v>
      </c>
      <c r="H449" s="199">
        <v>256311</v>
      </c>
      <c r="I449" s="199">
        <v>256311</v>
      </c>
      <c r="J449" s="199">
        <v>0.71</v>
      </c>
      <c r="K449" s="199">
        <f t="shared" si="9"/>
        <v>181.98</v>
      </c>
    </row>
    <row r="450" spans="2:11" x14ac:dyDescent="0.25">
      <c r="B450" s="198">
        <v>409</v>
      </c>
      <c r="C450" s="199">
        <v>32973308</v>
      </c>
      <c r="D450" s="199" t="s">
        <v>2239</v>
      </c>
      <c r="E450" s="199" t="s">
        <v>1976</v>
      </c>
      <c r="F450" s="200">
        <v>43584</v>
      </c>
      <c r="G450" s="200">
        <v>43646</v>
      </c>
      <c r="H450" s="199">
        <v>135954</v>
      </c>
      <c r="I450" s="199">
        <v>135954</v>
      </c>
      <c r="J450" s="199">
        <v>0.71</v>
      </c>
      <c r="K450" s="199">
        <f t="shared" si="9"/>
        <v>96.53</v>
      </c>
    </row>
    <row r="451" spans="2:11" x14ac:dyDescent="0.25">
      <c r="B451" s="198">
        <v>410</v>
      </c>
      <c r="C451" s="199">
        <v>32973308</v>
      </c>
      <c r="D451" s="199" t="s">
        <v>2239</v>
      </c>
      <c r="E451" s="199" t="s">
        <v>1971</v>
      </c>
      <c r="F451" s="200">
        <v>43584</v>
      </c>
      <c r="G451" s="200">
        <v>43646</v>
      </c>
      <c r="H451" s="199">
        <v>378111</v>
      </c>
      <c r="I451" s="199">
        <v>378111</v>
      </c>
      <c r="J451" s="199">
        <v>0.71</v>
      </c>
      <c r="K451" s="199">
        <f t="shared" si="9"/>
        <v>268.45999999999998</v>
      </c>
    </row>
    <row r="452" spans="2:11" x14ac:dyDescent="0.25">
      <c r="B452" s="198">
        <v>411</v>
      </c>
      <c r="C452" s="199">
        <v>32973308</v>
      </c>
      <c r="D452" s="199" t="s">
        <v>2239</v>
      </c>
      <c r="E452" s="199" t="s">
        <v>1977</v>
      </c>
      <c r="F452" s="200">
        <v>43584</v>
      </c>
      <c r="G452" s="200">
        <v>43646</v>
      </c>
      <c r="H452" s="199">
        <v>323395</v>
      </c>
      <c r="I452" s="199">
        <v>323395</v>
      </c>
      <c r="J452" s="199">
        <v>0.71</v>
      </c>
      <c r="K452" s="199">
        <f t="shared" si="9"/>
        <v>229.61</v>
      </c>
    </row>
    <row r="453" spans="2:11" x14ac:dyDescent="0.25">
      <c r="B453" s="198">
        <v>412</v>
      </c>
      <c r="C453" s="199">
        <v>32973308</v>
      </c>
      <c r="D453" s="199" t="s">
        <v>2239</v>
      </c>
      <c r="E453" s="199" t="s">
        <v>1969</v>
      </c>
      <c r="F453" s="200">
        <v>43584</v>
      </c>
      <c r="G453" s="200">
        <v>43646</v>
      </c>
      <c r="H453" s="199">
        <v>100214</v>
      </c>
      <c r="I453" s="199">
        <v>100214</v>
      </c>
      <c r="J453" s="199">
        <v>0.71</v>
      </c>
      <c r="K453" s="199">
        <f t="shared" si="9"/>
        <v>71.150000000000006</v>
      </c>
    </row>
    <row r="454" spans="2:11" x14ac:dyDescent="0.25">
      <c r="B454" s="198">
        <v>413</v>
      </c>
      <c r="C454" s="199">
        <v>32974164</v>
      </c>
      <c r="D454" s="199" t="s">
        <v>2240</v>
      </c>
      <c r="E454" s="199" t="s">
        <v>1977</v>
      </c>
      <c r="F454" s="200">
        <v>43556</v>
      </c>
      <c r="G454" s="200">
        <v>43646</v>
      </c>
      <c r="H454" s="199">
        <v>760482</v>
      </c>
      <c r="I454" s="199">
        <v>760482</v>
      </c>
      <c r="J454" s="199">
        <v>0.71</v>
      </c>
      <c r="K454" s="199">
        <f t="shared" si="9"/>
        <v>539.94000000000005</v>
      </c>
    </row>
    <row r="455" spans="2:11" x14ac:dyDescent="0.25">
      <c r="B455" s="198">
        <v>414</v>
      </c>
      <c r="C455" s="199">
        <v>32974171</v>
      </c>
      <c r="D455" s="199" t="s">
        <v>2241</v>
      </c>
      <c r="E455" s="199" t="s">
        <v>1971</v>
      </c>
      <c r="F455" s="200">
        <v>43556</v>
      </c>
      <c r="G455" s="200">
        <v>43646</v>
      </c>
      <c r="H455" s="199">
        <v>817255</v>
      </c>
      <c r="I455" s="199">
        <v>817255</v>
      </c>
      <c r="J455" s="199">
        <v>0.71</v>
      </c>
      <c r="K455" s="199">
        <f t="shared" si="9"/>
        <v>580.25</v>
      </c>
    </row>
    <row r="456" spans="2:11" x14ac:dyDescent="0.25">
      <c r="B456" s="198">
        <v>415</v>
      </c>
      <c r="C456" s="199">
        <v>32980082</v>
      </c>
      <c r="D456" s="199" t="s">
        <v>2242</v>
      </c>
      <c r="E456" s="199" t="s">
        <v>1972</v>
      </c>
      <c r="F456" s="200">
        <v>43584</v>
      </c>
      <c r="G456" s="200">
        <v>43639</v>
      </c>
      <c r="H456" s="199">
        <v>15</v>
      </c>
      <c r="I456" s="199">
        <v>15</v>
      </c>
      <c r="J456" s="199">
        <v>0.71</v>
      </c>
      <c r="K456" s="199">
        <f t="shared" si="9"/>
        <v>0.01</v>
      </c>
    </row>
    <row r="457" spans="2:11" x14ac:dyDescent="0.25">
      <c r="B457" s="198">
        <v>416</v>
      </c>
      <c r="C457" s="199">
        <v>32980082</v>
      </c>
      <c r="D457" s="199" t="s">
        <v>2242</v>
      </c>
      <c r="E457" s="199" t="s">
        <v>1973</v>
      </c>
      <c r="F457" s="200">
        <v>43584</v>
      </c>
      <c r="G457" s="200">
        <v>43639</v>
      </c>
      <c r="H457" s="199">
        <v>181201</v>
      </c>
      <c r="I457" s="199">
        <v>181201</v>
      </c>
      <c r="J457" s="199">
        <v>0.71</v>
      </c>
      <c r="K457" s="199">
        <f t="shared" si="9"/>
        <v>128.65</v>
      </c>
    </row>
    <row r="458" spans="2:11" x14ac:dyDescent="0.25">
      <c r="B458" s="198">
        <v>417</v>
      </c>
      <c r="C458" s="199">
        <v>32980082</v>
      </c>
      <c r="D458" s="199" t="s">
        <v>2242</v>
      </c>
      <c r="E458" s="199" t="s">
        <v>1974</v>
      </c>
      <c r="F458" s="200">
        <v>43584</v>
      </c>
      <c r="G458" s="200">
        <v>43639</v>
      </c>
      <c r="H458" s="199">
        <v>623</v>
      </c>
      <c r="I458" s="199">
        <v>623</v>
      </c>
      <c r="J458" s="199">
        <v>0.71</v>
      </c>
      <c r="K458" s="199">
        <f t="shared" si="9"/>
        <v>0.44</v>
      </c>
    </row>
    <row r="459" spans="2:11" x14ac:dyDescent="0.25">
      <c r="B459" s="198">
        <v>418</v>
      </c>
      <c r="C459" s="199">
        <v>32990474</v>
      </c>
      <c r="D459" s="199" t="s">
        <v>2243</v>
      </c>
      <c r="E459" s="199" t="s">
        <v>1971</v>
      </c>
      <c r="F459" s="200">
        <v>43556</v>
      </c>
      <c r="G459" s="200">
        <v>43639</v>
      </c>
      <c r="H459" s="199">
        <v>993747</v>
      </c>
      <c r="I459" s="199">
        <v>993747</v>
      </c>
      <c r="J459" s="199">
        <v>0.71</v>
      </c>
      <c r="K459" s="199">
        <f t="shared" si="9"/>
        <v>705.56</v>
      </c>
    </row>
    <row r="460" spans="2:11" x14ac:dyDescent="0.25">
      <c r="B460" s="198">
        <v>419</v>
      </c>
      <c r="C460" s="199">
        <v>32990474</v>
      </c>
      <c r="D460" s="199" t="s">
        <v>2243</v>
      </c>
      <c r="E460" s="199" t="s">
        <v>1977</v>
      </c>
      <c r="F460" s="200">
        <v>43556</v>
      </c>
      <c r="G460" s="200">
        <v>43639</v>
      </c>
      <c r="H460" s="199">
        <v>602872</v>
      </c>
      <c r="I460" s="199">
        <v>602872</v>
      </c>
      <c r="J460" s="199">
        <v>0.71</v>
      </c>
      <c r="K460" s="199">
        <f t="shared" si="9"/>
        <v>428.04</v>
      </c>
    </row>
    <row r="461" spans="2:11" x14ac:dyDescent="0.25">
      <c r="B461" s="198">
        <v>420</v>
      </c>
      <c r="C461" s="199">
        <v>32991397</v>
      </c>
      <c r="D461" s="199" t="s">
        <v>2244</v>
      </c>
      <c r="E461" s="199" t="s">
        <v>1971</v>
      </c>
      <c r="F461" s="200">
        <v>43557</v>
      </c>
      <c r="G461" s="200">
        <v>43646</v>
      </c>
      <c r="H461" s="199">
        <v>510356</v>
      </c>
      <c r="I461" s="199">
        <v>510356</v>
      </c>
      <c r="J461" s="199">
        <v>0.71</v>
      </c>
      <c r="K461" s="199">
        <f t="shared" si="9"/>
        <v>362.35</v>
      </c>
    </row>
    <row r="462" spans="2:11" x14ac:dyDescent="0.25">
      <c r="B462" s="198">
        <v>421</v>
      </c>
      <c r="C462" s="199">
        <v>32991397</v>
      </c>
      <c r="D462" s="199" t="s">
        <v>2244</v>
      </c>
      <c r="E462" s="199" t="s">
        <v>1977</v>
      </c>
      <c r="F462" s="200">
        <v>43557</v>
      </c>
      <c r="G462" s="200">
        <v>43646</v>
      </c>
      <c r="H462" s="199">
        <v>712183</v>
      </c>
      <c r="I462" s="199">
        <v>712183</v>
      </c>
      <c r="J462" s="199">
        <v>0.71</v>
      </c>
      <c r="K462" s="199">
        <f t="shared" si="9"/>
        <v>505.65</v>
      </c>
    </row>
    <row r="463" spans="2:11" x14ac:dyDescent="0.25">
      <c r="B463" s="198">
        <v>422</v>
      </c>
      <c r="C463" s="199">
        <v>32991786</v>
      </c>
      <c r="D463" s="199" t="s">
        <v>2245</v>
      </c>
      <c r="E463" s="199" t="s">
        <v>1971</v>
      </c>
      <c r="F463" s="200">
        <v>43556</v>
      </c>
      <c r="G463" s="200">
        <v>43646</v>
      </c>
      <c r="H463" s="199">
        <v>721315</v>
      </c>
      <c r="I463" s="199">
        <v>721315</v>
      </c>
      <c r="J463" s="199">
        <v>0.71</v>
      </c>
      <c r="K463" s="199">
        <f t="shared" si="9"/>
        <v>512.13</v>
      </c>
    </row>
    <row r="464" spans="2:11" x14ac:dyDescent="0.25">
      <c r="B464" s="198">
        <v>423</v>
      </c>
      <c r="C464" s="199">
        <v>32991961</v>
      </c>
      <c r="D464" s="199" t="s">
        <v>2246</v>
      </c>
      <c r="E464" s="199" t="s">
        <v>1969</v>
      </c>
      <c r="F464" s="200">
        <v>43570</v>
      </c>
      <c r="G464" s="200">
        <v>43646</v>
      </c>
      <c r="H464" s="199">
        <v>322746</v>
      </c>
      <c r="I464" s="199">
        <v>322746</v>
      </c>
      <c r="J464" s="199">
        <v>0.71</v>
      </c>
      <c r="K464" s="199">
        <f t="shared" si="9"/>
        <v>229.15</v>
      </c>
    </row>
    <row r="465" spans="2:11" x14ac:dyDescent="0.25">
      <c r="B465" s="198">
        <v>424</v>
      </c>
      <c r="C465" s="199">
        <v>32992411</v>
      </c>
      <c r="D465" s="199" t="s">
        <v>2247</v>
      </c>
      <c r="E465" s="199" t="s">
        <v>1972</v>
      </c>
      <c r="F465" s="200">
        <v>43557</v>
      </c>
      <c r="G465" s="200">
        <v>43596</v>
      </c>
      <c r="H465" s="199">
        <v>33</v>
      </c>
      <c r="I465" s="199">
        <v>33</v>
      </c>
      <c r="J465" s="199">
        <v>0.71</v>
      </c>
      <c r="K465" s="199">
        <f t="shared" si="9"/>
        <v>0.02</v>
      </c>
    </row>
    <row r="466" spans="2:11" x14ac:dyDescent="0.25">
      <c r="B466" s="198">
        <v>425</v>
      </c>
      <c r="C466" s="199">
        <v>32992411</v>
      </c>
      <c r="D466" s="199" t="s">
        <v>2247</v>
      </c>
      <c r="E466" s="199" t="s">
        <v>1973</v>
      </c>
      <c r="F466" s="200">
        <v>43557</v>
      </c>
      <c r="G466" s="200">
        <v>43596</v>
      </c>
      <c r="H466" s="199">
        <v>289465</v>
      </c>
      <c r="I466" s="199">
        <v>289465</v>
      </c>
      <c r="J466" s="199">
        <v>0.71</v>
      </c>
      <c r="K466" s="199">
        <f t="shared" si="9"/>
        <v>205.52</v>
      </c>
    </row>
    <row r="467" spans="2:11" x14ac:dyDescent="0.25">
      <c r="B467" s="198">
        <v>426</v>
      </c>
      <c r="C467" s="199">
        <v>32992411</v>
      </c>
      <c r="D467" s="199" t="s">
        <v>2247</v>
      </c>
      <c r="E467" s="199" t="s">
        <v>1974</v>
      </c>
      <c r="F467" s="200">
        <v>43557</v>
      </c>
      <c r="G467" s="200">
        <v>43596</v>
      </c>
      <c r="H467" s="199">
        <v>1204</v>
      </c>
      <c r="I467" s="199">
        <v>1204</v>
      </c>
      <c r="J467" s="199">
        <v>0.71</v>
      </c>
      <c r="K467" s="199">
        <f t="shared" si="9"/>
        <v>0.85</v>
      </c>
    </row>
    <row r="468" spans="2:11" x14ac:dyDescent="0.25">
      <c r="B468" s="198">
        <v>427</v>
      </c>
      <c r="C468" s="199">
        <v>32994018</v>
      </c>
      <c r="D468" s="199" t="s">
        <v>2248</v>
      </c>
      <c r="E468" s="199" t="s">
        <v>1971</v>
      </c>
      <c r="F468" s="200">
        <v>43584</v>
      </c>
      <c r="G468" s="200">
        <v>43639</v>
      </c>
      <c r="H468" s="199">
        <v>564351</v>
      </c>
      <c r="I468" s="199">
        <v>564351</v>
      </c>
      <c r="J468" s="199">
        <v>0.71</v>
      </c>
      <c r="K468" s="199">
        <f t="shared" si="9"/>
        <v>400.69</v>
      </c>
    </row>
    <row r="469" spans="2:11" x14ac:dyDescent="0.25">
      <c r="B469" s="198">
        <v>428</v>
      </c>
      <c r="C469" s="199">
        <v>32994025</v>
      </c>
      <c r="D469" s="199" t="s">
        <v>2249</v>
      </c>
      <c r="E469" s="199" t="s">
        <v>1971</v>
      </c>
      <c r="F469" s="200">
        <v>43577</v>
      </c>
      <c r="G469" s="200">
        <v>43639</v>
      </c>
      <c r="H469" s="199">
        <v>856501</v>
      </c>
      <c r="I469" s="199">
        <v>856501</v>
      </c>
      <c r="J469" s="199">
        <v>0.71</v>
      </c>
      <c r="K469" s="199">
        <f t="shared" si="9"/>
        <v>608.12</v>
      </c>
    </row>
    <row r="470" spans="2:11" x14ac:dyDescent="0.25">
      <c r="B470" s="198">
        <v>429</v>
      </c>
      <c r="C470" s="199">
        <v>32994028</v>
      </c>
      <c r="D470" s="199" t="s">
        <v>2250</v>
      </c>
      <c r="E470" s="199" t="s">
        <v>1971</v>
      </c>
      <c r="F470" s="200">
        <v>43584</v>
      </c>
      <c r="G470" s="200">
        <v>43639</v>
      </c>
      <c r="H470" s="199">
        <v>745213</v>
      </c>
      <c r="I470" s="199">
        <v>745213</v>
      </c>
      <c r="J470" s="199">
        <v>0.71</v>
      </c>
      <c r="K470" s="199">
        <f t="shared" si="9"/>
        <v>529.1</v>
      </c>
    </row>
    <row r="471" spans="2:11" x14ac:dyDescent="0.25">
      <c r="B471" s="198">
        <v>430</v>
      </c>
      <c r="C471" s="199">
        <v>32994029</v>
      </c>
      <c r="D471" s="199" t="s">
        <v>2251</v>
      </c>
      <c r="E471" s="199" t="s">
        <v>1971</v>
      </c>
      <c r="F471" s="200">
        <v>43577</v>
      </c>
      <c r="G471" s="200">
        <v>43646</v>
      </c>
      <c r="H471" s="199">
        <v>361741</v>
      </c>
      <c r="I471" s="199">
        <v>361741</v>
      </c>
      <c r="J471" s="199">
        <v>0.71</v>
      </c>
      <c r="K471" s="199">
        <f t="shared" si="9"/>
        <v>256.83999999999997</v>
      </c>
    </row>
    <row r="472" spans="2:11" x14ac:dyDescent="0.25">
      <c r="B472" s="198">
        <v>431</v>
      </c>
      <c r="C472" s="199">
        <v>32994031</v>
      </c>
      <c r="D472" s="199" t="s">
        <v>2252</v>
      </c>
      <c r="E472" s="199" t="s">
        <v>1971</v>
      </c>
      <c r="F472" s="200">
        <v>43556</v>
      </c>
      <c r="G472" s="200">
        <v>43646</v>
      </c>
      <c r="H472" s="199">
        <v>552704</v>
      </c>
      <c r="I472" s="199">
        <v>552704</v>
      </c>
      <c r="J472" s="199">
        <v>0.71</v>
      </c>
      <c r="K472" s="199">
        <f t="shared" si="9"/>
        <v>392.42</v>
      </c>
    </row>
    <row r="473" spans="2:11" x14ac:dyDescent="0.25">
      <c r="B473" s="198">
        <v>432</v>
      </c>
      <c r="C473" s="199">
        <v>32994095</v>
      </c>
      <c r="D473" s="199" t="s">
        <v>2253</v>
      </c>
      <c r="E473" s="199" t="s">
        <v>1971</v>
      </c>
      <c r="F473" s="200">
        <v>43584</v>
      </c>
      <c r="G473" s="200">
        <v>43646</v>
      </c>
      <c r="H473" s="199">
        <v>309433</v>
      </c>
      <c r="I473" s="199">
        <v>309433</v>
      </c>
      <c r="J473" s="199">
        <v>0.71</v>
      </c>
      <c r="K473" s="199">
        <f t="shared" si="9"/>
        <v>219.7</v>
      </c>
    </row>
    <row r="474" spans="2:11" x14ac:dyDescent="0.25">
      <c r="B474" s="198">
        <v>433</v>
      </c>
      <c r="C474" s="199">
        <v>32994170</v>
      </c>
      <c r="D474" s="199" t="s">
        <v>2254</v>
      </c>
      <c r="E474" s="199" t="s">
        <v>1971</v>
      </c>
      <c r="F474" s="200">
        <v>43584</v>
      </c>
      <c r="G474" s="200">
        <v>43646</v>
      </c>
      <c r="H474" s="199">
        <v>104226</v>
      </c>
      <c r="I474" s="199">
        <v>104226</v>
      </c>
      <c r="J474" s="199">
        <v>0.71</v>
      </c>
      <c r="K474" s="199">
        <f t="shared" si="9"/>
        <v>74</v>
      </c>
    </row>
    <row r="475" spans="2:11" x14ac:dyDescent="0.25">
      <c r="B475" s="198">
        <v>434</v>
      </c>
      <c r="C475" s="199">
        <v>32994248</v>
      </c>
      <c r="D475" s="199" t="s">
        <v>2255</v>
      </c>
      <c r="E475" s="199" t="s">
        <v>1971</v>
      </c>
      <c r="F475" s="200">
        <v>43577</v>
      </c>
      <c r="G475" s="200">
        <v>43639</v>
      </c>
      <c r="H475" s="199">
        <v>640503</v>
      </c>
      <c r="I475" s="199">
        <v>640503</v>
      </c>
      <c r="J475" s="199">
        <v>0.71</v>
      </c>
      <c r="K475" s="199">
        <f t="shared" si="9"/>
        <v>454.76</v>
      </c>
    </row>
    <row r="476" spans="2:11" x14ac:dyDescent="0.25">
      <c r="B476" s="198">
        <v>435</v>
      </c>
      <c r="C476" s="199">
        <v>32995639</v>
      </c>
      <c r="D476" s="199" t="s">
        <v>2256</v>
      </c>
      <c r="E476" s="199" t="s">
        <v>1975</v>
      </c>
      <c r="F476" s="200">
        <v>43557</v>
      </c>
      <c r="G476" s="200">
        <v>43646</v>
      </c>
      <c r="H476" s="199">
        <v>15409</v>
      </c>
      <c r="I476" s="199">
        <v>15409</v>
      </c>
      <c r="J476" s="199">
        <v>0.71</v>
      </c>
      <c r="K476" s="199">
        <f t="shared" si="9"/>
        <v>10.94</v>
      </c>
    </row>
    <row r="477" spans="2:11" x14ac:dyDescent="0.25">
      <c r="B477" s="198">
        <v>436</v>
      </c>
      <c r="C477" s="199">
        <v>32995639</v>
      </c>
      <c r="D477" s="199" t="s">
        <v>2256</v>
      </c>
      <c r="E477" s="199" t="s">
        <v>1976</v>
      </c>
      <c r="F477" s="200">
        <v>43557</v>
      </c>
      <c r="G477" s="200">
        <v>43646</v>
      </c>
      <c r="H477" s="199">
        <v>15255</v>
      </c>
      <c r="I477" s="199">
        <v>15255</v>
      </c>
      <c r="J477" s="199">
        <v>0.71</v>
      </c>
      <c r="K477" s="199">
        <f t="shared" si="9"/>
        <v>10.83</v>
      </c>
    </row>
    <row r="478" spans="2:11" x14ac:dyDescent="0.25">
      <c r="B478" s="198">
        <v>437</v>
      </c>
      <c r="C478" s="199">
        <v>33002600</v>
      </c>
      <c r="D478" s="199" t="s">
        <v>2257</v>
      </c>
      <c r="E478" s="199" t="s">
        <v>1970</v>
      </c>
      <c r="F478" s="200">
        <v>43591</v>
      </c>
      <c r="G478" s="200">
        <v>43646</v>
      </c>
      <c r="H478" s="199">
        <v>752</v>
      </c>
      <c r="I478" s="199">
        <v>752</v>
      </c>
      <c r="J478" s="199">
        <v>0.71</v>
      </c>
      <c r="K478" s="199">
        <f t="shared" si="9"/>
        <v>0.53</v>
      </c>
    </row>
    <row r="479" spans="2:11" x14ac:dyDescent="0.25">
      <c r="B479" s="198">
        <v>438</v>
      </c>
      <c r="C479" s="199">
        <v>33002600</v>
      </c>
      <c r="D479" s="199" t="s">
        <v>2257</v>
      </c>
      <c r="E479" s="199" t="s">
        <v>1971</v>
      </c>
      <c r="F479" s="200">
        <v>43619</v>
      </c>
      <c r="G479" s="200">
        <v>43646</v>
      </c>
      <c r="H479" s="199">
        <v>647</v>
      </c>
      <c r="I479" s="199">
        <v>647</v>
      </c>
      <c r="J479" s="199">
        <v>0.71</v>
      </c>
      <c r="K479" s="199">
        <f t="shared" si="9"/>
        <v>0.46</v>
      </c>
    </row>
    <row r="480" spans="2:11" x14ac:dyDescent="0.25">
      <c r="B480" s="198">
        <v>439</v>
      </c>
      <c r="C480" s="199">
        <v>33002600</v>
      </c>
      <c r="D480" s="199" t="s">
        <v>2257</v>
      </c>
      <c r="E480" s="199" t="s">
        <v>1977</v>
      </c>
      <c r="F480" s="200">
        <v>43584</v>
      </c>
      <c r="G480" s="200">
        <v>43646</v>
      </c>
      <c r="H480" s="199">
        <v>687</v>
      </c>
      <c r="I480" s="199">
        <v>687</v>
      </c>
      <c r="J480" s="199">
        <v>0.71</v>
      </c>
      <c r="K480" s="199">
        <f t="shared" si="9"/>
        <v>0.49</v>
      </c>
    </row>
    <row r="481" spans="2:11" x14ac:dyDescent="0.25">
      <c r="B481" s="198">
        <v>440</v>
      </c>
      <c r="C481" s="199">
        <v>33002600</v>
      </c>
      <c r="D481" s="199" t="s">
        <v>2257</v>
      </c>
      <c r="E481" s="199" t="s">
        <v>1969</v>
      </c>
      <c r="F481" s="200">
        <v>43584</v>
      </c>
      <c r="G481" s="200">
        <v>43646</v>
      </c>
      <c r="H481" s="199">
        <v>400</v>
      </c>
      <c r="I481" s="199">
        <v>400</v>
      </c>
      <c r="J481" s="199">
        <v>0.71</v>
      </c>
      <c r="K481" s="199">
        <f t="shared" si="9"/>
        <v>0.28000000000000003</v>
      </c>
    </row>
    <row r="482" spans="2:11" x14ac:dyDescent="0.25">
      <c r="B482" s="198">
        <v>441</v>
      </c>
      <c r="C482" s="199">
        <v>33002936</v>
      </c>
      <c r="D482" s="199" t="s">
        <v>2258</v>
      </c>
      <c r="E482" s="199" t="s">
        <v>1971</v>
      </c>
      <c r="F482" s="200">
        <v>43556</v>
      </c>
      <c r="G482" s="200">
        <v>43744</v>
      </c>
      <c r="H482" s="199">
        <v>92864</v>
      </c>
      <c r="I482" s="199">
        <v>92864</v>
      </c>
      <c r="J482" s="199">
        <v>0.71</v>
      </c>
      <c r="K482" s="199">
        <f t="shared" si="9"/>
        <v>65.930000000000007</v>
      </c>
    </row>
    <row r="483" spans="2:11" x14ac:dyDescent="0.25">
      <c r="B483" s="198">
        <v>442</v>
      </c>
      <c r="C483" s="199">
        <v>33002937</v>
      </c>
      <c r="D483" s="199" t="s">
        <v>2259</v>
      </c>
      <c r="E483" s="199" t="s">
        <v>1977</v>
      </c>
      <c r="F483" s="200">
        <v>43556</v>
      </c>
      <c r="G483" s="200">
        <v>43744</v>
      </c>
      <c r="H483" s="199">
        <v>204843</v>
      </c>
      <c r="I483" s="199">
        <v>204843</v>
      </c>
      <c r="J483" s="199">
        <v>0.71</v>
      </c>
      <c r="K483" s="199">
        <f t="shared" si="9"/>
        <v>145.44</v>
      </c>
    </row>
    <row r="484" spans="2:11" x14ac:dyDescent="0.25">
      <c r="B484" s="198">
        <v>443</v>
      </c>
      <c r="C484" s="199">
        <v>33010865</v>
      </c>
      <c r="D484" s="199" t="s">
        <v>2260</v>
      </c>
      <c r="E484" s="199" t="s">
        <v>1969</v>
      </c>
      <c r="F484" s="200">
        <v>43558</v>
      </c>
      <c r="G484" s="200">
        <v>43589</v>
      </c>
      <c r="H484" s="199">
        <v>192</v>
      </c>
      <c r="I484" s="199">
        <v>192</v>
      </c>
      <c r="J484" s="199">
        <v>0.71</v>
      </c>
      <c r="K484" s="199">
        <f t="shared" si="9"/>
        <v>0.14000000000000001</v>
      </c>
    </row>
    <row r="485" spans="2:11" x14ac:dyDescent="0.25">
      <c r="B485" s="198">
        <v>444</v>
      </c>
      <c r="C485" s="199">
        <v>33011241</v>
      </c>
      <c r="D485" s="199" t="s">
        <v>2261</v>
      </c>
      <c r="E485" s="199" t="s">
        <v>1977</v>
      </c>
      <c r="F485" s="200">
        <v>43556</v>
      </c>
      <c r="G485" s="200">
        <v>43646</v>
      </c>
      <c r="H485" s="199">
        <v>843671</v>
      </c>
      <c r="I485" s="199">
        <v>843671</v>
      </c>
      <c r="J485" s="199">
        <v>0.71</v>
      </c>
      <c r="K485" s="199">
        <f t="shared" si="9"/>
        <v>599.01</v>
      </c>
    </row>
    <row r="486" spans="2:11" x14ac:dyDescent="0.25">
      <c r="B486" s="198">
        <v>445</v>
      </c>
      <c r="C486" s="199">
        <v>33036008</v>
      </c>
      <c r="D486" s="199" t="s">
        <v>2262</v>
      </c>
      <c r="E486" s="199" t="s">
        <v>1972</v>
      </c>
      <c r="F486" s="200">
        <v>43557</v>
      </c>
      <c r="G486" s="200">
        <v>43597</v>
      </c>
      <c r="H486" s="199">
        <v>84</v>
      </c>
      <c r="I486" s="199">
        <v>84</v>
      </c>
      <c r="J486" s="199">
        <v>0.71</v>
      </c>
      <c r="K486" s="199">
        <f t="shared" si="9"/>
        <v>0.06</v>
      </c>
    </row>
    <row r="487" spans="2:11" x14ac:dyDescent="0.25">
      <c r="B487" s="198">
        <v>446</v>
      </c>
      <c r="C487" s="199">
        <v>33036008</v>
      </c>
      <c r="D487" s="199" t="s">
        <v>2262</v>
      </c>
      <c r="E487" s="199" t="s">
        <v>1973</v>
      </c>
      <c r="F487" s="200">
        <v>43557</v>
      </c>
      <c r="G487" s="200">
        <v>43597</v>
      </c>
      <c r="H487" s="199">
        <v>784743</v>
      </c>
      <c r="I487" s="199">
        <v>784743</v>
      </c>
      <c r="J487" s="199">
        <v>0.71</v>
      </c>
      <c r="K487" s="199">
        <f t="shared" si="9"/>
        <v>557.16999999999996</v>
      </c>
    </row>
    <row r="488" spans="2:11" x14ac:dyDescent="0.25">
      <c r="B488" s="198">
        <v>447</v>
      </c>
      <c r="C488" s="199">
        <v>33036008</v>
      </c>
      <c r="D488" s="199" t="s">
        <v>2262</v>
      </c>
      <c r="E488" s="199" t="s">
        <v>1974</v>
      </c>
      <c r="F488" s="200">
        <v>43557</v>
      </c>
      <c r="G488" s="200">
        <v>43597</v>
      </c>
      <c r="H488" s="199">
        <v>3520</v>
      </c>
      <c r="I488" s="199">
        <v>3520</v>
      </c>
      <c r="J488" s="199">
        <v>0.71</v>
      </c>
      <c r="K488" s="199">
        <f t="shared" si="9"/>
        <v>2.5</v>
      </c>
    </row>
    <row r="489" spans="2:11" x14ac:dyDescent="0.25">
      <c r="B489" s="198">
        <v>448</v>
      </c>
      <c r="C489" s="199">
        <v>33043603</v>
      </c>
      <c r="D489" s="199" t="s">
        <v>2263</v>
      </c>
      <c r="E489" s="199" t="s">
        <v>1969</v>
      </c>
      <c r="F489" s="200">
        <v>43560</v>
      </c>
      <c r="G489" s="200">
        <v>43830</v>
      </c>
      <c r="H489" s="199">
        <v>892</v>
      </c>
      <c r="I489" s="199">
        <v>892</v>
      </c>
      <c r="J489" s="199">
        <v>0.71</v>
      </c>
      <c r="K489" s="199">
        <f t="shared" si="9"/>
        <v>0.63</v>
      </c>
    </row>
    <row r="490" spans="2:11" x14ac:dyDescent="0.25">
      <c r="B490" s="198">
        <v>449</v>
      </c>
      <c r="C490" s="199">
        <v>33045486</v>
      </c>
      <c r="D490" s="199" t="s">
        <v>2264</v>
      </c>
      <c r="E490" s="199" t="s">
        <v>1971</v>
      </c>
      <c r="F490" s="200">
        <v>43559</v>
      </c>
      <c r="G490" s="200">
        <v>43646</v>
      </c>
      <c r="H490" s="199">
        <v>2672982</v>
      </c>
      <c r="I490" s="199">
        <v>2672982</v>
      </c>
      <c r="J490" s="199">
        <v>0.71</v>
      </c>
      <c r="K490" s="199">
        <f t="shared" ref="K490:K553" si="10">ROUND(I490*(J490/1000),2)</f>
        <v>1897.82</v>
      </c>
    </row>
    <row r="491" spans="2:11" x14ac:dyDescent="0.25">
      <c r="B491" s="198">
        <v>450</v>
      </c>
      <c r="C491" s="199">
        <v>33045566</v>
      </c>
      <c r="D491" s="199" t="s">
        <v>2265</v>
      </c>
      <c r="E491" s="199" t="s">
        <v>1977</v>
      </c>
      <c r="F491" s="200">
        <v>43559</v>
      </c>
      <c r="G491" s="200">
        <v>43646</v>
      </c>
      <c r="H491" s="199">
        <v>1475467</v>
      </c>
      <c r="I491" s="199">
        <v>1475467</v>
      </c>
      <c r="J491" s="199">
        <v>0.71</v>
      </c>
      <c r="K491" s="199">
        <f t="shared" si="10"/>
        <v>1047.58</v>
      </c>
    </row>
    <row r="492" spans="2:11" x14ac:dyDescent="0.25">
      <c r="B492" s="198">
        <v>451</v>
      </c>
      <c r="C492" s="199">
        <v>33057668</v>
      </c>
      <c r="D492" s="199" t="s">
        <v>2266</v>
      </c>
      <c r="E492" s="199" t="s">
        <v>1970</v>
      </c>
      <c r="F492" s="200">
        <v>43563</v>
      </c>
      <c r="G492" s="200">
        <v>43611</v>
      </c>
      <c r="H492" s="199">
        <v>486984</v>
      </c>
      <c r="I492" s="199">
        <v>486984</v>
      </c>
      <c r="J492" s="199">
        <v>0.71</v>
      </c>
      <c r="K492" s="199">
        <f t="shared" si="10"/>
        <v>345.76</v>
      </c>
    </row>
    <row r="493" spans="2:11" x14ac:dyDescent="0.25">
      <c r="B493" s="198">
        <v>452</v>
      </c>
      <c r="C493" s="199">
        <v>33065150</v>
      </c>
      <c r="D493" s="199" t="s">
        <v>2267</v>
      </c>
      <c r="E493" s="199" t="s">
        <v>1971</v>
      </c>
      <c r="F493" s="200">
        <v>43591</v>
      </c>
      <c r="G493" s="200">
        <v>43632</v>
      </c>
      <c r="H493" s="199">
        <v>957732</v>
      </c>
      <c r="I493" s="199">
        <v>957732</v>
      </c>
      <c r="J493" s="199">
        <v>0.71</v>
      </c>
      <c r="K493" s="199">
        <f t="shared" si="10"/>
        <v>679.99</v>
      </c>
    </row>
    <row r="494" spans="2:11" x14ac:dyDescent="0.25">
      <c r="B494" s="198">
        <v>453</v>
      </c>
      <c r="C494" s="199">
        <v>33075209</v>
      </c>
      <c r="D494" s="199" t="s">
        <v>2268</v>
      </c>
      <c r="E494" s="199" t="s">
        <v>1971</v>
      </c>
      <c r="F494" s="200">
        <v>43584</v>
      </c>
      <c r="G494" s="200">
        <v>43639</v>
      </c>
      <c r="H494" s="199">
        <v>797250</v>
      </c>
      <c r="I494" s="199">
        <v>797250</v>
      </c>
      <c r="J494" s="199">
        <v>0.71</v>
      </c>
      <c r="K494" s="199">
        <f t="shared" si="10"/>
        <v>566.04999999999995</v>
      </c>
    </row>
    <row r="495" spans="2:11" x14ac:dyDescent="0.25">
      <c r="B495" s="198">
        <v>454</v>
      </c>
      <c r="C495" s="199">
        <v>33075267</v>
      </c>
      <c r="D495" s="199" t="s">
        <v>2269</v>
      </c>
      <c r="E495" s="199" t="s">
        <v>1971</v>
      </c>
      <c r="F495" s="200">
        <v>43591</v>
      </c>
      <c r="G495" s="200">
        <v>43639</v>
      </c>
      <c r="H495" s="199">
        <v>684219</v>
      </c>
      <c r="I495" s="199">
        <v>684219</v>
      </c>
      <c r="J495" s="199">
        <v>0.71</v>
      </c>
      <c r="K495" s="199">
        <f t="shared" si="10"/>
        <v>485.8</v>
      </c>
    </row>
    <row r="496" spans="2:11" x14ac:dyDescent="0.25">
      <c r="B496" s="198">
        <v>455</v>
      </c>
      <c r="C496" s="199">
        <v>33081056</v>
      </c>
      <c r="D496" s="199" t="s">
        <v>2270</v>
      </c>
      <c r="E496" s="199" t="s">
        <v>1970</v>
      </c>
      <c r="F496" s="200">
        <v>43560</v>
      </c>
      <c r="G496" s="200">
        <v>43702</v>
      </c>
      <c r="H496" s="199">
        <v>36288</v>
      </c>
      <c r="I496" s="199">
        <v>36288</v>
      </c>
      <c r="J496" s="199">
        <v>0.71</v>
      </c>
      <c r="K496" s="199">
        <f t="shared" si="10"/>
        <v>25.76</v>
      </c>
    </row>
    <row r="497" spans="2:11" x14ac:dyDescent="0.25">
      <c r="B497" s="198">
        <v>456</v>
      </c>
      <c r="C497" s="199">
        <v>33081056</v>
      </c>
      <c r="D497" s="199" t="s">
        <v>2270</v>
      </c>
      <c r="E497" s="199" t="s">
        <v>1971</v>
      </c>
      <c r="F497" s="200">
        <v>43560</v>
      </c>
      <c r="G497" s="200">
        <v>43702</v>
      </c>
      <c r="H497" s="199">
        <v>15143</v>
      </c>
      <c r="I497" s="199">
        <v>15143</v>
      </c>
      <c r="J497" s="199">
        <v>0.71</v>
      </c>
      <c r="K497" s="199">
        <f t="shared" si="10"/>
        <v>10.75</v>
      </c>
    </row>
    <row r="498" spans="2:11" x14ac:dyDescent="0.25">
      <c r="B498" s="198">
        <v>457</v>
      </c>
      <c r="C498" s="199">
        <v>33081056</v>
      </c>
      <c r="D498" s="199" t="s">
        <v>2270</v>
      </c>
      <c r="E498" s="199" t="s">
        <v>1977</v>
      </c>
      <c r="F498" s="200">
        <v>43560</v>
      </c>
      <c r="G498" s="200">
        <v>43702</v>
      </c>
      <c r="H498" s="199">
        <v>29234</v>
      </c>
      <c r="I498" s="199">
        <v>29234</v>
      </c>
      <c r="J498" s="199">
        <v>0.71</v>
      </c>
      <c r="K498" s="199">
        <f t="shared" si="10"/>
        <v>20.76</v>
      </c>
    </row>
    <row r="499" spans="2:11" x14ac:dyDescent="0.25">
      <c r="B499" s="198">
        <v>458</v>
      </c>
      <c r="C499" s="199">
        <v>33081056</v>
      </c>
      <c r="D499" s="199" t="s">
        <v>2270</v>
      </c>
      <c r="E499" s="199" t="s">
        <v>1969</v>
      </c>
      <c r="F499" s="200">
        <v>43560</v>
      </c>
      <c r="G499" s="200">
        <v>43702</v>
      </c>
      <c r="H499" s="199">
        <v>21723</v>
      </c>
      <c r="I499" s="199">
        <v>21723</v>
      </c>
      <c r="J499" s="199">
        <v>0.71</v>
      </c>
      <c r="K499" s="199">
        <f t="shared" si="10"/>
        <v>15.42</v>
      </c>
    </row>
    <row r="500" spans="2:11" x14ac:dyDescent="0.25">
      <c r="B500" s="198">
        <v>459</v>
      </c>
      <c r="C500" s="199">
        <v>33094089</v>
      </c>
      <c r="D500" s="199" t="s">
        <v>2271</v>
      </c>
      <c r="E500" s="199" t="s">
        <v>1971</v>
      </c>
      <c r="F500" s="200">
        <v>43605</v>
      </c>
      <c r="G500" s="200">
        <v>43737</v>
      </c>
      <c r="H500" s="199">
        <v>33115</v>
      </c>
      <c r="I500" s="199">
        <v>33115</v>
      </c>
      <c r="J500" s="199">
        <v>0.71</v>
      </c>
      <c r="K500" s="199">
        <f t="shared" si="10"/>
        <v>23.51</v>
      </c>
    </row>
    <row r="501" spans="2:11" x14ac:dyDescent="0.25">
      <c r="B501" s="198">
        <v>460</v>
      </c>
      <c r="C501" s="199">
        <v>33101297</v>
      </c>
      <c r="D501" s="199" t="s">
        <v>2272</v>
      </c>
      <c r="E501" s="199" t="s">
        <v>1977</v>
      </c>
      <c r="F501" s="200">
        <v>43584</v>
      </c>
      <c r="G501" s="200">
        <v>43604</v>
      </c>
      <c r="H501" s="199">
        <v>1000523</v>
      </c>
      <c r="I501" s="199">
        <v>1000523</v>
      </c>
      <c r="J501" s="199">
        <v>0.71</v>
      </c>
      <c r="K501" s="199">
        <f t="shared" si="10"/>
        <v>710.37</v>
      </c>
    </row>
    <row r="502" spans="2:11" x14ac:dyDescent="0.25">
      <c r="B502" s="198">
        <v>461</v>
      </c>
      <c r="C502" s="199">
        <v>33110153</v>
      </c>
      <c r="D502" s="199" t="s">
        <v>2273</v>
      </c>
      <c r="E502" s="199" t="s">
        <v>1975</v>
      </c>
      <c r="F502" s="200">
        <v>43586</v>
      </c>
      <c r="G502" s="200">
        <v>43646</v>
      </c>
      <c r="H502" s="199">
        <v>254292</v>
      </c>
      <c r="I502" s="199">
        <v>254292</v>
      </c>
      <c r="J502" s="199">
        <v>0.71</v>
      </c>
      <c r="K502" s="199">
        <f t="shared" si="10"/>
        <v>180.55</v>
      </c>
    </row>
    <row r="503" spans="2:11" x14ac:dyDescent="0.25">
      <c r="B503" s="198">
        <v>462</v>
      </c>
      <c r="C503" s="199">
        <v>33110153</v>
      </c>
      <c r="D503" s="199" t="s">
        <v>2273</v>
      </c>
      <c r="E503" s="199" t="s">
        <v>1976</v>
      </c>
      <c r="F503" s="200">
        <v>43586</v>
      </c>
      <c r="G503" s="200">
        <v>43646</v>
      </c>
      <c r="H503" s="199">
        <v>123314</v>
      </c>
      <c r="I503" s="199">
        <v>123314</v>
      </c>
      <c r="J503" s="199">
        <v>0.71</v>
      </c>
      <c r="K503" s="199">
        <f t="shared" si="10"/>
        <v>87.55</v>
      </c>
    </row>
    <row r="504" spans="2:11" x14ac:dyDescent="0.25">
      <c r="B504" s="198">
        <v>463</v>
      </c>
      <c r="C504" s="199">
        <v>33110153</v>
      </c>
      <c r="D504" s="199" t="s">
        <v>2273</v>
      </c>
      <c r="E504" s="199" t="s">
        <v>1971</v>
      </c>
      <c r="F504" s="200">
        <v>43586</v>
      </c>
      <c r="G504" s="200">
        <v>43646</v>
      </c>
      <c r="H504" s="199">
        <v>15</v>
      </c>
      <c r="I504" s="199">
        <v>15</v>
      </c>
      <c r="J504" s="199">
        <v>0.71</v>
      </c>
      <c r="K504" s="199">
        <f t="shared" si="10"/>
        <v>0.01</v>
      </c>
    </row>
    <row r="505" spans="2:11" x14ac:dyDescent="0.25">
      <c r="B505" s="198">
        <v>464</v>
      </c>
      <c r="C505" s="199">
        <v>33110153</v>
      </c>
      <c r="D505" s="199" t="s">
        <v>2273</v>
      </c>
      <c r="E505" s="199" t="s">
        <v>1977</v>
      </c>
      <c r="F505" s="200">
        <v>43586</v>
      </c>
      <c r="G505" s="200">
        <v>43646</v>
      </c>
      <c r="H505" s="199">
        <v>82</v>
      </c>
      <c r="I505" s="199">
        <v>82</v>
      </c>
      <c r="J505" s="199">
        <v>0.71</v>
      </c>
      <c r="K505" s="199">
        <f t="shared" si="10"/>
        <v>0.06</v>
      </c>
    </row>
    <row r="506" spans="2:11" x14ac:dyDescent="0.25">
      <c r="B506" s="198">
        <v>465</v>
      </c>
      <c r="C506" s="199">
        <v>33111174</v>
      </c>
      <c r="D506" s="199" t="s">
        <v>2274</v>
      </c>
      <c r="E506" s="199" t="s">
        <v>1970</v>
      </c>
      <c r="F506" s="200">
        <v>43598</v>
      </c>
      <c r="G506" s="200">
        <v>43632</v>
      </c>
      <c r="H506" s="199">
        <v>256230</v>
      </c>
      <c r="I506" s="199">
        <v>256230</v>
      </c>
      <c r="J506" s="199">
        <v>0.71</v>
      </c>
      <c r="K506" s="199">
        <f t="shared" si="10"/>
        <v>181.92</v>
      </c>
    </row>
    <row r="507" spans="2:11" x14ac:dyDescent="0.25">
      <c r="B507" s="198">
        <v>466</v>
      </c>
      <c r="C507" s="199">
        <v>33111796</v>
      </c>
      <c r="D507" s="199" t="s">
        <v>2275</v>
      </c>
      <c r="E507" s="199" t="s">
        <v>1970</v>
      </c>
      <c r="F507" s="200">
        <v>43591</v>
      </c>
      <c r="G507" s="200">
        <v>43639</v>
      </c>
      <c r="H507" s="199">
        <v>602026</v>
      </c>
      <c r="I507" s="199">
        <v>602026</v>
      </c>
      <c r="J507" s="199">
        <v>0.71</v>
      </c>
      <c r="K507" s="199">
        <f t="shared" si="10"/>
        <v>427.44</v>
      </c>
    </row>
    <row r="508" spans="2:11" x14ac:dyDescent="0.25">
      <c r="B508" s="198">
        <v>467</v>
      </c>
      <c r="C508" s="199">
        <v>33111796</v>
      </c>
      <c r="D508" s="199" t="s">
        <v>2275</v>
      </c>
      <c r="E508" s="199" t="s">
        <v>1969</v>
      </c>
      <c r="F508" s="200">
        <v>43591</v>
      </c>
      <c r="G508" s="200">
        <v>43639</v>
      </c>
      <c r="H508" s="199">
        <v>497135</v>
      </c>
      <c r="I508" s="199">
        <v>497135</v>
      </c>
      <c r="J508" s="199">
        <v>0.71</v>
      </c>
      <c r="K508" s="199">
        <f t="shared" si="10"/>
        <v>352.97</v>
      </c>
    </row>
    <row r="509" spans="2:11" x14ac:dyDescent="0.25">
      <c r="B509" s="198">
        <v>468</v>
      </c>
      <c r="C509" s="199">
        <v>33135081</v>
      </c>
      <c r="D509" s="199" t="s">
        <v>2276</v>
      </c>
      <c r="E509" s="199" t="s">
        <v>1969</v>
      </c>
      <c r="F509" s="200">
        <v>43584</v>
      </c>
      <c r="G509" s="200">
        <v>43604</v>
      </c>
      <c r="H509" s="199">
        <v>205</v>
      </c>
      <c r="I509" s="199">
        <v>205</v>
      </c>
      <c r="J509" s="199">
        <v>0.71</v>
      </c>
      <c r="K509" s="199">
        <f t="shared" si="10"/>
        <v>0.15</v>
      </c>
    </row>
    <row r="510" spans="2:11" x14ac:dyDescent="0.25">
      <c r="B510" s="198">
        <v>469</v>
      </c>
      <c r="C510" s="199">
        <v>33143851</v>
      </c>
      <c r="D510" s="199" t="s">
        <v>2277</v>
      </c>
      <c r="E510" s="199" t="s">
        <v>1971</v>
      </c>
      <c r="F510" s="200">
        <v>43565</v>
      </c>
      <c r="G510" s="200">
        <v>43646</v>
      </c>
      <c r="H510" s="199">
        <v>1309069</v>
      </c>
      <c r="I510" s="199">
        <v>1309069</v>
      </c>
      <c r="J510" s="199">
        <v>0.71</v>
      </c>
      <c r="K510" s="199">
        <f t="shared" si="10"/>
        <v>929.44</v>
      </c>
    </row>
    <row r="511" spans="2:11" x14ac:dyDescent="0.25">
      <c r="B511" s="198">
        <v>470</v>
      </c>
      <c r="C511" s="199">
        <v>33158859</v>
      </c>
      <c r="D511" s="199" t="s">
        <v>2278</v>
      </c>
      <c r="E511" s="199" t="s">
        <v>1972</v>
      </c>
      <c r="F511" s="200">
        <v>43586</v>
      </c>
      <c r="G511" s="200">
        <v>43597</v>
      </c>
      <c r="H511" s="199">
        <v>11</v>
      </c>
      <c r="I511" s="199">
        <v>11</v>
      </c>
      <c r="J511" s="199">
        <v>0.71</v>
      </c>
      <c r="K511" s="199">
        <f t="shared" si="10"/>
        <v>0.01</v>
      </c>
    </row>
    <row r="512" spans="2:11" x14ac:dyDescent="0.25">
      <c r="B512" s="198">
        <v>471</v>
      </c>
      <c r="C512" s="199">
        <v>33158859</v>
      </c>
      <c r="D512" s="199" t="s">
        <v>2278</v>
      </c>
      <c r="E512" s="199" t="s">
        <v>1973</v>
      </c>
      <c r="F512" s="200">
        <v>43586</v>
      </c>
      <c r="G512" s="200">
        <v>43597</v>
      </c>
      <c r="H512" s="199">
        <v>59922</v>
      </c>
      <c r="I512" s="199">
        <v>59922</v>
      </c>
      <c r="J512" s="199">
        <v>0.71</v>
      </c>
      <c r="K512" s="199">
        <f t="shared" si="10"/>
        <v>42.54</v>
      </c>
    </row>
    <row r="513" spans="2:11" x14ac:dyDescent="0.25">
      <c r="B513" s="198">
        <v>472</v>
      </c>
      <c r="C513" s="199">
        <v>33158859</v>
      </c>
      <c r="D513" s="199" t="s">
        <v>2278</v>
      </c>
      <c r="E513" s="199" t="s">
        <v>1974</v>
      </c>
      <c r="F513" s="200">
        <v>43586</v>
      </c>
      <c r="G513" s="200">
        <v>43597</v>
      </c>
      <c r="H513" s="199">
        <v>104</v>
      </c>
      <c r="I513" s="199">
        <v>104</v>
      </c>
      <c r="J513" s="199">
        <v>0.71</v>
      </c>
      <c r="K513" s="199">
        <f t="shared" si="10"/>
        <v>7.0000000000000007E-2</v>
      </c>
    </row>
    <row r="514" spans="2:11" x14ac:dyDescent="0.25">
      <c r="B514" s="198">
        <v>473</v>
      </c>
      <c r="C514" s="199">
        <v>33158870</v>
      </c>
      <c r="D514" s="199" t="s">
        <v>2279</v>
      </c>
      <c r="E514" s="199" t="s">
        <v>1977</v>
      </c>
      <c r="F514" s="200">
        <v>43586</v>
      </c>
      <c r="G514" s="200">
        <v>43597</v>
      </c>
      <c r="H514" s="199">
        <v>133072</v>
      </c>
      <c r="I514" s="199">
        <v>133072</v>
      </c>
      <c r="J514" s="199">
        <v>0.71</v>
      </c>
      <c r="K514" s="199">
        <f t="shared" si="10"/>
        <v>94.48</v>
      </c>
    </row>
    <row r="515" spans="2:11" x14ac:dyDescent="0.25">
      <c r="B515" s="198">
        <v>474</v>
      </c>
      <c r="C515" s="199">
        <v>33166633</v>
      </c>
      <c r="D515" s="199" t="s">
        <v>2280</v>
      </c>
      <c r="E515" s="199" t="s">
        <v>1971</v>
      </c>
      <c r="F515" s="200">
        <v>43570</v>
      </c>
      <c r="G515" s="200">
        <v>43646</v>
      </c>
      <c r="H515" s="199">
        <v>158494</v>
      </c>
      <c r="I515" s="199">
        <v>158494</v>
      </c>
      <c r="J515" s="199">
        <v>0.71</v>
      </c>
      <c r="K515" s="199">
        <f t="shared" si="10"/>
        <v>112.53</v>
      </c>
    </row>
    <row r="516" spans="2:11" x14ac:dyDescent="0.25">
      <c r="B516" s="198">
        <v>475</v>
      </c>
      <c r="C516" s="199">
        <v>33172256</v>
      </c>
      <c r="D516" s="199" t="s">
        <v>2281</v>
      </c>
      <c r="E516" s="199" t="s">
        <v>1971</v>
      </c>
      <c r="F516" s="200">
        <v>43570</v>
      </c>
      <c r="G516" s="200">
        <v>43639</v>
      </c>
      <c r="H516" s="199">
        <v>1353154</v>
      </c>
      <c r="I516" s="199">
        <v>1353154</v>
      </c>
      <c r="J516" s="199">
        <v>0.71</v>
      </c>
      <c r="K516" s="199">
        <f t="shared" si="10"/>
        <v>960.74</v>
      </c>
    </row>
    <row r="517" spans="2:11" x14ac:dyDescent="0.25">
      <c r="B517" s="198">
        <v>476</v>
      </c>
      <c r="C517" s="199">
        <v>33172283</v>
      </c>
      <c r="D517" s="199" t="s">
        <v>2282</v>
      </c>
      <c r="E517" s="199" t="s">
        <v>1977</v>
      </c>
      <c r="F517" s="200">
        <v>43570</v>
      </c>
      <c r="G517" s="200">
        <v>43639</v>
      </c>
      <c r="H517" s="199">
        <v>1501457</v>
      </c>
      <c r="I517" s="199">
        <v>1501457</v>
      </c>
      <c r="J517" s="199">
        <v>0.71</v>
      </c>
      <c r="K517" s="199">
        <f t="shared" si="10"/>
        <v>1066.03</v>
      </c>
    </row>
    <row r="518" spans="2:11" x14ac:dyDescent="0.25">
      <c r="B518" s="198">
        <v>477</v>
      </c>
      <c r="C518" s="199">
        <v>33195661</v>
      </c>
      <c r="D518" s="199" t="s">
        <v>2283</v>
      </c>
      <c r="E518" s="199" t="s">
        <v>1971</v>
      </c>
      <c r="F518" s="200">
        <v>43570</v>
      </c>
      <c r="G518" s="200">
        <v>43828</v>
      </c>
      <c r="H518" s="199">
        <v>518804</v>
      </c>
      <c r="I518" s="199">
        <v>518804</v>
      </c>
      <c r="J518" s="199">
        <v>0.71</v>
      </c>
      <c r="K518" s="199">
        <f t="shared" si="10"/>
        <v>368.35</v>
      </c>
    </row>
    <row r="519" spans="2:11" x14ac:dyDescent="0.25">
      <c r="B519" s="198">
        <v>478</v>
      </c>
      <c r="C519" s="199">
        <v>33195661</v>
      </c>
      <c r="D519" s="199" t="s">
        <v>2283</v>
      </c>
      <c r="E519" s="199" t="s">
        <v>1977</v>
      </c>
      <c r="F519" s="200">
        <v>43570</v>
      </c>
      <c r="G519" s="200">
        <v>43828</v>
      </c>
      <c r="H519" s="199">
        <v>396658</v>
      </c>
      <c r="I519" s="199">
        <v>396658</v>
      </c>
      <c r="J519" s="199">
        <v>0.71</v>
      </c>
      <c r="K519" s="199">
        <f t="shared" si="10"/>
        <v>281.63</v>
      </c>
    </row>
    <row r="520" spans="2:11" x14ac:dyDescent="0.25">
      <c r="B520" s="198">
        <v>479</v>
      </c>
      <c r="C520" s="199">
        <v>33195686</v>
      </c>
      <c r="D520" s="199" t="s">
        <v>2284</v>
      </c>
      <c r="E520" s="199" t="s">
        <v>1971</v>
      </c>
      <c r="F520" s="200">
        <v>43570</v>
      </c>
      <c r="G520" s="200">
        <v>43737</v>
      </c>
      <c r="H520" s="199">
        <v>556918</v>
      </c>
      <c r="I520" s="199">
        <v>556918</v>
      </c>
      <c r="J520" s="199">
        <v>0.71</v>
      </c>
      <c r="K520" s="199">
        <f t="shared" si="10"/>
        <v>395.41</v>
      </c>
    </row>
    <row r="521" spans="2:11" x14ac:dyDescent="0.25">
      <c r="B521" s="198">
        <v>480</v>
      </c>
      <c r="C521" s="199">
        <v>33195686</v>
      </c>
      <c r="D521" s="199" t="s">
        <v>2284</v>
      </c>
      <c r="E521" s="199" t="s">
        <v>1977</v>
      </c>
      <c r="F521" s="200">
        <v>43570</v>
      </c>
      <c r="G521" s="200">
        <v>43737</v>
      </c>
      <c r="H521" s="199">
        <v>274977</v>
      </c>
      <c r="I521" s="199">
        <v>274977</v>
      </c>
      <c r="J521" s="199">
        <v>0.71</v>
      </c>
      <c r="K521" s="199">
        <f t="shared" si="10"/>
        <v>195.23</v>
      </c>
    </row>
    <row r="522" spans="2:11" x14ac:dyDescent="0.25">
      <c r="B522" s="198">
        <v>481</v>
      </c>
      <c r="C522" s="199">
        <v>33196172</v>
      </c>
      <c r="D522" s="199" t="s">
        <v>2285</v>
      </c>
      <c r="E522" s="199" t="s">
        <v>1969</v>
      </c>
      <c r="F522" s="200">
        <v>43570</v>
      </c>
      <c r="G522" s="200">
        <v>43647</v>
      </c>
      <c r="H522" s="199">
        <v>501</v>
      </c>
      <c r="I522" s="199">
        <v>501</v>
      </c>
      <c r="J522" s="199">
        <v>0.71</v>
      </c>
      <c r="K522" s="199">
        <f t="shared" si="10"/>
        <v>0.36</v>
      </c>
    </row>
    <row r="523" spans="2:11" x14ac:dyDescent="0.25">
      <c r="B523" s="198">
        <v>482</v>
      </c>
      <c r="C523" s="199">
        <v>33197101</v>
      </c>
      <c r="D523" s="199" t="s">
        <v>2286</v>
      </c>
      <c r="E523" s="199" t="s">
        <v>1971</v>
      </c>
      <c r="F523" s="200">
        <v>43570</v>
      </c>
      <c r="G523" s="200">
        <v>43604</v>
      </c>
      <c r="H523" s="199">
        <v>174637</v>
      </c>
      <c r="I523" s="199">
        <v>174637</v>
      </c>
      <c r="J523" s="199">
        <v>0.71</v>
      </c>
      <c r="K523" s="199">
        <f t="shared" si="10"/>
        <v>123.99</v>
      </c>
    </row>
    <row r="524" spans="2:11" x14ac:dyDescent="0.25">
      <c r="B524" s="198">
        <v>483</v>
      </c>
      <c r="C524" s="199">
        <v>33197101</v>
      </c>
      <c r="D524" s="199" t="s">
        <v>2286</v>
      </c>
      <c r="E524" s="199" t="s">
        <v>1977</v>
      </c>
      <c r="F524" s="200">
        <v>43570</v>
      </c>
      <c r="G524" s="200">
        <v>43604</v>
      </c>
      <c r="H524" s="199">
        <v>144512</v>
      </c>
      <c r="I524" s="199">
        <v>144512</v>
      </c>
      <c r="J524" s="199">
        <v>0.71</v>
      </c>
      <c r="K524" s="199">
        <f t="shared" si="10"/>
        <v>102.6</v>
      </c>
    </row>
    <row r="525" spans="2:11" x14ac:dyDescent="0.25">
      <c r="B525" s="198">
        <v>484</v>
      </c>
      <c r="C525" s="199">
        <v>33202772</v>
      </c>
      <c r="D525" s="199" t="s">
        <v>2287</v>
      </c>
      <c r="E525" s="199" t="s">
        <v>1969</v>
      </c>
      <c r="F525" s="200">
        <v>43577</v>
      </c>
      <c r="G525" s="200">
        <v>43596</v>
      </c>
      <c r="H525" s="199">
        <v>75317</v>
      </c>
      <c r="I525" s="199">
        <v>75317</v>
      </c>
      <c r="J525" s="199">
        <v>0.71</v>
      </c>
      <c r="K525" s="199">
        <f t="shared" si="10"/>
        <v>53.48</v>
      </c>
    </row>
    <row r="526" spans="2:11" x14ac:dyDescent="0.25">
      <c r="B526" s="198">
        <v>485</v>
      </c>
      <c r="C526" s="199">
        <v>33204070</v>
      </c>
      <c r="D526" s="199" t="s">
        <v>2288</v>
      </c>
      <c r="E526" s="199" t="s">
        <v>1970</v>
      </c>
      <c r="F526" s="200">
        <v>43598</v>
      </c>
      <c r="G526" s="200">
        <v>43611</v>
      </c>
      <c r="H526" s="199">
        <v>217808</v>
      </c>
      <c r="I526" s="199">
        <v>217808</v>
      </c>
      <c r="J526" s="199">
        <v>0.71</v>
      </c>
      <c r="K526" s="199">
        <f t="shared" si="10"/>
        <v>154.63999999999999</v>
      </c>
    </row>
    <row r="527" spans="2:11" x14ac:dyDescent="0.25">
      <c r="B527" s="198">
        <v>486</v>
      </c>
      <c r="C527" s="199">
        <v>33204478</v>
      </c>
      <c r="D527" s="199" t="s">
        <v>2289</v>
      </c>
      <c r="E527" s="199" t="s">
        <v>1973</v>
      </c>
      <c r="F527" s="200">
        <v>43580</v>
      </c>
      <c r="G527" s="200">
        <v>43590</v>
      </c>
      <c r="H527" s="199">
        <v>3318</v>
      </c>
      <c r="I527" s="199">
        <v>3318</v>
      </c>
      <c r="J527" s="199">
        <v>0.71</v>
      </c>
      <c r="K527" s="199">
        <f t="shared" si="10"/>
        <v>2.36</v>
      </c>
    </row>
    <row r="528" spans="2:11" x14ac:dyDescent="0.25">
      <c r="B528" s="198">
        <v>487</v>
      </c>
      <c r="C528" s="199">
        <v>33204478</v>
      </c>
      <c r="D528" s="199" t="s">
        <v>2289</v>
      </c>
      <c r="E528" s="199" t="s">
        <v>1974</v>
      </c>
      <c r="F528" s="200">
        <v>43580</v>
      </c>
      <c r="G528" s="200">
        <v>43590</v>
      </c>
      <c r="H528" s="199">
        <v>7</v>
      </c>
      <c r="I528" s="199">
        <v>7</v>
      </c>
      <c r="J528" s="199">
        <v>0.71</v>
      </c>
      <c r="K528" s="199">
        <f t="shared" si="10"/>
        <v>0</v>
      </c>
    </row>
    <row r="529" spans="2:11" x14ac:dyDescent="0.25">
      <c r="B529" s="198">
        <v>488</v>
      </c>
      <c r="C529" s="199">
        <v>33204485</v>
      </c>
      <c r="D529" s="199" t="s">
        <v>2290</v>
      </c>
      <c r="E529" s="199" t="s">
        <v>1972</v>
      </c>
      <c r="F529" s="200">
        <v>43580</v>
      </c>
      <c r="G529" s="200">
        <v>43590</v>
      </c>
      <c r="H529" s="199">
        <v>15</v>
      </c>
      <c r="I529" s="199">
        <v>15</v>
      </c>
      <c r="J529" s="199">
        <v>0.71</v>
      </c>
      <c r="K529" s="199">
        <f t="shared" si="10"/>
        <v>0.01</v>
      </c>
    </row>
    <row r="530" spans="2:11" x14ac:dyDescent="0.25">
      <c r="B530" s="198">
        <v>489</v>
      </c>
      <c r="C530" s="199">
        <v>33204485</v>
      </c>
      <c r="D530" s="199" t="s">
        <v>2290</v>
      </c>
      <c r="E530" s="199" t="s">
        <v>1973</v>
      </c>
      <c r="F530" s="200">
        <v>43580</v>
      </c>
      <c r="G530" s="200">
        <v>43590</v>
      </c>
      <c r="H530" s="199">
        <v>104043</v>
      </c>
      <c r="I530" s="199">
        <v>104043</v>
      </c>
      <c r="J530" s="199">
        <v>0.71</v>
      </c>
      <c r="K530" s="199">
        <f t="shared" si="10"/>
        <v>73.87</v>
      </c>
    </row>
    <row r="531" spans="2:11" x14ac:dyDescent="0.25">
      <c r="B531" s="198">
        <v>490</v>
      </c>
      <c r="C531" s="199">
        <v>33204485</v>
      </c>
      <c r="D531" s="199" t="s">
        <v>2290</v>
      </c>
      <c r="E531" s="199" t="s">
        <v>1974</v>
      </c>
      <c r="F531" s="200">
        <v>43580</v>
      </c>
      <c r="G531" s="200">
        <v>43590</v>
      </c>
      <c r="H531" s="199">
        <v>267</v>
      </c>
      <c r="I531" s="199">
        <v>267</v>
      </c>
      <c r="J531" s="199">
        <v>0.71</v>
      </c>
      <c r="K531" s="199">
        <f t="shared" si="10"/>
        <v>0.19</v>
      </c>
    </row>
    <row r="532" spans="2:11" x14ac:dyDescent="0.25">
      <c r="B532" s="198">
        <v>491</v>
      </c>
      <c r="C532" s="199">
        <v>33204671</v>
      </c>
      <c r="D532" s="199" t="s">
        <v>2291</v>
      </c>
      <c r="E532" s="199" t="s">
        <v>1971</v>
      </c>
      <c r="F532" s="200">
        <v>43570</v>
      </c>
      <c r="G532" s="200">
        <v>43646</v>
      </c>
      <c r="H532" s="199">
        <v>1878575</v>
      </c>
      <c r="I532" s="199">
        <v>1878575</v>
      </c>
      <c r="J532" s="199">
        <v>0.71</v>
      </c>
      <c r="K532" s="199">
        <f t="shared" si="10"/>
        <v>1333.79</v>
      </c>
    </row>
    <row r="533" spans="2:11" x14ac:dyDescent="0.25">
      <c r="B533" s="198">
        <v>492</v>
      </c>
      <c r="C533" s="199">
        <v>33208542</v>
      </c>
      <c r="D533" s="199" t="s">
        <v>2292</v>
      </c>
      <c r="E533" s="199" t="s">
        <v>1972</v>
      </c>
      <c r="F533" s="200">
        <v>43580</v>
      </c>
      <c r="G533" s="200">
        <v>43590</v>
      </c>
      <c r="H533" s="199">
        <v>1</v>
      </c>
      <c r="I533" s="199">
        <v>1</v>
      </c>
      <c r="J533" s="199">
        <v>0.71</v>
      </c>
      <c r="K533" s="199">
        <f t="shared" si="10"/>
        <v>0</v>
      </c>
    </row>
    <row r="534" spans="2:11" x14ac:dyDescent="0.25">
      <c r="B534" s="198">
        <v>493</v>
      </c>
      <c r="C534" s="199">
        <v>33208542</v>
      </c>
      <c r="D534" s="199" t="s">
        <v>2292</v>
      </c>
      <c r="E534" s="199" t="s">
        <v>1973</v>
      </c>
      <c r="F534" s="200">
        <v>43580</v>
      </c>
      <c r="G534" s="200">
        <v>43590</v>
      </c>
      <c r="H534" s="199">
        <v>3255</v>
      </c>
      <c r="I534" s="199">
        <v>3255</v>
      </c>
      <c r="J534" s="199">
        <v>0.71</v>
      </c>
      <c r="K534" s="199">
        <f t="shared" si="10"/>
        <v>2.31</v>
      </c>
    </row>
    <row r="535" spans="2:11" x14ac:dyDescent="0.25">
      <c r="B535" s="198">
        <v>494</v>
      </c>
      <c r="C535" s="199">
        <v>33208542</v>
      </c>
      <c r="D535" s="199" t="s">
        <v>2292</v>
      </c>
      <c r="E535" s="199" t="s">
        <v>1974</v>
      </c>
      <c r="F535" s="200">
        <v>43580</v>
      </c>
      <c r="G535" s="200">
        <v>43590</v>
      </c>
      <c r="H535" s="199">
        <v>6</v>
      </c>
      <c r="I535" s="199">
        <v>6</v>
      </c>
      <c r="J535" s="199">
        <v>0.71</v>
      </c>
      <c r="K535" s="199">
        <f t="shared" si="10"/>
        <v>0</v>
      </c>
    </row>
    <row r="536" spans="2:11" x14ac:dyDescent="0.25">
      <c r="B536" s="198">
        <v>495</v>
      </c>
      <c r="C536" s="199">
        <v>33225206</v>
      </c>
      <c r="D536" s="199" t="s">
        <v>2293</v>
      </c>
      <c r="E536" s="199" t="s">
        <v>1971</v>
      </c>
      <c r="F536" s="200">
        <v>43591</v>
      </c>
      <c r="G536" s="200">
        <v>43632</v>
      </c>
      <c r="H536" s="199">
        <v>2838856</v>
      </c>
      <c r="I536" s="199">
        <v>2838856</v>
      </c>
      <c r="J536" s="199">
        <v>0.71</v>
      </c>
      <c r="K536" s="199">
        <f t="shared" si="10"/>
        <v>2015.59</v>
      </c>
    </row>
    <row r="537" spans="2:11" x14ac:dyDescent="0.25">
      <c r="B537" s="198">
        <v>496</v>
      </c>
      <c r="C537" s="199">
        <v>33225206</v>
      </c>
      <c r="D537" s="199" t="s">
        <v>2293</v>
      </c>
      <c r="E537" s="199" t="s">
        <v>1977</v>
      </c>
      <c r="F537" s="200">
        <v>43591</v>
      </c>
      <c r="G537" s="200">
        <v>43632</v>
      </c>
      <c r="H537" s="199">
        <v>1356225</v>
      </c>
      <c r="I537" s="199">
        <v>1356225</v>
      </c>
      <c r="J537" s="199">
        <v>0.71</v>
      </c>
      <c r="K537" s="199">
        <f t="shared" si="10"/>
        <v>962.92</v>
      </c>
    </row>
    <row r="538" spans="2:11" x14ac:dyDescent="0.25">
      <c r="B538" s="198">
        <v>497</v>
      </c>
      <c r="C538" s="199">
        <v>33235249</v>
      </c>
      <c r="D538" s="199" t="s">
        <v>2294</v>
      </c>
      <c r="E538" s="199" t="s">
        <v>1971</v>
      </c>
      <c r="F538" s="200">
        <v>43573</v>
      </c>
      <c r="G538" s="200">
        <v>43597</v>
      </c>
      <c r="H538" s="199">
        <v>1028535</v>
      </c>
      <c r="I538" s="199">
        <v>1028535</v>
      </c>
      <c r="J538" s="199">
        <v>0.71</v>
      </c>
      <c r="K538" s="199">
        <f t="shared" si="10"/>
        <v>730.26</v>
      </c>
    </row>
    <row r="539" spans="2:11" x14ac:dyDescent="0.25">
      <c r="B539" s="198">
        <v>498</v>
      </c>
      <c r="C539" s="199">
        <v>33238648</v>
      </c>
      <c r="D539" s="199" t="s">
        <v>2295</v>
      </c>
      <c r="E539" s="199" t="s">
        <v>1969</v>
      </c>
      <c r="F539" s="200">
        <v>43584</v>
      </c>
      <c r="G539" s="200">
        <v>43597</v>
      </c>
      <c r="H539" s="199">
        <v>77348</v>
      </c>
      <c r="I539" s="199">
        <v>77348</v>
      </c>
      <c r="J539" s="199">
        <v>0.71</v>
      </c>
      <c r="K539" s="199">
        <f t="shared" si="10"/>
        <v>54.92</v>
      </c>
    </row>
    <row r="540" spans="2:11" x14ac:dyDescent="0.25">
      <c r="B540" s="198">
        <v>499</v>
      </c>
      <c r="C540" s="199">
        <v>33238910</v>
      </c>
      <c r="D540" s="199" t="s">
        <v>2296</v>
      </c>
      <c r="E540" s="199" t="s">
        <v>1969</v>
      </c>
      <c r="F540" s="200">
        <v>43571</v>
      </c>
      <c r="G540" s="200">
        <v>43632</v>
      </c>
      <c r="H540" s="199">
        <v>565540</v>
      </c>
      <c r="I540" s="199">
        <v>565540</v>
      </c>
      <c r="J540" s="199">
        <v>0.71</v>
      </c>
      <c r="K540" s="199">
        <f t="shared" si="10"/>
        <v>401.53</v>
      </c>
    </row>
    <row r="541" spans="2:11" x14ac:dyDescent="0.25">
      <c r="B541" s="198">
        <v>500</v>
      </c>
      <c r="C541" s="199">
        <v>33252678</v>
      </c>
      <c r="D541" s="199" t="s">
        <v>2297</v>
      </c>
      <c r="E541" s="199" t="s">
        <v>1977</v>
      </c>
      <c r="F541" s="200">
        <v>43586</v>
      </c>
      <c r="G541" s="200">
        <v>43646</v>
      </c>
      <c r="H541" s="199">
        <v>10</v>
      </c>
      <c r="I541" s="199">
        <v>10</v>
      </c>
      <c r="J541" s="199">
        <v>0.71</v>
      </c>
      <c r="K541" s="199">
        <f t="shared" si="10"/>
        <v>0.01</v>
      </c>
    </row>
    <row r="542" spans="2:11" x14ac:dyDescent="0.25">
      <c r="B542" s="198">
        <v>501</v>
      </c>
      <c r="C542" s="199">
        <v>33253257</v>
      </c>
      <c r="D542" s="199" t="s">
        <v>2298</v>
      </c>
      <c r="E542" s="199" t="s">
        <v>1969</v>
      </c>
      <c r="F542" s="200">
        <v>43572</v>
      </c>
      <c r="G542" s="200">
        <v>43646</v>
      </c>
      <c r="H542" s="199">
        <v>35492</v>
      </c>
      <c r="I542" s="199">
        <v>35492</v>
      </c>
      <c r="J542" s="199">
        <v>0.71</v>
      </c>
      <c r="K542" s="199">
        <f t="shared" si="10"/>
        <v>25.2</v>
      </c>
    </row>
    <row r="543" spans="2:11" x14ac:dyDescent="0.25">
      <c r="B543" s="198">
        <v>502</v>
      </c>
      <c r="C543" s="199">
        <v>33265974</v>
      </c>
      <c r="D543" s="199" t="s">
        <v>2299</v>
      </c>
      <c r="E543" s="199" t="s">
        <v>1977</v>
      </c>
      <c r="F543" s="200">
        <v>43572</v>
      </c>
      <c r="G543" s="200">
        <v>43646</v>
      </c>
      <c r="H543" s="199">
        <v>8</v>
      </c>
      <c r="I543" s="199">
        <v>8</v>
      </c>
      <c r="J543" s="199">
        <v>0.71</v>
      </c>
      <c r="K543" s="199">
        <f t="shared" si="10"/>
        <v>0.01</v>
      </c>
    </row>
    <row r="544" spans="2:11" x14ac:dyDescent="0.25">
      <c r="B544" s="198">
        <v>503</v>
      </c>
      <c r="C544" s="199">
        <v>33278374</v>
      </c>
      <c r="D544" s="199" t="s">
        <v>2300</v>
      </c>
      <c r="E544" s="199" t="s">
        <v>1971</v>
      </c>
      <c r="F544" s="200">
        <v>43573</v>
      </c>
      <c r="G544" s="200">
        <v>43646</v>
      </c>
      <c r="H544" s="199">
        <v>1676691</v>
      </c>
      <c r="I544" s="199">
        <v>1676691</v>
      </c>
      <c r="J544" s="199">
        <v>0.71</v>
      </c>
      <c r="K544" s="199">
        <f t="shared" si="10"/>
        <v>1190.45</v>
      </c>
    </row>
    <row r="545" spans="2:11" x14ac:dyDescent="0.25">
      <c r="B545" s="198">
        <v>504</v>
      </c>
      <c r="C545" s="199">
        <v>33278374</v>
      </c>
      <c r="D545" s="199" t="s">
        <v>2300</v>
      </c>
      <c r="E545" s="199" t="s">
        <v>1977</v>
      </c>
      <c r="F545" s="200">
        <v>43573</v>
      </c>
      <c r="G545" s="200">
        <v>43646</v>
      </c>
      <c r="H545" s="199">
        <v>988459</v>
      </c>
      <c r="I545" s="199">
        <v>988459</v>
      </c>
      <c r="J545" s="199">
        <v>0.71</v>
      </c>
      <c r="K545" s="199">
        <f t="shared" si="10"/>
        <v>701.81</v>
      </c>
    </row>
    <row r="546" spans="2:11" x14ac:dyDescent="0.25">
      <c r="B546" s="198">
        <v>505</v>
      </c>
      <c r="C546" s="199">
        <v>33285204</v>
      </c>
      <c r="D546" s="199" t="s">
        <v>2301</v>
      </c>
      <c r="E546" s="199" t="s">
        <v>1969</v>
      </c>
      <c r="F546" s="200">
        <v>43586</v>
      </c>
      <c r="G546" s="200">
        <v>43597</v>
      </c>
      <c r="H546" s="199">
        <v>64300</v>
      </c>
      <c r="I546" s="199">
        <v>64300</v>
      </c>
      <c r="J546" s="199">
        <v>0.71</v>
      </c>
      <c r="K546" s="199">
        <f t="shared" si="10"/>
        <v>45.65</v>
      </c>
    </row>
    <row r="547" spans="2:11" x14ac:dyDescent="0.25">
      <c r="B547" s="198">
        <v>506</v>
      </c>
      <c r="C547" s="199">
        <v>33285223</v>
      </c>
      <c r="D547" s="199" t="s">
        <v>2302</v>
      </c>
      <c r="E547" s="199" t="s">
        <v>1971</v>
      </c>
      <c r="F547" s="200">
        <v>43586</v>
      </c>
      <c r="G547" s="200">
        <v>43597</v>
      </c>
      <c r="H547" s="199">
        <v>135760</v>
      </c>
      <c r="I547" s="199">
        <v>135760</v>
      </c>
      <c r="J547" s="199">
        <v>0.71</v>
      </c>
      <c r="K547" s="199">
        <f t="shared" si="10"/>
        <v>96.39</v>
      </c>
    </row>
    <row r="548" spans="2:11" x14ac:dyDescent="0.25">
      <c r="B548" s="198">
        <v>507</v>
      </c>
      <c r="C548" s="199">
        <v>33287805</v>
      </c>
      <c r="D548" s="199" t="s">
        <v>2303</v>
      </c>
      <c r="E548" s="199" t="s">
        <v>1971</v>
      </c>
      <c r="F548" s="200">
        <v>43577</v>
      </c>
      <c r="G548" s="200">
        <v>43590</v>
      </c>
      <c r="H548" s="199">
        <v>243668</v>
      </c>
      <c r="I548" s="199">
        <v>243668</v>
      </c>
      <c r="J548" s="199">
        <v>0.71</v>
      </c>
      <c r="K548" s="199">
        <f t="shared" si="10"/>
        <v>173</v>
      </c>
    </row>
    <row r="549" spans="2:11" x14ac:dyDescent="0.25">
      <c r="B549" s="198">
        <v>508</v>
      </c>
      <c r="C549" s="199">
        <v>33287805</v>
      </c>
      <c r="D549" s="199" t="s">
        <v>2303</v>
      </c>
      <c r="E549" s="199" t="s">
        <v>1977</v>
      </c>
      <c r="F549" s="200">
        <v>43577</v>
      </c>
      <c r="G549" s="200">
        <v>43590</v>
      </c>
      <c r="H549" s="199">
        <v>91058</v>
      </c>
      <c r="I549" s="199">
        <v>91058</v>
      </c>
      <c r="J549" s="199">
        <v>0.71</v>
      </c>
      <c r="K549" s="199">
        <f t="shared" si="10"/>
        <v>64.650000000000006</v>
      </c>
    </row>
    <row r="550" spans="2:11" x14ac:dyDescent="0.25">
      <c r="B550" s="198">
        <v>509</v>
      </c>
      <c r="C550" s="199">
        <v>33289519</v>
      </c>
      <c r="D550" s="199" t="s">
        <v>2304</v>
      </c>
      <c r="E550" s="199" t="s">
        <v>1971</v>
      </c>
      <c r="F550" s="200">
        <v>43577</v>
      </c>
      <c r="G550" s="200">
        <v>43695</v>
      </c>
      <c r="H550" s="199">
        <v>343633</v>
      </c>
      <c r="I550" s="199">
        <v>343633</v>
      </c>
      <c r="J550" s="199">
        <v>0.71</v>
      </c>
      <c r="K550" s="199">
        <f t="shared" si="10"/>
        <v>243.98</v>
      </c>
    </row>
    <row r="551" spans="2:11" x14ac:dyDescent="0.25">
      <c r="B551" s="198">
        <v>510</v>
      </c>
      <c r="C551" s="199">
        <v>33324418</v>
      </c>
      <c r="D551" s="199" t="s">
        <v>2305</v>
      </c>
      <c r="E551" s="199" t="s">
        <v>1970</v>
      </c>
      <c r="F551" s="200">
        <v>43577</v>
      </c>
      <c r="G551" s="200">
        <v>43611</v>
      </c>
      <c r="H551" s="199">
        <v>317221</v>
      </c>
      <c r="I551" s="199">
        <v>317221</v>
      </c>
      <c r="J551" s="199">
        <v>0.71</v>
      </c>
      <c r="K551" s="199">
        <f t="shared" si="10"/>
        <v>225.23</v>
      </c>
    </row>
    <row r="552" spans="2:11" x14ac:dyDescent="0.25">
      <c r="B552" s="198">
        <v>511</v>
      </c>
      <c r="C552" s="199">
        <v>33325893</v>
      </c>
      <c r="D552" s="199" t="s">
        <v>2306</v>
      </c>
      <c r="E552" s="199" t="s">
        <v>1970</v>
      </c>
      <c r="F552" s="200">
        <v>43580</v>
      </c>
      <c r="G552" s="200">
        <v>43640</v>
      </c>
      <c r="H552" s="199">
        <v>1994</v>
      </c>
      <c r="I552" s="199">
        <v>1994</v>
      </c>
      <c r="J552" s="199">
        <v>0.71</v>
      </c>
      <c r="K552" s="199">
        <f t="shared" si="10"/>
        <v>1.42</v>
      </c>
    </row>
    <row r="553" spans="2:11" x14ac:dyDescent="0.25">
      <c r="B553" s="198">
        <v>512</v>
      </c>
      <c r="C553" s="199">
        <v>33325893</v>
      </c>
      <c r="D553" s="199" t="s">
        <v>2306</v>
      </c>
      <c r="E553" s="199" t="s">
        <v>1975</v>
      </c>
      <c r="F553" s="200">
        <v>43580</v>
      </c>
      <c r="G553" s="200">
        <v>43640</v>
      </c>
      <c r="H553" s="199">
        <v>229925</v>
      </c>
      <c r="I553" s="199">
        <v>229925</v>
      </c>
      <c r="J553" s="199">
        <v>0.71</v>
      </c>
      <c r="K553" s="199">
        <f t="shared" si="10"/>
        <v>163.25</v>
      </c>
    </row>
    <row r="554" spans="2:11" x14ac:dyDescent="0.25">
      <c r="B554" s="198">
        <v>513</v>
      </c>
      <c r="C554" s="199">
        <v>33325893</v>
      </c>
      <c r="D554" s="199" t="s">
        <v>2306</v>
      </c>
      <c r="E554" s="199" t="s">
        <v>1976</v>
      </c>
      <c r="F554" s="200">
        <v>43580</v>
      </c>
      <c r="G554" s="200">
        <v>43640</v>
      </c>
      <c r="H554" s="199">
        <v>118802</v>
      </c>
      <c r="I554" s="199">
        <v>118802</v>
      </c>
      <c r="J554" s="199">
        <v>0.71</v>
      </c>
      <c r="K554" s="199">
        <f t="shared" ref="K554:K617" si="11">ROUND(I554*(J554/1000),2)</f>
        <v>84.35</v>
      </c>
    </row>
    <row r="555" spans="2:11" x14ac:dyDescent="0.25">
      <c r="B555" s="198">
        <v>514</v>
      </c>
      <c r="C555" s="199">
        <v>33325893</v>
      </c>
      <c r="D555" s="199" t="s">
        <v>2306</v>
      </c>
      <c r="E555" s="199" t="s">
        <v>1971</v>
      </c>
      <c r="F555" s="200">
        <v>43580</v>
      </c>
      <c r="G555" s="200">
        <v>43597</v>
      </c>
      <c r="H555" s="199">
        <v>39</v>
      </c>
      <c r="I555" s="199">
        <v>39</v>
      </c>
      <c r="J555" s="199">
        <v>0.71</v>
      </c>
      <c r="K555" s="199">
        <f t="shared" si="11"/>
        <v>0.03</v>
      </c>
    </row>
    <row r="556" spans="2:11" x14ac:dyDescent="0.25">
      <c r="B556" s="198">
        <v>515</v>
      </c>
      <c r="C556" s="199">
        <v>33325893</v>
      </c>
      <c r="D556" s="199" t="s">
        <v>2306</v>
      </c>
      <c r="E556" s="199" t="s">
        <v>1977</v>
      </c>
      <c r="F556" s="200">
        <v>43580</v>
      </c>
      <c r="G556" s="200">
        <v>43640</v>
      </c>
      <c r="H556" s="199">
        <v>75</v>
      </c>
      <c r="I556" s="199">
        <v>75</v>
      </c>
      <c r="J556" s="199">
        <v>0.71</v>
      </c>
      <c r="K556" s="199">
        <f t="shared" si="11"/>
        <v>0.05</v>
      </c>
    </row>
    <row r="557" spans="2:11" x14ac:dyDescent="0.25">
      <c r="B557" s="198">
        <v>516</v>
      </c>
      <c r="C557" s="199">
        <v>33325893</v>
      </c>
      <c r="D557" s="199" t="s">
        <v>2306</v>
      </c>
      <c r="E557" s="199" t="s">
        <v>1969</v>
      </c>
      <c r="F557" s="200">
        <v>43580</v>
      </c>
      <c r="G557" s="200">
        <v>43640</v>
      </c>
      <c r="H557" s="199">
        <v>479</v>
      </c>
      <c r="I557" s="199">
        <v>479</v>
      </c>
      <c r="J557" s="199">
        <v>0.71</v>
      </c>
      <c r="K557" s="199">
        <f t="shared" si="11"/>
        <v>0.34</v>
      </c>
    </row>
    <row r="558" spans="2:11" x14ac:dyDescent="0.25">
      <c r="B558" s="198">
        <v>517</v>
      </c>
      <c r="C558" s="199">
        <v>33329579</v>
      </c>
      <c r="D558" s="199" t="s">
        <v>2307</v>
      </c>
      <c r="E558" s="199" t="s">
        <v>1972</v>
      </c>
      <c r="F558" s="200">
        <v>43578</v>
      </c>
      <c r="G558" s="200">
        <v>43646</v>
      </c>
      <c r="H558" s="199">
        <v>17</v>
      </c>
      <c r="I558" s="199">
        <v>17</v>
      </c>
      <c r="J558" s="199">
        <v>0.71</v>
      </c>
      <c r="K558" s="199">
        <f t="shared" si="11"/>
        <v>0.01</v>
      </c>
    </row>
    <row r="559" spans="2:11" x14ac:dyDescent="0.25">
      <c r="B559" s="198">
        <v>518</v>
      </c>
      <c r="C559" s="199">
        <v>33329579</v>
      </c>
      <c r="D559" s="199" t="s">
        <v>2307</v>
      </c>
      <c r="E559" s="199" t="s">
        <v>1973</v>
      </c>
      <c r="F559" s="200">
        <v>43578</v>
      </c>
      <c r="G559" s="200">
        <v>43646</v>
      </c>
      <c r="H559" s="199">
        <v>149223</v>
      </c>
      <c r="I559" s="199">
        <v>149223</v>
      </c>
      <c r="J559" s="199">
        <v>0.71</v>
      </c>
      <c r="K559" s="199">
        <f t="shared" si="11"/>
        <v>105.95</v>
      </c>
    </row>
    <row r="560" spans="2:11" x14ac:dyDescent="0.25">
      <c r="B560" s="198">
        <v>519</v>
      </c>
      <c r="C560" s="199">
        <v>33329579</v>
      </c>
      <c r="D560" s="199" t="s">
        <v>2307</v>
      </c>
      <c r="E560" s="199" t="s">
        <v>1974</v>
      </c>
      <c r="F560" s="200">
        <v>43578</v>
      </c>
      <c r="G560" s="200">
        <v>43646</v>
      </c>
      <c r="H560" s="199">
        <v>542</v>
      </c>
      <c r="I560" s="199">
        <v>542</v>
      </c>
      <c r="J560" s="199">
        <v>0.71</v>
      </c>
      <c r="K560" s="199">
        <f t="shared" si="11"/>
        <v>0.38</v>
      </c>
    </row>
    <row r="561" spans="2:11" x14ac:dyDescent="0.25">
      <c r="B561" s="198">
        <v>520</v>
      </c>
      <c r="C561" s="199">
        <v>33329592</v>
      </c>
      <c r="D561" s="199" t="s">
        <v>2308</v>
      </c>
      <c r="E561" s="199" t="s">
        <v>1973</v>
      </c>
      <c r="F561" s="200">
        <v>43578</v>
      </c>
      <c r="G561" s="200">
        <v>43639</v>
      </c>
      <c r="H561" s="199">
        <v>2783</v>
      </c>
      <c r="I561" s="199">
        <v>2783</v>
      </c>
      <c r="J561" s="199">
        <v>0.71</v>
      </c>
      <c r="K561" s="199">
        <f t="shared" si="11"/>
        <v>1.98</v>
      </c>
    </row>
    <row r="562" spans="2:11" x14ac:dyDescent="0.25">
      <c r="B562" s="198">
        <v>521</v>
      </c>
      <c r="C562" s="199">
        <v>33329592</v>
      </c>
      <c r="D562" s="199" t="s">
        <v>2308</v>
      </c>
      <c r="E562" s="199" t="s">
        <v>1974</v>
      </c>
      <c r="F562" s="200">
        <v>43578</v>
      </c>
      <c r="G562" s="200">
        <v>43639</v>
      </c>
      <c r="H562" s="199">
        <v>11</v>
      </c>
      <c r="I562" s="199">
        <v>11</v>
      </c>
      <c r="J562" s="199">
        <v>0.71</v>
      </c>
      <c r="K562" s="199">
        <f t="shared" si="11"/>
        <v>0.01</v>
      </c>
    </row>
    <row r="563" spans="2:11" x14ac:dyDescent="0.25">
      <c r="B563" s="198">
        <v>522</v>
      </c>
      <c r="C563" s="199">
        <v>33334619</v>
      </c>
      <c r="D563" s="199" t="s">
        <v>2309</v>
      </c>
      <c r="E563" s="199" t="s">
        <v>1977</v>
      </c>
      <c r="F563" s="200">
        <v>43578</v>
      </c>
      <c r="G563" s="200">
        <v>43590</v>
      </c>
      <c r="H563" s="199">
        <v>535521</v>
      </c>
      <c r="I563" s="199">
        <v>535521</v>
      </c>
      <c r="J563" s="199">
        <v>0.71</v>
      </c>
      <c r="K563" s="199">
        <f t="shared" si="11"/>
        <v>380.22</v>
      </c>
    </row>
    <row r="564" spans="2:11" x14ac:dyDescent="0.25">
      <c r="B564" s="198">
        <v>523</v>
      </c>
      <c r="C564" s="199">
        <v>33336182</v>
      </c>
      <c r="D564" s="199" t="s">
        <v>2310</v>
      </c>
      <c r="E564" s="199" t="s">
        <v>1970</v>
      </c>
      <c r="F564" s="200">
        <v>43578</v>
      </c>
      <c r="G564" s="200">
        <v>43597</v>
      </c>
      <c r="H564" s="199">
        <v>757855</v>
      </c>
      <c r="I564" s="199">
        <v>757855</v>
      </c>
      <c r="J564" s="199">
        <v>0.71</v>
      </c>
      <c r="K564" s="199">
        <f t="shared" si="11"/>
        <v>538.08000000000004</v>
      </c>
    </row>
    <row r="565" spans="2:11" x14ac:dyDescent="0.25">
      <c r="B565" s="198">
        <v>524</v>
      </c>
      <c r="C565" s="199">
        <v>33336182</v>
      </c>
      <c r="D565" s="199" t="s">
        <v>2310</v>
      </c>
      <c r="E565" s="199" t="s">
        <v>1971</v>
      </c>
      <c r="F565" s="200">
        <v>43578</v>
      </c>
      <c r="G565" s="200">
        <v>43597</v>
      </c>
      <c r="H565" s="199">
        <v>1189856</v>
      </c>
      <c r="I565" s="199">
        <v>1189856</v>
      </c>
      <c r="J565" s="199">
        <v>0.71</v>
      </c>
      <c r="K565" s="199">
        <f t="shared" si="11"/>
        <v>844.8</v>
      </c>
    </row>
    <row r="566" spans="2:11" x14ac:dyDescent="0.25">
      <c r="B566" s="198">
        <v>525</v>
      </c>
      <c r="C566" s="199">
        <v>33336182</v>
      </c>
      <c r="D566" s="199" t="s">
        <v>2310</v>
      </c>
      <c r="E566" s="199" t="s">
        <v>1977</v>
      </c>
      <c r="F566" s="200">
        <v>43578</v>
      </c>
      <c r="G566" s="200">
        <v>43597</v>
      </c>
      <c r="H566" s="199">
        <v>363211</v>
      </c>
      <c r="I566" s="199">
        <v>363211</v>
      </c>
      <c r="J566" s="199">
        <v>0.71</v>
      </c>
      <c r="K566" s="199">
        <f t="shared" si="11"/>
        <v>257.88</v>
      </c>
    </row>
    <row r="567" spans="2:11" x14ac:dyDescent="0.25">
      <c r="B567" s="198">
        <v>526</v>
      </c>
      <c r="C567" s="199">
        <v>33336182</v>
      </c>
      <c r="D567" s="199" t="s">
        <v>2310</v>
      </c>
      <c r="E567" s="199" t="s">
        <v>1969</v>
      </c>
      <c r="F567" s="200">
        <v>43578</v>
      </c>
      <c r="G567" s="200">
        <v>43597</v>
      </c>
      <c r="H567" s="199">
        <v>316135</v>
      </c>
      <c r="I567" s="199">
        <v>316135</v>
      </c>
      <c r="J567" s="199">
        <v>0.71</v>
      </c>
      <c r="K567" s="199">
        <f t="shared" si="11"/>
        <v>224.46</v>
      </c>
    </row>
    <row r="568" spans="2:11" x14ac:dyDescent="0.25">
      <c r="B568" s="198">
        <v>527</v>
      </c>
      <c r="C568" s="199">
        <v>33343838</v>
      </c>
      <c r="D568" s="199" t="s">
        <v>2311</v>
      </c>
      <c r="E568" s="199" t="s">
        <v>1972</v>
      </c>
      <c r="F568" s="200">
        <v>43598</v>
      </c>
      <c r="G568" s="200">
        <v>43604</v>
      </c>
      <c r="H568" s="199">
        <v>9</v>
      </c>
      <c r="I568" s="199">
        <v>9</v>
      </c>
      <c r="J568" s="199">
        <v>0.71</v>
      </c>
      <c r="K568" s="199">
        <f t="shared" si="11"/>
        <v>0.01</v>
      </c>
    </row>
    <row r="569" spans="2:11" x14ac:dyDescent="0.25">
      <c r="B569" s="198">
        <v>528</v>
      </c>
      <c r="C569" s="199">
        <v>33343838</v>
      </c>
      <c r="D569" s="199" t="s">
        <v>2311</v>
      </c>
      <c r="E569" s="199" t="s">
        <v>1973</v>
      </c>
      <c r="F569" s="200">
        <v>43578</v>
      </c>
      <c r="G569" s="200">
        <v>43604</v>
      </c>
      <c r="H569" s="199">
        <v>74226</v>
      </c>
      <c r="I569" s="199">
        <v>74226</v>
      </c>
      <c r="J569" s="199">
        <v>0.71</v>
      </c>
      <c r="K569" s="199">
        <f t="shared" si="11"/>
        <v>52.7</v>
      </c>
    </row>
    <row r="570" spans="2:11" x14ac:dyDescent="0.25">
      <c r="B570" s="198">
        <v>529</v>
      </c>
      <c r="C570" s="199">
        <v>33343838</v>
      </c>
      <c r="D570" s="199" t="s">
        <v>2311</v>
      </c>
      <c r="E570" s="199" t="s">
        <v>1974</v>
      </c>
      <c r="F570" s="200">
        <v>43578</v>
      </c>
      <c r="G570" s="200">
        <v>43604</v>
      </c>
      <c r="H570" s="199">
        <v>225</v>
      </c>
      <c r="I570" s="199">
        <v>225</v>
      </c>
      <c r="J570" s="199">
        <v>0.71</v>
      </c>
      <c r="K570" s="199">
        <f t="shared" si="11"/>
        <v>0.16</v>
      </c>
    </row>
    <row r="571" spans="2:11" x14ac:dyDescent="0.25">
      <c r="B571" s="198">
        <v>530</v>
      </c>
      <c r="C571" s="199">
        <v>33346433</v>
      </c>
      <c r="D571" s="199" t="s">
        <v>2312</v>
      </c>
      <c r="E571" s="199" t="s">
        <v>1972</v>
      </c>
      <c r="F571" s="200">
        <v>43578</v>
      </c>
      <c r="G571" s="200">
        <v>43590</v>
      </c>
      <c r="H571" s="199">
        <v>18</v>
      </c>
      <c r="I571" s="199">
        <v>18</v>
      </c>
      <c r="J571" s="199">
        <v>0.71</v>
      </c>
      <c r="K571" s="199">
        <f t="shared" si="11"/>
        <v>0.01</v>
      </c>
    </row>
    <row r="572" spans="2:11" x14ac:dyDescent="0.25">
      <c r="B572" s="198">
        <v>531</v>
      </c>
      <c r="C572" s="199">
        <v>33346433</v>
      </c>
      <c r="D572" s="199" t="s">
        <v>2312</v>
      </c>
      <c r="E572" s="199" t="s">
        <v>1973</v>
      </c>
      <c r="F572" s="200">
        <v>43578</v>
      </c>
      <c r="G572" s="200">
        <v>43590</v>
      </c>
      <c r="H572" s="199">
        <v>176088</v>
      </c>
      <c r="I572" s="199">
        <v>176088</v>
      </c>
      <c r="J572" s="199">
        <v>0.71</v>
      </c>
      <c r="K572" s="199">
        <f t="shared" si="11"/>
        <v>125.02</v>
      </c>
    </row>
    <row r="573" spans="2:11" x14ac:dyDescent="0.25">
      <c r="B573" s="198">
        <v>532</v>
      </c>
      <c r="C573" s="199">
        <v>33346433</v>
      </c>
      <c r="D573" s="199" t="s">
        <v>2312</v>
      </c>
      <c r="E573" s="199" t="s">
        <v>1974</v>
      </c>
      <c r="F573" s="200">
        <v>43578</v>
      </c>
      <c r="G573" s="200">
        <v>43590</v>
      </c>
      <c r="H573" s="199">
        <v>547</v>
      </c>
      <c r="I573" s="199">
        <v>547</v>
      </c>
      <c r="J573" s="199">
        <v>0.71</v>
      </c>
      <c r="K573" s="199">
        <f t="shared" si="11"/>
        <v>0.39</v>
      </c>
    </row>
    <row r="574" spans="2:11" x14ac:dyDescent="0.25">
      <c r="B574" s="198">
        <v>533</v>
      </c>
      <c r="C574" s="199">
        <v>33348219</v>
      </c>
      <c r="D574" s="199" t="s">
        <v>2313</v>
      </c>
      <c r="E574" s="199" t="s">
        <v>1972</v>
      </c>
      <c r="F574" s="200">
        <v>43591</v>
      </c>
      <c r="G574" s="200">
        <v>43639</v>
      </c>
      <c r="H574" s="199">
        <v>10</v>
      </c>
      <c r="I574" s="199">
        <v>10</v>
      </c>
      <c r="J574" s="199">
        <v>0.71</v>
      </c>
      <c r="K574" s="199">
        <f t="shared" si="11"/>
        <v>0.01</v>
      </c>
    </row>
    <row r="575" spans="2:11" x14ac:dyDescent="0.25">
      <c r="B575" s="198">
        <v>534</v>
      </c>
      <c r="C575" s="199">
        <v>33348219</v>
      </c>
      <c r="D575" s="199" t="s">
        <v>2313</v>
      </c>
      <c r="E575" s="199" t="s">
        <v>1973</v>
      </c>
      <c r="F575" s="200">
        <v>43591</v>
      </c>
      <c r="G575" s="200">
        <v>43639</v>
      </c>
      <c r="H575" s="199">
        <v>253670</v>
      </c>
      <c r="I575" s="199">
        <v>253670</v>
      </c>
      <c r="J575" s="199">
        <v>0.71</v>
      </c>
      <c r="K575" s="199">
        <f t="shared" si="11"/>
        <v>180.11</v>
      </c>
    </row>
    <row r="576" spans="2:11" x14ac:dyDescent="0.25">
      <c r="B576" s="198">
        <v>535</v>
      </c>
      <c r="C576" s="199">
        <v>33348219</v>
      </c>
      <c r="D576" s="199" t="s">
        <v>2313</v>
      </c>
      <c r="E576" s="199" t="s">
        <v>1974</v>
      </c>
      <c r="F576" s="200">
        <v>43591</v>
      </c>
      <c r="G576" s="200">
        <v>43639</v>
      </c>
      <c r="H576" s="199">
        <v>1109</v>
      </c>
      <c r="I576" s="199">
        <v>1109</v>
      </c>
      <c r="J576" s="199">
        <v>0.71</v>
      </c>
      <c r="K576" s="199">
        <f t="shared" si="11"/>
        <v>0.79</v>
      </c>
    </row>
    <row r="577" spans="2:11" x14ac:dyDescent="0.25">
      <c r="B577" s="198">
        <v>536</v>
      </c>
      <c r="C577" s="199">
        <v>33348928</v>
      </c>
      <c r="D577" s="199" t="s">
        <v>2314</v>
      </c>
      <c r="E577" s="199" t="s">
        <v>1972</v>
      </c>
      <c r="F577" s="200">
        <v>43598</v>
      </c>
      <c r="G577" s="200">
        <v>43646</v>
      </c>
      <c r="H577" s="199">
        <v>24</v>
      </c>
      <c r="I577" s="199">
        <v>24</v>
      </c>
      <c r="J577" s="199">
        <v>0.71</v>
      </c>
      <c r="K577" s="199">
        <f t="shared" si="11"/>
        <v>0.02</v>
      </c>
    </row>
    <row r="578" spans="2:11" x14ac:dyDescent="0.25">
      <c r="B578" s="198">
        <v>537</v>
      </c>
      <c r="C578" s="199">
        <v>33348928</v>
      </c>
      <c r="D578" s="199" t="s">
        <v>2314</v>
      </c>
      <c r="E578" s="199" t="s">
        <v>1973</v>
      </c>
      <c r="F578" s="200">
        <v>43598</v>
      </c>
      <c r="G578" s="200">
        <v>43646</v>
      </c>
      <c r="H578" s="199">
        <v>119203</v>
      </c>
      <c r="I578" s="199">
        <v>119203</v>
      </c>
      <c r="J578" s="199">
        <v>0.71</v>
      </c>
      <c r="K578" s="199">
        <f t="shared" si="11"/>
        <v>84.63</v>
      </c>
    </row>
    <row r="579" spans="2:11" x14ac:dyDescent="0.25">
      <c r="B579" s="198">
        <v>538</v>
      </c>
      <c r="C579" s="199">
        <v>33348928</v>
      </c>
      <c r="D579" s="199" t="s">
        <v>2314</v>
      </c>
      <c r="E579" s="199" t="s">
        <v>1974</v>
      </c>
      <c r="F579" s="200">
        <v>43598</v>
      </c>
      <c r="G579" s="200">
        <v>43646</v>
      </c>
      <c r="H579" s="199">
        <v>449</v>
      </c>
      <c r="I579" s="199">
        <v>449</v>
      </c>
      <c r="J579" s="199">
        <v>0.71</v>
      </c>
      <c r="K579" s="199">
        <f t="shared" si="11"/>
        <v>0.32</v>
      </c>
    </row>
    <row r="580" spans="2:11" x14ac:dyDescent="0.25">
      <c r="B580" s="198">
        <v>539</v>
      </c>
      <c r="C580" s="199">
        <v>33349062</v>
      </c>
      <c r="D580" s="199" t="s">
        <v>2315</v>
      </c>
      <c r="E580" s="199" t="s">
        <v>1972</v>
      </c>
      <c r="F580" s="200">
        <v>43578</v>
      </c>
      <c r="G580" s="200">
        <v>43646</v>
      </c>
      <c r="H580" s="199">
        <v>29</v>
      </c>
      <c r="I580" s="199">
        <v>29</v>
      </c>
      <c r="J580" s="199">
        <v>0.71</v>
      </c>
      <c r="K580" s="199">
        <f t="shared" si="11"/>
        <v>0.02</v>
      </c>
    </row>
    <row r="581" spans="2:11" x14ac:dyDescent="0.25">
      <c r="B581" s="198">
        <v>540</v>
      </c>
      <c r="C581" s="199">
        <v>33349062</v>
      </c>
      <c r="D581" s="199" t="s">
        <v>2315</v>
      </c>
      <c r="E581" s="199" t="s">
        <v>1973</v>
      </c>
      <c r="F581" s="200">
        <v>43578</v>
      </c>
      <c r="G581" s="200">
        <v>43646</v>
      </c>
      <c r="H581" s="199">
        <v>171066</v>
      </c>
      <c r="I581" s="199">
        <v>171066</v>
      </c>
      <c r="J581" s="199">
        <v>0.71</v>
      </c>
      <c r="K581" s="199">
        <f t="shared" si="11"/>
        <v>121.46</v>
      </c>
    </row>
    <row r="582" spans="2:11" x14ac:dyDescent="0.25">
      <c r="B582" s="198">
        <v>541</v>
      </c>
      <c r="C582" s="199">
        <v>33349062</v>
      </c>
      <c r="D582" s="199" t="s">
        <v>2315</v>
      </c>
      <c r="E582" s="199" t="s">
        <v>1974</v>
      </c>
      <c r="F582" s="200">
        <v>43578</v>
      </c>
      <c r="G582" s="200">
        <v>43646</v>
      </c>
      <c r="H582" s="199">
        <v>693</v>
      </c>
      <c r="I582" s="199">
        <v>693</v>
      </c>
      <c r="J582" s="199">
        <v>0.71</v>
      </c>
      <c r="K582" s="199">
        <f t="shared" si="11"/>
        <v>0.49</v>
      </c>
    </row>
    <row r="583" spans="2:11" x14ac:dyDescent="0.25">
      <c r="B583" s="198">
        <v>542</v>
      </c>
      <c r="C583" s="199">
        <v>33349120</v>
      </c>
      <c r="D583" s="199" t="s">
        <v>2316</v>
      </c>
      <c r="E583" s="199" t="s">
        <v>1972</v>
      </c>
      <c r="F583" s="200">
        <v>43578</v>
      </c>
      <c r="G583" s="200">
        <v>43646</v>
      </c>
      <c r="H583" s="199">
        <v>17</v>
      </c>
      <c r="I583" s="199">
        <v>17</v>
      </c>
      <c r="J583" s="199">
        <v>0.71</v>
      </c>
      <c r="K583" s="199">
        <f t="shared" si="11"/>
        <v>0.01</v>
      </c>
    </row>
    <row r="584" spans="2:11" x14ac:dyDescent="0.25">
      <c r="B584" s="198">
        <v>543</v>
      </c>
      <c r="C584" s="199">
        <v>33349120</v>
      </c>
      <c r="D584" s="199" t="s">
        <v>2316</v>
      </c>
      <c r="E584" s="199" t="s">
        <v>1973</v>
      </c>
      <c r="F584" s="200">
        <v>43578</v>
      </c>
      <c r="G584" s="200">
        <v>43646</v>
      </c>
      <c r="H584" s="199">
        <v>86982</v>
      </c>
      <c r="I584" s="199">
        <v>86982</v>
      </c>
      <c r="J584" s="199">
        <v>0.71</v>
      </c>
      <c r="K584" s="199">
        <f t="shared" si="11"/>
        <v>61.76</v>
      </c>
    </row>
    <row r="585" spans="2:11" x14ac:dyDescent="0.25">
      <c r="B585" s="198">
        <v>544</v>
      </c>
      <c r="C585" s="199">
        <v>33349120</v>
      </c>
      <c r="D585" s="199" t="s">
        <v>2316</v>
      </c>
      <c r="E585" s="199" t="s">
        <v>1974</v>
      </c>
      <c r="F585" s="200">
        <v>43578</v>
      </c>
      <c r="G585" s="200">
        <v>43646</v>
      </c>
      <c r="H585" s="199">
        <v>295</v>
      </c>
      <c r="I585" s="199">
        <v>295</v>
      </c>
      <c r="J585" s="199">
        <v>0.71</v>
      </c>
      <c r="K585" s="199">
        <f t="shared" si="11"/>
        <v>0.21</v>
      </c>
    </row>
    <row r="586" spans="2:11" x14ac:dyDescent="0.25">
      <c r="B586" s="198">
        <v>545</v>
      </c>
      <c r="C586" s="199">
        <v>33350332</v>
      </c>
      <c r="D586" s="199" t="s">
        <v>2317</v>
      </c>
      <c r="E586" s="199" t="s">
        <v>1977</v>
      </c>
      <c r="F586" s="200">
        <v>43579</v>
      </c>
      <c r="G586" s="200">
        <v>43646</v>
      </c>
      <c r="H586" s="199">
        <v>1334669</v>
      </c>
      <c r="I586" s="199">
        <v>1334669</v>
      </c>
      <c r="J586" s="199">
        <v>0.71</v>
      </c>
      <c r="K586" s="199">
        <f t="shared" si="11"/>
        <v>947.61</v>
      </c>
    </row>
    <row r="587" spans="2:11" x14ac:dyDescent="0.25">
      <c r="B587" s="198">
        <v>546</v>
      </c>
      <c r="C587" s="199">
        <v>33350340</v>
      </c>
      <c r="D587" s="199" t="s">
        <v>2318</v>
      </c>
      <c r="E587" s="199" t="s">
        <v>1971</v>
      </c>
      <c r="F587" s="200">
        <v>43579</v>
      </c>
      <c r="G587" s="200">
        <v>43646</v>
      </c>
      <c r="H587" s="199">
        <v>1290393</v>
      </c>
      <c r="I587" s="199">
        <v>1290393</v>
      </c>
      <c r="J587" s="199">
        <v>0.71</v>
      </c>
      <c r="K587" s="199">
        <f t="shared" si="11"/>
        <v>916.18</v>
      </c>
    </row>
    <row r="588" spans="2:11" x14ac:dyDescent="0.25">
      <c r="B588" s="198">
        <v>547</v>
      </c>
      <c r="C588" s="199">
        <v>33361091</v>
      </c>
      <c r="D588" s="199" t="s">
        <v>2319</v>
      </c>
      <c r="E588" s="199" t="s">
        <v>1977</v>
      </c>
      <c r="F588" s="200">
        <v>43581</v>
      </c>
      <c r="G588" s="200">
        <v>43646</v>
      </c>
      <c r="H588" s="199">
        <v>120690</v>
      </c>
      <c r="I588" s="199">
        <v>120690</v>
      </c>
      <c r="J588" s="199">
        <v>0.71</v>
      </c>
      <c r="K588" s="199">
        <f t="shared" si="11"/>
        <v>85.69</v>
      </c>
    </row>
    <row r="589" spans="2:11" x14ac:dyDescent="0.25">
      <c r="B589" s="198">
        <v>548</v>
      </c>
      <c r="C589" s="199">
        <v>33372922</v>
      </c>
      <c r="D589" s="199" t="s">
        <v>2320</v>
      </c>
      <c r="E589" s="199" t="s">
        <v>1970</v>
      </c>
      <c r="F589" s="200">
        <v>43584</v>
      </c>
      <c r="G589" s="200">
        <v>43611</v>
      </c>
      <c r="H589" s="199">
        <v>1116485</v>
      </c>
      <c r="I589" s="199">
        <v>1116485</v>
      </c>
      <c r="J589" s="199">
        <v>0.71</v>
      </c>
      <c r="K589" s="199">
        <f t="shared" si="11"/>
        <v>792.7</v>
      </c>
    </row>
    <row r="590" spans="2:11" x14ac:dyDescent="0.25">
      <c r="B590" s="198">
        <v>549</v>
      </c>
      <c r="C590" s="199">
        <v>33372922</v>
      </c>
      <c r="D590" s="199" t="s">
        <v>2320</v>
      </c>
      <c r="E590" s="199" t="s">
        <v>1975</v>
      </c>
      <c r="F590" s="200">
        <v>43584</v>
      </c>
      <c r="G590" s="200">
        <v>43611</v>
      </c>
      <c r="H590" s="199">
        <v>289606</v>
      </c>
      <c r="I590" s="199">
        <v>289606</v>
      </c>
      <c r="J590" s="199">
        <v>0.71</v>
      </c>
      <c r="K590" s="199">
        <f t="shared" si="11"/>
        <v>205.62</v>
      </c>
    </row>
    <row r="591" spans="2:11" x14ac:dyDescent="0.25">
      <c r="B591" s="198">
        <v>550</v>
      </c>
      <c r="C591" s="199">
        <v>33372922</v>
      </c>
      <c r="D591" s="199" t="s">
        <v>2320</v>
      </c>
      <c r="E591" s="199" t="s">
        <v>1976</v>
      </c>
      <c r="F591" s="200">
        <v>43584</v>
      </c>
      <c r="G591" s="200">
        <v>43611</v>
      </c>
      <c r="H591" s="199">
        <v>124325</v>
      </c>
      <c r="I591" s="199">
        <v>124325</v>
      </c>
      <c r="J591" s="199">
        <v>0.71</v>
      </c>
      <c r="K591" s="199">
        <f t="shared" si="11"/>
        <v>88.27</v>
      </c>
    </row>
    <row r="592" spans="2:11" x14ac:dyDescent="0.25">
      <c r="B592" s="198">
        <v>551</v>
      </c>
      <c r="C592" s="199">
        <v>33372922</v>
      </c>
      <c r="D592" s="199" t="s">
        <v>2320</v>
      </c>
      <c r="E592" s="199" t="s">
        <v>1971</v>
      </c>
      <c r="F592" s="200">
        <v>43584</v>
      </c>
      <c r="G592" s="200">
        <v>43611</v>
      </c>
      <c r="H592" s="199">
        <v>1619046</v>
      </c>
      <c r="I592" s="199">
        <v>1619046</v>
      </c>
      <c r="J592" s="199">
        <v>0.71</v>
      </c>
      <c r="K592" s="199">
        <f t="shared" si="11"/>
        <v>1149.52</v>
      </c>
    </row>
    <row r="593" spans="2:11" x14ac:dyDescent="0.25">
      <c r="B593" s="198">
        <v>552</v>
      </c>
      <c r="C593" s="199">
        <v>33372922</v>
      </c>
      <c r="D593" s="199" t="s">
        <v>2320</v>
      </c>
      <c r="E593" s="199" t="s">
        <v>1977</v>
      </c>
      <c r="F593" s="200">
        <v>43584</v>
      </c>
      <c r="G593" s="200">
        <v>43611</v>
      </c>
      <c r="H593" s="199">
        <v>770652</v>
      </c>
      <c r="I593" s="199">
        <v>770652</v>
      </c>
      <c r="J593" s="199">
        <v>0.71</v>
      </c>
      <c r="K593" s="199">
        <f t="shared" si="11"/>
        <v>547.16</v>
      </c>
    </row>
    <row r="594" spans="2:11" x14ac:dyDescent="0.25">
      <c r="B594" s="198">
        <v>553</v>
      </c>
      <c r="C594" s="199">
        <v>33372922</v>
      </c>
      <c r="D594" s="199" t="s">
        <v>2320</v>
      </c>
      <c r="E594" s="199" t="s">
        <v>1969</v>
      </c>
      <c r="F594" s="200">
        <v>43584</v>
      </c>
      <c r="G594" s="200">
        <v>43611</v>
      </c>
      <c r="H594" s="199">
        <v>303864</v>
      </c>
      <c r="I594" s="199">
        <v>303864</v>
      </c>
      <c r="J594" s="199">
        <v>0.71</v>
      </c>
      <c r="K594" s="199">
        <f t="shared" si="11"/>
        <v>215.74</v>
      </c>
    </row>
    <row r="595" spans="2:11" x14ac:dyDescent="0.25">
      <c r="B595" s="198">
        <v>554</v>
      </c>
      <c r="C595" s="199">
        <v>33377759</v>
      </c>
      <c r="D595" s="199" t="s">
        <v>2321</v>
      </c>
      <c r="E595" s="199" t="s">
        <v>1969</v>
      </c>
      <c r="F595" s="200">
        <v>43579</v>
      </c>
      <c r="G595" s="200">
        <v>43585</v>
      </c>
      <c r="H595" s="199">
        <v>15</v>
      </c>
      <c r="I595" s="199">
        <v>15</v>
      </c>
      <c r="J595" s="199">
        <v>0.71</v>
      </c>
      <c r="K595" s="199">
        <f t="shared" si="11"/>
        <v>0.01</v>
      </c>
    </row>
    <row r="596" spans="2:11" x14ac:dyDescent="0.25">
      <c r="B596" s="198">
        <v>555</v>
      </c>
      <c r="C596" s="199">
        <v>33398260</v>
      </c>
      <c r="D596" s="199" t="s">
        <v>2322</v>
      </c>
      <c r="E596" s="199" t="s">
        <v>1972</v>
      </c>
      <c r="F596" s="200">
        <v>43580</v>
      </c>
      <c r="G596" s="200">
        <v>43828</v>
      </c>
      <c r="H596" s="199">
        <v>135</v>
      </c>
      <c r="I596" s="199">
        <v>135</v>
      </c>
      <c r="J596" s="199">
        <v>0.71</v>
      </c>
      <c r="K596" s="199">
        <f t="shared" si="11"/>
        <v>0.1</v>
      </c>
    </row>
    <row r="597" spans="2:11" x14ac:dyDescent="0.25">
      <c r="B597" s="198">
        <v>556</v>
      </c>
      <c r="C597" s="199">
        <v>33398260</v>
      </c>
      <c r="D597" s="199" t="s">
        <v>2322</v>
      </c>
      <c r="E597" s="199" t="s">
        <v>1973</v>
      </c>
      <c r="F597" s="200">
        <v>43580</v>
      </c>
      <c r="G597" s="200">
        <v>43828</v>
      </c>
      <c r="H597" s="199">
        <v>744577</v>
      </c>
      <c r="I597" s="199">
        <v>744577</v>
      </c>
      <c r="J597" s="199">
        <v>0.71</v>
      </c>
      <c r="K597" s="199">
        <f t="shared" si="11"/>
        <v>528.65</v>
      </c>
    </row>
    <row r="598" spans="2:11" x14ac:dyDescent="0.25">
      <c r="B598" s="198">
        <v>557</v>
      </c>
      <c r="C598" s="199">
        <v>33398260</v>
      </c>
      <c r="D598" s="199" t="s">
        <v>2322</v>
      </c>
      <c r="E598" s="199" t="s">
        <v>1974</v>
      </c>
      <c r="F598" s="200">
        <v>43580</v>
      </c>
      <c r="G598" s="200">
        <v>43828</v>
      </c>
      <c r="H598" s="199">
        <v>2280</v>
      </c>
      <c r="I598" s="199">
        <v>2280</v>
      </c>
      <c r="J598" s="199">
        <v>0.71</v>
      </c>
      <c r="K598" s="199">
        <f t="shared" si="11"/>
        <v>1.62</v>
      </c>
    </row>
    <row r="599" spans="2:11" x14ac:dyDescent="0.25">
      <c r="B599" s="198">
        <v>558</v>
      </c>
      <c r="C599" s="199">
        <v>33399449</v>
      </c>
      <c r="D599" s="199" t="s">
        <v>2323</v>
      </c>
      <c r="E599" s="199" t="s">
        <v>1969</v>
      </c>
      <c r="F599" s="200">
        <v>43584</v>
      </c>
      <c r="G599" s="200">
        <v>43646</v>
      </c>
      <c r="H599" s="199">
        <v>363793</v>
      </c>
      <c r="I599" s="199">
        <v>363793</v>
      </c>
      <c r="J599" s="199">
        <v>0.71</v>
      </c>
      <c r="K599" s="199">
        <f t="shared" si="11"/>
        <v>258.29000000000002</v>
      </c>
    </row>
    <row r="600" spans="2:11" x14ac:dyDescent="0.25">
      <c r="B600" s="198">
        <v>559</v>
      </c>
      <c r="C600" s="199">
        <v>33408241</v>
      </c>
      <c r="D600" s="199" t="s">
        <v>2324</v>
      </c>
      <c r="E600" s="199" t="s">
        <v>1977</v>
      </c>
      <c r="F600" s="200">
        <v>43584</v>
      </c>
      <c r="G600" s="200">
        <v>43646</v>
      </c>
      <c r="H600" s="199">
        <v>294149</v>
      </c>
      <c r="I600" s="199">
        <v>294149</v>
      </c>
      <c r="J600" s="199">
        <v>0.71</v>
      </c>
      <c r="K600" s="199">
        <f t="shared" si="11"/>
        <v>208.85</v>
      </c>
    </row>
    <row r="601" spans="2:11" x14ac:dyDescent="0.25">
      <c r="B601" s="198">
        <v>560</v>
      </c>
      <c r="C601" s="199">
        <v>33413514</v>
      </c>
      <c r="D601" s="199" t="s">
        <v>2325</v>
      </c>
      <c r="E601" s="199" t="s">
        <v>1971</v>
      </c>
      <c r="F601" s="200">
        <v>43584</v>
      </c>
      <c r="G601" s="200">
        <v>43632</v>
      </c>
      <c r="H601" s="199">
        <v>977772</v>
      </c>
      <c r="I601" s="199">
        <v>977772</v>
      </c>
      <c r="J601" s="199">
        <v>0.71</v>
      </c>
      <c r="K601" s="199">
        <f t="shared" si="11"/>
        <v>694.22</v>
      </c>
    </row>
    <row r="602" spans="2:11" x14ac:dyDescent="0.25">
      <c r="B602" s="198">
        <v>561</v>
      </c>
      <c r="C602" s="199">
        <v>33413514</v>
      </c>
      <c r="D602" s="199" t="s">
        <v>2325</v>
      </c>
      <c r="E602" s="199" t="s">
        <v>1977</v>
      </c>
      <c r="F602" s="200">
        <v>43584</v>
      </c>
      <c r="G602" s="200">
        <v>43632</v>
      </c>
      <c r="H602" s="199">
        <v>823180</v>
      </c>
      <c r="I602" s="199">
        <v>823180</v>
      </c>
      <c r="J602" s="199">
        <v>0.71</v>
      </c>
      <c r="K602" s="199">
        <f t="shared" si="11"/>
        <v>584.46</v>
      </c>
    </row>
    <row r="603" spans="2:11" x14ac:dyDescent="0.25">
      <c r="B603" s="198">
        <v>562</v>
      </c>
      <c r="C603" s="199">
        <v>33416680</v>
      </c>
      <c r="D603" s="199" t="s">
        <v>2326</v>
      </c>
      <c r="E603" s="199" t="s">
        <v>1972</v>
      </c>
      <c r="F603" s="200">
        <v>43584</v>
      </c>
      <c r="G603" s="200">
        <v>43597</v>
      </c>
      <c r="H603" s="199">
        <v>9</v>
      </c>
      <c r="I603" s="199">
        <v>9</v>
      </c>
      <c r="J603" s="199">
        <v>0.71</v>
      </c>
      <c r="K603" s="199">
        <f t="shared" si="11"/>
        <v>0.01</v>
      </c>
    </row>
    <row r="604" spans="2:11" x14ac:dyDescent="0.25">
      <c r="B604" s="198">
        <v>563</v>
      </c>
      <c r="C604" s="199">
        <v>33416680</v>
      </c>
      <c r="D604" s="199" t="s">
        <v>2326</v>
      </c>
      <c r="E604" s="199" t="s">
        <v>1973</v>
      </c>
      <c r="F604" s="200">
        <v>43584</v>
      </c>
      <c r="G604" s="200">
        <v>43597</v>
      </c>
      <c r="H604" s="199">
        <v>78148</v>
      </c>
      <c r="I604" s="199">
        <v>78148</v>
      </c>
      <c r="J604" s="199">
        <v>0.71</v>
      </c>
      <c r="K604" s="199">
        <f t="shared" si="11"/>
        <v>55.49</v>
      </c>
    </row>
    <row r="605" spans="2:11" x14ac:dyDescent="0.25">
      <c r="B605" s="198">
        <v>564</v>
      </c>
      <c r="C605" s="199">
        <v>33416680</v>
      </c>
      <c r="D605" s="199" t="s">
        <v>2326</v>
      </c>
      <c r="E605" s="199" t="s">
        <v>1974</v>
      </c>
      <c r="F605" s="200">
        <v>43584</v>
      </c>
      <c r="G605" s="200">
        <v>43597</v>
      </c>
      <c r="H605" s="199">
        <v>240</v>
      </c>
      <c r="I605" s="199">
        <v>240</v>
      </c>
      <c r="J605" s="199">
        <v>0.71</v>
      </c>
      <c r="K605" s="199">
        <f t="shared" si="11"/>
        <v>0.17</v>
      </c>
    </row>
    <row r="606" spans="2:11" x14ac:dyDescent="0.25">
      <c r="B606" s="198">
        <v>565</v>
      </c>
      <c r="C606" s="199">
        <v>33416878</v>
      </c>
      <c r="D606" s="199" t="s">
        <v>2327</v>
      </c>
      <c r="E606" s="199" t="s">
        <v>1971</v>
      </c>
      <c r="F606" s="200">
        <v>43584</v>
      </c>
      <c r="G606" s="200">
        <v>43597</v>
      </c>
      <c r="H606" s="199">
        <v>400499</v>
      </c>
      <c r="I606" s="199">
        <v>400499</v>
      </c>
      <c r="J606" s="199">
        <v>0.71</v>
      </c>
      <c r="K606" s="199">
        <f t="shared" si="11"/>
        <v>284.35000000000002</v>
      </c>
    </row>
    <row r="607" spans="2:11" x14ac:dyDescent="0.25">
      <c r="B607" s="198">
        <v>566</v>
      </c>
      <c r="C607" s="199">
        <v>33416878</v>
      </c>
      <c r="D607" s="199" t="s">
        <v>2327</v>
      </c>
      <c r="E607" s="199" t="s">
        <v>1977</v>
      </c>
      <c r="F607" s="200">
        <v>43584</v>
      </c>
      <c r="G607" s="200">
        <v>43597</v>
      </c>
      <c r="H607" s="199">
        <v>236393</v>
      </c>
      <c r="I607" s="199">
        <v>236393</v>
      </c>
      <c r="J607" s="199">
        <v>0.71</v>
      </c>
      <c r="K607" s="199">
        <f t="shared" si="11"/>
        <v>167.84</v>
      </c>
    </row>
    <row r="608" spans="2:11" x14ac:dyDescent="0.25">
      <c r="B608" s="198">
        <v>567</v>
      </c>
      <c r="C608" s="199">
        <v>33417355</v>
      </c>
      <c r="D608" s="199" t="s">
        <v>2328</v>
      </c>
      <c r="E608" s="199" t="s">
        <v>1972</v>
      </c>
      <c r="F608" s="200">
        <v>43584</v>
      </c>
      <c r="G608" s="200">
        <v>43639</v>
      </c>
      <c r="H608" s="199">
        <v>16</v>
      </c>
      <c r="I608" s="199">
        <v>16</v>
      </c>
      <c r="J608" s="199">
        <v>0.71</v>
      </c>
      <c r="K608" s="199">
        <f t="shared" si="11"/>
        <v>0.01</v>
      </c>
    </row>
    <row r="609" spans="2:11" x14ac:dyDescent="0.25">
      <c r="B609" s="198">
        <v>568</v>
      </c>
      <c r="C609" s="199">
        <v>33417355</v>
      </c>
      <c r="D609" s="199" t="s">
        <v>2328</v>
      </c>
      <c r="E609" s="199" t="s">
        <v>1973</v>
      </c>
      <c r="F609" s="200">
        <v>43584</v>
      </c>
      <c r="G609" s="200">
        <v>43639</v>
      </c>
      <c r="H609" s="199">
        <v>280527</v>
      </c>
      <c r="I609" s="199">
        <v>280527</v>
      </c>
      <c r="J609" s="199">
        <v>0.71</v>
      </c>
      <c r="K609" s="199">
        <f t="shared" si="11"/>
        <v>199.17</v>
      </c>
    </row>
    <row r="610" spans="2:11" x14ac:dyDescent="0.25">
      <c r="B610" s="198">
        <v>569</v>
      </c>
      <c r="C610" s="199">
        <v>33417355</v>
      </c>
      <c r="D610" s="199" t="s">
        <v>2328</v>
      </c>
      <c r="E610" s="199" t="s">
        <v>1974</v>
      </c>
      <c r="F610" s="200">
        <v>43584</v>
      </c>
      <c r="G610" s="200">
        <v>43639</v>
      </c>
      <c r="H610" s="199">
        <v>1174</v>
      </c>
      <c r="I610" s="199">
        <v>1174</v>
      </c>
      <c r="J610" s="199">
        <v>0.71</v>
      </c>
      <c r="K610" s="199">
        <f t="shared" si="11"/>
        <v>0.83</v>
      </c>
    </row>
    <row r="611" spans="2:11" x14ac:dyDescent="0.25">
      <c r="B611" s="198">
        <v>570</v>
      </c>
      <c r="C611" s="199">
        <v>33417795</v>
      </c>
      <c r="D611" s="199" t="s">
        <v>2329</v>
      </c>
      <c r="E611" s="199" t="s">
        <v>1972</v>
      </c>
      <c r="F611" s="200">
        <v>43584</v>
      </c>
      <c r="G611" s="200">
        <v>43646</v>
      </c>
      <c r="H611" s="199">
        <v>49</v>
      </c>
      <c r="I611" s="199">
        <v>49</v>
      </c>
      <c r="J611" s="199">
        <v>0.71</v>
      </c>
      <c r="K611" s="199">
        <f t="shared" si="11"/>
        <v>0.03</v>
      </c>
    </row>
    <row r="612" spans="2:11" x14ac:dyDescent="0.25">
      <c r="B612" s="198">
        <v>571</v>
      </c>
      <c r="C612" s="199">
        <v>33417795</v>
      </c>
      <c r="D612" s="199" t="s">
        <v>2329</v>
      </c>
      <c r="E612" s="199" t="s">
        <v>1973</v>
      </c>
      <c r="F612" s="200">
        <v>43584</v>
      </c>
      <c r="G612" s="200">
        <v>43646</v>
      </c>
      <c r="H612" s="199">
        <v>370911</v>
      </c>
      <c r="I612" s="199">
        <v>370911</v>
      </c>
      <c r="J612" s="199">
        <v>0.71</v>
      </c>
      <c r="K612" s="199">
        <f t="shared" si="11"/>
        <v>263.35000000000002</v>
      </c>
    </row>
    <row r="613" spans="2:11" x14ac:dyDescent="0.25">
      <c r="B613" s="198">
        <v>572</v>
      </c>
      <c r="C613" s="199">
        <v>33417795</v>
      </c>
      <c r="D613" s="199" t="s">
        <v>2329</v>
      </c>
      <c r="E613" s="199" t="s">
        <v>1974</v>
      </c>
      <c r="F613" s="200">
        <v>43584</v>
      </c>
      <c r="G613" s="200">
        <v>43646</v>
      </c>
      <c r="H613" s="199">
        <v>1369</v>
      </c>
      <c r="I613" s="199">
        <v>1369</v>
      </c>
      <c r="J613" s="199">
        <v>0.71</v>
      </c>
      <c r="K613" s="199">
        <f t="shared" si="11"/>
        <v>0.97</v>
      </c>
    </row>
    <row r="614" spans="2:11" x14ac:dyDescent="0.25">
      <c r="B614" s="198">
        <v>573</v>
      </c>
      <c r="C614" s="199">
        <v>33418072</v>
      </c>
      <c r="D614" s="199" t="s">
        <v>2330</v>
      </c>
      <c r="E614" s="199" t="s">
        <v>1973</v>
      </c>
      <c r="F614" s="200">
        <v>43584</v>
      </c>
      <c r="G614" s="200">
        <v>43618</v>
      </c>
      <c r="H614" s="199">
        <v>702403</v>
      </c>
      <c r="I614" s="199">
        <v>702403</v>
      </c>
      <c r="J614" s="199">
        <v>0.71</v>
      </c>
      <c r="K614" s="199">
        <f t="shared" si="11"/>
        <v>498.71</v>
      </c>
    </row>
    <row r="615" spans="2:11" x14ac:dyDescent="0.25">
      <c r="B615" s="198">
        <v>574</v>
      </c>
      <c r="C615" s="199">
        <v>33418072</v>
      </c>
      <c r="D615" s="199" t="s">
        <v>2330</v>
      </c>
      <c r="E615" s="199" t="s">
        <v>1974</v>
      </c>
      <c r="F615" s="200">
        <v>43584</v>
      </c>
      <c r="G615" s="200">
        <v>43618</v>
      </c>
      <c r="H615" s="199">
        <v>4606</v>
      </c>
      <c r="I615" s="199">
        <v>4606</v>
      </c>
      <c r="J615" s="199">
        <v>0.71</v>
      </c>
      <c r="K615" s="199">
        <f t="shared" si="11"/>
        <v>3.27</v>
      </c>
    </row>
    <row r="616" spans="2:11" x14ac:dyDescent="0.25">
      <c r="B616" s="198">
        <v>575</v>
      </c>
      <c r="C616" s="199">
        <v>33418177</v>
      </c>
      <c r="D616" s="199" t="s">
        <v>2331</v>
      </c>
      <c r="E616" s="199" t="s">
        <v>1972</v>
      </c>
      <c r="F616" s="200">
        <v>43584</v>
      </c>
      <c r="G616" s="200">
        <v>43646</v>
      </c>
      <c r="H616" s="199">
        <v>22</v>
      </c>
      <c r="I616" s="199">
        <v>22</v>
      </c>
      <c r="J616" s="199">
        <v>0.71</v>
      </c>
      <c r="K616" s="199">
        <f t="shared" si="11"/>
        <v>0.02</v>
      </c>
    </row>
    <row r="617" spans="2:11" x14ac:dyDescent="0.25">
      <c r="B617" s="198">
        <v>576</v>
      </c>
      <c r="C617" s="199">
        <v>33418177</v>
      </c>
      <c r="D617" s="199" t="s">
        <v>2331</v>
      </c>
      <c r="E617" s="199" t="s">
        <v>1973</v>
      </c>
      <c r="F617" s="200">
        <v>43584</v>
      </c>
      <c r="G617" s="200">
        <v>43646</v>
      </c>
      <c r="H617" s="199">
        <v>322640</v>
      </c>
      <c r="I617" s="199">
        <v>322640</v>
      </c>
      <c r="J617" s="199">
        <v>0.71</v>
      </c>
      <c r="K617" s="199">
        <f t="shared" si="11"/>
        <v>229.07</v>
      </c>
    </row>
    <row r="618" spans="2:11" x14ac:dyDescent="0.25">
      <c r="B618" s="198">
        <v>577</v>
      </c>
      <c r="C618" s="199">
        <v>33418177</v>
      </c>
      <c r="D618" s="199" t="s">
        <v>2331</v>
      </c>
      <c r="E618" s="199" t="s">
        <v>1974</v>
      </c>
      <c r="F618" s="200">
        <v>43584</v>
      </c>
      <c r="G618" s="200">
        <v>43646</v>
      </c>
      <c r="H618" s="199">
        <v>1214</v>
      </c>
      <c r="I618" s="199">
        <v>1214</v>
      </c>
      <c r="J618" s="199">
        <v>0.71</v>
      </c>
      <c r="K618" s="199">
        <f t="shared" ref="K618:K681" si="12">ROUND(I618*(J618/1000),2)</f>
        <v>0.86</v>
      </c>
    </row>
    <row r="619" spans="2:11" x14ac:dyDescent="0.25">
      <c r="B619" s="198">
        <v>578</v>
      </c>
      <c r="C619" s="199">
        <v>33419765</v>
      </c>
      <c r="D619" s="199" t="s">
        <v>2332</v>
      </c>
      <c r="E619" s="199" t="s">
        <v>1972</v>
      </c>
      <c r="F619" s="200">
        <v>43584</v>
      </c>
      <c r="G619" s="200">
        <v>43646</v>
      </c>
      <c r="H619" s="199">
        <v>36</v>
      </c>
      <c r="I619" s="199">
        <v>36</v>
      </c>
      <c r="J619" s="199">
        <v>0.71</v>
      </c>
      <c r="K619" s="199">
        <f t="shared" si="12"/>
        <v>0.03</v>
      </c>
    </row>
    <row r="620" spans="2:11" x14ac:dyDescent="0.25">
      <c r="B620" s="198">
        <v>579</v>
      </c>
      <c r="C620" s="199">
        <v>33419765</v>
      </c>
      <c r="D620" s="199" t="s">
        <v>2332</v>
      </c>
      <c r="E620" s="199" t="s">
        <v>1973</v>
      </c>
      <c r="F620" s="200">
        <v>43584</v>
      </c>
      <c r="G620" s="200">
        <v>43646</v>
      </c>
      <c r="H620" s="199">
        <v>226203</v>
      </c>
      <c r="I620" s="199">
        <v>226203</v>
      </c>
      <c r="J620" s="199">
        <v>0.71</v>
      </c>
      <c r="K620" s="199">
        <f t="shared" si="12"/>
        <v>160.6</v>
      </c>
    </row>
    <row r="621" spans="2:11" x14ac:dyDescent="0.25">
      <c r="B621" s="198">
        <v>580</v>
      </c>
      <c r="C621" s="199">
        <v>33419765</v>
      </c>
      <c r="D621" s="199" t="s">
        <v>2332</v>
      </c>
      <c r="E621" s="199" t="s">
        <v>1974</v>
      </c>
      <c r="F621" s="200">
        <v>43584</v>
      </c>
      <c r="G621" s="200">
        <v>43646</v>
      </c>
      <c r="H621" s="199">
        <v>840</v>
      </c>
      <c r="I621" s="199">
        <v>840</v>
      </c>
      <c r="J621" s="199">
        <v>0.71</v>
      </c>
      <c r="K621" s="199">
        <f t="shared" si="12"/>
        <v>0.6</v>
      </c>
    </row>
    <row r="622" spans="2:11" x14ac:dyDescent="0.25">
      <c r="B622" s="198">
        <v>581</v>
      </c>
      <c r="C622" s="199">
        <v>33421499</v>
      </c>
      <c r="D622" s="199" t="s">
        <v>2333</v>
      </c>
      <c r="E622" s="199" t="s">
        <v>1977</v>
      </c>
      <c r="F622" s="200">
        <v>43584</v>
      </c>
      <c r="G622" s="200">
        <v>43646</v>
      </c>
      <c r="H622" s="199">
        <v>848741</v>
      </c>
      <c r="I622" s="199">
        <v>848741</v>
      </c>
      <c r="J622" s="199">
        <v>0.71</v>
      </c>
      <c r="K622" s="199">
        <f t="shared" si="12"/>
        <v>602.61</v>
      </c>
    </row>
    <row r="623" spans="2:11" x14ac:dyDescent="0.25">
      <c r="B623" s="198">
        <v>582</v>
      </c>
      <c r="C623" s="199">
        <v>33421521</v>
      </c>
      <c r="D623" s="199" t="s">
        <v>2334</v>
      </c>
      <c r="E623" s="199" t="s">
        <v>1971</v>
      </c>
      <c r="F623" s="200">
        <v>43584</v>
      </c>
      <c r="G623" s="200">
        <v>43646</v>
      </c>
      <c r="H623" s="199">
        <v>844094</v>
      </c>
      <c r="I623" s="199">
        <v>844094</v>
      </c>
      <c r="J623" s="199">
        <v>0.71</v>
      </c>
      <c r="K623" s="199">
        <f t="shared" si="12"/>
        <v>599.30999999999995</v>
      </c>
    </row>
    <row r="624" spans="2:11" x14ac:dyDescent="0.25">
      <c r="B624" s="198">
        <v>583</v>
      </c>
      <c r="C624" s="199">
        <v>33421958</v>
      </c>
      <c r="D624" s="199" t="s">
        <v>2335</v>
      </c>
      <c r="E624" s="199" t="s">
        <v>1970</v>
      </c>
      <c r="F624" s="200">
        <v>43585</v>
      </c>
      <c r="G624" s="200">
        <v>43617</v>
      </c>
      <c r="H624" s="199">
        <v>1969561</v>
      </c>
      <c r="I624" s="199">
        <v>1969561</v>
      </c>
      <c r="J624" s="199">
        <v>0.71</v>
      </c>
      <c r="K624" s="199">
        <f t="shared" si="12"/>
        <v>1398.39</v>
      </c>
    </row>
    <row r="625" spans="2:11" x14ac:dyDescent="0.25">
      <c r="B625" s="198">
        <v>584</v>
      </c>
      <c r="C625" s="199">
        <v>33421958</v>
      </c>
      <c r="D625" s="199" t="s">
        <v>2335</v>
      </c>
      <c r="E625" s="199" t="s">
        <v>1971</v>
      </c>
      <c r="F625" s="200">
        <v>43585</v>
      </c>
      <c r="G625" s="200">
        <v>43617</v>
      </c>
      <c r="H625" s="199">
        <v>1773712</v>
      </c>
      <c r="I625" s="199">
        <v>1773712</v>
      </c>
      <c r="J625" s="199">
        <v>0.71</v>
      </c>
      <c r="K625" s="199">
        <f t="shared" si="12"/>
        <v>1259.3399999999999</v>
      </c>
    </row>
    <row r="626" spans="2:11" x14ac:dyDescent="0.25">
      <c r="B626" s="198">
        <v>585</v>
      </c>
      <c r="C626" s="199">
        <v>33421958</v>
      </c>
      <c r="D626" s="199" t="s">
        <v>2335</v>
      </c>
      <c r="E626" s="199" t="s">
        <v>1977</v>
      </c>
      <c r="F626" s="200">
        <v>43585</v>
      </c>
      <c r="G626" s="200">
        <v>43617</v>
      </c>
      <c r="H626" s="199">
        <v>1006256</v>
      </c>
      <c r="I626" s="199">
        <v>1006256</v>
      </c>
      <c r="J626" s="199">
        <v>0.71</v>
      </c>
      <c r="K626" s="199">
        <f t="shared" si="12"/>
        <v>714.44</v>
      </c>
    </row>
    <row r="627" spans="2:11" x14ac:dyDescent="0.25">
      <c r="B627" s="198">
        <v>586</v>
      </c>
      <c r="C627" s="199">
        <v>33421958</v>
      </c>
      <c r="D627" s="199" t="s">
        <v>2335</v>
      </c>
      <c r="E627" s="199" t="s">
        <v>1969</v>
      </c>
      <c r="F627" s="200">
        <v>43585</v>
      </c>
      <c r="G627" s="200">
        <v>43617</v>
      </c>
      <c r="H627" s="199">
        <v>603133</v>
      </c>
      <c r="I627" s="199">
        <v>603133</v>
      </c>
      <c r="J627" s="199">
        <v>0.71</v>
      </c>
      <c r="K627" s="199">
        <f t="shared" si="12"/>
        <v>428.22</v>
      </c>
    </row>
    <row r="628" spans="2:11" x14ac:dyDescent="0.25">
      <c r="B628" s="198">
        <v>587</v>
      </c>
      <c r="C628" s="199">
        <v>33423392</v>
      </c>
      <c r="D628" s="199" t="s">
        <v>2336</v>
      </c>
      <c r="E628" s="199" t="s">
        <v>1971</v>
      </c>
      <c r="F628" s="200">
        <v>43584</v>
      </c>
      <c r="G628" s="200">
        <v>43737</v>
      </c>
      <c r="H628" s="199">
        <v>47951</v>
      </c>
      <c r="I628" s="199">
        <v>47951</v>
      </c>
      <c r="J628" s="199">
        <v>0.71</v>
      </c>
      <c r="K628" s="199">
        <f t="shared" si="12"/>
        <v>34.049999999999997</v>
      </c>
    </row>
    <row r="629" spans="2:11" x14ac:dyDescent="0.25">
      <c r="B629" s="198">
        <v>588</v>
      </c>
      <c r="C629" s="199">
        <v>33436071</v>
      </c>
      <c r="D629" s="199" t="s">
        <v>2337</v>
      </c>
      <c r="E629" s="199" t="s">
        <v>1971</v>
      </c>
      <c r="F629" s="200">
        <v>43584</v>
      </c>
      <c r="G629" s="200">
        <v>43604</v>
      </c>
      <c r="H629" s="199">
        <v>16</v>
      </c>
      <c r="I629" s="199">
        <v>16</v>
      </c>
      <c r="J629" s="199">
        <v>0.71</v>
      </c>
      <c r="K629" s="199">
        <f t="shared" si="12"/>
        <v>0.01</v>
      </c>
    </row>
    <row r="630" spans="2:11" x14ac:dyDescent="0.25">
      <c r="B630" s="198">
        <v>589</v>
      </c>
      <c r="C630" s="199">
        <v>33436071</v>
      </c>
      <c r="D630" s="199" t="s">
        <v>2337</v>
      </c>
      <c r="E630" s="199" t="s">
        <v>1977</v>
      </c>
      <c r="F630" s="200">
        <v>43584</v>
      </c>
      <c r="G630" s="200">
        <v>43604</v>
      </c>
      <c r="H630" s="199">
        <v>19</v>
      </c>
      <c r="I630" s="199">
        <v>19</v>
      </c>
      <c r="J630" s="199">
        <v>0.71</v>
      </c>
      <c r="K630" s="199">
        <f t="shared" si="12"/>
        <v>0.01</v>
      </c>
    </row>
    <row r="631" spans="2:11" x14ac:dyDescent="0.25">
      <c r="B631" s="198">
        <v>590</v>
      </c>
      <c r="C631" s="199">
        <v>33436071</v>
      </c>
      <c r="D631" s="199" t="s">
        <v>2337</v>
      </c>
      <c r="E631" s="199" t="s">
        <v>1969</v>
      </c>
      <c r="F631" s="200">
        <v>43584</v>
      </c>
      <c r="G631" s="200">
        <v>43604</v>
      </c>
      <c r="H631" s="199">
        <v>290</v>
      </c>
      <c r="I631" s="199">
        <v>290</v>
      </c>
      <c r="J631" s="199">
        <v>0.71</v>
      </c>
      <c r="K631" s="199">
        <f t="shared" si="12"/>
        <v>0.21</v>
      </c>
    </row>
    <row r="632" spans="2:11" x14ac:dyDescent="0.25">
      <c r="B632" s="198">
        <v>591</v>
      </c>
      <c r="C632" s="199">
        <v>33436583</v>
      </c>
      <c r="D632" s="199" t="s">
        <v>2338</v>
      </c>
      <c r="E632" s="199" t="s">
        <v>1971</v>
      </c>
      <c r="F632" s="200">
        <v>43587</v>
      </c>
      <c r="G632" s="200">
        <v>43644</v>
      </c>
      <c r="H632" s="199">
        <v>97354</v>
      </c>
      <c r="I632" s="199">
        <v>97354</v>
      </c>
      <c r="J632" s="199">
        <v>0.71</v>
      </c>
      <c r="K632" s="199">
        <f t="shared" si="12"/>
        <v>69.12</v>
      </c>
    </row>
    <row r="633" spans="2:11" x14ac:dyDescent="0.25">
      <c r="B633" s="198">
        <v>592</v>
      </c>
      <c r="C633" s="199">
        <v>33436583</v>
      </c>
      <c r="D633" s="199" t="s">
        <v>2338</v>
      </c>
      <c r="E633" s="199" t="s">
        <v>1977</v>
      </c>
      <c r="F633" s="200">
        <v>43587</v>
      </c>
      <c r="G633" s="200">
        <v>43644</v>
      </c>
      <c r="H633" s="199">
        <v>47515</v>
      </c>
      <c r="I633" s="199">
        <v>47515</v>
      </c>
      <c r="J633" s="199">
        <v>0.71</v>
      </c>
      <c r="K633" s="199">
        <f t="shared" si="12"/>
        <v>33.74</v>
      </c>
    </row>
    <row r="634" spans="2:11" x14ac:dyDescent="0.25">
      <c r="B634" s="198">
        <v>593</v>
      </c>
      <c r="C634" s="199">
        <v>33442168</v>
      </c>
      <c r="D634" s="199" t="s">
        <v>2339</v>
      </c>
      <c r="E634" s="199" t="s">
        <v>1973</v>
      </c>
      <c r="F634" s="200">
        <v>43586</v>
      </c>
      <c r="G634" s="200">
        <v>43646</v>
      </c>
      <c r="H634" s="199">
        <v>701554</v>
      </c>
      <c r="I634" s="199">
        <v>701554</v>
      </c>
      <c r="J634" s="199">
        <v>0.71</v>
      </c>
      <c r="K634" s="199">
        <f t="shared" si="12"/>
        <v>498.1</v>
      </c>
    </row>
    <row r="635" spans="2:11" x14ac:dyDescent="0.25">
      <c r="B635" s="198">
        <v>594</v>
      </c>
      <c r="C635" s="199">
        <v>33442168</v>
      </c>
      <c r="D635" s="199" t="s">
        <v>2339</v>
      </c>
      <c r="E635" s="199" t="s">
        <v>1974</v>
      </c>
      <c r="F635" s="200">
        <v>43586</v>
      </c>
      <c r="G635" s="200">
        <v>43646</v>
      </c>
      <c r="H635" s="199">
        <v>1742</v>
      </c>
      <c r="I635" s="199">
        <v>1742</v>
      </c>
      <c r="J635" s="199">
        <v>0.71</v>
      </c>
      <c r="K635" s="199">
        <f t="shared" si="12"/>
        <v>1.24</v>
      </c>
    </row>
    <row r="636" spans="2:11" x14ac:dyDescent="0.25">
      <c r="B636" s="198">
        <v>595</v>
      </c>
      <c r="C636" s="199">
        <v>33446189</v>
      </c>
      <c r="D636" s="199" t="s">
        <v>2340</v>
      </c>
      <c r="E636" s="199" t="s">
        <v>1970</v>
      </c>
      <c r="F636" s="200">
        <v>43584</v>
      </c>
      <c r="G636" s="200">
        <v>43646</v>
      </c>
      <c r="H636" s="199">
        <v>456276</v>
      </c>
      <c r="I636" s="199">
        <v>456276</v>
      </c>
      <c r="J636" s="199">
        <v>0.71</v>
      </c>
      <c r="K636" s="199">
        <f t="shared" si="12"/>
        <v>323.95999999999998</v>
      </c>
    </row>
    <row r="637" spans="2:11" x14ac:dyDescent="0.25">
      <c r="B637" s="198">
        <v>596</v>
      </c>
      <c r="C637" s="199">
        <v>33457261</v>
      </c>
      <c r="D637" s="199" t="s">
        <v>2341</v>
      </c>
      <c r="E637" s="199" t="s">
        <v>1969</v>
      </c>
      <c r="F637" s="200">
        <v>43586</v>
      </c>
      <c r="G637" s="200">
        <v>43646</v>
      </c>
      <c r="H637" s="199">
        <v>974131</v>
      </c>
      <c r="I637" s="199">
        <v>974131</v>
      </c>
      <c r="J637" s="199">
        <v>0.71</v>
      </c>
      <c r="K637" s="199">
        <f t="shared" si="12"/>
        <v>691.63</v>
      </c>
    </row>
    <row r="638" spans="2:11" x14ac:dyDescent="0.25">
      <c r="B638" s="198">
        <v>597</v>
      </c>
      <c r="C638" s="199">
        <v>33457616</v>
      </c>
      <c r="D638" s="199" t="s">
        <v>2342</v>
      </c>
      <c r="E638" s="199" t="s">
        <v>1971</v>
      </c>
      <c r="F638" s="200">
        <v>43584</v>
      </c>
      <c r="G638" s="200">
        <v>43646</v>
      </c>
      <c r="H638" s="199">
        <v>232446</v>
      </c>
      <c r="I638" s="199">
        <v>232446</v>
      </c>
      <c r="J638" s="199">
        <v>0.71</v>
      </c>
      <c r="K638" s="199">
        <f t="shared" si="12"/>
        <v>165.04</v>
      </c>
    </row>
    <row r="639" spans="2:11" x14ac:dyDescent="0.25">
      <c r="B639" s="198">
        <v>598</v>
      </c>
      <c r="C639" s="199">
        <v>33457616</v>
      </c>
      <c r="D639" s="199" t="s">
        <v>2342</v>
      </c>
      <c r="E639" s="199" t="s">
        <v>1977</v>
      </c>
      <c r="F639" s="200">
        <v>43584</v>
      </c>
      <c r="G639" s="200">
        <v>43646</v>
      </c>
      <c r="H639" s="199">
        <v>414435</v>
      </c>
      <c r="I639" s="199">
        <v>414435</v>
      </c>
      <c r="J639" s="199">
        <v>0.71</v>
      </c>
      <c r="K639" s="199">
        <f t="shared" si="12"/>
        <v>294.25</v>
      </c>
    </row>
    <row r="640" spans="2:11" x14ac:dyDescent="0.25">
      <c r="B640" s="198">
        <v>599</v>
      </c>
      <c r="C640" s="199">
        <v>33463049</v>
      </c>
      <c r="D640" s="199" t="s">
        <v>2343</v>
      </c>
      <c r="E640" s="199" t="s">
        <v>1971</v>
      </c>
      <c r="F640" s="200">
        <v>43586</v>
      </c>
      <c r="G640" s="200">
        <v>43646</v>
      </c>
      <c r="H640" s="199">
        <v>1562222</v>
      </c>
      <c r="I640" s="199">
        <v>1562222</v>
      </c>
      <c r="J640" s="199">
        <v>0.71</v>
      </c>
      <c r="K640" s="199">
        <f t="shared" si="12"/>
        <v>1109.18</v>
      </c>
    </row>
    <row r="641" spans="2:11" x14ac:dyDescent="0.25">
      <c r="B641" s="198">
        <v>600</v>
      </c>
      <c r="C641" s="199">
        <v>33463077</v>
      </c>
      <c r="D641" s="199" t="s">
        <v>2344</v>
      </c>
      <c r="E641" s="199" t="s">
        <v>1977</v>
      </c>
      <c r="F641" s="200">
        <v>43586</v>
      </c>
      <c r="G641" s="200">
        <v>43646</v>
      </c>
      <c r="H641" s="199">
        <v>1572421</v>
      </c>
      <c r="I641" s="199">
        <v>1572421</v>
      </c>
      <c r="J641" s="199">
        <v>0.71</v>
      </c>
      <c r="K641" s="199">
        <f t="shared" si="12"/>
        <v>1116.42</v>
      </c>
    </row>
    <row r="642" spans="2:11" x14ac:dyDescent="0.25">
      <c r="B642" s="198">
        <v>601</v>
      </c>
      <c r="C642" s="199">
        <v>33463346</v>
      </c>
      <c r="D642" s="199" t="s">
        <v>2345</v>
      </c>
      <c r="E642" s="199" t="s">
        <v>1971</v>
      </c>
      <c r="F642" s="200">
        <v>43585</v>
      </c>
      <c r="G642" s="200">
        <v>43611</v>
      </c>
      <c r="H642" s="199">
        <v>728643</v>
      </c>
      <c r="I642" s="199">
        <v>728643</v>
      </c>
      <c r="J642" s="199">
        <v>0.71</v>
      </c>
      <c r="K642" s="199">
        <f t="shared" si="12"/>
        <v>517.34</v>
      </c>
    </row>
    <row r="643" spans="2:11" x14ac:dyDescent="0.25">
      <c r="B643" s="198">
        <v>602</v>
      </c>
      <c r="C643" s="199">
        <v>33463361</v>
      </c>
      <c r="D643" s="199" t="s">
        <v>2346</v>
      </c>
      <c r="E643" s="199" t="s">
        <v>1977</v>
      </c>
      <c r="F643" s="200">
        <v>43585</v>
      </c>
      <c r="G643" s="200">
        <v>43611</v>
      </c>
      <c r="H643" s="199">
        <v>1391112</v>
      </c>
      <c r="I643" s="199">
        <v>1391112</v>
      </c>
      <c r="J643" s="199">
        <v>0.71</v>
      </c>
      <c r="K643" s="199">
        <f t="shared" si="12"/>
        <v>987.69</v>
      </c>
    </row>
    <row r="644" spans="2:11" x14ac:dyDescent="0.25">
      <c r="B644" s="198">
        <v>603</v>
      </c>
      <c r="C644" s="199">
        <v>33471328</v>
      </c>
      <c r="D644" s="199" t="s">
        <v>2347</v>
      </c>
      <c r="E644" s="199" t="s">
        <v>1970</v>
      </c>
      <c r="F644" s="200">
        <v>43586</v>
      </c>
      <c r="G644" s="200">
        <v>43636</v>
      </c>
      <c r="H644" s="199">
        <v>82</v>
      </c>
      <c r="I644" s="199">
        <v>82</v>
      </c>
      <c r="J644" s="199">
        <v>0.71</v>
      </c>
      <c r="K644" s="199">
        <f t="shared" si="12"/>
        <v>0.06</v>
      </c>
    </row>
    <row r="645" spans="2:11" x14ac:dyDescent="0.25">
      <c r="B645" s="198">
        <v>604</v>
      </c>
      <c r="C645" s="199">
        <v>33471328</v>
      </c>
      <c r="D645" s="199" t="s">
        <v>2347</v>
      </c>
      <c r="E645" s="199" t="s">
        <v>1977</v>
      </c>
      <c r="F645" s="200">
        <v>43586</v>
      </c>
      <c r="G645" s="200">
        <v>43636</v>
      </c>
      <c r="H645" s="199">
        <v>14</v>
      </c>
      <c r="I645" s="199">
        <v>14</v>
      </c>
      <c r="J645" s="199">
        <v>0.71</v>
      </c>
      <c r="K645" s="199">
        <f t="shared" si="12"/>
        <v>0.01</v>
      </c>
    </row>
    <row r="646" spans="2:11" x14ac:dyDescent="0.25">
      <c r="B646" s="198">
        <v>605</v>
      </c>
      <c r="C646" s="199">
        <v>33471328</v>
      </c>
      <c r="D646" s="199" t="s">
        <v>2347</v>
      </c>
      <c r="E646" s="199" t="s">
        <v>1969</v>
      </c>
      <c r="F646" s="200">
        <v>43586</v>
      </c>
      <c r="G646" s="200">
        <v>43636</v>
      </c>
      <c r="H646" s="199">
        <v>797</v>
      </c>
      <c r="I646" s="199">
        <v>797</v>
      </c>
      <c r="J646" s="199">
        <v>0.71</v>
      </c>
      <c r="K646" s="199">
        <f t="shared" si="12"/>
        <v>0.56999999999999995</v>
      </c>
    </row>
    <row r="647" spans="2:11" x14ac:dyDescent="0.25">
      <c r="B647" s="198">
        <v>606</v>
      </c>
      <c r="C647" s="199">
        <v>33474618</v>
      </c>
      <c r="D647" s="199" t="s">
        <v>2348</v>
      </c>
      <c r="E647" s="199" t="s">
        <v>1971</v>
      </c>
      <c r="F647" s="200">
        <v>43586</v>
      </c>
      <c r="G647" s="200">
        <v>43646</v>
      </c>
      <c r="H647" s="199">
        <v>157576</v>
      </c>
      <c r="I647" s="199">
        <v>157576</v>
      </c>
      <c r="J647" s="199">
        <v>0.71</v>
      </c>
      <c r="K647" s="199">
        <f t="shared" si="12"/>
        <v>111.88</v>
      </c>
    </row>
    <row r="648" spans="2:11" x14ac:dyDescent="0.25">
      <c r="B648" s="198">
        <v>607</v>
      </c>
      <c r="C648" s="199">
        <v>33474618</v>
      </c>
      <c r="D648" s="199" t="s">
        <v>2348</v>
      </c>
      <c r="E648" s="199" t="s">
        <v>1977</v>
      </c>
      <c r="F648" s="200">
        <v>43586</v>
      </c>
      <c r="G648" s="200">
        <v>43646</v>
      </c>
      <c r="H648" s="199">
        <v>190427</v>
      </c>
      <c r="I648" s="199">
        <v>190427</v>
      </c>
      <c r="J648" s="199">
        <v>0.71</v>
      </c>
      <c r="K648" s="199">
        <f t="shared" si="12"/>
        <v>135.19999999999999</v>
      </c>
    </row>
    <row r="649" spans="2:11" x14ac:dyDescent="0.25">
      <c r="B649" s="198">
        <v>608</v>
      </c>
      <c r="C649" s="199">
        <v>33478899</v>
      </c>
      <c r="D649" s="199" t="s">
        <v>2349</v>
      </c>
      <c r="E649" s="199" t="s">
        <v>1971</v>
      </c>
      <c r="F649" s="200">
        <v>43586</v>
      </c>
      <c r="G649" s="200">
        <v>43646</v>
      </c>
      <c r="H649" s="199">
        <v>307569</v>
      </c>
      <c r="I649" s="199">
        <v>307569</v>
      </c>
      <c r="J649" s="199">
        <v>0.71</v>
      </c>
      <c r="K649" s="199">
        <f t="shared" si="12"/>
        <v>218.37</v>
      </c>
    </row>
    <row r="650" spans="2:11" x14ac:dyDescent="0.25">
      <c r="B650" s="198">
        <v>609</v>
      </c>
      <c r="C650" s="199">
        <v>33478899</v>
      </c>
      <c r="D650" s="199" t="s">
        <v>2349</v>
      </c>
      <c r="E650" s="199" t="s">
        <v>1977</v>
      </c>
      <c r="F650" s="200">
        <v>43586</v>
      </c>
      <c r="G650" s="200">
        <v>43646</v>
      </c>
      <c r="H650" s="199">
        <v>313813</v>
      </c>
      <c r="I650" s="199">
        <v>313813</v>
      </c>
      <c r="J650" s="199">
        <v>0.71</v>
      </c>
      <c r="K650" s="199">
        <f t="shared" si="12"/>
        <v>222.81</v>
      </c>
    </row>
    <row r="651" spans="2:11" x14ac:dyDescent="0.25">
      <c r="B651" s="198">
        <v>610</v>
      </c>
      <c r="C651" s="199">
        <v>33487461</v>
      </c>
      <c r="D651" s="199" t="s">
        <v>2350</v>
      </c>
      <c r="E651" s="199" t="s">
        <v>1971</v>
      </c>
      <c r="F651" s="200">
        <v>43586</v>
      </c>
      <c r="G651" s="200">
        <v>43597</v>
      </c>
      <c r="H651" s="199">
        <v>783820</v>
      </c>
      <c r="I651" s="199">
        <v>783820</v>
      </c>
      <c r="J651" s="199">
        <v>0.71</v>
      </c>
      <c r="K651" s="199">
        <f t="shared" si="12"/>
        <v>556.51</v>
      </c>
    </row>
    <row r="652" spans="2:11" x14ac:dyDescent="0.25">
      <c r="B652" s="198">
        <v>611</v>
      </c>
      <c r="C652" s="199">
        <v>33487461</v>
      </c>
      <c r="D652" s="199" t="s">
        <v>2350</v>
      </c>
      <c r="E652" s="199" t="s">
        <v>1977</v>
      </c>
      <c r="F652" s="200">
        <v>43586</v>
      </c>
      <c r="G652" s="200">
        <v>43597</v>
      </c>
      <c r="H652" s="199">
        <v>691935</v>
      </c>
      <c r="I652" s="199">
        <v>691935</v>
      </c>
      <c r="J652" s="199">
        <v>0.71</v>
      </c>
      <c r="K652" s="199">
        <f t="shared" si="12"/>
        <v>491.27</v>
      </c>
    </row>
    <row r="653" spans="2:11" x14ac:dyDescent="0.25">
      <c r="B653" s="198">
        <v>612</v>
      </c>
      <c r="C653" s="199">
        <v>33497048</v>
      </c>
      <c r="D653" s="199" t="s">
        <v>2351</v>
      </c>
      <c r="E653" s="199" t="s">
        <v>1972</v>
      </c>
      <c r="F653" s="200">
        <v>43587</v>
      </c>
      <c r="G653" s="200">
        <v>43594</v>
      </c>
      <c r="H653" s="199">
        <v>95</v>
      </c>
      <c r="I653" s="199">
        <v>95</v>
      </c>
      <c r="J653" s="199">
        <v>0.71</v>
      </c>
      <c r="K653" s="199">
        <f t="shared" si="12"/>
        <v>7.0000000000000007E-2</v>
      </c>
    </row>
    <row r="654" spans="2:11" x14ac:dyDescent="0.25">
      <c r="B654" s="198">
        <v>613</v>
      </c>
      <c r="C654" s="199">
        <v>33497048</v>
      </c>
      <c r="D654" s="199" t="s">
        <v>2351</v>
      </c>
      <c r="E654" s="199" t="s">
        <v>1973</v>
      </c>
      <c r="F654" s="200">
        <v>43587</v>
      </c>
      <c r="G654" s="200">
        <v>43594</v>
      </c>
      <c r="H654" s="199">
        <v>521747</v>
      </c>
      <c r="I654" s="199">
        <v>521747</v>
      </c>
      <c r="J654" s="199">
        <v>0.71</v>
      </c>
      <c r="K654" s="199">
        <f t="shared" si="12"/>
        <v>370.44</v>
      </c>
    </row>
    <row r="655" spans="2:11" x14ac:dyDescent="0.25">
      <c r="B655" s="198">
        <v>614</v>
      </c>
      <c r="C655" s="199">
        <v>33497048</v>
      </c>
      <c r="D655" s="199" t="s">
        <v>2351</v>
      </c>
      <c r="E655" s="199" t="s">
        <v>1974</v>
      </c>
      <c r="F655" s="200">
        <v>43587</v>
      </c>
      <c r="G655" s="200">
        <v>43594</v>
      </c>
      <c r="H655" s="199">
        <v>2524</v>
      </c>
      <c r="I655" s="199">
        <v>2524</v>
      </c>
      <c r="J655" s="199">
        <v>0.71</v>
      </c>
      <c r="K655" s="199">
        <f t="shared" si="12"/>
        <v>1.79</v>
      </c>
    </row>
    <row r="656" spans="2:11" x14ac:dyDescent="0.25">
      <c r="B656" s="198">
        <v>615</v>
      </c>
      <c r="C656" s="199">
        <v>33497439</v>
      </c>
      <c r="D656" s="199" t="s">
        <v>2352</v>
      </c>
      <c r="E656" s="199" t="s">
        <v>1970</v>
      </c>
      <c r="F656" s="200">
        <v>43587</v>
      </c>
      <c r="G656" s="200">
        <v>43646</v>
      </c>
      <c r="H656" s="199">
        <v>1819040</v>
      </c>
      <c r="I656" s="199">
        <v>1819040</v>
      </c>
      <c r="J656" s="199">
        <v>0.71</v>
      </c>
      <c r="K656" s="199">
        <f t="shared" si="12"/>
        <v>1291.52</v>
      </c>
    </row>
    <row r="657" spans="2:11" x14ac:dyDescent="0.25">
      <c r="B657" s="198">
        <v>616</v>
      </c>
      <c r="C657" s="199">
        <v>33497439</v>
      </c>
      <c r="D657" s="199" t="s">
        <v>2352</v>
      </c>
      <c r="E657" s="199" t="s">
        <v>1972</v>
      </c>
      <c r="F657" s="200">
        <v>43587</v>
      </c>
      <c r="G657" s="200">
        <v>43646</v>
      </c>
      <c r="H657" s="199">
        <v>36</v>
      </c>
      <c r="I657" s="199">
        <v>36</v>
      </c>
      <c r="J657" s="199">
        <v>0.71</v>
      </c>
      <c r="K657" s="199">
        <f t="shared" si="12"/>
        <v>0.03</v>
      </c>
    </row>
    <row r="658" spans="2:11" x14ac:dyDescent="0.25">
      <c r="B658" s="198">
        <v>617</v>
      </c>
      <c r="C658" s="199">
        <v>33497439</v>
      </c>
      <c r="D658" s="199" t="s">
        <v>2352</v>
      </c>
      <c r="E658" s="199" t="s">
        <v>1973</v>
      </c>
      <c r="F658" s="200">
        <v>43587</v>
      </c>
      <c r="G658" s="200">
        <v>43646</v>
      </c>
      <c r="H658" s="199">
        <v>301019</v>
      </c>
      <c r="I658" s="199">
        <v>301019</v>
      </c>
      <c r="J658" s="199">
        <v>0.71</v>
      </c>
      <c r="K658" s="199">
        <f t="shared" si="12"/>
        <v>213.72</v>
      </c>
    </row>
    <row r="659" spans="2:11" x14ac:dyDescent="0.25">
      <c r="B659" s="198">
        <v>618</v>
      </c>
      <c r="C659" s="199">
        <v>33497439</v>
      </c>
      <c r="D659" s="199" t="s">
        <v>2352</v>
      </c>
      <c r="E659" s="199" t="s">
        <v>1974</v>
      </c>
      <c r="F659" s="200">
        <v>43587</v>
      </c>
      <c r="G659" s="200">
        <v>43646</v>
      </c>
      <c r="H659" s="199">
        <v>1461</v>
      </c>
      <c r="I659" s="199">
        <v>1461</v>
      </c>
      <c r="J659" s="199">
        <v>0.71</v>
      </c>
      <c r="K659" s="199">
        <f t="shared" si="12"/>
        <v>1.04</v>
      </c>
    </row>
    <row r="660" spans="2:11" x14ac:dyDescent="0.25">
      <c r="B660" s="198">
        <v>619</v>
      </c>
      <c r="C660" s="199">
        <v>33497439</v>
      </c>
      <c r="D660" s="199" t="s">
        <v>2352</v>
      </c>
      <c r="E660" s="199" t="s">
        <v>1975</v>
      </c>
      <c r="F660" s="200">
        <v>43587</v>
      </c>
      <c r="G660" s="200">
        <v>43646</v>
      </c>
      <c r="H660" s="199">
        <v>253714</v>
      </c>
      <c r="I660" s="199">
        <v>253714</v>
      </c>
      <c r="J660" s="199">
        <v>0.71</v>
      </c>
      <c r="K660" s="199">
        <f t="shared" si="12"/>
        <v>180.14</v>
      </c>
    </row>
    <row r="661" spans="2:11" x14ac:dyDescent="0.25">
      <c r="B661" s="198">
        <v>620</v>
      </c>
      <c r="C661" s="199">
        <v>33497439</v>
      </c>
      <c r="D661" s="199" t="s">
        <v>2352</v>
      </c>
      <c r="E661" s="199" t="s">
        <v>1976</v>
      </c>
      <c r="F661" s="200">
        <v>43587</v>
      </c>
      <c r="G661" s="200">
        <v>43646</v>
      </c>
      <c r="H661" s="199">
        <v>113022</v>
      </c>
      <c r="I661" s="199">
        <v>113022</v>
      </c>
      <c r="J661" s="199">
        <v>0.71</v>
      </c>
      <c r="K661" s="199">
        <f t="shared" si="12"/>
        <v>80.25</v>
      </c>
    </row>
    <row r="662" spans="2:11" x14ac:dyDescent="0.25">
      <c r="B662" s="198">
        <v>621</v>
      </c>
      <c r="C662" s="199">
        <v>33497439</v>
      </c>
      <c r="D662" s="199" t="s">
        <v>2352</v>
      </c>
      <c r="E662" s="199" t="s">
        <v>1971</v>
      </c>
      <c r="F662" s="200">
        <v>43587</v>
      </c>
      <c r="G662" s="200">
        <v>43646</v>
      </c>
      <c r="H662" s="199">
        <v>1687758</v>
      </c>
      <c r="I662" s="199">
        <v>1687758</v>
      </c>
      <c r="J662" s="199">
        <v>0.71</v>
      </c>
      <c r="K662" s="199">
        <f t="shared" si="12"/>
        <v>1198.31</v>
      </c>
    </row>
    <row r="663" spans="2:11" x14ac:dyDescent="0.25">
      <c r="B663" s="198">
        <v>622</v>
      </c>
      <c r="C663" s="199">
        <v>33497439</v>
      </c>
      <c r="D663" s="199" t="s">
        <v>2352</v>
      </c>
      <c r="E663" s="199" t="s">
        <v>1977</v>
      </c>
      <c r="F663" s="200">
        <v>43587</v>
      </c>
      <c r="G663" s="200">
        <v>43646</v>
      </c>
      <c r="H663" s="199">
        <v>1272514</v>
      </c>
      <c r="I663" s="199">
        <v>1272514</v>
      </c>
      <c r="J663" s="199">
        <v>0.71</v>
      </c>
      <c r="K663" s="199">
        <f t="shared" si="12"/>
        <v>903.48</v>
      </c>
    </row>
    <row r="664" spans="2:11" x14ac:dyDescent="0.25">
      <c r="B664" s="198">
        <v>623</v>
      </c>
      <c r="C664" s="199">
        <v>33497439</v>
      </c>
      <c r="D664" s="199" t="s">
        <v>2352</v>
      </c>
      <c r="E664" s="199" t="s">
        <v>1969</v>
      </c>
      <c r="F664" s="200">
        <v>43587</v>
      </c>
      <c r="G664" s="200">
        <v>43646</v>
      </c>
      <c r="H664" s="199">
        <v>576258</v>
      </c>
      <c r="I664" s="199">
        <v>576258</v>
      </c>
      <c r="J664" s="199">
        <v>0.71</v>
      </c>
      <c r="K664" s="199">
        <f t="shared" si="12"/>
        <v>409.14</v>
      </c>
    </row>
    <row r="665" spans="2:11" x14ac:dyDescent="0.25">
      <c r="B665" s="198">
        <v>624</v>
      </c>
      <c r="C665" s="199">
        <v>33508317</v>
      </c>
      <c r="D665" s="199" t="s">
        <v>2353</v>
      </c>
      <c r="E665" s="199" t="s">
        <v>1970</v>
      </c>
      <c r="F665" s="200">
        <v>43591</v>
      </c>
      <c r="G665" s="200">
        <v>43646</v>
      </c>
      <c r="H665" s="199">
        <v>892249</v>
      </c>
      <c r="I665" s="199">
        <v>892249</v>
      </c>
      <c r="J665" s="199">
        <v>0.71</v>
      </c>
      <c r="K665" s="199">
        <f t="shared" si="12"/>
        <v>633.5</v>
      </c>
    </row>
    <row r="666" spans="2:11" x14ac:dyDescent="0.25">
      <c r="B666" s="198">
        <v>625</v>
      </c>
      <c r="C666" s="199">
        <v>33508317</v>
      </c>
      <c r="D666" s="199" t="s">
        <v>2353</v>
      </c>
      <c r="E666" s="199" t="s">
        <v>1969</v>
      </c>
      <c r="F666" s="200">
        <v>43591</v>
      </c>
      <c r="G666" s="200">
        <v>43646</v>
      </c>
      <c r="H666" s="199">
        <v>821162</v>
      </c>
      <c r="I666" s="199">
        <v>821162</v>
      </c>
      <c r="J666" s="199">
        <v>0.71</v>
      </c>
      <c r="K666" s="199">
        <f t="shared" si="12"/>
        <v>583.03</v>
      </c>
    </row>
    <row r="667" spans="2:11" x14ac:dyDescent="0.25">
      <c r="B667" s="198">
        <v>626</v>
      </c>
      <c r="C667" s="199">
        <v>33510695</v>
      </c>
      <c r="D667" s="199" t="s">
        <v>2354</v>
      </c>
      <c r="E667" s="199" t="s">
        <v>1975</v>
      </c>
      <c r="F667" s="200">
        <v>43598</v>
      </c>
      <c r="G667" s="200">
        <v>43830</v>
      </c>
      <c r="H667" s="199">
        <v>43</v>
      </c>
      <c r="I667" s="199">
        <v>43</v>
      </c>
      <c r="J667" s="199">
        <v>0.71</v>
      </c>
      <c r="K667" s="199">
        <f t="shared" si="12"/>
        <v>0.03</v>
      </c>
    </row>
    <row r="668" spans="2:11" x14ac:dyDescent="0.25">
      <c r="B668" s="198">
        <v>627</v>
      </c>
      <c r="C668" s="199">
        <v>33510695</v>
      </c>
      <c r="D668" s="199" t="s">
        <v>2354</v>
      </c>
      <c r="E668" s="199" t="s">
        <v>1976</v>
      </c>
      <c r="F668" s="200">
        <v>43598</v>
      </c>
      <c r="G668" s="200">
        <v>43830</v>
      </c>
      <c r="H668" s="199">
        <v>21</v>
      </c>
      <c r="I668" s="199">
        <v>21</v>
      </c>
      <c r="J668" s="199">
        <v>0.71</v>
      </c>
      <c r="K668" s="199">
        <f t="shared" si="12"/>
        <v>0.01</v>
      </c>
    </row>
    <row r="669" spans="2:11" x14ac:dyDescent="0.25">
      <c r="B669" s="198">
        <v>628</v>
      </c>
      <c r="C669" s="199">
        <v>33512581</v>
      </c>
      <c r="D669" s="199" t="s">
        <v>2355</v>
      </c>
      <c r="E669" s="199" t="s">
        <v>1971</v>
      </c>
      <c r="F669" s="200">
        <v>43591</v>
      </c>
      <c r="G669" s="200">
        <v>43625</v>
      </c>
      <c r="H669" s="199">
        <v>790926</v>
      </c>
      <c r="I669" s="199">
        <v>790926</v>
      </c>
      <c r="J669" s="199">
        <v>0.71</v>
      </c>
      <c r="K669" s="199">
        <f t="shared" si="12"/>
        <v>561.55999999999995</v>
      </c>
    </row>
    <row r="670" spans="2:11" x14ac:dyDescent="0.25">
      <c r="B670" s="198">
        <v>629</v>
      </c>
      <c r="C670" s="199">
        <v>33516120</v>
      </c>
      <c r="D670" s="199" t="s">
        <v>2356</v>
      </c>
      <c r="E670" s="199" t="s">
        <v>1971</v>
      </c>
      <c r="F670" s="200">
        <v>43587</v>
      </c>
      <c r="G670" s="200">
        <v>43604</v>
      </c>
      <c r="H670" s="199">
        <v>775808</v>
      </c>
      <c r="I670" s="199">
        <v>775808</v>
      </c>
      <c r="J670" s="199">
        <v>0.71</v>
      </c>
      <c r="K670" s="199">
        <f t="shared" si="12"/>
        <v>550.82000000000005</v>
      </c>
    </row>
    <row r="671" spans="2:11" x14ac:dyDescent="0.25">
      <c r="B671" s="198">
        <v>630</v>
      </c>
      <c r="C671" s="199">
        <v>33516120</v>
      </c>
      <c r="D671" s="199" t="s">
        <v>2356</v>
      </c>
      <c r="E671" s="199" t="s">
        <v>1977</v>
      </c>
      <c r="F671" s="200">
        <v>43587</v>
      </c>
      <c r="G671" s="200">
        <v>43604</v>
      </c>
      <c r="H671" s="199">
        <v>1102804</v>
      </c>
      <c r="I671" s="199">
        <v>1102804</v>
      </c>
      <c r="J671" s="199">
        <v>0.71</v>
      </c>
      <c r="K671" s="199">
        <f t="shared" si="12"/>
        <v>782.99</v>
      </c>
    </row>
    <row r="672" spans="2:11" x14ac:dyDescent="0.25">
      <c r="B672" s="198">
        <v>631</v>
      </c>
      <c r="C672" s="199">
        <v>33529170</v>
      </c>
      <c r="D672" s="199" t="s">
        <v>2357</v>
      </c>
      <c r="E672" s="199" t="s">
        <v>1977</v>
      </c>
      <c r="F672" s="200">
        <v>43591</v>
      </c>
      <c r="G672" s="200">
        <v>43646</v>
      </c>
      <c r="H672" s="199">
        <v>1246571</v>
      </c>
      <c r="I672" s="199">
        <v>1246571</v>
      </c>
      <c r="J672" s="199">
        <v>0.71</v>
      </c>
      <c r="K672" s="199">
        <f t="shared" si="12"/>
        <v>885.07</v>
      </c>
    </row>
    <row r="673" spans="2:11" x14ac:dyDescent="0.25">
      <c r="B673" s="198">
        <v>632</v>
      </c>
      <c r="C673" s="199">
        <v>33529192</v>
      </c>
      <c r="D673" s="199" t="s">
        <v>2358</v>
      </c>
      <c r="E673" s="199" t="s">
        <v>1971</v>
      </c>
      <c r="F673" s="200">
        <v>43591</v>
      </c>
      <c r="G673" s="200">
        <v>43646</v>
      </c>
      <c r="H673" s="199">
        <v>1213531</v>
      </c>
      <c r="I673" s="199">
        <v>1213531</v>
      </c>
      <c r="J673" s="199">
        <v>0.71</v>
      </c>
      <c r="K673" s="199">
        <f t="shared" si="12"/>
        <v>861.61</v>
      </c>
    </row>
    <row r="674" spans="2:11" x14ac:dyDescent="0.25">
      <c r="B674" s="198">
        <v>633</v>
      </c>
      <c r="C674" s="199">
        <v>33534525</v>
      </c>
      <c r="D674" s="199" t="s">
        <v>2359</v>
      </c>
      <c r="E674" s="199" t="s">
        <v>1972</v>
      </c>
      <c r="F674" s="200">
        <v>43591</v>
      </c>
      <c r="G674" s="200">
        <v>43639</v>
      </c>
      <c r="H674" s="199">
        <v>15</v>
      </c>
      <c r="I674" s="199">
        <v>15</v>
      </c>
      <c r="J674" s="199">
        <v>0.71</v>
      </c>
      <c r="K674" s="199">
        <f t="shared" si="12"/>
        <v>0.01</v>
      </c>
    </row>
    <row r="675" spans="2:11" x14ac:dyDescent="0.25">
      <c r="B675" s="198">
        <v>634</v>
      </c>
      <c r="C675" s="199">
        <v>33534525</v>
      </c>
      <c r="D675" s="199" t="s">
        <v>2359</v>
      </c>
      <c r="E675" s="199" t="s">
        <v>1973</v>
      </c>
      <c r="F675" s="200">
        <v>43591</v>
      </c>
      <c r="G675" s="200">
        <v>43639</v>
      </c>
      <c r="H675" s="199">
        <v>375693</v>
      </c>
      <c r="I675" s="199">
        <v>375693</v>
      </c>
      <c r="J675" s="199">
        <v>0.71</v>
      </c>
      <c r="K675" s="199">
        <f t="shared" si="12"/>
        <v>266.74</v>
      </c>
    </row>
    <row r="676" spans="2:11" x14ac:dyDescent="0.25">
      <c r="B676" s="198">
        <v>635</v>
      </c>
      <c r="C676" s="199">
        <v>33534525</v>
      </c>
      <c r="D676" s="199" t="s">
        <v>2359</v>
      </c>
      <c r="E676" s="199" t="s">
        <v>1974</v>
      </c>
      <c r="F676" s="200">
        <v>43591</v>
      </c>
      <c r="G676" s="200">
        <v>43639</v>
      </c>
      <c r="H676" s="199">
        <v>1521</v>
      </c>
      <c r="I676" s="199">
        <v>1521</v>
      </c>
      <c r="J676" s="199">
        <v>0.71</v>
      </c>
      <c r="K676" s="199">
        <f t="shared" si="12"/>
        <v>1.08</v>
      </c>
    </row>
    <row r="677" spans="2:11" x14ac:dyDescent="0.25">
      <c r="B677" s="198">
        <v>636</v>
      </c>
      <c r="C677" s="199">
        <v>33538740</v>
      </c>
      <c r="D677" s="199" t="s">
        <v>2360</v>
      </c>
      <c r="E677" s="199" t="s">
        <v>1970</v>
      </c>
      <c r="F677" s="200">
        <v>43591</v>
      </c>
      <c r="G677" s="200">
        <v>43625</v>
      </c>
      <c r="H677" s="199">
        <v>261551</v>
      </c>
      <c r="I677" s="199">
        <v>261551</v>
      </c>
      <c r="J677" s="199">
        <v>0.71</v>
      </c>
      <c r="K677" s="199">
        <f t="shared" si="12"/>
        <v>185.7</v>
      </c>
    </row>
    <row r="678" spans="2:11" x14ac:dyDescent="0.25">
      <c r="B678" s="198">
        <v>637</v>
      </c>
      <c r="C678" s="199">
        <v>33539138</v>
      </c>
      <c r="D678" s="199" t="s">
        <v>2361</v>
      </c>
      <c r="E678" s="199" t="s">
        <v>1972</v>
      </c>
      <c r="F678" s="200">
        <v>43591</v>
      </c>
      <c r="G678" s="200">
        <v>43595</v>
      </c>
      <c r="H678" s="199">
        <v>48</v>
      </c>
      <c r="I678" s="199">
        <v>48</v>
      </c>
      <c r="J678" s="199">
        <v>0.71</v>
      </c>
      <c r="K678" s="199">
        <f t="shared" si="12"/>
        <v>0.03</v>
      </c>
    </row>
    <row r="679" spans="2:11" x14ac:dyDescent="0.25">
      <c r="B679" s="198">
        <v>638</v>
      </c>
      <c r="C679" s="199">
        <v>33539138</v>
      </c>
      <c r="D679" s="199" t="s">
        <v>2361</v>
      </c>
      <c r="E679" s="199" t="s">
        <v>1973</v>
      </c>
      <c r="F679" s="200">
        <v>43591</v>
      </c>
      <c r="G679" s="200">
        <v>43595</v>
      </c>
      <c r="H679" s="199">
        <v>406756</v>
      </c>
      <c r="I679" s="199">
        <v>406756</v>
      </c>
      <c r="J679" s="199">
        <v>0.71</v>
      </c>
      <c r="K679" s="199">
        <f t="shared" si="12"/>
        <v>288.8</v>
      </c>
    </row>
    <row r="680" spans="2:11" x14ac:dyDescent="0.25">
      <c r="B680" s="198">
        <v>639</v>
      </c>
      <c r="C680" s="199">
        <v>33539138</v>
      </c>
      <c r="D680" s="199" t="s">
        <v>2361</v>
      </c>
      <c r="E680" s="199" t="s">
        <v>1974</v>
      </c>
      <c r="F680" s="200">
        <v>43591</v>
      </c>
      <c r="G680" s="200">
        <v>43595</v>
      </c>
      <c r="H680" s="199">
        <v>2598</v>
      </c>
      <c r="I680" s="199">
        <v>2598</v>
      </c>
      <c r="J680" s="199">
        <v>0.71</v>
      </c>
      <c r="K680" s="199">
        <f t="shared" si="12"/>
        <v>1.84</v>
      </c>
    </row>
    <row r="681" spans="2:11" x14ac:dyDescent="0.25">
      <c r="B681" s="198">
        <v>640</v>
      </c>
      <c r="C681" s="199">
        <v>33541136</v>
      </c>
      <c r="D681" s="199" t="s">
        <v>2362</v>
      </c>
      <c r="E681" s="199" t="s">
        <v>1971</v>
      </c>
      <c r="F681" s="200">
        <v>43591</v>
      </c>
      <c r="G681" s="200">
        <v>43646</v>
      </c>
      <c r="H681" s="199">
        <v>1765986</v>
      </c>
      <c r="I681" s="199">
        <v>1765986</v>
      </c>
      <c r="J681" s="199">
        <v>0.71</v>
      </c>
      <c r="K681" s="199">
        <f t="shared" si="12"/>
        <v>1253.8499999999999</v>
      </c>
    </row>
    <row r="682" spans="2:11" x14ac:dyDescent="0.25">
      <c r="B682" s="198">
        <v>641</v>
      </c>
      <c r="C682" s="199">
        <v>33541136</v>
      </c>
      <c r="D682" s="199" t="s">
        <v>2362</v>
      </c>
      <c r="E682" s="199" t="s">
        <v>1977</v>
      </c>
      <c r="F682" s="200">
        <v>43591</v>
      </c>
      <c r="G682" s="200">
        <v>43646</v>
      </c>
      <c r="H682" s="199">
        <v>929411</v>
      </c>
      <c r="I682" s="199">
        <v>929411</v>
      </c>
      <c r="J682" s="199">
        <v>0.71</v>
      </c>
      <c r="K682" s="199">
        <f t="shared" ref="K682:K745" si="13">ROUND(I682*(J682/1000),2)</f>
        <v>659.88</v>
      </c>
    </row>
    <row r="683" spans="2:11" x14ac:dyDescent="0.25">
      <c r="B683" s="198">
        <v>642</v>
      </c>
      <c r="C683" s="199">
        <v>33552292</v>
      </c>
      <c r="D683" s="199" t="s">
        <v>2363</v>
      </c>
      <c r="E683" s="199" t="s">
        <v>1971</v>
      </c>
      <c r="F683" s="200">
        <v>43586</v>
      </c>
      <c r="G683" s="200">
        <v>43644</v>
      </c>
      <c r="H683" s="199">
        <v>181882</v>
      </c>
      <c r="I683" s="199">
        <v>181882</v>
      </c>
      <c r="J683" s="199">
        <v>0.71</v>
      </c>
      <c r="K683" s="199">
        <f t="shared" si="13"/>
        <v>129.13999999999999</v>
      </c>
    </row>
    <row r="684" spans="2:11" x14ac:dyDescent="0.25">
      <c r="B684" s="198">
        <v>643</v>
      </c>
      <c r="C684" s="199">
        <v>33552292</v>
      </c>
      <c r="D684" s="199" t="s">
        <v>2363</v>
      </c>
      <c r="E684" s="199" t="s">
        <v>1977</v>
      </c>
      <c r="F684" s="200">
        <v>43586</v>
      </c>
      <c r="G684" s="200">
        <v>43644</v>
      </c>
      <c r="H684" s="199">
        <v>120017</v>
      </c>
      <c r="I684" s="199">
        <v>120017</v>
      </c>
      <c r="J684" s="199">
        <v>0.71</v>
      </c>
      <c r="K684" s="199">
        <f t="shared" si="13"/>
        <v>85.21</v>
      </c>
    </row>
    <row r="685" spans="2:11" x14ac:dyDescent="0.25">
      <c r="B685" s="198">
        <v>644</v>
      </c>
      <c r="C685" s="199">
        <v>33556464</v>
      </c>
      <c r="D685" s="199" t="s">
        <v>2364</v>
      </c>
      <c r="E685" s="199" t="s">
        <v>1977</v>
      </c>
      <c r="F685" s="200">
        <v>43591</v>
      </c>
      <c r="G685" s="200">
        <v>43625</v>
      </c>
      <c r="H685" s="199">
        <v>505660</v>
      </c>
      <c r="I685" s="199">
        <v>505660</v>
      </c>
      <c r="J685" s="199">
        <v>0.71</v>
      </c>
      <c r="K685" s="199">
        <f t="shared" si="13"/>
        <v>359.02</v>
      </c>
    </row>
    <row r="686" spans="2:11" x14ac:dyDescent="0.25">
      <c r="B686" s="198">
        <v>645</v>
      </c>
      <c r="C686" s="199">
        <v>33569931</v>
      </c>
      <c r="D686" s="199" t="s">
        <v>2365</v>
      </c>
      <c r="E686" s="199" t="s">
        <v>1969</v>
      </c>
      <c r="F686" s="200">
        <v>43591</v>
      </c>
      <c r="G686" s="200">
        <v>43625</v>
      </c>
      <c r="H686" s="199">
        <v>390291</v>
      </c>
      <c r="I686" s="199">
        <v>390291</v>
      </c>
      <c r="J686" s="199">
        <v>0.71</v>
      </c>
      <c r="K686" s="199">
        <f t="shared" si="13"/>
        <v>277.11</v>
      </c>
    </row>
    <row r="687" spans="2:11" x14ac:dyDescent="0.25">
      <c r="B687" s="198">
        <v>646</v>
      </c>
      <c r="C687" s="199">
        <v>33585569</v>
      </c>
      <c r="D687" s="199" t="s">
        <v>2366</v>
      </c>
      <c r="E687" s="199" t="s">
        <v>1977</v>
      </c>
      <c r="F687" s="200">
        <v>43602</v>
      </c>
      <c r="G687" s="200">
        <v>43737</v>
      </c>
      <c r="H687" s="199">
        <v>1105881</v>
      </c>
      <c r="I687" s="199">
        <v>1105881</v>
      </c>
      <c r="J687" s="199">
        <v>0.71</v>
      </c>
      <c r="K687" s="199">
        <f t="shared" si="13"/>
        <v>785.18</v>
      </c>
    </row>
    <row r="688" spans="2:11" x14ac:dyDescent="0.25">
      <c r="B688" s="198">
        <v>647</v>
      </c>
      <c r="C688" s="199">
        <v>33585572</v>
      </c>
      <c r="D688" s="199" t="s">
        <v>2367</v>
      </c>
      <c r="E688" s="199" t="s">
        <v>1971</v>
      </c>
      <c r="F688" s="200">
        <v>43602</v>
      </c>
      <c r="G688" s="200">
        <v>43737</v>
      </c>
      <c r="H688" s="199">
        <v>953266</v>
      </c>
      <c r="I688" s="199">
        <v>953266</v>
      </c>
      <c r="J688" s="199">
        <v>0.71</v>
      </c>
      <c r="K688" s="199">
        <f t="shared" si="13"/>
        <v>676.82</v>
      </c>
    </row>
    <row r="689" spans="2:11" x14ac:dyDescent="0.25">
      <c r="B689" s="198">
        <v>648</v>
      </c>
      <c r="C689" s="199">
        <v>33619997</v>
      </c>
      <c r="D689" s="199" t="s">
        <v>2368</v>
      </c>
      <c r="E689" s="199" t="s">
        <v>1972</v>
      </c>
      <c r="F689" s="200">
        <v>43598</v>
      </c>
      <c r="G689" s="200">
        <v>43611</v>
      </c>
      <c r="H689" s="199">
        <v>141</v>
      </c>
      <c r="I689" s="199">
        <v>141</v>
      </c>
      <c r="J689" s="199">
        <v>0.71</v>
      </c>
      <c r="K689" s="199">
        <f t="shared" si="13"/>
        <v>0.1</v>
      </c>
    </row>
    <row r="690" spans="2:11" x14ac:dyDescent="0.25">
      <c r="B690" s="198">
        <v>649</v>
      </c>
      <c r="C690" s="199">
        <v>33619997</v>
      </c>
      <c r="D690" s="199" t="s">
        <v>2368</v>
      </c>
      <c r="E690" s="199" t="s">
        <v>1973</v>
      </c>
      <c r="F690" s="200">
        <v>43598</v>
      </c>
      <c r="G690" s="200">
        <v>43611</v>
      </c>
      <c r="H690" s="199">
        <v>1122576</v>
      </c>
      <c r="I690" s="199">
        <v>1122576</v>
      </c>
      <c r="J690" s="199">
        <v>0.71</v>
      </c>
      <c r="K690" s="199">
        <f t="shared" si="13"/>
        <v>797.03</v>
      </c>
    </row>
    <row r="691" spans="2:11" x14ac:dyDescent="0.25">
      <c r="B691" s="198">
        <v>650</v>
      </c>
      <c r="C691" s="199">
        <v>33619997</v>
      </c>
      <c r="D691" s="199" t="s">
        <v>2368</v>
      </c>
      <c r="E691" s="199" t="s">
        <v>1974</v>
      </c>
      <c r="F691" s="200">
        <v>43598</v>
      </c>
      <c r="G691" s="200">
        <v>43611</v>
      </c>
      <c r="H691" s="199">
        <v>4548</v>
      </c>
      <c r="I691" s="199">
        <v>4548</v>
      </c>
      <c r="J691" s="199">
        <v>0.71</v>
      </c>
      <c r="K691" s="199">
        <f t="shared" si="13"/>
        <v>3.23</v>
      </c>
    </row>
    <row r="692" spans="2:11" x14ac:dyDescent="0.25">
      <c r="B692" s="198">
        <v>651</v>
      </c>
      <c r="C692" s="199">
        <v>33626812</v>
      </c>
      <c r="D692" s="199" t="s">
        <v>2369</v>
      </c>
      <c r="E692" s="199" t="s">
        <v>1971</v>
      </c>
      <c r="F692" s="200">
        <v>43594</v>
      </c>
      <c r="G692" s="200">
        <v>43604</v>
      </c>
      <c r="H692" s="199">
        <v>278279</v>
      </c>
      <c r="I692" s="199">
        <v>278279</v>
      </c>
      <c r="J692" s="199">
        <v>0.71</v>
      </c>
      <c r="K692" s="199">
        <f t="shared" si="13"/>
        <v>197.58</v>
      </c>
    </row>
    <row r="693" spans="2:11" x14ac:dyDescent="0.25">
      <c r="B693" s="198">
        <v>652</v>
      </c>
      <c r="C693" s="199">
        <v>33626812</v>
      </c>
      <c r="D693" s="199" t="s">
        <v>2369</v>
      </c>
      <c r="E693" s="199" t="s">
        <v>1977</v>
      </c>
      <c r="F693" s="200">
        <v>43594</v>
      </c>
      <c r="G693" s="200">
        <v>43604</v>
      </c>
      <c r="H693" s="199">
        <v>119778</v>
      </c>
      <c r="I693" s="199">
        <v>119778</v>
      </c>
      <c r="J693" s="199">
        <v>0.71</v>
      </c>
      <c r="K693" s="199">
        <f t="shared" si="13"/>
        <v>85.04</v>
      </c>
    </row>
    <row r="694" spans="2:11" x14ac:dyDescent="0.25">
      <c r="B694" s="198">
        <v>653</v>
      </c>
      <c r="C694" s="199">
        <v>33645309</v>
      </c>
      <c r="D694" s="199" t="s">
        <v>2370</v>
      </c>
      <c r="E694" s="199" t="s">
        <v>1972</v>
      </c>
      <c r="F694" s="200">
        <v>43598</v>
      </c>
      <c r="G694" s="200">
        <v>43646</v>
      </c>
      <c r="H694" s="199">
        <v>35</v>
      </c>
      <c r="I694" s="199">
        <v>35</v>
      </c>
      <c r="J694" s="199">
        <v>0.71</v>
      </c>
      <c r="K694" s="199">
        <f t="shared" si="13"/>
        <v>0.02</v>
      </c>
    </row>
    <row r="695" spans="2:11" x14ac:dyDescent="0.25">
      <c r="B695" s="198">
        <v>654</v>
      </c>
      <c r="C695" s="199">
        <v>33645309</v>
      </c>
      <c r="D695" s="199" t="s">
        <v>2370</v>
      </c>
      <c r="E695" s="199" t="s">
        <v>1973</v>
      </c>
      <c r="F695" s="200">
        <v>43598</v>
      </c>
      <c r="G695" s="200">
        <v>43646</v>
      </c>
      <c r="H695" s="199">
        <v>108934</v>
      </c>
      <c r="I695" s="199">
        <v>108934</v>
      </c>
      <c r="J695" s="199">
        <v>0.71</v>
      </c>
      <c r="K695" s="199">
        <f t="shared" si="13"/>
        <v>77.34</v>
      </c>
    </row>
    <row r="696" spans="2:11" x14ac:dyDescent="0.25">
      <c r="B696" s="198">
        <v>655</v>
      </c>
      <c r="C696" s="199">
        <v>33645309</v>
      </c>
      <c r="D696" s="199" t="s">
        <v>2370</v>
      </c>
      <c r="E696" s="199" t="s">
        <v>1974</v>
      </c>
      <c r="F696" s="200">
        <v>43598</v>
      </c>
      <c r="G696" s="200">
        <v>43646</v>
      </c>
      <c r="H696" s="199">
        <v>393</v>
      </c>
      <c r="I696" s="199">
        <v>393</v>
      </c>
      <c r="J696" s="199">
        <v>0.71</v>
      </c>
      <c r="K696" s="199">
        <f t="shared" si="13"/>
        <v>0.28000000000000003</v>
      </c>
    </row>
    <row r="697" spans="2:11" x14ac:dyDescent="0.25">
      <c r="B697" s="198">
        <v>656</v>
      </c>
      <c r="C697" s="199">
        <v>33658995</v>
      </c>
      <c r="D697" s="199" t="s">
        <v>2371</v>
      </c>
      <c r="E697" s="199" t="s">
        <v>1971</v>
      </c>
      <c r="F697" s="200">
        <v>43605</v>
      </c>
      <c r="G697" s="200">
        <v>43611</v>
      </c>
      <c r="H697" s="199">
        <v>1074587</v>
      </c>
      <c r="I697" s="199">
        <v>1074587</v>
      </c>
      <c r="J697" s="199">
        <v>0.71</v>
      </c>
      <c r="K697" s="199">
        <f t="shared" si="13"/>
        <v>762.96</v>
      </c>
    </row>
    <row r="698" spans="2:11" x14ac:dyDescent="0.25">
      <c r="B698" s="198">
        <v>657</v>
      </c>
      <c r="C698" s="199">
        <v>33659002</v>
      </c>
      <c r="D698" s="199" t="s">
        <v>2372</v>
      </c>
      <c r="E698" s="199" t="s">
        <v>1977</v>
      </c>
      <c r="F698" s="200">
        <v>43605</v>
      </c>
      <c r="G698" s="200">
        <v>43611</v>
      </c>
      <c r="H698" s="199">
        <v>759290</v>
      </c>
      <c r="I698" s="199">
        <v>759290</v>
      </c>
      <c r="J698" s="199">
        <v>0.71</v>
      </c>
      <c r="K698" s="199">
        <f t="shared" si="13"/>
        <v>539.1</v>
      </c>
    </row>
    <row r="699" spans="2:11" x14ac:dyDescent="0.25">
      <c r="B699" s="198">
        <v>658</v>
      </c>
      <c r="C699" s="199">
        <v>33661021</v>
      </c>
      <c r="D699" s="199" t="s">
        <v>2373</v>
      </c>
      <c r="E699" s="199" t="s">
        <v>1971</v>
      </c>
      <c r="F699" s="200">
        <v>43598</v>
      </c>
      <c r="G699" s="200">
        <v>43709</v>
      </c>
      <c r="H699" s="199">
        <v>339289</v>
      </c>
      <c r="I699" s="199">
        <v>339289</v>
      </c>
      <c r="J699" s="199">
        <v>0.71</v>
      </c>
      <c r="K699" s="199">
        <f t="shared" si="13"/>
        <v>240.9</v>
      </c>
    </row>
    <row r="700" spans="2:11" x14ac:dyDescent="0.25">
      <c r="B700" s="198">
        <v>659</v>
      </c>
      <c r="C700" s="199">
        <v>33661904</v>
      </c>
      <c r="D700" s="199" t="s">
        <v>2374</v>
      </c>
      <c r="E700" s="199" t="s">
        <v>1977</v>
      </c>
      <c r="F700" s="200">
        <v>43598</v>
      </c>
      <c r="G700" s="200">
        <v>43646</v>
      </c>
      <c r="H700" s="199">
        <v>1883502</v>
      </c>
      <c r="I700" s="199">
        <v>1883502</v>
      </c>
      <c r="J700" s="199">
        <v>0.71</v>
      </c>
      <c r="K700" s="199">
        <f t="shared" si="13"/>
        <v>1337.29</v>
      </c>
    </row>
    <row r="701" spans="2:11" x14ac:dyDescent="0.25">
      <c r="B701" s="198">
        <v>660</v>
      </c>
      <c r="C701" s="199">
        <v>33664812</v>
      </c>
      <c r="D701" s="199" t="s">
        <v>2375</v>
      </c>
      <c r="E701" s="199" t="s">
        <v>1970</v>
      </c>
      <c r="F701" s="200">
        <v>43599</v>
      </c>
      <c r="G701" s="200">
        <v>43723</v>
      </c>
      <c r="H701" s="199">
        <v>221951</v>
      </c>
      <c r="I701" s="199">
        <v>221951</v>
      </c>
      <c r="J701" s="199">
        <v>0.71</v>
      </c>
      <c r="K701" s="199">
        <f t="shared" si="13"/>
        <v>157.59</v>
      </c>
    </row>
    <row r="702" spans="2:11" x14ac:dyDescent="0.25">
      <c r="B702" s="198">
        <v>661</v>
      </c>
      <c r="C702" s="199">
        <v>33665155</v>
      </c>
      <c r="D702" s="199" t="s">
        <v>2376</v>
      </c>
      <c r="E702" s="199" t="s">
        <v>1971</v>
      </c>
      <c r="F702" s="200">
        <v>43598</v>
      </c>
      <c r="G702" s="200">
        <v>43646</v>
      </c>
      <c r="H702" s="199">
        <v>919449</v>
      </c>
      <c r="I702" s="199">
        <v>919449</v>
      </c>
      <c r="J702" s="199">
        <v>0.71</v>
      </c>
      <c r="K702" s="199">
        <f t="shared" si="13"/>
        <v>652.80999999999995</v>
      </c>
    </row>
    <row r="703" spans="2:11" x14ac:dyDescent="0.25">
      <c r="B703" s="198">
        <v>662</v>
      </c>
      <c r="C703" s="199">
        <v>33666420</v>
      </c>
      <c r="D703" s="199" t="s">
        <v>2377</v>
      </c>
      <c r="E703" s="199" t="s">
        <v>1970</v>
      </c>
      <c r="F703" s="200">
        <v>43598</v>
      </c>
      <c r="G703" s="200">
        <v>43632</v>
      </c>
      <c r="H703" s="199">
        <v>204084</v>
      </c>
      <c r="I703" s="199">
        <v>204084</v>
      </c>
      <c r="J703" s="199">
        <v>0.71</v>
      </c>
      <c r="K703" s="199">
        <f t="shared" si="13"/>
        <v>144.9</v>
      </c>
    </row>
    <row r="704" spans="2:11" x14ac:dyDescent="0.25">
      <c r="B704" s="198">
        <v>663</v>
      </c>
      <c r="C704" s="199">
        <v>33675661</v>
      </c>
      <c r="D704" s="199" t="s">
        <v>2378</v>
      </c>
      <c r="E704" s="199" t="s">
        <v>1971</v>
      </c>
      <c r="F704" s="200">
        <v>43598</v>
      </c>
      <c r="G704" s="200">
        <v>43618</v>
      </c>
      <c r="H704" s="199">
        <v>691027</v>
      </c>
      <c r="I704" s="199">
        <v>691027</v>
      </c>
      <c r="J704" s="199">
        <v>0.71</v>
      </c>
      <c r="K704" s="199">
        <f t="shared" si="13"/>
        <v>490.63</v>
      </c>
    </row>
    <row r="705" spans="2:11" x14ac:dyDescent="0.25">
      <c r="B705" s="198">
        <v>664</v>
      </c>
      <c r="C705" s="199">
        <v>33675661</v>
      </c>
      <c r="D705" s="199" t="s">
        <v>2378</v>
      </c>
      <c r="E705" s="199" t="s">
        <v>1977</v>
      </c>
      <c r="F705" s="200">
        <v>43598</v>
      </c>
      <c r="G705" s="200">
        <v>43618</v>
      </c>
      <c r="H705" s="199">
        <v>668118</v>
      </c>
      <c r="I705" s="199">
        <v>668118</v>
      </c>
      <c r="J705" s="199">
        <v>0.71</v>
      </c>
      <c r="K705" s="199">
        <f t="shared" si="13"/>
        <v>474.36</v>
      </c>
    </row>
    <row r="706" spans="2:11" x14ac:dyDescent="0.25">
      <c r="B706" s="198">
        <v>665</v>
      </c>
      <c r="C706" s="199">
        <v>33699441</v>
      </c>
      <c r="D706" s="199" t="s">
        <v>2379</v>
      </c>
      <c r="E706" s="199" t="s">
        <v>1971</v>
      </c>
      <c r="F706" s="200">
        <v>43599</v>
      </c>
      <c r="G706" s="200">
        <v>43709</v>
      </c>
      <c r="H706" s="199">
        <v>274483</v>
      </c>
      <c r="I706" s="199">
        <v>274483</v>
      </c>
      <c r="J706" s="199">
        <v>0.71</v>
      </c>
      <c r="K706" s="199">
        <f t="shared" si="13"/>
        <v>194.88</v>
      </c>
    </row>
    <row r="707" spans="2:11" x14ac:dyDescent="0.25">
      <c r="B707" s="198">
        <v>666</v>
      </c>
      <c r="C707" s="199">
        <v>33744344</v>
      </c>
      <c r="D707" s="199" t="s">
        <v>2380</v>
      </c>
      <c r="E707" s="199" t="s">
        <v>1972</v>
      </c>
      <c r="F707" s="200">
        <v>43606</v>
      </c>
      <c r="G707" s="200">
        <v>43626</v>
      </c>
      <c r="H707" s="199">
        <v>257</v>
      </c>
      <c r="I707" s="199">
        <v>257</v>
      </c>
      <c r="J707" s="199">
        <v>0.71</v>
      </c>
      <c r="K707" s="199">
        <f t="shared" si="13"/>
        <v>0.18</v>
      </c>
    </row>
    <row r="708" spans="2:11" x14ac:dyDescent="0.25">
      <c r="B708" s="198">
        <v>667</v>
      </c>
      <c r="C708" s="199">
        <v>33744344</v>
      </c>
      <c r="D708" s="199" t="s">
        <v>2380</v>
      </c>
      <c r="E708" s="199" t="s">
        <v>1973</v>
      </c>
      <c r="F708" s="200">
        <v>43606</v>
      </c>
      <c r="G708" s="200">
        <v>43626</v>
      </c>
      <c r="H708" s="199">
        <v>1981281</v>
      </c>
      <c r="I708" s="199">
        <v>1981281</v>
      </c>
      <c r="J708" s="199">
        <v>0.71</v>
      </c>
      <c r="K708" s="199">
        <f t="shared" si="13"/>
        <v>1406.71</v>
      </c>
    </row>
    <row r="709" spans="2:11" x14ac:dyDescent="0.25">
      <c r="B709" s="198">
        <v>668</v>
      </c>
      <c r="C709" s="199">
        <v>33744344</v>
      </c>
      <c r="D709" s="199" t="s">
        <v>2380</v>
      </c>
      <c r="E709" s="199" t="s">
        <v>1974</v>
      </c>
      <c r="F709" s="200">
        <v>43606</v>
      </c>
      <c r="G709" s="200">
        <v>43626</v>
      </c>
      <c r="H709" s="199">
        <v>9796</v>
      </c>
      <c r="I709" s="199">
        <v>9796</v>
      </c>
      <c r="J709" s="199">
        <v>0.71</v>
      </c>
      <c r="K709" s="199">
        <f t="shared" si="13"/>
        <v>6.96</v>
      </c>
    </row>
    <row r="710" spans="2:11" x14ac:dyDescent="0.25">
      <c r="B710" s="198">
        <v>669</v>
      </c>
      <c r="C710" s="199">
        <v>33773807</v>
      </c>
      <c r="D710" s="199" t="s">
        <v>2381</v>
      </c>
      <c r="E710" s="199" t="s">
        <v>1971</v>
      </c>
      <c r="F710" s="200">
        <v>43602</v>
      </c>
      <c r="G710" s="200">
        <v>43660</v>
      </c>
      <c r="H710" s="199">
        <v>554276</v>
      </c>
      <c r="I710" s="199">
        <v>554276</v>
      </c>
      <c r="J710" s="199">
        <v>0.71</v>
      </c>
      <c r="K710" s="199">
        <f t="shared" si="13"/>
        <v>393.54</v>
      </c>
    </row>
    <row r="711" spans="2:11" x14ac:dyDescent="0.25">
      <c r="B711" s="198">
        <v>670</v>
      </c>
      <c r="C711" s="199">
        <v>33774207</v>
      </c>
      <c r="D711" s="199" t="s">
        <v>2382</v>
      </c>
      <c r="E711" s="199" t="s">
        <v>1972</v>
      </c>
      <c r="F711" s="200">
        <v>43605</v>
      </c>
      <c r="G711" s="200">
        <v>43646</v>
      </c>
      <c r="H711" s="199">
        <v>14</v>
      </c>
      <c r="I711" s="199">
        <v>14</v>
      </c>
      <c r="J711" s="199">
        <v>0.71</v>
      </c>
      <c r="K711" s="199">
        <f t="shared" si="13"/>
        <v>0.01</v>
      </c>
    </row>
    <row r="712" spans="2:11" x14ac:dyDescent="0.25">
      <c r="B712" s="198">
        <v>671</v>
      </c>
      <c r="C712" s="199">
        <v>33774207</v>
      </c>
      <c r="D712" s="199" t="s">
        <v>2382</v>
      </c>
      <c r="E712" s="199" t="s">
        <v>1973</v>
      </c>
      <c r="F712" s="200">
        <v>43605</v>
      </c>
      <c r="G712" s="200">
        <v>43646</v>
      </c>
      <c r="H712" s="199">
        <v>189870</v>
      </c>
      <c r="I712" s="199">
        <v>189870</v>
      </c>
      <c r="J712" s="199">
        <v>0.71</v>
      </c>
      <c r="K712" s="199">
        <f t="shared" si="13"/>
        <v>134.81</v>
      </c>
    </row>
    <row r="713" spans="2:11" x14ac:dyDescent="0.25">
      <c r="B713" s="198">
        <v>672</v>
      </c>
      <c r="C713" s="199">
        <v>33774207</v>
      </c>
      <c r="D713" s="199" t="s">
        <v>2382</v>
      </c>
      <c r="E713" s="199" t="s">
        <v>1974</v>
      </c>
      <c r="F713" s="200">
        <v>43605</v>
      </c>
      <c r="G713" s="200">
        <v>43646</v>
      </c>
      <c r="H713" s="199">
        <v>708</v>
      </c>
      <c r="I713" s="199">
        <v>708</v>
      </c>
      <c r="J713" s="199">
        <v>0.71</v>
      </c>
      <c r="K713" s="199">
        <f t="shared" si="13"/>
        <v>0.5</v>
      </c>
    </row>
    <row r="714" spans="2:11" x14ac:dyDescent="0.25">
      <c r="B714" s="198">
        <v>673</v>
      </c>
      <c r="C714" s="199">
        <v>33781143</v>
      </c>
      <c r="D714" s="199" t="s">
        <v>2383</v>
      </c>
      <c r="E714" s="199" t="s">
        <v>1971</v>
      </c>
      <c r="F714" s="200">
        <v>43605</v>
      </c>
      <c r="G714" s="200">
        <v>43632</v>
      </c>
      <c r="H714" s="199">
        <v>96435</v>
      </c>
      <c r="I714" s="199">
        <v>96435</v>
      </c>
      <c r="J714" s="199">
        <v>0.71</v>
      </c>
      <c r="K714" s="199">
        <f t="shared" si="13"/>
        <v>68.47</v>
      </c>
    </row>
    <row r="715" spans="2:11" x14ac:dyDescent="0.25">
      <c r="B715" s="198">
        <v>674</v>
      </c>
      <c r="C715" s="199">
        <v>33793703</v>
      </c>
      <c r="D715" s="199" t="s">
        <v>2384</v>
      </c>
      <c r="E715" s="199" t="s">
        <v>1970</v>
      </c>
      <c r="F715" s="200">
        <v>43605</v>
      </c>
      <c r="G715" s="200">
        <v>43646</v>
      </c>
      <c r="H715" s="199">
        <v>571535</v>
      </c>
      <c r="I715" s="199">
        <v>571535</v>
      </c>
      <c r="J715" s="199">
        <v>0.71</v>
      </c>
      <c r="K715" s="199">
        <f t="shared" si="13"/>
        <v>405.79</v>
      </c>
    </row>
    <row r="716" spans="2:11" x14ac:dyDescent="0.25">
      <c r="B716" s="198">
        <v>675</v>
      </c>
      <c r="C716" s="199">
        <v>33793703</v>
      </c>
      <c r="D716" s="199" t="s">
        <v>2384</v>
      </c>
      <c r="E716" s="199" t="s">
        <v>1971</v>
      </c>
      <c r="F716" s="200">
        <v>43605</v>
      </c>
      <c r="G716" s="200">
        <v>43646</v>
      </c>
      <c r="H716" s="199">
        <v>407874</v>
      </c>
      <c r="I716" s="199">
        <v>407874</v>
      </c>
      <c r="J716" s="199">
        <v>0.71</v>
      </c>
      <c r="K716" s="199">
        <f t="shared" si="13"/>
        <v>289.58999999999997</v>
      </c>
    </row>
    <row r="717" spans="2:11" x14ac:dyDescent="0.25">
      <c r="B717" s="198">
        <v>676</v>
      </c>
      <c r="C717" s="199">
        <v>33793703</v>
      </c>
      <c r="D717" s="199" t="s">
        <v>2384</v>
      </c>
      <c r="E717" s="199" t="s">
        <v>1977</v>
      </c>
      <c r="F717" s="200">
        <v>43605</v>
      </c>
      <c r="G717" s="200">
        <v>43646</v>
      </c>
      <c r="H717" s="199">
        <v>542520</v>
      </c>
      <c r="I717" s="199">
        <v>542520</v>
      </c>
      <c r="J717" s="199">
        <v>0.71</v>
      </c>
      <c r="K717" s="199">
        <f t="shared" si="13"/>
        <v>385.19</v>
      </c>
    </row>
    <row r="718" spans="2:11" x14ac:dyDescent="0.25">
      <c r="B718" s="198">
        <v>677</v>
      </c>
      <c r="C718" s="199">
        <v>33793703</v>
      </c>
      <c r="D718" s="199" t="s">
        <v>2384</v>
      </c>
      <c r="E718" s="199" t="s">
        <v>1969</v>
      </c>
      <c r="F718" s="200">
        <v>43605</v>
      </c>
      <c r="G718" s="200">
        <v>43646</v>
      </c>
      <c r="H718" s="199">
        <v>182462</v>
      </c>
      <c r="I718" s="199">
        <v>182462</v>
      </c>
      <c r="J718" s="199">
        <v>0.71</v>
      </c>
      <c r="K718" s="199">
        <f t="shared" si="13"/>
        <v>129.55000000000001</v>
      </c>
    </row>
    <row r="719" spans="2:11" x14ac:dyDescent="0.25">
      <c r="B719" s="198">
        <v>678</v>
      </c>
      <c r="C719" s="199">
        <v>33796461</v>
      </c>
      <c r="D719" s="199" t="s">
        <v>2385</v>
      </c>
      <c r="E719" s="199" t="s">
        <v>1971</v>
      </c>
      <c r="F719" s="200">
        <v>43626</v>
      </c>
      <c r="G719" s="200">
        <v>43646</v>
      </c>
      <c r="H719" s="199">
        <v>28491</v>
      </c>
      <c r="I719" s="199">
        <v>28491</v>
      </c>
      <c r="J719" s="199">
        <v>0.71</v>
      </c>
      <c r="K719" s="199">
        <f t="shared" si="13"/>
        <v>20.23</v>
      </c>
    </row>
    <row r="720" spans="2:11" x14ac:dyDescent="0.25">
      <c r="B720" s="198">
        <v>679</v>
      </c>
      <c r="C720" s="199">
        <v>33796480</v>
      </c>
      <c r="D720" s="199" t="s">
        <v>2386</v>
      </c>
      <c r="E720" s="199" t="s">
        <v>1977</v>
      </c>
      <c r="F720" s="200">
        <v>43605</v>
      </c>
      <c r="G720" s="200">
        <v>43646</v>
      </c>
      <c r="H720" s="199">
        <v>239042</v>
      </c>
      <c r="I720" s="199">
        <v>239042</v>
      </c>
      <c r="J720" s="199">
        <v>0.71</v>
      </c>
      <c r="K720" s="199">
        <f t="shared" si="13"/>
        <v>169.72</v>
      </c>
    </row>
    <row r="721" spans="2:11" x14ac:dyDescent="0.25">
      <c r="B721" s="198">
        <v>680</v>
      </c>
      <c r="C721" s="199">
        <v>33811883</v>
      </c>
      <c r="D721" s="199" t="s">
        <v>2387</v>
      </c>
      <c r="E721" s="199" t="s">
        <v>1970</v>
      </c>
      <c r="F721" s="200">
        <v>43605</v>
      </c>
      <c r="G721" s="200">
        <v>43737</v>
      </c>
      <c r="H721" s="199">
        <v>103510</v>
      </c>
      <c r="I721" s="199">
        <v>103510</v>
      </c>
      <c r="J721" s="199">
        <v>0.71</v>
      </c>
      <c r="K721" s="199">
        <f t="shared" si="13"/>
        <v>73.489999999999995</v>
      </c>
    </row>
    <row r="722" spans="2:11" x14ac:dyDescent="0.25">
      <c r="B722" s="198">
        <v>681</v>
      </c>
      <c r="C722" s="199">
        <v>33812144</v>
      </c>
      <c r="D722" s="199" t="s">
        <v>2388</v>
      </c>
      <c r="E722" s="199" t="s">
        <v>1972</v>
      </c>
      <c r="F722" s="200">
        <v>43605</v>
      </c>
      <c r="G722" s="200">
        <v>43632</v>
      </c>
      <c r="H722" s="199">
        <v>83</v>
      </c>
      <c r="I722" s="199">
        <v>83</v>
      </c>
      <c r="J722" s="199">
        <v>0.71</v>
      </c>
      <c r="K722" s="199">
        <f t="shared" si="13"/>
        <v>0.06</v>
      </c>
    </row>
    <row r="723" spans="2:11" x14ac:dyDescent="0.25">
      <c r="B723" s="198">
        <v>682</v>
      </c>
      <c r="C723" s="199">
        <v>33812144</v>
      </c>
      <c r="D723" s="199" t="s">
        <v>2388</v>
      </c>
      <c r="E723" s="199" t="s">
        <v>1973</v>
      </c>
      <c r="F723" s="200">
        <v>43605</v>
      </c>
      <c r="G723" s="200">
        <v>43632</v>
      </c>
      <c r="H723" s="199">
        <v>392341</v>
      </c>
      <c r="I723" s="199">
        <v>392341</v>
      </c>
      <c r="J723" s="199">
        <v>0.71</v>
      </c>
      <c r="K723" s="199">
        <f t="shared" si="13"/>
        <v>278.56</v>
      </c>
    </row>
    <row r="724" spans="2:11" x14ac:dyDescent="0.25">
      <c r="B724" s="198">
        <v>683</v>
      </c>
      <c r="C724" s="199">
        <v>33812144</v>
      </c>
      <c r="D724" s="199" t="s">
        <v>2388</v>
      </c>
      <c r="E724" s="199" t="s">
        <v>1974</v>
      </c>
      <c r="F724" s="200">
        <v>43605</v>
      </c>
      <c r="G724" s="200">
        <v>43632</v>
      </c>
      <c r="H724" s="199">
        <v>2398</v>
      </c>
      <c r="I724" s="199">
        <v>2398</v>
      </c>
      <c r="J724" s="199">
        <v>0.71</v>
      </c>
      <c r="K724" s="199">
        <f t="shared" si="13"/>
        <v>1.7</v>
      </c>
    </row>
    <row r="725" spans="2:11" x14ac:dyDescent="0.25">
      <c r="B725" s="198">
        <v>684</v>
      </c>
      <c r="C725" s="199">
        <v>33850969</v>
      </c>
      <c r="D725" s="199" t="s">
        <v>2389</v>
      </c>
      <c r="E725" s="199" t="s">
        <v>1971</v>
      </c>
      <c r="F725" s="200">
        <v>43612</v>
      </c>
      <c r="G725" s="200">
        <v>43625</v>
      </c>
      <c r="H725" s="199">
        <v>453183</v>
      </c>
      <c r="I725" s="199">
        <v>453183</v>
      </c>
      <c r="J725" s="199">
        <v>0.71</v>
      </c>
      <c r="K725" s="199">
        <f t="shared" si="13"/>
        <v>321.76</v>
      </c>
    </row>
    <row r="726" spans="2:11" x14ac:dyDescent="0.25">
      <c r="B726" s="198">
        <v>685</v>
      </c>
      <c r="C726" s="199">
        <v>33899609</v>
      </c>
      <c r="D726" s="199" t="s">
        <v>2390</v>
      </c>
      <c r="E726" s="199" t="s">
        <v>1972</v>
      </c>
      <c r="F726" s="200">
        <v>43613</v>
      </c>
      <c r="G726" s="200">
        <v>43632</v>
      </c>
      <c r="H726" s="199">
        <v>22</v>
      </c>
      <c r="I726" s="199">
        <v>22</v>
      </c>
      <c r="J726" s="199">
        <v>0.71</v>
      </c>
      <c r="K726" s="199">
        <f t="shared" si="13"/>
        <v>0.02</v>
      </c>
    </row>
    <row r="727" spans="2:11" x14ac:dyDescent="0.25">
      <c r="B727" s="198">
        <v>686</v>
      </c>
      <c r="C727" s="199">
        <v>33899609</v>
      </c>
      <c r="D727" s="199" t="s">
        <v>2390</v>
      </c>
      <c r="E727" s="199" t="s">
        <v>1973</v>
      </c>
      <c r="F727" s="200">
        <v>43613</v>
      </c>
      <c r="G727" s="200">
        <v>43632</v>
      </c>
      <c r="H727" s="199">
        <v>127342</v>
      </c>
      <c r="I727" s="199">
        <v>127342</v>
      </c>
      <c r="J727" s="199">
        <v>0.71</v>
      </c>
      <c r="K727" s="199">
        <f t="shared" si="13"/>
        <v>90.41</v>
      </c>
    </row>
    <row r="728" spans="2:11" x14ac:dyDescent="0.25">
      <c r="B728" s="198">
        <v>687</v>
      </c>
      <c r="C728" s="199">
        <v>33899609</v>
      </c>
      <c r="D728" s="199" t="s">
        <v>2390</v>
      </c>
      <c r="E728" s="199" t="s">
        <v>1974</v>
      </c>
      <c r="F728" s="200">
        <v>43613</v>
      </c>
      <c r="G728" s="200">
        <v>43632</v>
      </c>
      <c r="H728" s="199">
        <v>466</v>
      </c>
      <c r="I728" s="199">
        <v>466</v>
      </c>
      <c r="J728" s="199">
        <v>0.71</v>
      </c>
      <c r="K728" s="199">
        <f t="shared" si="13"/>
        <v>0.33</v>
      </c>
    </row>
    <row r="729" spans="2:11" x14ac:dyDescent="0.25">
      <c r="B729" s="198">
        <v>688</v>
      </c>
      <c r="C729" s="199">
        <v>33911904</v>
      </c>
      <c r="D729" s="199" t="s">
        <v>2391</v>
      </c>
      <c r="E729" s="199" t="s">
        <v>1972</v>
      </c>
      <c r="F729" s="200">
        <v>43613</v>
      </c>
      <c r="G729" s="200">
        <v>43638</v>
      </c>
      <c r="H729" s="199">
        <v>6</v>
      </c>
      <c r="I729" s="199">
        <v>6</v>
      </c>
      <c r="J729" s="199">
        <v>0.71</v>
      </c>
      <c r="K729" s="199">
        <f t="shared" si="13"/>
        <v>0</v>
      </c>
    </row>
    <row r="730" spans="2:11" x14ac:dyDescent="0.25">
      <c r="B730" s="198">
        <v>689</v>
      </c>
      <c r="C730" s="199">
        <v>33911904</v>
      </c>
      <c r="D730" s="199" t="s">
        <v>2391</v>
      </c>
      <c r="E730" s="199" t="s">
        <v>1973</v>
      </c>
      <c r="F730" s="200">
        <v>43613</v>
      </c>
      <c r="G730" s="200">
        <v>43638</v>
      </c>
      <c r="H730" s="199">
        <v>22272</v>
      </c>
      <c r="I730" s="199">
        <v>22272</v>
      </c>
      <c r="J730" s="199">
        <v>0.71</v>
      </c>
      <c r="K730" s="199">
        <f t="shared" si="13"/>
        <v>15.81</v>
      </c>
    </row>
    <row r="731" spans="2:11" x14ac:dyDescent="0.25">
      <c r="B731" s="198">
        <v>690</v>
      </c>
      <c r="C731" s="199">
        <v>33911904</v>
      </c>
      <c r="D731" s="199" t="s">
        <v>2391</v>
      </c>
      <c r="E731" s="199" t="s">
        <v>1974</v>
      </c>
      <c r="F731" s="200">
        <v>43613</v>
      </c>
      <c r="G731" s="200">
        <v>43638</v>
      </c>
      <c r="H731" s="199">
        <v>102</v>
      </c>
      <c r="I731" s="199">
        <v>102</v>
      </c>
      <c r="J731" s="199">
        <v>0.71</v>
      </c>
      <c r="K731" s="199">
        <f t="shared" si="13"/>
        <v>7.0000000000000007E-2</v>
      </c>
    </row>
    <row r="732" spans="2:11" x14ac:dyDescent="0.25">
      <c r="B732" s="198">
        <v>691</v>
      </c>
      <c r="C732" s="199">
        <v>33999363</v>
      </c>
      <c r="D732" s="199" t="s">
        <v>2392</v>
      </c>
      <c r="E732" s="199" t="s">
        <v>1970</v>
      </c>
      <c r="F732" s="200">
        <v>43617</v>
      </c>
      <c r="G732" s="200">
        <v>43646</v>
      </c>
      <c r="H732" s="199">
        <v>30788</v>
      </c>
      <c r="I732" s="199">
        <v>30788</v>
      </c>
      <c r="J732" s="199">
        <v>0.71</v>
      </c>
      <c r="K732" s="199">
        <f t="shared" si="13"/>
        <v>21.86</v>
      </c>
    </row>
    <row r="733" spans="2:11" x14ac:dyDescent="0.25">
      <c r="B733" s="46"/>
      <c r="C733" s="46"/>
      <c r="F733" s="236"/>
      <c r="G733" s="236"/>
      <c r="H733" s="180"/>
      <c r="I733" s="235"/>
      <c r="J733" s="218"/>
    </row>
    <row r="734" spans="2:11" x14ac:dyDescent="0.25">
      <c r="B734" s="46"/>
      <c r="C734" s="45"/>
      <c r="E734" s="180"/>
      <c r="F734" s="20"/>
      <c r="G734" s="21"/>
      <c r="H734" s="20"/>
      <c r="I734" s="212"/>
      <c r="J734" s="213"/>
      <c r="K734" s="212"/>
    </row>
    <row r="735" spans="2:11" x14ac:dyDescent="0.25">
      <c r="B735" s="46"/>
      <c r="C735" s="45"/>
      <c r="E735" s="201"/>
      <c r="F735" s="180"/>
      <c r="H735" s="180"/>
      <c r="I735" s="217"/>
      <c r="J735" s="218"/>
    </row>
    <row r="736" spans="2:11" x14ac:dyDescent="0.25">
      <c r="B736" s="46"/>
      <c r="C736" s="45"/>
      <c r="F736" s="201"/>
      <c r="G736" s="47" t="s">
        <v>130</v>
      </c>
      <c r="H736" s="152" t="s">
        <v>1969</v>
      </c>
      <c r="I736" s="151">
        <f>SUMIF(E42:E734,H736,I42:I734)</f>
        <v>14659631</v>
      </c>
      <c r="J736" s="214"/>
      <c r="K736" s="216">
        <f>SUMIF(E42:E734,H736,K42:K734)</f>
        <v>10408.339999999997</v>
      </c>
    </row>
    <row r="737" spans="2:13" x14ac:dyDescent="0.25">
      <c r="B737" s="46"/>
      <c r="C737" s="45"/>
      <c r="F737" s="201"/>
      <c r="G737" s="47"/>
      <c r="H737" s="152" t="s">
        <v>1970</v>
      </c>
      <c r="I737" s="151">
        <f>SUMIF(E42:E734,H737,I42:I734)</f>
        <v>30847431</v>
      </c>
      <c r="J737" s="214"/>
      <c r="K737" s="216">
        <f>SUMIF(E42:E734,H737,K42:K734)</f>
        <v>21901.700000000008</v>
      </c>
    </row>
    <row r="738" spans="2:13" x14ac:dyDescent="0.25">
      <c r="B738" s="46"/>
      <c r="C738" s="45"/>
      <c r="F738" s="201"/>
      <c r="G738" s="47"/>
      <c r="H738" s="152" t="s">
        <v>1971</v>
      </c>
      <c r="I738" s="151">
        <f>SUMIF(E42:E734,H738,I42:I734)</f>
        <v>131919155</v>
      </c>
      <c r="J738" s="214"/>
      <c r="K738" s="216">
        <f>SUMIF(E42:E734,H738,K42:K734)</f>
        <v>93662.709999999977</v>
      </c>
    </row>
    <row r="739" spans="2:13" x14ac:dyDescent="0.25">
      <c r="B739" s="46"/>
      <c r="C739" s="45"/>
      <c r="F739" s="201"/>
      <c r="G739" s="47"/>
      <c r="H739" s="152" t="s">
        <v>1972</v>
      </c>
      <c r="I739" s="151">
        <f>SUMIF(E42:E734,H739,I42:I734)</f>
        <v>3605</v>
      </c>
      <c r="J739" s="214"/>
      <c r="K739" s="216">
        <f>SUMIF(E42:E734,H739,K42:K734)</f>
        <v>2.5699999999999994</v>
      </c>
    </row>
    <row r="740" spans="2:13" x14ac:dyDescent="0.25">
      <c r="B740" s="46"/>
      <c r="C740" s="45"/>
      <c r="F740" s="201"/>
      <c r="G740" s="47"/>
      <c r="H740" s="152" t="s">
        <v>1973</v>
      </c>
      <c r="I740" s="151">
        <f>SUMIF(E42:E734,H740,I42:I734)</f>
        <v>30454096</v>
      </c>
      <c r="J740" s="214"/>
      <c r="K740" s="216">
        <f>SUMIF(E42:E734,H740,K42:K734)</f>
        <v>21622.410000000003</v>
      </c>
    </row>
    <row r="741" spans="2:13" x14ac:dyDescent="0.25">
      <c r="B741" s="46"/>
      <c r="C741" s="45"/>
      <c r="F741" s="201"/>
      <c r="G741" s="47"/>
      <c r="H741" s="152" t="s">
        <v>1974</v>
      </c>
      <c r="I741" s="151">
        <f>SUMIF(E42:E734,H741,I42:I734)</f>
        <v>127235</v>
      </c>
      <c r="J741" s="214"/>
      <c r="K741" s="216">
        <f>SUMIF(E42:E734,H741,K42:K734)</f>
        <v>90.319999999999979</v>
      </c>
    </row>
    <row r="742" spans="2:13" x14ac:dyDescent="0.25">
      <c r="B742" s="46"/>
      <c r="C742" s="45"/>
      <c r="F742" s="201"/>
      <c r="G742" s="47"/>
      <c r="H742" s="152" t="s">
        <v>1975</v>
      </c>
      <c r="I742" s="151">
        <f>SUMIF(E42:E734,H742,I42:I734)</f>
        <v>6158763</v>
      </c>
      <c r="J742" s="214"/>
      <c r="K742" s="216">
        <f>SUMIF(E42:E734,H742,K42:K734)</f>
        <v>4372.7300000000005</v>
      </c>
    </row>
    <row r="743" spans="2:13" x14ac:dyDescent="0.25">
      <c r="B743" s="46"/>
      <c r="C743" s="45"/>
      <c r="F743" s="201"/>
      <c r="G743" s="47"/>
      <c r="H743" s="152" t="s">
        <v>1976</v>
      </c>
      <c r="I743" s="151">
        <f>SUMIF(E42:E734,H743,I42:I734)</f>
        <v>3051261</v>
      </c>
      <c r="J743" s="214"/>
      <c r="K743" s="216">
        <f>SUMIF(E42:E734,H743,K42:K734)</f>
        <v>2166.41</v>
      </c>
    </row>
    <row r="744" spans="2:13" x14ac:dyDescent="0.25">
      <c r="B744" s="46"/>
      <c r="C744" s="45"/>
      <c r="F744" s="201"/>
      <c r="G744" s="47"/>
      <c r="H744" s="152" t="s">
        <v>1977</v>
      </c>
      <c r="I744" s="151">
        <f>SUMIF(E42:E734,H744,I42:I734)</f>
        <v>94681050</v>
      </c>
      <c r="J744" s="214"/>
      <c r="K744" s="216">
        <f>SUMIF(E42:E734,H744,K42:K734)</f>
        <v>67223.56</v>
      </c>
    </row>
    <row r="745" spans="2:13" x14ac:dyDescent="0.25">
      <c r="B745" s="46"/>
      <c r="C745" s="45"/>
      <c r="F745" s="201"/>
      <c r="G745" s="47"/>
      <c r="H745" s="152" t="s">
        <v>1978</v>
      </c>
      <c r="I745" s="151">
        <f>SUMIF(E42:E734,H745,I42:I734)</f>
        <v>0</v>
      </c>
      <c r="J745" s="214"/>
      <c r="K745" s="216">
        <f>SUMIF(E42:E734,H745,K42:K734)</f>
        <v>0</v>
      </c>
    </row>
    <row r="746" spans="2:13" x14ac:dyDescent="0.25">
      <c r="B746" s="46"/>
      <c r="C746" s="45"/>
      <c r="F746" s="20"/>
      <c r="G746" s="20"/>
      <c r="H746" s="21"/>
      <c r="I746" s="20"/>
      <c r="J746" s="212"/>
      <c r="K746" s="213"/>
    </row>
    <row r="747" spans="2:13" x14ac:dyDescent="0.25">
      <c r="B747" s="46"/>
      <c r="C747" s="45"/>
      <c r="F747" s="201"/>
      <c r="G747" s="180"/>
      <c r="I747" s="180"/>
      <c r="J747" s="217"/>
      <c r="K747" s="218"/>
      <c r="L747" s="219"/>
    </row>
    <row r="748" spans="2:13" x14ac:dyDescent="0.25">
      <c r="B748" s="46"/>
      <c r="C748" s="45"/>
      <c r="F748" s="201"/>
      <c r="G748" s="47" t="s">
        <v>791</v>
      </c>
      <c r="I748" s="180">
        <f>SUM(I42:I734)</f>
        <v>311902227</v>
      </c>
      <c r="J748" s="217"/>
      <c r="K748" s="219">
        <f>SUM(K42:K734)</f>
        <v>221450.75000000017</v>
      </c>
    </row>
    <row r="749" spans="2:13" x14ac:dyDescent="0.25">
      <c r="L749" s="219"/>
      <c r="M749" s="219"/>
    </row>
    <row r="750" spans="2:13" x14ac:dyDescent="0.25">
      <c r="B750" s="32" t="s">
        <v>132</v>
      </c>
      <c r="C750" s="24"/>
      <c r="D750" s="148" t="s">
        <v>2393</v>
      </c>
      <c r="E750" s="24"/>
      <c r="F750" s="24"/>
      <c r="G750" s="24"/>
      <c r="H750" s="24"/>
      <c r="I750" s="24"/>
      <c r="J750" s="24"/>
      <c r="K750" s="25"/>
    </row>
    <row r="751" spans="2:13" x14ac:dyDescent="0.25">
      <c r="B751" s="26"/>
      <c r="C751" s="27"/>
      <c r="D751" s="27"/>
      <c r="E751" s="27"/>
      <c r="F751" s="27"/>
      <c r="G751" s="27"/>
      <c r="H751" s="27"/>
      <c r="I751" s="27"/>
      <c r="J751" s="27"/>
      <c r="K751" s="28"/>
    </row>
    <row r="752" spans="2:13" x14ac:dyDescent="0.25">
      <c r="B752" s="18"/>
      <c r="C752" s="18"/>
      <c r="D752" s="18"/>
      <c r="E752" s="18"/>
      <c r="F752" s="18"/>
      <c r="G752" s="18"/>
      <c r="H752" s="18"/>
      <c r="I752" s="18"/>
      <c r="J752" s="18"/>
      <c r="K752" s="18"/>
    </row>
    <row r="754" spans="2:11" x14ac:dyDescent="0.25">
      <c r="B754" s="10" t="s">
        <v>133</v>
      </c>
      <c r="J754" s="152"/>
    </row>
    <row r="756" spans="2:11" x14ac:dyDescent="0.25">
      <c r="C756" s="15" t="s">
        <v>4</v>
      </c>
      <c r="D756" s="71"/>
      <c r="E756" s="14" t="s">
        <v>0</v>
      </c>
      <c r="F756" s="12" t="str">
        <f>K1</f>
        <v>06/04/2019</v>
      </c>
    </row>
    <row r="757" spans="2:11" x14ac:dyDescent="0.25">
      <c r="C757" s="9" t="s">
        <v>8</v>
      </c>
      <c r="D757" s="30"/>
      <c r="E757" s="22" t="s">
        <v>2</v>
      </c>
      <c r="F757" s="13">
        <f>K2</f>
        <v>8488</v>
      </c>
    </row>
    <row r="758" spans="2:11" x14ac:dyDescent="0.25">
      <c r="C758" s="16" t="s">
        <v>6</v>
      </c>
      <c r="D758" s="70"/>
      <c r="E758" s="22" t="s">
        <v>134</v>
      </c>
      <c r="F758" s="13" t="s">
        <v>1966</v>
      </c>
    </row>
    <row r="759" spans="2:11" x14ac:dyDescent="0.25">
      <c r="C759" s="17" t="s">
        <v>7</v>
      </c>
      <c r="D759" s="69"/>
      <c r="E759" s="91"/>
      <c r="F759" s="169"/>
      <c r="G759" s="169"/>
      <c r="H759" s="169"/>
      <c r="J759" s="11" t="s">
        <v>135</v>
      </c>
      <c r="K759" s="209">
        <f>SUM(K42:K734)</f>
        <v>221450.75000000017</v>
      </c>
    </row>
    <row r="760" spans="2:11" x14ac:dyDescent="0.25">
      <c r="C760" s="4"/>
      <c r="D760" s="4"/>
      <c r="E760" s="3"/>
      <c r="F760" s="169"/>
      <c r="G760" s="169"/>
      <c r="H760" s="169"/>
    </row>
    <row r="761" spans="2:11" x14ac:dyDescent="0.25">
      <c r="C761" s="4"/>
      <c r="D761" s="4"/>
      <c r="E761" s="3"/>
      <c r="F761" s="3"/>
      <c r="G761" s="3"/>
    </row>
  </sheetData>
  <autoFilter ref="B41:J42" xr:uid="{00000000-0009-0000-0000-000011000000}"/>
  <mergeCells count="12">
    <mergeCell ref="G5:K5"/>
    <mergeCell ref="G6:K6"/>
    <mergeCell ref="G7:K7"/>
    <mergeCell ref="G8:K8"/>
    <mergeCell ref="G9:K9"/>
    <mergeCell ref="B27:C27"/>
    <mergeCell ref="H27:I27"/>
    <mergeCell ref="D21:E21"/>
    <mergeCell ref="J27:K27"/>
    <mergeCell ref="G11:K11"/>
    <mergeCell ref="G12:K12"/>
    <mergeCell ref="G13:K13"/>
  </mergeCells>
  <hyperlinks>
    <hyperlink ref="B10" r:id="rId1" xr:uid="{00000000-0004-0000-1100-000000000000}"/>
    <hyperlink ref="B10" r:id="rId2" xr:uid="{00000000-0004-0000-1100-000001000000}"/>
    <hyperlink ref="B10" r:id="rId3" xr:uid="{00000000-0004-0000-1100-000002000000}"/>
    <hyperlink ref="B10" r:id="rId4" xr:uid="{00000000-0004-0000-1100-000003000000}"/>
    <hyperlink ref="B10" r:id="rId5" xr:uid="{00000000-0004-0000-1100-000004000000}"/>
    <hyperlink ref="B10" r:id="rId6" xr:uid="{00000000-0004-0000-1100-000005000000}"/>
    <hyperlink ref="B10" r:id="rId7" xr:uid="{00000000-0004-0000-1100-000006000000}"/>
    <hyperlink ref="B10" r:id="rId8" xr:uid="{00000000-0004-0000-1100-000007000000}"/>
    <hyperlink ref="B10" r:id="rId9" xr:uid="{00000000-0004-0000-1100-000008000000}"/>
    <hyperlink ref="B10" r:id="rId10" xr:uid="{00000000-0004-0000-1100-000009000000}"/>
    <hyperlink ref="B10" r:id="rId11" xr:uid="{00000000-0004-0000-1100-00000A000000}"/>
    <hyperlink ref="B10" r:id="rId12" xr:uid="{00000000-0004-0000-1100-00000B000000}"/>
    <hyperlink ref="B10" r:id="rId13" xr:uid="{00000000-0004-0000-1100-00000C000000}"/>
    <hyperlink ref="B10" r:id="rId14" xr:uid="{00000000-0004-0000-1100-00000D000000}"/>
    <hyperlink ref="B10" r:id="rId15" xr:uid="{00000000-0004-0000-1100-00000E000000}"/>
    <hyperlink ref="B10" r:id="rId16" xr:uid="{00000000-0004-0000-1100-00000F000000}"/>
    <hyperlink ref="B10" r:id="rId17" xr:uid="{00000000-0004-0000-1100-000010000000}"/>
    <hyperlink ref="B10" r:id="rId18" xr:uid="{00000000-0004-0000-1100-000011000000}"/>
    <hyperlink ref="B10" r:id="rId19" xr:uid="{00000000-0004-0000-1100-000012000000}"/>
    <hyperlink ref="B10" r:id="rId20" xr:uid="{00000000-0004-0000-1100-000013000000}"/>
  </hyperlinks>
  <printOptions horizontalCentered="1"/>
  <pageMargins left="0.5" right="0.5" top="0.5" bottom="0.6" header="0.2" footer="0.2"/>
  <pageSetup scale="53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rowBreaks count="1" manualBreakCount="1">
    <brk id="39" max="16383" man="1"/>
  </rowBreaks>
  <drawing r:id="rId2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pageSetUpPr fitToPage="1"/>
  </sheetPr>
  <dimension ref="A1:O67"/>
  <sheetViews>
    <sheetView showGridLines="0" topLeftCell="A16" zoomScale="115" zoomScaleNormal="115" zoomScalePageLayoutView="90" workbookViewId="0">
      <selection activeCell="K16" sqref="K1:K1048576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6" width="12" style="2" bestFit="1" customWidth="1"/>
    <col min="7" max="7" width="11.7109375" style="2" bestFit="1" customWidth="1"/>
    <col min="8" max="8" width="14" style="2" bestFit="1" customWidth="1"/>
    <col min="9" max="9" width="20.28515625" style="2" customWidth="1"/>
    <col min="10" max="10" width="16.140625" style="2" customWidth="1"/>
    <col min="11" max="11" width="12.7109375" style="2" customWidth="1"/>
    <col min="12" max="12" width="2" style="2" customWidth="1"/>
    <col min="13" max="13" width="15.28515625" style="2" customWidth="1"/>
    <col min="14" max="14" width="12.28515625" style="2" customWidth="1"/>
    <col min="15" max="15" width="16" style="2" customWidth="1"/>
    <col min="16" max="16" width="4.7109375" style="2" customWidth="1"/>
    <col min="17" max="17" width="8.7109375" style="2" customWidth="1"/>
    <col min="18" max="16384" width="8.7109375" style="2"/>
  </cols>
  <sheetData>
    <row r="1" spans="1:12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  <c r="L1" s="175"/>
    </row>
    <row r="2" spans="1:12" x14ac:dyDescent="0.25">
      <c r="B2" s="62"/>
      <c r="C2" s="62"/>
      <c r="D2" s="62"/>
      <c r="E2" s="62"/>
      <c r="F2" s="62"/>
      <c r="G2" s="62"/>
      <c r="H2" s="62"/>
      <c r="J2" s="23" t="s">
        <v>2</v>
      </c>
      <c r="K2" s="155">
        <v>8487</v>
      </c>
      <c r="L2" s="179"/>
    </row>
    <row r="3" spans="1:12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  <c r="L3" s="49"/>
    </row>
    <row r="4" spans="1:12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  <c r="L4" s="178"/>
    </row>
    <row r="5" spans="1:12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  <c r="L5" s="171"/>
    </row>
    <row r="6" spans="1:12" x14ac:dyDescent="0.25">
      <c r="B6" s="65" t="s">
        <v>4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  <c r="L6" s="172"/>
    </row>
    <row r="7" spans="1:12" x14ac:dyDescent="0.25">
      <c r="B7" s="64" t="s">
        <v>6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  <c r="L7" s="172"/>
    </row>
    <row r="8" spans="1:12" x14ac:dyDescent="0.25">
      <c r="B8" s="64" t="s">
        <v>7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  <c r="L8" s="172"/>
    </row>
    <row r="9" spans="1:12" x14ac:dyDescent="0.25">
      <c r="B9" s="1" t="s">
        <v>9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  <c r="L9" s="172"/>
    </row>
    <row r="10" spans="1:12" x14ac:dyDescent="0.25">
      <c r="B10" s="63" t="s">
        <v>10</v>
      </c>
      <c r="C10" s="182"/>
      <c r="D10" s="62"/>
      <c r="E10" s="62"/>
      <c r="F10" s="62"/>
      <c r="L10" s="172"/>
    </row>
    <row r="11" spans="1:12" x14ac:dyDescent="0.25">
      <c r="C11" s="61"/>
      <c r="D11" s="59"/>
      <c r="E11" s="59"/>
      <c r="F11" s="59"/>
      <c r="G11" s="244" t="s">
        <v>11</v>
      </c>
      <c r="H11" s="245"/>
      <c r="I11" s="245"/>
      <c r="J11" s="245"/>
      <c r="K11" s="245"/>
      <c r="L11" s="171"/>
    </row>
    <row r="12" spans="1:12" x14ac:dyDescent="0.25">
      <c r="B12" s="54" t="s">
        <v>12</v>
      </c>
      <c r="C12" s="59"/>
      <c r="D12" s="100" t="s">
        <v>2394</v>
      </c>
      <c r="E12" s="59"/>
      <c r="F12" s="59"/>
      <c r="G12" s="247" t="s">
        <v>14</v>
      </c>
      <c r="H12" s="245"/>
      <c r="I12" s="245"/>
      <c r="J12" s="245"/>
      <c r="K12" s="245"/>
      <c r="L12" s="171"/>
    </row>
    <row r="13" spans="1:12" x14ac:dyDescent="0.25">
      <c r="C13" s="59"/>
      <c r="D13" s="58" t="s">
        <v>2395</v>
      </c>
      <c r="E13" s="59"/>
      <c r="F13" s="59"/>
      <c r="G13" s="248" t="s">
        <v>16</v>
      </c>
      <c r="H13" s="245"/>
      <c r="I13" s="245"/>
      <c r="J13" s="245"/>
      <c r="K13" s="245"/>
      <c r="L13" s="173"/>
    </row>
    <row r="14" spans="1:12" x14ac:dyDescent="0.25">
      <c r="C14" s="59"/>
      <c r="D14" s="100"/>
      <c r="E14" s="185"/>
      <c r="F14" s="185"/>
      <c r="G14" s="182"/>
      <c r="H14" s="182"/>
      <c r="I14" s="182"/>
      <c r="J14" s="182"/>
      <c r="K14" s="182"/>
      <c r="L14" s="49"/>
    </row>
    <row r="15" spans="1:12" x14ac:dyDescent="0.25">
      <c r="A15" s="2" t="s">
        <v>18</v>
      </c>
      <c r="C15" s="185"/>
      <c r="D15" s="57" t="s">
        <v>2396</v>
      </c>
      <c r="E15" s="185"/>
      <c r="F15" s="185"/>
      <c r="G15" s="249" t="s">
        <v>20</v>
      </c>
      <c r="H15" s="245"/>
      <c r="I15" s="245"/>
      <c r="J15" s="245"/>
      <c r="K15" s="245"/>
      <c r="L15" s="178"/>
    </row>
    <row r="16" spans="1:12" x14ac:dyDescent="0.25">
      <c r="D16" s="100"/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  <c r="L16" s="174"/>
    </row>
    <row r="17" spans="2:15" x14ac:dyDescent="0.25">
      <c r="C17" s="185"/>
      <c r="D17" s="33"/>
      <c r="E17" s="185"/>
      <c r="F17" s="185"/>
      <c r="G17" s="192"/>
      <c r="H17" s="193" t="s">
        <v>25</v>
      </c>
      <c r="I17" s="194">
        <v>1.05</v>
      </c>
      <c r="J17" s="240">
        <f>SUM(I27:I40) + D22</f>
        <v>1867376</v>
      </c>
      <c r="K17" s="196"/>
      <c r="L17" s="48"/>
    </row>
    <row r="18" spans="2:15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</v>
      </c>
      <c r="J18" s="51"/>
      <c r="K18" s="48"/>
      <c r="L18" s="48"/>
    </row>
    <row r="19" spans="2:15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0.95</v>
      </c>
      <c r="J19" s="51"/>
      <c r="K19" s="48"/>
      <c r="L19" s="48"/>
    </row>
    <row r="20" spans="2:15" x14ac:dyDescent="0.25">
      <c r="B20" s="54" t="s">
        <v>30</v>
      </c>
      <c r="D20" s="181" t="s">
        <v>2394</v>
      </c>
      <c r="E20" s="185"/>
      <c r="F20" s="185"/>
      <c r="G20" s="172"/>
      <c r="H20" s="49" t="s">
        <v>32</v>
      </c>
      <c r="I20" s="191">
        <v>0.89</v>
      </c>
      <c r="J20" s="51"/>
      <c r="K20" s="48"/>
      <c r="L20" s="48"/>
    </row>
    <row r="21" spans="2:15" x14ac:dyDescent="0.25">
      <c r="B21" s="54" t="s">
        <v>33</v>
      </c>
      <c r="D21" s="256" t="s">
        <v>2394</v>
      </c>
      <c r="E21" s="245"/>
      <c r="F21" s="185"/>
      <c r="G21" s="172"/>
      <c r="H21" s="49" t="s">
        <v>142</v>
      </c>
      <c r="I21" s="191">
        <v>0.84</v>
      </c>
      <c r="J21" s="51"/>
      <c r="K21" s="48"/>
      <c r="L21" s="48"/>
    </row>
    <row r="22" spans="2:15" x14ac:dyDescent="0.25">
      <c r="B22" s="10" t="s">
        <v>36</v>
      </c>
      <c r="D22" s="19">
        <v>477926</v>
      </c>
      <c r="E22" s="185"/>
      <c r="F22" s="185"/>
      <c r="G22" s="172"/>
      <c r="H22" s="49" t="s">
        <v>37</v>
      </c>
      <c r="I22" s="191">
        <v>0.79</v>
      </c>
      <c r="J22" s="197"/>
      <c r="K22" s="48"/>
      <c r="L22" s="48"/>
    </row>
    <row r="23" spans="2:15" x14ac:dyDescent="0.25">
      <c r="B23" s="10"/>
      <c r="D23" s="19"/>
      <c r="E23" s="185"/>
      <c r="F23" s="185"/>
      <c r="G23" s="172"/>
      <c r="H23" s="49" t="s">
        <v>38</v>
      </c>
      <c r="I23" s="191">
        <v>0.75</v>
      </c>
      <c r="J23" s="197"/>
      <c r="K23" s="48"/>
      <c r="L23" s="48"/>
    </row>
    <row r="24" spans="2:15" x14ac:dyDescent="0.25">
      <c r="B24" s="10"/>
      <c r="D24" s="19"/>
      <c r="E24" s="185"/>
      <c r="F24" s="185"/>
      <c r="G24" s="172"/>
      <c r="H24" s="49" t="s">
        <v>1082</v>
      </c>
      <c r="I24" s="191">
        <v>0.73</v>
      </c>
      <c r="J24" s="197"/>
      <c r="K24" s="48"/>
      <c r="L24" s="48"/>
    </row>
    <row r="25" spans="2:15" x14ac:dyDescent="0.25">
      <c r="B25" s="185"/>
      <c r="C25" s="185"/>
      <c r="D25" s="185"/>
      <c r="E25" s="185"/>
      <c r="F25" s="185"/>
      <c r="G25" s="185"/>
      <c r="H25" s="185"/>
      <c r="I25" s="185"/>
      <c r="J25" s="185"/>
      <c r="L25" s="182"/>
      <c r="M25" s="182"/>
      <c r="N25" s="182"/>
      <c r="O25" s="182"/>
    </row>
    <row r="26" spans="2:15" ht="47.25" customHeight="1" x14ac:dyDescent="0.25">
      <c r="B26" s="5" t="s">
        <v>41</v>
      </c>
      <c r="C26" s="5" t="s">
        <v>42</v>
      </c>
      <c r="D26" s="5" t="s">
        <v>43</v>
      </c>
      <c r="E26" s="5" t="s">
        <v>44</v>
      </c>
      <c r="F26" s="186" t="s">
        <v>45</v>
      </c>
      <c r="G26" s="186" t="s">
        <v>46</v>
      </c>
      <c r="H26" s="186" t="s">
        <v>47</v>
      </c>
      <c r="I26" s="186" t="s">
        <v>48</v>
      </c>
      <c r="J26" s="186" t="s">
        <v>23</v>
      </c>
      <c r="K26" s="186" t="s">
        <v>49</v>
      </c>
    </row>
    <row r="27" spans="2:15" x14ac:dyDescent="0.25">
      <c r="B27" s="198">
        <v>1</v>
      </c>
      <c r="C27" s="199">
        <v>10191974</v>
      </c>
      <c r="D27" s="199" t="s">
        <v>2397</v>
      </c>
      <c r="E27" s="199" t="s">
        <v>2394</v>
      </c>
      <c r="F27" s="200">
        <v>43495</v>
      </c>
      <c r="G27" s="200">
        <v>43830</v>
      </c>
      <c r="H27" s="199">
        <v>155</v>
      </c>
      <c r="I27" s="199">
        <v>155</v>
      </c>
      <c r="J27" s="199">
        <v>1.05</v>
      </c>
      <c r="K27" s="199">
        <f t="shared" ref="K27:K38" si="0">ROUND(I27*(J27/1000),2)</f>
        <v>0.16</v>
      </c>
    </row>
    <row r="28" spans="2:15" ht="16.5" customHeight="1" thickBot="1" x14ac:dyDescent="0.3">
      <c r="B28" s="198">
        <v>2</v>
      </c>
      <c r="C28" s="199">
        <v>10191975</v>
      </c>
      <c r="D28" s="199" t="s">
        <v>2398</v>
      </c>
      <c r="E28" s="199" t="s">
        <v>2394</v>
      </c>
      <c r="F28" s="200">
        <v>43495</v>
      </c>
      <c r="G28" s="200">
        <v>43830</v>
      </c>
      <c r="H28" s="199">
        <v>652174</v>
      </c>
      <c r="I28" s="199">
        <v>652174</v>
      </c>
      <c r="J28" s="199">
        <v>1.05</v>
      </c>
      <c r="K28" s="199">
        <f t="shared" si="0"/>
        <v>684.78</v>
      </c>
    </row>
    <row r="29" spans="2:15" ht="16.5" customHeight="1" thickTop="1" x14ac:dyDescent="0.25">
      <c r="B29" s="198">
        <v>3</v>
      </c>
      <c r="C29" s="199">
        <v>10212222</v>
      </c>
      <c r="D29" s="199" t="s">
        <v>2399</v>
      </c>
      <c r="E29" s="199" t="s">
        <v>2394</v>
      </c>
      <c r="F29" s="200">
        <v>43558</v>
      </c>
      <c r="G29" s="200">
        <v>43818</v>
      </c>
      <c r="H29" s="199">
        <v>78108</v>
      </c>
      <c r="I29" s="199">
        <v>78108</v>
      </c>
      <c r="J29" s="199">
        <v>1.05</v>
      </c>
      <c r="K29" s="199">
        <f t="shared" si="0"/>
        <v>82.01</v>
      </c>
    </row>
    <row r="30" spans="2:15" x14ac:dyDescent="0.25">
      <c r="B30" s="198">
        <v>4</v>
      </c>
      <c r="C30" s="199">
        <v>10212227</v>
      </c>
      <c r="D30" s="199" t="s">
        <v>2400</v>
      </c>
      <c r="E30" s="199" t="s">
        <v>2394</v>
      </c>
      <c r="F30" s="200">
        <v>43556</v>
      </c>
      <c r="G30" s="200">
        <v>43646</v>
      </c>
      <c r="H30" s="199">
        <v>103656</v>
      </c>
      <c r="I30" s="199">
        <v>103656</v>
      </c>
      <c r="J30" s="199">
        <v>1.05</v>
      </c>
      <c r="K30" s="199">
        <f t="shared" si="0"/>
        <v>108.84</v>
      </c>
    </row>
    <row r="31" spans="2:15" x14ac:dyDescent="0.25">
      <c r="B31" s="198">
        <v>5</v>
      </c>
      <c r="C31" s="199">
        <v>10311974</v>
      </c>
      <c r="D31" s="199" t="s">
        <v>2401</v>
      </c>
      <c r="E31" s="199" t="s">
        <v>2394</v>
      </c>
      <c r="F31" s="200">
        <v>43592</v>
      </c>
      <c r="G31" s="200">
        <v>43646</v>
      </c>
      <c r="H31" s="199">
        <v>245455</v>
      </c>
      <c r="I31" s="199">
        <v>245455</v>
      </c>
      <c r="J31" s="199">
        <v>1.05</v>
      </c>
      <c r="K31" s="199">
        <f t="shared" si="0"/>
        <v>257.73</v>
      </c>
    </row>
    <row r="32" spans="2:15" ht="16.5" customHeight="1" thickBot="1" x14ac:dyDescent="0.3">
      <c r="B32" s="198">
        <v>6</v>
      </c>
      <c r="C32" s="199">
        <v>10312037</v>
      </c>
      <c r="D32" s="199" t="s">
        <v>2402</v>
      </c>
      <c r="E32" s="199" t="s">
        <v>2394</v>
      </c>
      <c r="F32" s="200">
        <v>43598</v>
      </c>
      <c r="G32" s="200">
        <v>43611</v>
      </c>
      <c r="H32" s="199">
        <v>26538</v>
      </c>
      <c r="I32" s="199">
        <v>26538</v>
      </c>
      <c r="J32" s="199">
        <v>1.05</v>
      </c>
      <c r="K32" s="199">
        <f t="shared" si="0"/>
        <v>27.86</v>
      </c>
    </row>
    <row r="33" spans="2:12" ht="16.5" customHeight="1" thickTop="1" x14ac:dyDescent="0.25">
      <c r="B33" s="198">
        <v>7</v>
      </c>
      <c r="C33" s="199">
        <v>10312038</v>
      </c>
      <c r="D33" s="199" t="s">
        <v>2403</v>
      </c>
      <c r="E33" s="199" t="s">
        <v>2394</v>
      </c>
      <c r="F33" s="200">
        <v>43598</v>
      </c>
      <c r="G33" s="200">
        <v>43611</v>
      </c>
      <c r="H33" s="199">
        <v>26741</v>
      </c>
      <c r="I33" s="199">
        <v>26741</v>
      </c>
      <c r="J33" s="199">
        <v>1.05</v>
      </c>
      <c r="K33" s="199">
        <f t="shared" si="0"/>
        <v>28.08</v>
      </c>
    </row>
    <row r="34" spans="2:12" x14ac:dyDescent="0.25">
      <c r="B34" s="198">
        <v>8</v>
      </c>
      <c r="C34" s="199">
        <v>10312039</v>
      </c>
      <c r="D34" s="199" t="s">
        <v>2404</v>
      </c>
      <c r="E34" s="199" t="s">
        <v>2394</v>
      </c>
      <c r="F34" s="200">
        <v>43598</v>
      </c>
      <c r="G34" s="200">
        <v>43645</v>
      </c>
      <c r="H34" s="199">
        <v>27009</v>
      </c>
      <c r="I34" s="199">
        <v>27009</v>
      </c>
      <c r="J34" s="199">
        <v>1.05</v>
      </c>
      <c r="K34" s="199">
        <f t="shared" si="0"/>
        <v>28.36</v>
      </c>
    </row>
    <row r="35" spans="2:12" ht="16.5" customHeight="1" thickBot="1" x14ac:dyDescent="0.3">
      <c r="B35" s="198">
        <v>9</v>
      </c>
      <c r="C35" s="199">
        <v>10312042</v>
      </c>
      <c r="D35" s="199" t="s">
        <v>2405</v>
      </c>
      <c r="E35" s="199" t="s">
        <v>2394</v>
      </c>
      <c r="F35" s="200">
        <v>43598</v>
      </c>
      <c r="G35" s="200">
        <v>43645</v>
      </c>
      <c r="H35" s="199">
        <v>26528</v>
      </c>
      <c r="I35" s="199">
        <v>26528</v>
      </c>
      <c r="J35" s="199">
        <v>1.05</v>
      </c>
      <c r="K35" s="199">
        <f t="shared" si="0"/>
        <v>27.85</v>
      </c>
    </row>
    <row r="36" spans="2:12" x14ac:dyDescent="0.25">
      <c r="B36" s="198">
        <v>10</v>
      </c>
      <c r="C36" s="199">
        <v>10312048</v>
      </c>
      <c r="D36" s="199" t="s">
        <v>2406</v>
      </c>
      <c r="E36" s="199" t="s">
        <v>2394</v>
      </c>
      <c r="F36" s="200">
        <v>43605</v>
      </c>
      <c r="G36" s="200">
        <v>43646</v>
      </c>
      <c r="H36" s="199">
        <v>45350</v>
      </c>
      <c r="I36" s="199">
        <v>45350</v>
      </c>
      <c r="J36" s="199">
        <v>1.05</v>
      </c>
      <c r="K36" s="199">
        <f t="shared" si="0"/>
        <v>47.62</v>
      </c>
    </row>
    <row r="37" spans="2:12" x14ac:dyDescent="0.25">
      <c r="B37" s="198">
        <v>11</v>
      </c>
      <c r="C37" s="199">
        <v>10312049</v>
      </c>
      <c r="D37" s="199" t="s">
        <v>2407</v>
      </c>
      <c r="E37" s="199" t="s">
        <v>2394</v>
      </c>
      <c r="F37" s="200">
        <v>43605</v>
      </c>
      <c r="G37" s="200">
        <v>43646</v>
      </c>
      <c r="H37" s="199">
        <v>44527</v>
      </c>
      <c r="I37" s="199">
        <v>44527</v>
      </c>
      <c r="J37" s="199">
        <v>1.05</v>
      </c>
      <c r="K37" s="199">
        <f t="shared" si="0"/>
        <v>46.75</v>
      </c>
    </row>
    <row r="38" spans="2:12" x14ac:dyDescent="0.25">
      <c r="B38" s="198">
        <v>12</v>
      </c>
      <c r="C38" s="199">
        <v>10312083</v>
      </c>
      <c r="D38" s="199" t="s">
        <v>2408</v>
      </c>
      <c r="E38" s="199" t="s">
        <v>2394</v>
      </c>
      <c r="F38" s="200">
        <v>43598</v>
      </c>
      <c r="G38" s="200">
        <v>43646</v>
      </c>
      <c r="H38" s="199">
        <v>113209</v>
      </c>
      <c r="I38" s="199">
        <v>113209</v>
      </c>
      <c r="J38" s="199">
        <v>1.05</v>
      </c>
      <c r="K38" s="199">
        <f t="shared" si="0"/>
        <v>118.87</v>
      </c>
    </row>
    <row r="39" spans="2:12" x14ac:dyDescent="0.25">
      <c r="B39" s="46"/>
      <c r="C39" s="46"/>
      <c r="E39" s="13"/>
      <c r="F39" s="117"/>
      <c r="G39" s="117"/>
      <c r="H39" s="225"/>
      <c r="I39" s="151"/>
      <c r="J39" s="151"/>
      <c r="K39" s="217"/>
      <c r="L39" s="218"/>
    </row>
    <row r="40" spans="2:12" x14ac:dyDescent="0.25">
      <c r="B40" s="46"/>
      <c r="C40" s="45"/>
      <c r="F40" s="20"/>
      <c r="G40" s="20"/>
      <c r="H40" s="20"/>
      <c r="I40" s="212"/>
      <c r="J40" s="213"/>
      <c r="K40" s="213"/>
    </row>
    <row r="41" spans="2:12" ht="15.75" customHeight="1" x14ac:dyDescent="0.25">
      <c r="B41" s="46"/>
      <c r="C41" s="45"/>
      <c r="F41" s="152"/>
      <c r="G41" s="180"/>
      <c r="I41" s="180"/>
      <c r="J41" s="217"/>
      <c r="K41" s="218"/>
    </row>
    <row r="42" spans="2:12" x14ac:dyDescent="0.25">
      <c r="B42" s="46"/>
      <c r="C42" s="45"/>
      <c r="F42" s="152"/>
      <c r="G42" s="47" t="s">
        <v>130</v>
      </c>
      <c r="H42" s="152" t="s">
        <v>2394</v>
      </c>
      <c r="I42" s="151">
        <f>SUMIF(E27:E40,H42,I27:I40)</f>
        <v>1389450</v>
      </c>
      <c r="J42" s="214"/>
      <c r="K42" s="216">
        <f>SUMIF(E27:E40,H42,K27:K40)</f>
        <v>1458.9099999999994</v>
      </c>
    </row>
    <row r="43" spans="2:12" x14ac:dyDescent="0.25">
      <c r="B43" s="46"/>
      <c r="C43" s="45"/>
      <c r="F43" s="152"/>
      <c r="G43" s="47"/>
      <c r="H43" s="152" t="s">
        <v>565</v>
      </c>
      <c r="I43" s="151">
        <f>SUMIF($E$27:$E$28,$H31,$J$27:$J$28)</f>
        <v>0</v>
      </c>
      <c r="J43" s="214"/>
      <c r="K43" s="216" t="s">
        <v>2409</v>
      </c>
    </row>
    <row r="44" spans="2:12" x14ac:dyDescent="0.25">
      <c r="B44" s="46"/>
      <c r="C44" s="45"/>
      <c r="F44" s="20"/>
      <c r="G44" s="20"/>
      <c r="H44" s="21"/>
      <c r="I44" s="20"/>
      <c r="J44" s="212"/>
      <c r="K44" s="213"/>
    </row>
    <row r="45" spans="2:12" x14ac:dyDescent="0.25">
      <c r="B45" s="46"/>
      <c r="C45" s="45"/>
      <c r="F45" s="152"/>
      <c r="G45" s="180"/>
      <c r="I45" s="180"/>
      <c r="J45" s="217"/>
      <c r="K45" s="218"/>
    </row>
    <row r="46" spans="2:12" x14ac:dyDescent="0.25">
      <c r="B46" s="46"/>
      <c r="C46" s="45"/>
      <c r="F46" s="152"/>
      <c r="G46" s="47" t="s">
        <v>131</v>
      </c>
      <c r="I46" s="180">
        <f>SUM(I27:I40)</f>
        <v>1389450</v>
      </c>
      <c r="J46" s="217"/>
      <c r="K46" s="224">
        <f>SUM(K27:K40)</f>
        <v>1458.9099999999994</v>
      </c>
    </row>
    <row r="47" spans="2:12" x14ac:dyDescent="0.25">
      <c r="B47" s="112"/>
      <c r="C47" s="112"/>
      <c r="D47" s="112"/>
      <c r="E47" s="112"/>
      <c r="F47" s="112"/>
      <c r="G47" s="112"/>
      <c r="H47" s="112"/>
      <c r="I47" s="112"/>
      <c r="J47" s="112"/>
      <c r="K47" s="112"/>
    </row>
    <row r="48" spans="2:12" x14ac:dyDescent="0.25">
      <c r="B48" s="10" t="s">
        <v>133</v>
      </c>
      <c r="K48" s="152"/>
      <c r="L48" s="216"/>
    </row>
    <row r="49" spans="3:12" x14ac:dyDescent="0.25">
      <c r="L49" s="218"/>
    </row>
    <row r="50" spans="3:12" x14ac:dyDescent="0.25">
      <c r="C50" s="15" t="s">
        <v>4</v>
      </c>
      <c r="D50" s="71"/>
      <c r="E50" s="14" t="s">
        <v>0</v>
      </c>
      <c r="F50" s="12" t="str">
        <f>K1</f>
        <v>06/04/2019</v>
      </c>
    </row>
    <row r="51" spans="3:12" x14ac:dyDescent="0.25">
      <c r="C51" s="9" t="s">
        <v>8</v>
      </c>
      <c r="D51" s="30"/>
      <c r="E51" s="22" t="s">
        <v>2</v>
      </c>
      <c r="F51" s="13">
        <f>K2</f>
        <v>8487</v>
      </c>
    </row>
    <row r="52" spans="3:12" x14ac:dyDescent="0.25">
      <c r="C52" s="16" t="s">
        <v>6</v>
      </c>
      <c r="D52" s="70"/>
      <c r="E52" s="22" t="s">
        <v>134</v>
      </c>
      <c r="F52" s="13" t="s">
        <v>2394</v>
      </c>
    </row>
    <row r="53" spans="3:12" x14ac:dyDescent="0.25">
      <c r="C53" s="17" t="s">
        <v>7</v>
      </c>
      <c r="D53" s="69"/>
      <c r="E53" s="91" t="s">
        <v>33</v>
      </c>
      <c r="F53" s="167" t="s">
        <v>2394</v>
      </c>
      <c r="G53" s="167"/>
      <c r="H53" s="90"/>
      <c r="I53" s="101"/>
      <c r="J53" s="11" t="s">
        <v>135</v>
      </c>
      <c r="K53" s="223">
        <f>SUM(K27:K40)</f>
        <v>1458.9099999999994</v>
      </c>
    </row>
    <row r="54" spans="3:12" x14ac:dyDescent="0.25">
      <c r="C54" s="4"/>
      <c r="D54" s="4"/>
      <c r="E54" s="3"/>
      <c r="F54" s="90"/>
      <c r="G54" s="90"/>
      <c r="H54" s="90"/>
      <c r="I54" s="90"/>
    </row>
    <row r="55" spans="3:12" x14ac:dyDescent="0.25">
      <c r="C55" s="4"/>
      <c r="D55" s="4"/>
      <c r="E55" s="3"/>
      <c r="F55" s="3"/>
      <c r="G55" s="3"/>
    </row>
    <row r="56" spans="3:12" x14ac:dyDescent="0.25">
      <c r="C56" s="4"/>
      <c r="D56" s="4"/>
      <c r="E56" s="3"/>
      <c r="F56" s="3"/>
      <c r="G56" s="3"/>
    </row>
    <row r="57" spans="3:12" x14ac:dyDescent="0.25">
      <c r="C57" s="4"/>
      <c r="D57" s="4"/>
      <c r="E57" s="3"/>
      <c r="F57" s="3"/>
      <c r="G57" s="3"/>
    </row>
    <row r="58" spans="3:12" x14ac:dyDescent="0.25">
      <c r="C58" s="4"/>
      <c r="D58" s="4"/>
      <c r="E58" s="3"/>
      <c r="F58" s="3"/>
      <c r="G58" s="3"/>
    </row>
    <row r="59" spans="3:12" x14ac:dyDescent="0.25">
      <c r="C59" s="4"/>
      <c r="D59" s="4"/>
      <c r="E59" s="3"/>
      <c r="F59" s="3"/>
      <c r="G59" s="3"/>
    </row>
    <row r="60" spans="3:12" x14ac:dyDescent="0.25">
      <c r="C60" s="4"/>
      <c r="D60" s="4"/>
      <c r="E60" s="3"/>
      <c r="F60" s="3"/>
      <c r="G60" s="3"/>
    </row>
    <row r="61" spans="3:12" x14ac:dyDescent="0.25">
      <c r="C61" s="4"/>
      <c r="D61" s="4"/>
      <c r="E61" s="3"/>
      <c r="F61" s="3"/>
      <c r="G61" s="3"/>
    </row>
    <row r="62" spans="3:12" x14ac:dyDescent="0.25">
      <c r="C62" s="4"/>
      <c r="D62" s="4"/>
      <c r="E62" s="3"/>
      <c r="F62" s="3"/>
      <c r="G62" s="3"/>
    </row>
    <row r="63" spans="3:12" x14ac:dyDescent="0.25">
      <c r="C63" s="4"/>
      <c r="D63" s="4"/>
      <c r="E63" s="3"/>
      <c r="F63" s="3"/>
      <c r="G63" s="3"/>
    </row>
    <row r="64" spans="3:12" x14ac:dyDescent="0.25">
      <c r="C64" s="4"/>
      <c r="D64" s="4"/>
      <c r="E64" s="3"/>
      <c r="F64" s="3"/>
      <c r="G64" s="3"/>
    </row>
    <row r="65" spans="3:7" x14ac:dyDescent="0.25">
      <c r="C65" s="4"/>
      <c r="D65" s="4"/>
      <c r="E65" s="3"/>
      <c r="F65" s="3"/>
      <c r="G65" s="3"/>
    </row>
    <row r="66" spans="3:7" x14ac:dyDescent="0.25">
      <c r="C66" s="4"/>
      <c r="D66" s="4"/>
      <c r="E66" s="3"/>
      <c r="F66" s="3"/>
      <c r="G66" s="3"/>
    </row>
    <row r="67" spans="3:7" x14ac:dyDescent="0.25">
      <c r="C67" s="4"/>
      <c r="D67" s="4"/>
      <c r="E67" s="3"/>
      <c r="F67" s="3"/>
      <c r="G67" s="3"/>
    </row>
  </sheetData>
  <mergeCells count="11">
    <mergeCell ref="G9:K9"/>
    <mergeCell ref="G11:K11"/>
    <mergeCell ref="G12:K12"/>
    <mergeCell ref="D21:E21"/>
    <mergeCell ref="G13:K13"/>
    <mergeCell ref="G15:K15"/>
    <mergeCell ref="G4:K4"/>
    <mergeCell ref="G5:K5"/>
    <mergeCell ref="G6:K6"/>
    <mergeCell ref="G7:K7"/>
    <mergeCell ref="G8:K8"/>
  </mergeCells>
  <hyperlinks>
    <hyperlink ref="B10" r:id="rId1" xr:uid="{00000000-0004-0000-1200-000000000000}"/>
    <hyperlink ref="D15" r:id="rId2" xr:uid="{00000000-0004-0000-1200-000001000000}"/>
    <hyperlink ref="B10" r:id="rId3" xr:uid="{00000000-0004-0000-1200-000002000000}"/>
    <hyperlink ref="D15" r:id="rId4" xr:uid="{00000000-0004-0000-1200-000003000000}"/>
    <hyperlink ref="B10" r:id="rId5" xr:uid="{00000000-0004-0000-1200-000004000000}"/>
    <hyperlink ref="D15" r:id="rId6" xr:uid="{00000000-0004-0000-1200-000005000000}"/>
    <hyperlink ref="B10" r:id="rId7" xr:uid="{00000000-0004-0000-1200-000006000000}"/>
    <hyperlink ref="D15" r:id="rId8" xr:uid="{00000000-0004-0000-1200-000007000000}"/>
    <hyperlink ref="B10" r:id="rId9" xr:uid="{00000000-0004-0000-1200-000008000000}"/>
    <hyperlink ref="D15" r:id="rId10" xr:uid="{00000000-0004-0000-1200-000009000000}"/>
    <hyperlink ref="B10" r:id="rId11" xr:uid="{00000000-0004-0000-1200-00000A000000}"/>
    <hyperlink ref="D15" r:id="rId12" xr:uid="{00000000-0004-0000-1200-00000B000000}"/>
    <hyperlink ref="B10" r:id="rId13" xr:uid="{00000000-0004-0000-1200-00000C000000}"/>
    <hyperlink ref="D15" r:id="rId14" xr:uid="{00000000-0004-0000-1200-00000D000000}"/>
    <hyperlink ref="B10" r:id="rId15" xr:uid="{00000000-0004-0000-1200-00000E000000}"/>
    <hyperlink ref="D15" r:id="rId16" xr:uid="{00000000-0004-0000-1200-00000F000000}"/>
    <hyperlink ref="B10" r:id="rId17" xr:uid="{00000000-0004-0000-1200-000010000000}"/>
    <hyperlink ref="D15" r:id="rId18" xr:uid="{00000000-0004-0000-1200-000011000000}"/>
    <hyperlink ref="B10" r:id="rId19" xr:uid="{00000000-0004-0000-1200-000012000000}"/>
    <hyperlink ref="D15" r:id="rId20" xr:uid="{00000000-0004-0000-1200-000013000000}"/>
    <hyperlink ref="B10" r:id="rId21" xr:uid="{00000000-0004-0000-1200-000014000000}"/>
    <hyperlink ref="D15" r:id="rId22" xr:uid="{00000000-0004-0000-1200-000015000000}"/>
    <hyperlink ref="B10" r:id="rId23" xr:uid="{00000000-0004-0000-1200-000016000000}"/>
    <hyperlink ref="D15" r:id="rId24" xr:uid="{00000000-0004-0000-1200-000017000000}"/>
    <hyperlink ref="B10" r:id="rId25" xr:uid="{00000000-0004-0000-1200-000018000000}"/>
    <hyperlink ref="D15" r:id="rId26" xr:uid="{00000000-0004-0000-1200-000019000000}"/>
    <hyperlink ref="B10" r:id="rId27" xr:uid="{00000000-0004-0000-1200-00001A000000}"/>
    <hyperlink ref="D15" r:id="rId28" xr:uid="{00000000-0004-0000-1200-00001B000000}"/>
    <hyperlink ref="B10" r:id="rId29" xr:uid="{00000000-0004-0000-1200-00001C000000}"/>
    <hyperlink ref="D15" r:id="rId30" xr:uid="{00000000-0004-0000-1200-00001D000000}"/>
    <hyperlink ref="B10" r:id="rId31" xr:uid="{00000000-0004-0000-1200-00001E000000}"/>
    <hyperlink ref="D15" r:id="rId32" xr:uid="{00000000-0004-0000-1200-00001F000000}"/>
    <hyperlink ref="B10" r:id="rId33" xr:uid="{00000000-0004-0000-1200-000020000000}"/>
    <hyperlink ref="D15" r:id="rId34" xr:uid="{00000000-0004-0000-1200-000021000000}"/>
    <hyperlink ref="B10" r:id="rId35" xr:uid="{00000000-0004-0000-1200-000022000000}"/>
    <hyperlink ref="D15" r:id="rId36" xr:uid="{00000000-0004-0000-1200-000023000000}"/>
    <hyperlink ref="B10" r:id="rId37" xr:uid="{00000000-0004-0000-1200-000024000000}"/>
    <hyperlink ref="D15" r:id="rId38" xr:uid="{00000000-0004-0000-1200-000025000000}"/>
    <hyperlink ref="B10" r:id="rId39" xr:uid="{00000000-0004-0000-1200-000026000000}"/>
    <hyperlink ref="D15" r:id="rId40" xr:uid="{00000000-0004-0000-1200-000027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S456"/>
  <sheetViews>
    <sheetView showGridLines="0" topLeftCell="A432" zoomScale="70" zoomScaleNormal="70" zoomScalePageLayoutView="80" workbookViewId="0">
      <selection activeCell="P21" sqref="P21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80.7109375" style="2" customWidth="1"/>
    <col min="5" max="5" width="20.7109375" style="2" customWidth="1"/>
    <col min="6" max="6" width="17.140625" style="2" bestFit="1" customWidth="1"/>
    <col min="7" max="7" width="14.7109375" style="2" bestFit="1" customWidth="1"/>
    <col min="8" max="8" width="16.140625" style="2" customWidth="1"/>
    <col min="9" max="9" width="16" style="2" customWidth="1"/>
    <col min="10" max="10" width="13.7109375" style="2" customWidth="1"/>
    <col min="11" max="11" width="15.140625" style="2" bestFit="1" customWidth="1"/>
    <col min="12" max="12" width="2.42578125" style="2" customWidth="1"/>
    <col min="13" max="13" width="15" style="2" bestFit="1" customWidth="1"/>
    <col min="14" max="14" width="18.140625" style="2" bestFit="1" customWidth="1"/>
    <col min="15" max="15" width="16" style="2" customWidth="1"/>
    <col min="16" max="16" width="16.28515625" style="2" bestFit="1" customWidth="1"/>
    <col min="17" max="17" width="8.7109375" style="2" customWidth="1"/>
    <col min="18" max="18" width="17" style="2" bestFit="1" customWidth="1"/>
    <col min="19" max="19" width="8.7109375" style="2" customWidth="1"/>
    <col min="20" max="16384" width="8.7109375" style="2"/>
  </cols>
  <sheetData>
    <row r="1" spans="1:16" x14ac:dyDescent="0.25">
      <c r="B1" s="62"/>
      <c r="C1" s="62"/>
      <c r="D1" s="62"/>
      <c r="E1" s="62"/>
      <c r="F1" s="62"/>
      <c r="G1" s="62"/>
      <c r="H1" s="185"/>
      <c r="I1" s="185"/>
      <c r="J1" s="23" t="s">
        <v>0</v>
      </c>
      <c r="K1" s="68" t="s">
        <v>1</v>
      </c>
    </row>
    <row r="2" spans="1:16" x14ac:dyDescent="0.25">
      <c r="B2" s="62"/>
      <c r="C2" s="62"/>
      <c r="D2" s="62"/>
      <c r="E2" s="62"/>
      <c r="F2" s="62"/>
      <c r="G2" s="62"/>
      <c r="H2" s="62"/>
      <c r="J2" s="23" t="s">
        <v>2</v>
      </c>
      <c r="K2" s="67">
        <v>8472</v>
      </c>
    </row>
    <row r="3" spans="1:16" x14ac:dyDescent="0.25">
      <c r="B3" s="62"/>
      <c r="C3" s="62"/>
      <c r="D3" s="62"/>
      <c r="E3" s="62"/>
      <c r="F3" s="62"/>
      <c r="G3" s="62"/>
      <c r="H3" s="182"/>
      <c r="I3" s="182"/>
      <c r="J3" s="182"/>
      <c r="K3" s="182"/>
      <c r="L3" s="182"/>
    </row>
    <row r="4" spans="1:16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  <c r="L4" s="62"/>
    </row>
    <row r="5" spans="1:16" x14ac:dyDescent="0.25">
      <c r="C5" s="66"/>
      <c r="D5" s="66"/>
      <c r="E5" s="66"/>
      <c r="F5" s="66"/>
      <c r="G5" s="250" t="s">
        <v>5</v>
      </c>
      <c r="H5" s="251"/>
      <c r="I5" s="251"/>
      <c r="J5" s="251"/>
      <c r="K5" s="251"/>
      <c r="L5" s="66"/>
    </row>
    <row r="6" spans="1:16" x14ac:dyDescent="0.25">
      <c r="B6" s="65" t="s">
        <v>4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  <c r="L6" s="62"/>
    </row>
    <row r="7" spans="1:16" x14ac:dyDescent="0.25">
      <c r="B7" s="64" t="s">
        <v>6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  <c r="L7" s="62"/>
    </row>
    <row r="8" spans="1:16" x14ac:dyDescent="0.25">
      <c r="B8" s="64" t="s">
        <v>7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  <c r="L8" s="182"/>
    </row>
    <row r="9" spans="1:16" x14ac:dyDescent="0.25">
      <c r="B9" s="1" t="s">
        <v>9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  <c r="L9" s="62"/>
    </row>
    <row r="10" spans="1:16" x14ac:dyDescent="0.25">
      <c r="B10" s="63" t="s">
        <v>10</v>
      </c>
      <c r="C10" s="182"/>
      <c r="D10" s="62"/>
      <c r="E10" s="62"/>
      <c r="F10" s="62"/>
      <c r="L10" s="62"/>
    </row>
    <row r="11" spans="1:16" x14ac:dyDescent="0.25">
      <c r="C11" s="61"/>
      <c r="D11" s="59"/>
      <c r="E11" s="59"/>
      <c r="F11" s="59"/>
      <c r="G11" s="244" t="s">
        <v>136</v>
      </c>
      <c r="H11" s="245"/>
      <c r="I11" s="245"/>
      <c r="J11" s="245"/>
      <c r="K11" s="245"/>
      <c r="L11" s="59"/>
    </row>
    <row r="12" spans="1:16" x14ac:dyDescent="0.25">
      <c r="B12" s="54" t="s">
        <v>12</v>
      </c>
      <c r="C12" s="59"/>
      <c r="D12" s="58" t="s">
        <v>137</v>
      </c>
      <c r="E12" s="58"/>
      <c r="F12" s="58"/>
      <c r="G12" s="247" t="s">
        <v>14</v>
      </c>
      <c r="H12" s="245"/>
      <c r="I12" s="245"/>
      <c r="J12" s="245"/>
      <c r="K12" s="245"/>
      <c r="L12" s="58"/>
    </row>
    <row r="13" spans="1:16" x14ac:dyDescent="0.25">
      <c r="C13" s="59"/>
      <c r="D13" s="60" t="s">
        <v>138</v>
      </c>
      <c r="E13" s="60"/>
      <c r="F13" s="60"/>
      <c r="G13" s="248" t="s">
        <v>16</v>
      </c>
      <c r="H13" s="245"/>
      <c r="I13" s="245"/>
      <c r="J13" s="245"/>
      <c r="K13" s="245"/>
      <c r="L13" s="60"/>
    </row>
    <row r="14" spans="1:16" x14ac:dyDescent="0.25">
      <c r="C14" s="59"/>
      <c r="D14" s="58" t="s">
        <v>139</v>
      </c>
      <c r="E14" s="58"/>
      <c r="F14" s="58"/>
      <c r="G14" s="182"/>
      <c r="H14" s="182"/>
      <c r="I14" s="182"/>
      <c r="J14" s="182"/>
      <c r="K14" s="182"/>
      <c r="L14" s="58"/>
      <c r="P14" s="180"/>
    </row>
    <row r="15" spans="1:16" x14ac:dyDescent="0.25">
      <c r="A15" s="2" t="s">
        <v>18</v>
      </c>
      <c r="C15" s="185"/>
      <c r="D15" s="58"/>
      <c r="E15" s="58"/>
      <c r="F15" s="58"/>
      <c r="G15" s="249" t="s">
        <v>20</v>
      </c>
      <c r="H15" s="245"/>
      <c r="I15" s="245"/>
      <c r="J15" s="245"/>
      <c r="K15" s="245"/>
      <c r="L15" s="58"/>
      <c r="O15" s="189"/>
      <c r="P15" s="190"/>
    </row>
    <row r="16" spans="1:16" x14ac:dyDescent="0.25">
      <c r="D16" s="33" t="s">
        <v>140</v>
      </c>
      <c r="E16" s="57"/>
      <c r="F16" s="57"/>
      <c r="G16" s="6"/>
      <c r="H16" s="7" t="s">
        <v>22</v>
      </c>
      <c r="I16" s="7" t="s">
        <v>23</v>
      </c>
      <c r="J16" s="8" t="s">
        <v>24</v>
      </c>
      <c r="K16" s="7"/>
      <c r="L16" s="57"/>
      <c r="N16" s="189"/>
      <c r="P16" s="190"/>
    </row>
    <row r="17" spans="2:19" x14ac:dyDescent="0.25">
      <c r="C17" s="185"/>
      <c r="G17" s="172"/>
      <c r="H17" s="49" t="s">
        <v>25</v>
      </c>
      <c r="I17" s="191">
        <v>1.28</v>
      </c>
      <c r="J17" s="51"/>
      <c r="K17" s="48"/>
      <c r="N17" s="189"/>
      <c r="O17" s="190"/>
      <c r="P17" s="190"/>
      <c r="Q17" s="190"/>
      <c r="R17" s="189"/>
    </row>
    <row r="18" spans="2:19" x14ac:dyDescent="0.25">
      <c r="B18" s="56" t="s">
        <v>26</v>
      </c>
      <c r="D18" s="55">
        <v>43586</v>
      </c>
      <c r="E18" s="55"/>
      <c r="F18" s="55"/>
      <c r="G18" s="172"/>
      <c r="H18" s="49" t="s">
        <v>27</v>
      </c>
      <c r="I18" s="191">
        <v>1.1299999999999999</v>
      </c>
      <c r="J18" s="51"/>
      <c r="K18" s="48"/>
      <c r="L18" s="55"/>
      <c r="N18" s="151"/>
      <c r="O18" s="172"/>
      <c r="P18" s="49"/>
      <c r="Q18" s="191"/>
      <c r="R18" s="51"/>
      <c r="S18" s="48"/>
    </row>
    <row r="19" spans="2:19" x14ac:dyDescent="0.25">
      <c r="B19" s="56" t="s">
        <v>28</v>
      </c>
      <c r="D19" s="55">
        <v>43616</v>
      </c>
      <c r="E19" s="55"/>
      <c r="F19" s="55"/>
      <c r="G19" s="172"/>
      <c r="H19" s="49" t="s">
        <v>29</v>
      </c>
      <c r="I19" s="191">
        <v>0.9900000000000001</v>
      </c>
      <c r="J19" s="51"/>
      <c r="K19" s="48"/>
      <c r="L19" s="55"/>
      <c r="N19" s="151"/>
      <c r="O19" s="180"/>
      <c r="R19" s="190"/>
    </row>
    <row r="20" spans="2:19" x14ac:dyDescent="0.25">
      <c r="B20" s="54" t="s">
        <v>30</v>
      </c>
      <c r="D20" s="181" t="s">
        <v>137</v>
      </c>
      <c r="E20" s="181"/>
      <c r="F20" s="181"/>
      <c r="G20" s="172"/>
      <c r="H20" s="49" t="s">
        <v>32</v>
      </c>
      <c r="I20" s="191">
        <v>0.85000000000000009</v>
      </c>
      <c r="J20" s="51"/>
      <c r="K20" s="48"/>
      <c r="L20" s="181"/>
      <c r="N20" s="151"/>
      <c r="O20" s="180"/>
      <c r="P20" s="180"/>
      <c r="Q20" s="190"/>
    </row>
    <row r="21" spans="2:19" x14ac:dyDescent="0.25">
      <c r="B21" s="54" t="s">
        <v>33</v>
      </c>
      <c r="D21" s="181" t="s">
        <v>141</v>
      </c>
      <c r="E21" s="181"/>
      <c r="F21" s="181"/>
      <c r="G21" s="192"/>
      <c r="H21" s="193" t="s">
        <v>142</v>
      </c>
      <c r="I21" s="194">
        <v>0.71000000000000008</v>
      </c>
      <c r="J21" s="239">
        <f>SUM(I28:I433) + D22</f>
        <v>1823113536</v>
      </c>
      <c r="K21" s="196"/>
      <c r="L21" s="181"/>
      <c r="M21" s="191"/>
      <c r="N21" s="151"/>
      <c r="O21" s="53"/>
      <c r="P21" s="180"/>
    </row>
    <row r="22" spans="2:19" x14ac:dyDescent="0.25">
      <c r="B22" s="10" t="s">
        <v>36</v>
      </c>
      <c r="D22" s="19">
        <v>1442490479</v>
      </c>
      <c r="E22" s="19"/>
      <c r="F22" s="19"/>
      <c r="G22" s="172"/>
      <c r="H22" s="49" t="s">
        <v>37</v>
      </c>
      <c r="I22" s="191">
        <v>0.6100000000000001</v>
      </c>
      <c r="J22" s="51"/>
      <c r="K22" s="48"/>
      <c r="L22" s="19"/>
      <c r="N22" s="180"/>
      <c r="O22" s="180"/>
      <c r="P22" s="52"/>
      <c r="Q22" s="180"/>
    </row>
    <row r="23" spans="2:19" x14ac:dyDescent="0.25">
      <c r="B23" s="10"/>
      <c r="D23" s="19"/>
      <c r="E23" s="19"/>
      <c r="F23" s="19"/>
      <c r="G23" s="172"/>
      <c r="H23" s="49" t="s">
        <v>38</v>
      </c>
      <c r="I23" s="191">
        <v>0.58000000000000007</v>
      </c>
      <c r="J23" s="51"/>
      <c r="K23" s="48"/>
      <c r="L23" s="19"/>
      <c r="N23" s="180"/>
      <c r="O23" s="180"/>
      <c r="P23" s="180"/>
      <c r="Q23" s="180"/>
    </row>
    <row r="24" spans="2:19" x14ac:dyDescent="0.25">
      <c r="B24" s="10"/>
      <c r="D24" s="19"/>
      <c r="E24" s="19"/>
      <c r="F24" s="19"/>
      <c r="G24" s="172"/>
      <c r="H24" s="49" t="s">
        <v>39</v>
      </c>
      <c r="I24" s="191">
        <v>0.55000000000000004</v>
      </c>
      <c r="J24" s="51"/>
      <c r="K24" s="48"/>
      <c r="L24" s="19"/>
      <c r="N24" s="180"/>
      <c r="O24" s="180"/>
      <c r="P24" s="180"/>
      <c r="Q24" s="180"/>
    </row>
    <row r="25" spans="2:19" x14ac:dyDescent="0.25">
      <c r="B25" s="10"/>
      <c r="D25" s="19"/>
      <c r="E25" s="19"/>
      <c r="F25" s="19"/>
      <c r="G25" s="10"/>
      <c r="H25" s="183" t="s">
        <v>40</v>
      </c>
      <c r="I25" s="210">
        <v>0.5</v>
      </c>
      <c r="J25" s="211"/>
      <c r="K25" s="50"/>
      <c r="L25" s="19"/>
      <c r="N25" s="180"/>
      <c r="O25" s="180"/>
      <c r="P25" s="180"/>
      <c r="Q25" s="180"/>
    </row>
    <row r="26" spans="2:19" x14ac:dyDescent="0.25">
      <c r="B26" s="10"/>
      <c r="D26" s="19"/>
      <c r="E26" s="19"/>
      <c r="F26" s="19"/>
      <c r="G26" s="185"/>
      <c r="H26" s="172"/>
      <c r="I26" s="49"/>
      <c r="J26" s="191"/>
      <c r="K26" s="197"/>
      <c r="L26" s="48"/>
      <c r="N26" s="180"/>
      <c r="P26" s="180"/>
    </row>
    <row r="27" spans="2:19" ht="31.5" customHeight="1" x14ac:dyDescent="0.25">
      <c r="B27" s="5" t="s">
        <v>41</v>
      </c>
      <c r="C27" s="5" t="s">
        <v>42</v>
      </c>
      <c r="D27" s="5" t="s">
        <v>43</v>
      </c>
      <c r="E27" s="5" t="s">
        <v>143</v>
      </c>
      <c r="F27" s="186" t="s">
        <v>45</v>
      </c>
      <c r="G27" s="186" t="s">
        <v>46</v>
      </c>
      <c r="H27" s="186" t="s">
        <v>144</v>
      </c>
      <c r="I27" s="186" t="s">
        <v>48</v>
      </c>
      <c r="J27" s="186" t="s">
        <v>23</v>
      </c>
      <c r="K27" s="186" t="s">
        <v>49</v>
      </c>
      <c r="O27" s="152"/>
    </row>
    <row r="28" spans="2:19" x14ac:dyDescent="0.25">
      <c r="B28" s="198">
        <v>1</v>
      </c>
      <c r="C28" s="199">
        <v>10212056</v>
      </c>
      <c r="D28" s="199" t="s">
        <v>145</v>
      </c>
      <c r="E28" s="199" t="s">
        <v>146</v>
      </c>
      <c r="F28" s="200">
        <v>43549</v>
      </c>
      <c r="G28" s="200">
        <v>72686</v>
      </c>
      <c r="H28" s="199">
        <v>17672680</v>
      </c>
      <c r="I28" s="199">
        <v>17672680</v>
      </c>
      <c r="J28" s="199">
        <v>0.71</v>
      </c>
      <c r="K28" s="199">
        <f t="shared" ref="K28:K91" si="0">ROUND(I28*(J28/1000),2)</f>
        <v>12547.6</v>
      </c>
    </row>
    <row r="29" spans="2:19" ht="16.5" customHeight="1" thickBot="1" x14ac:dyDescent="0.3">
      <c r="B29" s="198">
        <v>2</v>
      </c>
      <c r="C29" s="199">
        <v>10212058</v>
      </c>
      <c r="D29" s="199" t="s">
        <v>147</v>
      </c>
      <c r="E29" s="199" t="s">
        <v>148</v>
      </c>
      <c r="F29" s="200">
        <v>43542</v>
      </c>
      <c r="G29" s="200">
        <v>72686</v>
      </c>
      <c r="H29" s="199">
        <v>16784083</v>
      </c>
      <c r="I29" s="199">
        <v>16784083</v>
      </c>
      <c r="J29" s="199">
        <v>0.71</v>
      </c>
      <c r="K29" s="199">
        <f t="shared" si="0"/>
        <v>11916.7</v>
      </c>
    </row>
    <row r="30" spans="2:19" ht="16.5" customHeight="1" thickTop="1" x14ac:dyDescent="0.25">
      <c r="B30" s="198">
        <v>3</v>
      </c>
      <c r="C30" s="199">
        <v>10212058</v>
      </c>
      <c r="D30" s="199" t="s">
        <v>147</v>
      </c>
      <c r="E30" s="199" t="s">
        <v>149</v>
      </c>
      <c r="F30" s="200">
        <v>43542</v>
      </c>
      <c r="G30" s="200">
        <v>72686</v>
      </c>
      <c r="H30" s="199">
        <v>27563438</v>
      </c>
      <c r="I30" s="199">
        <v>27563438</v>
      </c>
      <c r="J30" s="199">
        <v>0.71</v>
      </c>
      <c r="K30" s="199">
        <f t="shared" si="0"/>
        <v>19570.04</v>
      </c>
    </row>
    <row r="31" spans="2:19" x14ac:dyDescent="0.25">
      <c r="B31" s="198">
        <v>4</v>
      </c>
      <c r="C31" s="199">
        <v>10212058</v>
      </c>
      <c r="D31" s="199" t="s">
        <v>147</v>
      </c>
      <c r="E31" s="199" t="s">
        <v>146</v>
      </c>
      <c r="F31" s="200">
        <v>43542</v>
      </c>
      <c r="G31" s="200">
        <v>72686</v>
      </c>
      <c r="H31" s="199">
        <v>8969427</v>
      </c>
      <c r="I31" s="199">
        <v>8969427</v>
      </c>
      <c r="J31" s="199">
        <v>0.71</v>
      </c>
      <c r="K31" s="199">
        <f t="shared" si="0"/>
        <v>6368.29</v>
      </c>
    </row>
    <row r="32" spans="2:19" x14ac:dyDescent="0.25">
      <c r="B32" s="198">
        <v>5</v>
      </c>
      <c r="C32" s="199">
        <v>10212059</v>
      </c>
      <c r="D32" s="199" t="s">
        <v>150</v>
      </c>
      <c r="E32" s="199" t="s">
        <v>137</v>
      </c>
      <c r="F32" s="200">
        <v>43549</v>
      </c>
      <c r="G32" s="200">
        <v>72686</v>
      </c>
      <c r="H32" s="199">
        <v>6931245</v>
      </c>
      <c r="I32" s="199">
        <v>6931245</v>
      </c>
      <c r="J32" s="199">
        <v>0.71</v>
      </c>
      <c r="K32" s="199">
        <f t="shared" si="0"/>
        <v>4921.18</v>
      </c>
    </row>
    <row r="33" spans="2:11" x14ac:dyDescent="0.25">
      <c r="B33" s="198">
        <v>6</v>
      </c>
      <c r="C33" s="199">
        <v>10212060</v>
      </c>
      <c r="D33" s="199" t="s">
        <v>151</v>
      </c>
      <c r="E33" s="199" t="s">
        <v>152</v>
      </c>
      <c r="F33" s="200">
        <v>43549</v>
      </c>
      <c r="G33" s="200">
        <v>72686</v>
      </c>
      <c r="H33" s="199">
        <v>21095432</v>
      </c>
      <c r="I33" s="199">
        <v>21095432</v>
      </c>
      <c r="J33" s="199">
        <v>0.71</v>
      </c>
      <c r="K33" s="199">
        <f t="shared" si="0"/>
        <v>14977.76</v>
      </c>
    </row>
    <row r="34" spans="2:11" x14ac:dyDescent="0.25">
      <c r="B34" s="198">
        <v>7</v>
      </c>
      <c r="C34" s="199">
        <v>10212068</v>
      </c>
      <c r="D34" s="199" t="s">
        <v>153</v>
      </c>
      <c r="E34" s="199" t="s">
        <v>149</v>
      </c>
      <c r="F34" s="200">
        <v>43542</v>
      </c>
      <c r="G34" s="200">
        <v>72686</v>
      </c>
      <c r="H34" s="199">
        <v>10399861</v>
      </c>
      <c r="I34" s="199">
        <v>10399861</v>
      </c>
      <c r="J34" s="199">
        <v>0.71</v>
      </c>
      <c r="K34" s="199">
        <f t="shared" si="0"/>
        <v>7383.9</v>
      </c>
    </row>
    <row r="35" spans="2:11" x14ac:dyDescent="0.25">
      <c r="B35" s="198">
        <v>8</v>
      </c>
      <c r="C35" s="199">
        <v>10212069</v>
      </c>
      <c r="D35" s="199" t="s">
        <v>154</v>
      </c>
      <c r="E35" s="199" t="s">
        <v>148</v>
      </c>
      <c r="F35" s="200">
        <v>43551</v>
      </c>
      <c r="G35" s="200">
        <v>72686</v>
      </c>
      <c r="H35" s="199">
        <v>11573564</v>
      </c>
      <c r="I35" s="199">
        <v>11573564</v>
      </c>
      <c r="J35" s="199">
        <v>0.71</v>
      </c>
      <c r="K35" s="199">
        <f t="shared" si="0"/>
        <v>8217.23</v>
      </c>
    </row>
    <row r="36" spans="2:11" ht="16.5" customHeight="1" thickBot="1" x14ac:dyDescent="0.3">
      <c r="B36" s="198">
        <v>9</v>
      </c>
      <c r="C36" s="199">
        <v>10212094</v>
      </c>
      <c r="D36" s="199" t="s">
        <v>155</v>
      </c>
      <c r="E36" s="199" t="s">
        <v>137</v>
      </c>
      <c r="F36" s="200">
        <v>43549</v>
      </c>
      <c r="G36" s="200">
        <v>72686</v>
      </c>
      <c r="H36" s="199">
        <v>13341380</v>
      </c>
      <c r="I36" s="199">
        <v>13341380</v>
      </c>
      <c r="J36" s="199">
        <v>0.71</v>
      </c>
      <c r="K36" s="199">
        <f t="shared" si="0"/>
        <v>9472.3799999999992</v>
      </c>
    </row>
    <row r="37" spans="2:11" ht="16.5" customHeight="1" thickTop="1" x14ac:dyDescent="0.25">
      <c r="B37" s="198">
        <v>10</v>
      </c>
      <c r="C37" s="199">
        <v>10212095</v>
      </c>
      <c r="D37" s="199" t="s">
        <v>156</v>
      </c>
      <c r="E37" s="199" t="s">
        <v>137</v>
      </c>
      <c r="F37" s="200">
        <v>43556</v>
      </c>
      <c r="G37" s="200">
        <v>43646</v>
      </c>
      <c r="H37" s="199">
        <v>671567</v>
      </c>
      <c r="I37" s="199">
        <v>671567</v>
      </c>
      <c r="J37" s="199">
        <v>0.71</v>
      </c>
      <c r="K37" s="199">
        <f t="shared" si="0"/>
        <v>476.81</v>
      </c>
    </row>
    <row r="38" spans="2:11" x14ac:dyDescent="0.25">
      <c r="B38" s="198">
        <v>11</v>
      </c>
      <c r="C38" s="199">
        <v>10212098</v>
      </c>
      <c r="D38" s="199" t="s">
        <v>157</v>
      </c>
      <c r="E38" s="199" t="s">
        <v>137</v>
      </c>
      <c r="F38" s="200">
        <v>43556</v>
      </c>
      <c r="G38" s="200">
        <v>43646</v>
      </c>
      <c r="H38" s="199">
        <v>333292</v>
      </c>
      <c r="I38" s="199">
        <v>333292</v>
      </c>
      <c r="J38" s="199">
        <v>0.71</v>
      </c>
      <c r="K38" s="199">
        <f t="shared" si="0"/>
        <v>236.64</v>
      </c>
    </row>
    <row r="39" spans="2:11" x14ac:dyDescent="0.25">
      <c r="B39" s="198">
        <v>12</v>
      </c>
      <c r="C39" s="199">
        <v>10212101</v>
      </c>
      <c r="D39" s="199" t="s">
        <v>158</v>
      </c>
      <c r="E39" s="199" t="s">
        <v>152</v>
      </c>
      <c r="F39" s="200">
        <v>43556</v>
      </c>
      <c r="G39" s="200">
        <v>43646</v>
      </c>
      <c r="H39" s="199">
        <v>490819</v>
      </c>
      <c r="I39" s="199">
        <v>490819</v>
      </c>
      <c r="J39" s="199">
        <v>0.71</v>
      </c>
      <c r="K39" s="199">
        <f t="shared" si="0"/>
        <v>348.48</v>
      </c>
    </row>
    <row r="40" spans="2:11" x14ac:dyDescent="0.25">
      <c r="B40" s="198">
        <v>13</v>
      </c>
      <c r="C40" s="199">
        <v>10212104</v>
      </c>
      <c r="D40" s="199" t="s">
        <v>159</v>
      </c>
      <c r="E40" s="199" t="s">
        <v>137</v>
      </c>
      <c r="F40" s="200">
        <v>43557</v>
      </c>
      <c r="G40" s="200">
        <v>43646</v>
      </c>
      <c r="H40" s="199">
        <v>459785</v>
      </c>
      <c r="I40" s="199">
        <v>459785</v>
      </c>
      <c r="J40" s="199">
        <v>0.71</v>
      </c>
      <c r="K40" s="199">
        <f t="shared" si="0"/>
        <v>326.45</v>
      </c>
    </row>
    <row r="41" spans="2:11" x14ac:dyDescent="0.25">
      <c r="B41" s="198">
        <v>14</v>
      </c>
      <c r="C41" s="199">
        <v>10212106</v>
      </c>
      <c r="D41" s="199" t="s">
        <v>160</v>
      </c>
      <c r="E41" s="199" t="s">
        <v>137</v>
      </c>
      <c r="F41" s="200">
        <v>43556</v>
      </c>
      <c r="G41" s="200">
        <v>43585</v>
      </c>
      <c r="H41" s="199">
        <v>43</v>
      </c>
      <c r="I41" s="199">
        <v>43</v>
      </c>
      <c r="J41" s="199">
        <v>0.71</v>
      </c>
      <c r="K41" s="199">
        <f t="shared" si="0"/>
        <v>0.03</v>
      </c>
    </row>
    <row r="42" spans="2:11" ht="16.5" customHeight="1" thickBot="1" x14ac:dyDescent="0.3">
      <c r="B42" s="198">
        <v>15</v>
      </c>
      <c r="C42" s="199">
        <v>10212117</v>
      </c>
      <c r="D42" s="199" t="s">
        <v>161</v>
      </c>
      <c r="E42" s="199" t="s">
        <v>137</v>
      </c>
      <c r="F42" s="200">
        <v>43556</v>
      </c>
      <c r="G42" s="200">
        <v>43632</v>
      </c>
      <c r="H42" s="199">
        <v>844097</v>
      </c>
      <c r="I42" s="199">
        <v>844097</v>
      </c>
      <c r="J42" s="199">
        <v>0.71</v>
      </c>
      <c r="K42" s="199">
        <f t="shared" si="0"/>
        <v>599.30999999999995</v>
      </c>
    </row>
    <row r="43" spans="2:11" x14ac:dyDescent="0.25">
      <c r="B43" s="198">
        <v>16</v>
      </c>
      <c r="C43" s="199">
        <v>10212117</v>
      </c>
      <c r="D43" s="199" t="s">
        <v>161</v>
      </c>
      <c r="E43" s="199" t="s">
        <v>152</v>
      </c>
      <c r="F43" s="200">
        <v>43556</v>
      </c>
      <c r="G43" s="200">
        <v>43632</v>
      </c>
      <c r="H43" s="199">
        <v>114977</v>
      </c>
      <c r="I43" s="199">
        <v>114977</v>
      </c>
      <c r="J43" s="199">
        <v>0.71</v>
      </c>
      <c r="K43" s="199">
        <f t="shared" si="0"/>
        <v>81.63</v>
      </c>
    </row>
    <row r="44" spans="2:11" x14ac:dyDescent="0.25">
      <c r="B44" s="198">
        <v>17</v>
      </c>
      <c r="C44" s="199">
        <v>10212124</v>
      </c>
      <c r="D44" s="199" t="s">
        <v>162</v>
      </c>
      <c r="E44" s="199" t="s">
        <v>137</v>
      </c>
      <c r="F44" s="200">
        <v>43557</v>
      </c>
      <c r="G44" s="200">
        <v>72686</v>
      </c>
      <c r="H44" s="199">
        <v>5822776</v>
      </c>
      <c r="I44" s="199">
        <v>5822776</v>
      </c>
      <c r="J44" s="199">
        <v>0.71</v>
      </c>
      <c r="K44" s="199">
        <f t="shared" si="0"/>
        <v>4134.17</v>
      </c>
    </row>
    <row r="45" spans="2:11" x14ac:dyDescent="0.25">
      <c r="B45" s="198">
        <v>18</v>
      </c>
      <c r="C45" s="199">
        <v>10212126</v>
      </c>
      <c r="D45" s="199" t="s">
        <v>163</v>
      </c>
      <c r="E45" s="199" t="s">
        <v>137</v>
      </c>
      <c r="F45" s="200">
        <v>43556</v>
      </c>
      <c r="G45" s="200">
        <v>43646</v>
      </c>
      <c r="H45" s="199">
        <v>160008</v>
      </c>
      <c r="I45" s="199">
        <v>160008</v>
      </c>
      <c r="J45" s="199">
        <v>0.71</v>
      </c>
      <c r="K45" s="199">
        <f t="shared" si="0"/>
        <v>113.61</v>
      </c>
    </row>
    <row r="46" spans="2:11" x14ac:dyDescent="0.25">
      <c r="B46" s="198">
        <v>19</v>
      </c>
      <c r="C46" s="199">
        <v>10212127</v>
      </c>
      <c r="D46" s="199" t="s">
        <v>164</v>
      </c>
      <c r="E46" s="199" t="s">
        <v>152</v>
      </c>
      <c r="F46" s="200">
        <v>43556</v>
      </c>
      <c r="G46" s="200">
        <v>43597</v>
      </c>
      <c r="H46" s="199">
        <v>3063</v>
      </c>
      <c r="I46" s="199">
        <v>3063</v>
      </c>
      <c r="J46" s="199">
        <v>0.71</v>
      </c>
      <c r="K46" s="199">
        <f t="shared" si="0"/>
        <v>2.17</v>
      </c>
    </row>
    <row r="47" spans="2:11" x14ac:dyDescent="0.25">
      <c r="B47" s="198">
        <v>20</v>
      </c>
      <c r="C47" s="199">
        <v>10212129</v>
      </c>
      <c r="D47" s="199" t="s">
        <v>165</v>
      </c>
      <c r="E47" s="199" t="s">
        <v>148</v>
      </c>
      <c r="F47" s="200">
        <v>43557</v>
      </c>
      <c r="G47" s="200">
        <v>43646</v>
      </c>
      <c r="H47" s="199">
        <v>203422</v>
      </c>
      <c r="I47" s="199">
        <v>203422</v>
      </c>
      <c r="J47" s="199">
        <v>0.71</v>
      </c>
      <c r="K47" s="199">
        <f t="shared" si="0"/>
        <v>144.43</v>
      </c>
    </row>
    <row r="48" spans="2:11" x14ac:dyDescent="0.25">
      <c r="B48" s="198">
        <v>21</v>
      </c>
      <c r="C48" s="199">
        <v>10212129</v>
      </c>
      <c r="D48" s="199" t="s">
        <v>165</v>
      </c>
      <c r="E48" s="199" t="s">
        <v>146</v>
      </c>
      <c r="F48" s="200">
        <v>43557</v>
      </c>
      <c r="G48" s="200">
        <v>43646</v>
      </c>
      <c r="H48" s="199">
        <v>101700</v>
      </c>
      <c r="I48" s="199">
        <v>101700</v>
      </c>
      <c r="J48" s="199">
        <v>0.71</v>
      </c>
      <c r="K48" s="199">
        <f t="shared" si="0"/>
        <v>72.209999999999994</v>
      </c>
    </row>
    <row r="49" spans="2:11" ht="16.5" customHeight="1" thickBot="1" x14ac:dyDescent="0.3">
      <c r="B49" s="198">
        <v>22</v>
      </c>
      <c r="C49" s="199">
        <v>10212139</v>
      </c>
      <c r="D49" s="199" t="s">
        <v>166</v>
      </c>
      <c r="E49" s="199" t="s">
        <v>152</v>
      </c>
      <c r="F49" s="200">
        <v>43557</v>
      </c>
      <c r="G49" s="200">
        <v>43646</v>
      </c>
      <c r="H49" s="199">
        <v>1731693</v>
      </c>
      <c r="I49" s="199">
        <v>1731693</v>
      </c>
      <c r="J49" s="199">
        <v>0.71</v>
      </c>
      <c r="K49" s="199">
        <f t="shared" si="0"/>
        <v>1229.5</v>
      </c>
    </row>
    <row r="50" spans="2:11" ht="16.5" customHeight="1" thickTop="1" x14ac:dyDescent="0.25">
      <c r="B50" s="198">
        <v>23</v>
      </c>
      <c r="C50" s="199">
        <v>10212141</v>
      </c>
      <c r="D50" s="199" t="s">
        <v>167</v>
      </c>
      <c r="E50" s="199" t="s">
        <v>137</v>
      </c>
      <c r="F50" s="200">
        <v>43556</v>
      </c>
      <c r="G50" s="200">
        <v>43646</v>
      </c>
      <c r="H50" s="199">
        <v>1540055</v>
      </c>
      <c r="I50" s="199">
        <v>1540055</v>
      </c>
      <c r="J50" s="199">
        <v>0.71</v>
      </c>
      <c r="K50" s="199">
        <f t="shared" si="0"/>
        <v>1093.44</v>
      </c>
    </row>
    <row r="51" spans="2:11" x14ac:dyDescent="0.25">
      <c r="B51" s="198">
        <v>24</v>
      </c>
      <c r="C51" s="199">
        <v>10212148</v>
      </c>
      <c r="D51" s="199" t="s">
        <v>168</v>
      </c>
      <c r="E51" s="199" t="s">
        <v>152</v>
      </c>
      <c r="F51" s="200">
        <v>43557</v>
      </c>
      <c r="G51" s="200">
        <v>43646</v>
      </c>
      <c r="H51" s="199">
        <v>696588</v>
      </c>
      <c r="I51" s="199">
        <v>696588</v>
      </c>
      <c r="J51" s="199">
        <v>0.71</v>
      </c>
      <c r="K51" s="199">
        <f t="shared" si="0"/>
        <v>494.58</v>
      </c>
    </row>
    <row r="52" spans="2:11" x14ac:dyDescent="0.25">
      <c r="B52" s="198">
        <v>25</v>
      </c>
      <c r="C52" s="199">
        <v>10212164</v>
      </c>
      <c r="D52" s="199" t="s">
        <v>169</v>
      </c>
      <c r="E52" s="199" t="s">
        <v>152</v>
      </c>
      <c r="F52" s="200">
        <v>43557</v>
      </c>
      <c r="G52" s="200">
        <v>43646</v>
      </c>
      <c r="H52" s="199">
        <v>39267</v>
      </c>
      <c r="I52" s="199">
        <v>39267</v>
      </c>
      <c r="J52" s="199">
        <v>0.71</v>
      </c>
      <c r="K52" s="199">
        <f t="shared" si="0"/>
        <v>27.88</v>
      </c>
    </row>
    <row r="53" spans="2:11" x14ac:dyDescent="0.25">
      <c r="B53" s="198">
        <v>26</v>
      </c>
      <c r="C53" s="199">
        <v>10212166</v>
      </c>
      <c r="D53" s="199" t="s">
        <v>170</v>
      </c>
      <c r="E53" s="199" t="s">
        <v>148</v>
      </c>
      <c r="F53" s="200">
        <v>43556</v>
      </c>
      <c r="G53" s="200">
        <v>43596</v>
      </c>
      <c r="H53" s="199">
        <v>311988</v>
      </c>
      <c r="I53" s="199">
        <v>311988</v>
      </c>
      <c r="J53" s="199">
        <v>0.71</v>
      </c>
      <c r="K53" s="199">
        <f t="shared" si="0"/>
        <v>221.51</v>
      </c>
    </row>
    <row r="54" spans="2:11" x14ac:dyDescent="0.25">
      <c r="B54" s="198">
        <v>27</v>
      </c>
      <c r="C54" s="199">
        <v>10212166</v>
      </c>
      <c r="D54" s="199" t="s">
        <v>170</v>
      </c>
      <c r="E54" s="199" t="s">
        <v>146</v>
      </c>
      <c r="F54" s="200">
        <v>43556</v>
      </c>
      <c r="G54" s="200">
        <v>43596</v>
      </c>
      <c r="H54" s="199">
        <v>301087</v>
      </c>
      <c r="I54" s="199">
        <v>301087</v>
      </c>
      <c r="J54" s="199">
        <v>0.71</v>
      </c>
      <c r="K54" s="199">
        <f t="shared" si="0"/>
        <v>213.77</v>
      </c>
    </row>
    <row r="55" spans="2:11" x14ac:dyDescent="0.25">
      <c r="B55" s="198">
        <v>28</v>
      </c>
      <c r="C55" s="199">
        <v>10212167</v>
      </c>
      <c r="D55" s="199" t="s">
        <v>171</v>
      </c>
      <c r="E55" s="199" t="s">
        <v>152</v>
      </c>
      <c r="F55" s="200">
        <v>43556</v>
      </c>
      <c r="G55" s="200">
        <v>43646</v>
      </c>
      <c r="H55" s="199">
        <v>985222</v>
      </c>
      <c r="I55" s="199">
        <v>985222</v>
      </c>
      <c r="J55" s="199">
        <v>0.71</v>
      </c>
      <c r="K55" s="199">
        <f t="shared" si="0"/>
        <v>699.51</v>
      </c>
    </row>
    <row r="56" spans="2:11" x14ac:dyDescent="0.25">
      <c r="B56" s="198">
        <v>29</v>
      </c>
      <c r="C56" s="199">
        <v>10212173</v>
      </c>
      <c r="D56" s="199" t="s">
        <v>172</v>
      </c>
      <c r="E56" s="199" t="s">
        <v>137</v>
      </c>
      <c r="F56" s="200">
        <v>43558</v>
      </c>
      <c r="G56" s="200">
        <v>43646</v>
      </c>
      <c r="H56" s="199">
        <v>67851</v>
      </c>
      <c r="I56" s="199">
        <v>67851</v>
      </c>
      <c r="J56" s="199">
        <v>0.71</v>
      </c>
      <c r="K56" s="199">
        <f t="shared" si="0"/>
        <v>48.17</v>
      </c>
    </row>
    <row r="57" spans="2:11" x14ac:dyDescent="0.25">
      <c r="B57" s="198">
        <v>30</v>
      </c>
      <c r="C57" s="199">
        <v>10212173</v>
      </c>
      <c r="D57" s="199" t="s">
        <v>172</v>
      </c>
      <c r="E57" s="199" t="s">
        <v>152</v>
      </c>
      <c r="F57" s="200">
        <v>43558</v>
      </c>
      <c r="G57" s="200">
        <v>43646</v>
      </c>
      <c r="H57" s="199">
        <v>596</v>
      </c>
      <c r="I57" s="199">
        <v>596</v>
      </c>
      <c r="J57" s="199">
        <v>0.71</v>
      </c>
      <c r="K57" s="199">
        <f t="shared" si="0"/>
        <v>0.42</v>
      </c>
    </row>
    <row r="58" spans="2:11" x14ac:dyDescent="0.25">
      <c r="B58" s="198">
        <v>31</v>
      </c>
      <c r="C58" s="199">
        <v>10212192</v>
      </c>
      <c r="D58" s="199" t="s">
        <v>173</v>
      </c>
      <c r="E58" s="199" t="s">
        <v>148</v>
      </c>
      <c r="F58" s="200">
        <v>43560</v>
      </c>
      <c r="G58" s="200">
        <v>43646</v>
      </c>
      <c r="H58" s="199">
        <v>1459969</v>
      </c>
      <c r="I58" s="199">
        <v>1459969</v>
      </c>
      <c r="J58" s="199">
        <v>0.71</v>
      </c>
      <c r="K58" s="199">
        <f t="shared" si="0"/>
        <v>1036.58</v>
      </c>
    </row>
    <row r="59" spans="2:11" x14ac:dyDescent="0.25">
      <c r="B59" s="198">
        <v>32</v>
      </c>
      <c r="C59" s="199">
        <v>10212192</v>
      </c>
      <c r="D59" s="199" t="s">
        <v>173</v>
      </c>
      <c r="E59" s="199" t="s">
        <v>146</v>
      </c>
      <c r="F59" s="200">
        <v>43560</v>
      </c>
      <c r="G59" s="200">
        <v>43646</v>
      </c>
      <c r="H59" s="199">
        <v>518286</v>
      </c>
      <c r="I59" s="199">
        <v>518286</v>
      </c>
      <c r="J59" s="199">
        <v>0.71</v>
      </c>
      <c r="K59" s="199">
        <f t="shared" si="0"/>
        <v>367.98</v>
      </c>
    </row>
    <row r="60" spans="2:11" x14ac:dyDescent="0.25">
      <c r="B60" s="198">
        <v>33</v>
      </c>
      <c r="C60" s="199">
        <v>10212202</v>
      </c>
      <c r="D60" s="199" t="s">
        <v>174</v>
      </c>
      <c r="E60" s="199" t="s">
        <v>148</v>
      </c>
      <c r="F60" s="200">
        <v>43560</v>
      </c>
      <c r="G60" s="200">
        <v>43646</v>
      </c>
      <c r="H60" s="199">
        <v>1388765</v>
      </c>
      <c r="I60" s="199">
        <v>1388765</v>
      </c>
      <c r="J60" s="199">
        <v>0.71</v>
      </c>
      <c r="K60" s="199">
        <f t="shared" si="0"/>
        <v>986.02</v>
      </c>
    </row>
    <row r="61" spans="2:11" x14ac:dyDescent="0.25">
      <c r="B61" s="198">
        <v>34</v>
      </c>
      <c r="C61" s="199">
        <v>10212202</v>
      </c>
      <c r="D61" s="199" t="s">
        <v>174</v>
      </c>
      <c r="E61" s="199" t="s">
        <v>149</v>
      </c>
      <c r="F61" s="200">
        <v>43560</v>
      </c>
      <c r="G61" s="200">
        <v>43646</v>
      </c>
      <c r="H61" s="199">
        <v>2956591</v>
      </c>
      <c r="I61" s="199">
        <v>2956591</v>
      </c>
      <c r="J61" s="199">
        <v>0.71</v>
      </c>
      <c r="K61" s="199">
        <f t="shared" si="0"/>
        <v>2099.1799999999998</v>
      </c>
    </row>
    <row r="62" spans="2:11" x14ac:dyDescent="0.25">
      <c r="B62" s="198">
        <v>35</v>
      </c>
      <c r="C62" s="199">
        <v>10212228</v>
      </c>
      <c r="D62" s="199" t="s">
        <v>175</v>
      </c>
      <c r="E62" s="199" t="s">
        <v>152</v>
      </c>
      <c r="F62" s="200">
        <v>43567</v>
      </c>
      <c r="G62" s="200">
        <v>43632</v>
      </c>
      <c r="H62" s="199">
        <v>1252560</v>
      </c>
      <c r="I62" s="199">
        <v>1252560</v>
      </c>
      <c r="J62" s="199">
        <v>0.71</v>
      </c>
      <c r="K62" s="199">
        <f t="shared" si="0"/>
        <v>889.32</v>
      </c>
    </row>
    <row r="63" spans="2:11" x14ac:dyDescent="0.25">
      <c r="B63" s="198">
        <v>36</v>
      </c>
      <c r="C63" s="199">
        <v>10212230</v>
      </c>
      <c r="D63" s="199" t="s">
        <v>176</v>
      </c>
      <c r="E63" s="199" t="s">
        <v>152</v>
      </c>
      <c r="F63" s="200">
        <v>43566</v>
      </c>
      <c r="G63" s="200">
        <v>43646</v>
      </c>
      <c r="H63" s="199">
        <v>3658920</v>
      </c>
      <c r="I63" s="199">
        <v>3658920</v>
      </c>
      <c r="J63" s="199">
        <v>0.71</v>
      </c>
      <c r="K63" s="199">
        <f t="shared" si="0"/>
        <v>2597.83</v>
      </c>
    </row>
    <row r="64" spans="2:11" x14ac:dyDescent="0.25">
      <c r="B64" s="198">
        <v>37</v>
      </c>
      <c r="C64" s="199">
        <v>10212231</v>
      </c>
      <c r="D64" s="199" t="s">
        <v>177</v>
      </c>
      <c r="E64" s="199" t="s">
        <v>152</v>
      </c>
      <c r="F64" s="200">
        <v>43563</v>
      </c>
      <c r="G64" s="200">
        <v>43646</v>
      </c>
      <c r="H64" s="199">
        <v>328</v>
      </c>
      <c r="I64" s="199">
        <v>328</v>
      </c>
      <c r="J64" s="199">
        <v>0.71</v>
      </c>
      <c r="K64" s="199">
        <f t="shared" si="0"/>
        <v>0.23</v>
      </c>
    </row>
    <row r="65" spans="2:11" x14ac:dyDescent="0.25">
      <c r="B65" s="198">
        <v>38</v>
      </c>
      <c r="C65" s="199">
        <v>10212237</v>
      </c>
      <c r="D65" s="199" t="s">
        <v>178</v>
      </c>
      <c r="E65" s="199" t="s">
        <v>152</v>
      </c>
      <c r="F65" s="200">
        <v>43567</v>
      </c>
      <c r="G65" s="200">
        <v>43604</v>
      </c>
      <c r="H65" s="199">
        <v>1194602</v>
      </c>
      <c r="I65" s="199">
        <v>1194602</v>
      </c>
      <c r="J65" s="199">
        <v>0.71</v>
      </c>
      <c r="K65" s="199">
        <f t="shared" si="0"/>
        <v>848.17</v>
      </c>
    </row>
    <row r="66" spans="2:11" x14ac:dyDescent="0.25">
      <c r="B66" s="198">
        <v>39</v>
      </c>
      <c r="C66" s="199">
        <v>10212238</v>
      </c>
      <c r="D66" s="199" t="s">
        <v>179</v>
      </c>
      <c r="E66" s="199" t="s">
        <v>152</v>
      </c>
      <c r="F66" s="200">
        <v>43557</v>
      </c>
      <c r="G66" s="200">
        <v>43646</v>
      </c>
      <c r="H66" s="199">
        <v>2788372</v>
      </c>
      <c r="I66" s="199">
        <v>2788372</v>
      </c>
      <c r="J66" s="199">
        <v>0.71</v>
      </c>
      <c r="K66" s="199">
        <f t="shared" si="0"/>
        <v>1979.74</v>
      </c>
    </row>
    <row r="67" spans="2:11" x14ac:dyDescent="0.25">
      <c r="B67" s="198">
        <v>40</v>
      </c>
      <c r="C67" s="199">
        <v>10212239</v>
      </c>
      <c r="D67" s="199" t="s">
        <v>180</v>
      </c>
      <c r="E67" s="199" t="s">
        <v>148</v>
      </c>
      <c r="F67" s="200">
        <v>43563</v>
      </c>
      <c r="G67" s="200">
        <v>43611</v>
      </c>
      <c r="H67" s="199">
        <v>411823</v>
      </c>
      <c r="I67" s="199">
        <v>411823</v>
      </c>
      <c r="J67" s="199">
        <v>0.71</v>
      </c>
      <c r="K67" s="199">
        <f t="shared" si="0"/>
        <v>292.39</v>
      </c>
    </row>
    <row r="68" spans="2:11" x14ac:dyDescent="0.25">
      <c r="B68" s="198">
        <v>41</v>
      </c>
      <c r="C68" s="199">
        <v>10212257</v>
      </c>
      <c r="D68" s="199" t="s">
        <v>181</v>
      </c>
      <c r="E68" s="199" t="s">
        <v>152</v>
      </c>
      <c r="F68" s="200">
        <v>43570</v>
      </c>
      <c r="G68" s="200">
        <v>43608</v>
      </c>
      <c r="H68" s="199">
        <v>54022</v>
      </c>
      <c r="I68" s="199">
        <v>54022</v>
      </c>
      <c r="J68" s="199">
        <v>0.71</v>
      </c>
      <c r="K68" s="199">
        <f t="shared" si="0"/>
        <v>38.36</v>
      </c>
    </row>
    <row r="69" spans="2:11" x14ac:dyDescent="0.25">
      <c r="B69" s="198">
        <v>42</v>
      </c>
      <c r="C69" s="199">
        <v>10212269</v>
      </c>
      <c r="D69" s="199" t="s">
        <v>182</v>
      </c>
      <c r="E69" s="199" t="s">
        <v>148</v>
      </c>
      <c r="F69" s="200">
        <v>43570</v>
      </c>
      <c r="G69" s="200">
        <v>43646</v>
      </c>
      <c r="H69" s="199">
        <v>552291</v>
      </c>
      <c r="I69" s="199">
        <v>552291</v>
      </c>
      <c r="J69" s="199">
        <v>0.71</v>
      </c>
      <c r="K69" s="199">
        <f t="shared" si="0"/>
        <v>392.13</v>
      </c>
    </row>
    <row r="70" spans="2:11" x14ac:dyDescent="0.25">
      <c r="B70" s="198">
        <v>43</v>
      </c>
      <c r="C70" s="199">
        <v>10212269</v>
      </c>
      <c r="D70" s="199" t="s">
        <v>182</v>
      </c>
      <c r="E70" s="199" t="s">
        <v>149</v>
      </c>
      <c r="F70" s="200">
        <v>43570</v>
      </c>
      <c r="G70" s="200">
        <v>43646</v>
      </c>
      <c r="H70" s="199">
        <v>591209</v>
      </c>
      <c r="I70" s="199">
        <v>591209</v>
      </c>
      <c r="J70" s="199">
        <v>0.71</v>
      </c>
      <c r="K70" s="199">
        <f t="shared" si="0"/>
        <v>419.76</v>
      </c>
    </row>
    <row r="71" spans="2:11" x14ac:dyDescent="0.25">
      <c r="B71" s="198">
        <v>44</v>
      </c>
      <c r="C71" s="199">
        <v>10212272</v>
      </c>
      <c r="D71" s="199" t="s">
        <v>183</v>
      </c>
      <c r="E71" s="199" t="s">
        <v>137</v>
      </c>
      <c r="F71" s="200">
        <v>43572</v>
      </c>
      <c r="G71" s="200">
        <v>43639</v>
      </c>
      <c r="H71" s="199">
        <v>630600</v>
      </c>
      <c r="I71" s="199">
        <v>630600</v>
      </c>
      <c r="J71" s="199">
        <v>0.71</v>
      </c>
      <c r="K71" s="199">
        <f t="shared" si="0"/>
        <v>447.73</v>
      </c>
    </row>
    <row r="72" spans="2:11" x14ac:dyDescent="0.25">
      <c r="B72" s="198">
        <v>45</v>
      </c>
      <c r="C72" s="199">
        <v>10212279</v>
      </c>
      <c r="D72" s="199" t="s">
        <v>184</v>
      </c>
      <c r="E72" s="199" t="s">
        <v>152</v>
      </c>
      <c r="F72" s="200">
        <v>43559</v>
      </c>
      <c r="G72" s="200">
        <v>43646</v>
      </c>
      <c r="H72" s="199">
        <v>423896</v>
      </c>
      <c r="I72" s="199">
        <v>423896</v>
      </c>
      <c r="J72" s="199">
        <v>0.71</v>
      </c>
      <c r="K72" s="199">
        <f t="shared" si="0"/>
        <v>300.97000000000003</v>
      </c>
    </row>
    <row r="73" spans="2:11" x14ac:dyDescent="0.25">
      <c r="B73" s="198">
        <v>46</v>
      </c>
      <c r="C73" s="199">
        <v>10212281</v>
      </c>
      <c r="D73" s="199" t="s">
        <v>185</v>
      </c>
      <c r="E73" s="199" t="s">
        <v>152</v>
      </c>
      <c r="F73" s="200">
        <v>43574</v>
      </c>
      <c r="G73" s="200">
        <v>43646</v>
      </c>
      <c r="H73" s="199">
        <v>2179983</v>
      </c>
      <c r="I73" s="199">
        <v>2179983</v>
      </c>
      <c r="J73" s="199">
        <v>0.71</v>
      </c>
      <c r="K73" s="199">
        <f t="shared" si="0"/>
        <v>1547.79</v>
      </c>
    </row>
    <row r="74" spans="2:11" x14ac:dyDescent="0.25">
      <c r="B74" s="198">
        <v>47</v>
      </c>
      <c r="C74" s="199">
        <v>10212282</v>
      </c>
      <c r="D74" s="199" t="s">
        <v>186</v>
      </c>
      <c r="E74" s="199" t="s">
        <v>148</v>
      </c>
      <c r="F74" s="200">
        <v>43557</v>
      </c>
      <c r="G74" s="200">
        <v>43616</v>
      </c>
      <c r="H74" s="199">
        <v>561</v>
      </c>
      <c r="I74" s="199">
        <v>561</v>
      </c>
      <c r="J74" s="199">
        <v>0.71</v>
      </c>
      <c r="K74" s="199">
        <f t="shared" si="0"/>
        <v>0.4</v>
      </c>
    </row>
    <row r="75" spans="2:11" x14ac:dyDescent="0.25">
      <c r="B75" s="198">
        <v>48</v>
      </c>
      <c r="C75" s="199">
        <v>10212282</v>
      </c>
      <c r="D75" s="199" t="s">
        <v>186</v>
      </c>
      <c r="E75" s="199" t="s">
        <v>146</v>
      </c>
      <c r="F75" s="200">
        <v>43557</v>
      </c>
      <c r="G75" s="200">
        <v>43616</v>
      </c>
      <c r="H75" s="199">
        <v>645</v>
      </c>
      <c r="I75" s="199">
        <v>645</v>
      </c>
      <c r="J75" s="199">
        <v>0.71</v>
      </c>
      <c r="K75" s="199">
        <f t="shared" si="0"/>
        <v>0.46</v>
      </c>
    </row>
    <row r="76" spans="2:11" x14ac:dyDescent="0.25">
      <c r="B76" s="198">
        <v>49</v>
      </c>
      <c r="C76" s="199">
        <v>10212283</v>
      </c>
      <c r="D76" s="199" t="s">
        <v>187</v>
      </c>
      <c r="E76" s="199" t="s">
        <v>152</v>
      </c>
      <c r="F76" s="200">
        <v>43572</v>
      </c>
      <c r="G76" s="200">
        <v>43830</v>
      </c>
      <c r="H76" s="199">
        <v>1350583</v>
      </c>
      <c r="I76" s="199">
        <v>1350583</v>
      </c>
      <c r="J76" s="199">
        <v>0.71</v>
      </c>
      <c r="K76" s="199">
        <f t="shared" si="0"/>
        <v>958.91</v>
      </c>
    </row>
    <row r="77" spans="2:11" x14ac:dyDescent="0.25">
      <c r="B77" s="198">
        <v>50</v>
      </c>
      <c r="C77" s="199">
        <v>10212285</v>
      </c>
      <c r="D77" s="199" t="s">
        <v>188</v>
      </c>
      <c r="E77" s="199" t="s">
        <v>152</v>
      </c>
      <c r="F77" s="200">
        <v>43574</v>
      </c>
      <c r="G77" s="200">
        <v>43646</v>
      </c>
      <c r="H77" s="199">
        <v>1142627</v>
      </c>
      <c r="I77" s="199">
        <v>1142627</v>
      </c>
      <c r="J77" s="199">
        <v>0.71</v>
      </c>
      <c r="K77" s="199">
        <f t="shared" si="0"/>
        <v>811.27</v>
      </c>
    </row>
    <row r="78" spans="2:11" x14ac:dyDescent="0.25">
      <c r="B78" s="198">
        <v>51</v>
      </c>
      <c r="C78" s="199">
        <v>10212287</v>
      </c>
      <c r="D78" s="199" t="s">
        <v>189</v>
      </c>
      <c r="E78" s="199" t="s">
        <v>137</v>
      </c>
      <c r="F78" s="200">
        <v>43572</v>
      </c>
      <c r="G78" s="200">
        <v>43648</v>
      </c>
      <c r="H78" s="199">
        <v>168894</v>
      </c>
      <c r="I78" s="199">
        <v>168894</v>
      </c>
      <c r="J78" s="199">
        <v>0.71</v>
      </c>
      <c r="K78" s="199">
        <f t="shared" si="0"/>
        <v>119.91</v>
      </c>
    </row>
    <row r="79" spans="2:11" x14ac:dyDescent="0.25">
      <c r="B79" s="198">
        <v>52</v>
      </c>
      <c r="C79" s="199">
        <v>10212288</v>
      </c>
      <c r="D79" s="199" t="s">
        <v>190</v>
      </c>
      <c r="E79" s="199" t="s">
        <v>148</v>
      </c>
      <c r="F79" s="200">
        <v>43577</v>
      </c>
      <c r="G79" s="200">
        <v>43646</v>
      </c>
      <c r="H79" s="199">
        <v>1518065</v>
      </c>
      <c r="I79" s="199">
        <v>1518065</v>
      </c>
      <c r="J79" s="199">
        <v>0.71</v>
      </c>
      <c r="K79" s="199">
        <f t="shared" si="0"/>
        <v>1077.83</v>
      </c>
    </row>
    <row r="80" spans="2:11" x14ac:dyDescent="0.25">
      <c r="B80" s="198">
        <v>53</v>
      </c>
      <c r="C80" s="199">
        <v>10212288</v>
      </c>
      <c r="D80" s="199" t="s">
        <v>190</v>
      </c>
      <c r="E80" s="199" t="s">
        <v>146</v>
      </c>
      <c r="F80" s="200">
        <v>43577</v>
      </c>
      <c r="G80" s="200">
        <v>43646</v>
      </c>
      <c r="H80" s="199">
        <v>515034</v>
      </c>
      <c r="I80" s="199">
        <v>515034</v>
      </c>
      <c r="J80" s="199">
        <v>0.71</v>
      </c>
      <c r="K80" s="199">
        <f t="shared" si="0"/>
        <v>365.67</v>
      </c>
    </row>
    <row r="81" spans="2:11" x14ac:dyDescent="0.25">
      <c r="B81" s="198">
        <v>54</v>
      </c>
      <c r="C81" s="199">
        <v>10212289</v>
      </c>
      <c r="D81" s="199" t="s">
        <v>191</v>
      </c>
      <c r="E81" s="199" t="s">
        <v>137</v>
      </c>
      <c r="F81" s="200">
        <v>43572</v>
      </c>
      <c r="G81" s="200">
        <v>43646</v>
      </c>
      <c r="H81" s="199">
        <v>147116</v>
      </c>
      <c r="I81" s="199">
        <v>147116</v>
      </c>
      <c r="J81" s="199">
        <v>0.71</v>
      </c>
      <c r="K81" s="199">
        <f t="shared" si="0"/>
        <v>104.45</v>
      </c>
    </row>
    <row r="82" spans="2:11" x14ac:dyDescent="0.25">
      <c r="B82" s="198">
        <v>55</v>
      </c>
      <c r="C82" s="199">
        <v>10231974</v>
      </c>
      <c r="D82" s="199" t="s">
        <v>192</v>
      </c>
      <c r="E82" s="199" t="s">
        <v>148</v>
      </c>
      <c r="F82" s="200">
        <v>43577</v>
      </c>
      <c r="G82" s="200">
        <v>43590</v>
      </c>
      <c r="H82" s="199">
        <v>34360</v>
      </c>
      <c r="I82" s="199">
        <v>34360</v>
      </c>
      <c r="J82" s="199">
        <v>0.71</v>
      </c>
      <c r="K82" s="199">
        <f t="shared" si="0"/>
        <v>24.4</v>
      </c>
    </row>
    <row r="83" spans="2:11" x14ac:dyDescent="0.25">
      <c r="B83" s="198">
        <v>56</v>
      </c>
      <c r="C83" s="199">
        <v>10231974</v>
      </c>
      <c r="D83" s="199" t="s">
        <v>192</v>
      </c>
      <c r="E83" s="199" t="s">
        <v>149</v>
      </c>
      <c r="F83" s="200">
        <v>43577</v>
      </c>
      <c r="G83" s="200">
        <v>43590</v>
      </c>
      <c r="H83" s="199">
        <v>113201</v>
      </c>
      <c r="I83" s="199">
        <v>113201</v>
      </c>
      <c r="J83" s="199">
        <v>0.71</v>
      </c>
      <c r="K83" s="199">
        <f t="shared" si="0"/>
        <v>80.37</v>
      </c>
    </row>
    <row r="84" spans="2:11" x14ac:dyDescent="0.25">
      <c r="B84" s="198">
        <v>57</v>
      </c>
      <c r="C84" s="199">
        <v>10231975</v>
      </c>
      <c r="D84" s="199" t="s">
        <v>193</v>
      </c>
      <c r="E84" s="199" t="s">
        <v>152</v>
      </c>
      <c r="F84" s="200">
        <v>43578</v>
      </c>
      <c r="G84" s="200">
        <v>43616</v>
      </c>
      <c r="H84" s="199">
        <v>388862</v>
      </c>
      <c r="I84" s="199">
        <v>388862</v>
      </c>
      <c r="J84" s="199">
        <v>0.71</v>
      </c>
      <c r="K84" s="199">
        <f t="shared" si="0"/>
        <v>276.08999999999997</v>
      </c>
    </row>
    <row r="85" spans="2:11" x14ac:dyDescent="0.25">
      <c r="B85" s="198">
        <v>58</v>
      </c>
      <c r="C85" s="199">
        <v>10231977</v>
      </c>
      <c r="D85" s="199" t="s">
        <v>194</v>
      </c>
      <c r="E85" s="199" t="s">
        <v>152</v>
      </c>
      <c r="F85" s="200">
        <v>43577</v>
      </c>
      <c r="G85" s="200">
        <v>43646</v>
      </c>
      <c r="H85" s="199">
        <v>1741504</v>
      </c>
      <c r="I85" s="199">
        <v>1741504</v>
      </c>
      <c r="J85" s="199">
        <v>0.71</v>
      </c>
      <c r="K85" s="199">
        <f t="shared" si="0"/>
        <v>1236.47</v>
      </c>
    </row>
    <row r="86" spans="2:11" x14ac:dyDescent="0.25">
      <c r="B86" s="198">
        <v>59</v>
      </c>
      <c r="C86" s="199">
        <v>10231984</v>
      </c>
      <c r="D86" s="199" t="s">
        <v>195</v>
      </c>
      <c r="E86" s="199" t="s">
        <v>148</v>
      </c>
      <c r="F86" s="200">
        <v>43579</v>
      </c>
      <c r="G86" s="200">
        <v>43605</v>
      </c>
      <c r="H86" s="199">
        <v>209757</v>
      </c>
      <c r="I86" s="199">
        <v>209757</v>
      </c>
      <c r="J86" s="199">
        <v>0.71</v>
      </c>
      <c r="K86" s="199">
        <f t="shared" si="0"/>
        <v>148.93</v>
      </c>
    </row>
    <row r="87" spans="2:11" x14ac:dyDescent="0.25">
      <c r="B87" s="198">
        <v>60</v>
      </c>
      <c r="C87" s="199">
        <v>10231984</v>
      </c>
      <c r="D87" s="199" t="s">
        <v>195</v>
      </c>
      <c r="E87" s="199" t="s">
        <v>146</v>
      </c>
      <c r="F87" s="200">
        <v>43579</v>
      </c>
      <c r="G87" s="200">
        <v>43605</v>
      </c>
      <c r="H87" s="199">
        <v>60742</v>
      </c>
      <c r="I87" s="199">
        <v>60742</v>
      </c>
      <c r="J87" s="199">
        <v>0.71</v>
      </c>
      <c r="K87" s="199">
        <f t="shared" si="0"/>
        <v>43.13</v>
      </c>
    </row>
    <row r="88" spans="2:11" x14ac:dyDescent="0.25">
      <c r="B88" s="198">
        <v>61</v>
      </c>
      <c r="C88" s="199">
        <v>10231987</v>
      </c>
      <c r="D88" s="199" t="s">
        <v>196</v>
      </c>
      <c r="E88" s="199" t="s">
        <v>152</v>
      </c>
      <c r="F88" s="200">
        <v>43556</v>
      </c>
      <c r="G88" s="200">
        <v>43646</v>
      </c>
      <c r="H88" s="199">
        <v>1951499</v>
      </c>
      <c r="I88" s="199">
        <v>1951499</v>
      </c>
      <c r="J88" s="199">
        <v>0.71</v>
      </c>
      <c r="K88" s="199">
        <f t="shared" si="0"/>
        <v>1385.56</v>
      </c>
    </row>
    <row r="89" spans="2:11" x14ac:dyDescent="0.25">
      <c r="B89" s="198">
        <v>62</v>
      </c>
      <c r="C89" s="199">
        <v>10231990</v>
      </c>
      <c r="D89" s="199" t="s">
        <v>197</v>
      </c>
      <c r="E89" s="199" t="s">
        <v>137</v>
      </c>
      <c r="F89" s="200">
        <v>43581</v>
      </c>
      <c r="G89" s="200">
        <v>43600</v>
      </c>
      <c r="H89" s="199">
        <v>563576</v>
      </c>
      <c r="I89" s="199">
        <v>563576</v>
      </c>
      <c r="J89" s="199">
        <v>0.71</v>
      </c>
      <c r="K89" s="199">
        <f t="shared" si="0"/>
        <v>400.14</v>
      </c>
    </row>
    <row r="90" spans="2:11" x14ac:dyDescent="0.25">
      <c r="B90" s="198">
        <v>63</v>
      </c>
      <c r="C90" s="199">
        <v>10231990</v>
      </c>
      <c r="D90" s="199" t="s">
        <v>197</v>
      </c>
      <c r="E90" s="199" t="s">
        <v>152</v>
      </c>
      <c r="F90" s="200">
        <v>43581</v>
      </c>
      <c r="G90" s="200">
        <v>43600</v>
      </c>
      <c r="H90" s="199">
        <v>132247</v>
      </c>
      <c r="I90" s="199">
        <v>132247</v>
      </c>
      <c r="J90" s="199">
        <v>0.71</v>
      </c>
      <c r="K90" s="199">
        <f t="shared" si="0"/>
        <v>93.9</v>
      </c>
    </row>
    <row r="91" spans="2:11" x14ac:dyDescent="0.25">
      <c r="B91" s="198">
        <v>64</v>
      </c>
      <c r="C91" s="199">
        <v>10231991</v>
      </c>
      <c r="D91" s="199" t="s">
        <v>198</v>
      </c>
      <c r="E91" s="199" t="s">
        <v>137</v>
      </c>
      <c r="F91" s="200">
        <v>43574</v>
      </c>
      <c r="G91" s="200">
        <v>43646</v>
      </c>
      <c r="H91" s="199">
        <v>490027</v>
      </c>
      <c r="I91" s="199">
        <v>490027</v>
      </c>
      <c r="J91" s="199">
        <v>0.71</v>
      </c>
      <c r="K91" s="199">
        <f t="shared" si="0"/>
        <v>347.92</v>
      </c>
    </row>
    <row r="92" spans="2:11" x14ac:dyDescent="0.25">
      <c r="B92" s="198">
        <v>65</v>
      </c>
      <c r="C92" s="199">
        <v>10231992</v>
      </c>
      <c r="D92" s="199" t="s">
        <v>199</v>
      </c>
      <c r="E92" s="199" t="s">
        <v>137</v>
      </c>
      <c r="F92" s="200">
        <v>43584</v>
      </c>
      <c r="G92" s="200">
        <v>43646</v>
      </c>
      <c r="H92" s="199">
        <v>462629</v>
      </c>
      <c r="I92" s="199">
        <v>462629</v>
      </c>
      <c r="J92" s="199">
        <v>0.71</v>
      </c>
      <c r="K92" s="199">
        <f t="shared" ref="K92:K155" si="1">ROUND(I92*(J92/1000),2)</f>
        <v>328.47</v>
      </c>
    </row>
    <row r="93" spans="2:11" x14ac:dyDescent="0.25">
      <c r="B93" s="198">
        <v>66</v>
      </c>
      <c r="C93" s="199">
        <v>10231997</v>
      </c>
      <c r="D93" s="199" t="s">
        <v>200</v>
      </c>
      <c r="E93" s="199" t="s">
        <v>137</v>
      </c>
      <c r="F93" s="200">
        <v>43584</v>
      </c>
      <c r="G93" s="200">
        <v>43632</v>
      </c>
      <c r="H93" s="199">
        <v>1606039</v>
      </c>
      <c r="I93" s="199">
        <v>1606039</v>
      </c>
      <c r="J93" s="199">
        <v>0.71</v>
      </c>
      <c r="K93" s="199">
        <f t="shared" si="1"/>
        <v>1140.29</v>
      </c>
    </row>
    <row r="94" spans="2:11" x14ac:dyDescent="0.25">
      <c r="B94" s="198">
        <v>67</v>
      </c>
      <c r="C94" s="199">
        <v>10251976</v>
      </c>
      <c r="D94" s="199" t="s">
        <v>201</v>
      </c>
      <c r="E94" s="199" t="s">
        <v>137</v>
      </c>
      <c r="F94" s="200">
        <v>43585</v>
      </c>
      <c r="G94" s="200">
        <v>43639</v>
      </c>
      <c r="H94" s="199">
        <v>525732</v>
      </c>
      <c r="I94" s="199">
        <v>525732</v>
      </c>
      <c r="J94" s="199">
        <v>0.71</v>
      </c>
      <c r="K94" s="199">
        <f t="shared" si="1"/>
        <v>373.27</v>
      </c>
    </row>
    <row r="95" spans="2:11" x14ac:dyDescent="0.25">
      <c r="B95" s="198">
        <v>68</v>
      </c>
      <c r="C95" s="199">
        <v>10251977</v>
      </c>
      <c r="D95" s="199" t="s">
        <v>202</v>
      </c>
      <c r="E95" s="199" t="s">
        <v>152</v>
      </c>
      <c r="F95" s="200">
        <v>43563</v>
      </c>
      <c r="G95" s="200">
        <v>43646</v>
      </c>
      <c r="H95" s="199">
        <v>7227208</v>
      </c>
      <c r="I95" s="199">
        <v>7227208</v>
      </c>
      <c r="J95" s="199">
        <v>0.71</v>
      </c>
      <c r="K95" s="199">
        <f t="shared" si="1"/>
        <v>5131.32</v>
      </c>
    </row>
    <row r="96" spans="2:11" x14ac:dyDescent="0.25">
      <c r="B96" s="198">
        <v>69</v>
      </c>
      <c r="C96" s="199">
        <v>10271975</v>
      </c>
      <c r="D96" s="199" t="s">
        <v>203</v>
      </c>
      <c r="E96" s="199" t="s">
        <v>137</v>
      </c>
      <c r="F96" s="200">
        <v>43570</v>
      </c>
      <c r="G96" s="200">
        <v>43616</v>
      </c>
      <c r="H96" s="199">
        <v>828294</v>
      </c>
      <c r="I96" s="199">
        <v>828294</v>
      </c>
      <c r="J96" s="199">
        <v>0.71</v>
      </c>
      <c r="K96" s="199">
        <f t="shared" si="1"/>
        <v>588.09</v>
      </c>
    </row>
    <row r="97" spans="2:11" x14ac:dyDescent="0.25">
      <c r="B97" s="198">
        <v>70</v>
      </c>
      <c r="C97" s="199">
        <v>10271975</v>
      </c>
      <c r="D97" s="199" t="s">
        <v>203</v>
      </c>
      <c r="E97" s="199" t="s">
        <v>152</v>
      </c>
      <c r="F97" s="200">
        <v>43570</v>
      </c>
      <c r="G97" s="200">
        <v>43616</v>
      </c>
      <c r="H97" s="199">
        <v>143739</v>
      </c>
      <c r="I97" s="199">
        <v>143739</v>
      </c>
      <c r="J97" s="199">
        <v>0.71</v>
      </c>
      <c r="K97" s="199">
        <f t="shared" si="1"/>
        <v>102.05</v>
      </c>
    </row>
    <row r="98" spans="2:11" x14ac:dyDescent="0.25">
      <c r="B98" s="198">
        <v>71</v>
      </c>
      <c r="C98" s="199">
        <v>10271976</v>
      </c>
      <c r="D98" s="199" t="s">
        <v>204</v>
      </c>
      <c r="E98" s="199" t="s">
        <v>137</v>
      </c>
      <c r="F98" s="200">
        <v>43556</v>
      </c>
      <c r="G98" s="200">
        <v>43646</v>
      </c>
      <c r="H98" s="199">
        <v>189792</v>
      </c>
      <c r="I98" s="199">
        <v>189792</v>
      </c>
      <c r="J98" s="199">
        <v>0.71</v>
      </c>
      <c r="K98" s="199">
        <f t="shared" si="1"/>
        <v>134.75</v>
      </c>
    </row>
    <row r="99" spans="2:11" x14ac:dyDescent="0.25">
      <c r="B99" s="198">
        <v>72</v>
      </c>
      <c r="C99" s="199">
        <v>10271977</v>
      </c>
      <c r="D99" s="199" t="s">
        <v>205</v>
      </c>
      <c r="E99" s="199" t="s">
        <v>137</v>
      </c>
      <c r="F99" s="200">
        <v>43556</v>
      </c>
      <c r="G99" s="200">
        <v>43611</v>
      </c>
      <c r="H99" s="199">
        <v>615662</v>
      </c>
      <c r="I99" s="199">
        <v>615662</v>
      </c>
      <c r="J99" s="199">
        <v>0.71</v>
      </c>
      <c r="K99" s="199">
        <f t="shared" si="1"/>
        <v>437.12</v>
      </c>
    </row>
    <row r="100" spans="2:11" x14ac:dyDescent="0.25">
      <c r="B100" s="198">
        <v>73</v>
      </c>
      <c r="C100" s="199">
        <v>10271978</v>
      </c>
      <c r="D100" s="199" t="s">
        <v>206</v>
      </c>
      <c r="E100" s="199" t="s">
        <v>137</v>
      </c>
      <c r="F100" s="200">
        <v>43556</v>
      </c>
      <c r="G100" s="200">
        <v>43646</v>
      </c>
      <c r="H100" s="199">
        <v>280751</v>
      </c>
      <c r="I100" s="199">
        <v>280751</v>
      </c>
      <c r="J100" s="199">
        <v>0.71</v>
      </c>
      <c r="K100" s="199">
        <f t="shared" si="1"/>
        <v>199.33</v>
      </c>
    </row>
    <row r="101" spans="2:11" x14ac:dyDescent="0.25">
      <c r="B101" s="198">
        <v>74</v>
      </c>
      <c r="C101" s="199">
        <v>10271979</v>
      </c>
      <c r="D101" s="199" t="s">
        <v>207</v>
      </c>
      <c r="E101" s="199" t="s">
        <v>137</v>
      </c>
      <c r="F101" s="200">
        <v>43557</v>
      </c>
      <c r="G101" s="200">
        <v>43646</v>
      </c>
      <c r="H101" s="199">
        <v>689342</v>
      </c>
      <c r="I101" s="199">
        <v>689342</v>
      </c>
      <c r="J101" s="199">
        <v>0.71</v>
      </c>
      <c r="K101" s="199">
        <f t="shared" si="1"/>
        <v>489.43</v>
      </c>
    </row>
    <row r="102" spans="2:11" x14ac:dyDescent="0.25">
      <c r="B102" s="198">
        <v>75</v>
      </c>
      <c r="C102" s="199">
        <v>10271979</v>
      </c>
      <c r="D102" s="199" t="s">
        <v>207</v>
      </c>
      <c r="E102" s="199" t="s">
        <v>152</v>
      </c>
      <c r="F102" s="200">
        <v>43557</v>
      </c>
      <c r="G102" s="200">
        <v>43646</v>
      </c>
      <c r="H102" s="199">
        <v>432926</v>
      </c>
      <c r="I102" s="199">
        <v>432926</v>
      </c>
      <c r="J102" s="199">
        <v>0.71</v>
      </c>
      <c r="K102" s="199">
        <f t="shared" si="1"/>
        <v>307.38</v>
      </c>
    </row>
    <row r="103" spans="2:11" x14ac:dyDescent="0.25">
      <c r="B103" s="198">
        <v>76</v>
      </c>
      <c r="C103" s="199">
        <v>10271980</v>
      </c>
      <c r="D103" s="199" t="s">
        <v>208</v>
      </c>
      <c r="E103" s="199" t="s">
        <v>152</v>
      </c>
      <c r="F103" s="200">
        <v>43586</v>
      </c>
      <c r="G103" s="200">
        <v>43597</v>
      </c>
      <c r="H103" s="199">
        <v>458676</v>
      </c>
      <c r="I103" s="199">
        <v>458676</v>
      </c>
      <c r="J103" s="199">
        <v>0.71</v>
      </c>
      <c r="K103" s="199">
        <f t="shared" si="1"/>
        <v>325.66000000000003</v>
      </c>
    </row>
    <row r="104" spans="2:11" x14ac:dyDescent="0.25">
      <c r="B104" s="198">
        <v>77</v>
      </c>
      <c r="C104" s="199">
        <v>10271981</v>
      </c>
      <c r="D104" s="199" t="s">
        <v>209</v>
      </c>
      <c r="E104" s="199" t="s">
        <v>137</v>
      </c>
      <c r="F104" s="200">
        <v>43556</v>
      </c>
      <c r="G104" s="200">
        <v>43625</v>
      </c>
      <c r="H104" s="199">
        <v>26160</v>
      </c>
      <c r="I104" s="199">
        <v>26160</v>
      </c>
      <c r="J104" s="199">
        <v>0.71</v>
      </c>
      <c r="K104" s="199">
        <f t="shared" si="1"/>
        <v>18.57</v>
      </c>
    </row>
    <row r="105" spans="2:11" x14ac:dyDescent="0.25">
      <c r="B105" s="198">
        <v>78</v>
      </c>
      <c r="C105" s="199">
        <v>10271982</v>
      </c>
      <c r="D105" s="199" t="s">
        <v>210</v>
      </c>
      <c r="E105" s="199" t="s">
        <v>137</v>
      </c>
      <c r="F105" s="200">
        <v>43556</v>
      </c>
      <c r="G105" s="200">
        <v>43646</v>
      </c>
      <c r="H105" s="199">
        <v>437863</v>
      </c>
      <c r="I105" s="199">
        <v>437863</v>
      </c>
      <c r="J105" s="199">
        <v>0.71</v>
      </c>
      <c r="K105" s="199">
        <f t="shared" si="1"/>
        <v>310.88</v>
      </c>
    </row>
    <row r="106" spans="2:11" x14ac:dyDescent="0.25">
      <c r="B106" s="198">
        <v>79</v>
      </c>
      <c r="C106" s="199">
        <v>10271983</v>
      </c>
      <c r="D106" s="199" t="s">
        <v>211</v>
      </c>
      <c r="E106" s="199" t="s">
        <v>137</v>
      </c>
      <c r="F106" s="200">
        <v>43556</v>
      </c>
      <c r="G106" s="200">
        <v>43611</v>
      </c>
      <c r="H106" s="199">
        <v>1555915</v>
      </c>
      <c r="I106" s="199">
        <v>1555915</v>
      </c>
      <c r="J106" s="199">
        <v>0.71</v>
      </c>
      <c r="K106" s="199">
        <f t="shared" si="1"/>
        <v>1104.7</v>
      </c>
    </row>
    <row r="107" spans="2:11" x14ac:dyDescent="0.25">
      <c r="B107" s="198">
        <v>80</v>
      </c>
      <c r="C107" s="199">
        <v>10271984</v>
      </c>
      <c r="D107" s="199" t="s">
        <v>212</v>
      </c>
      <c r="E107" s="199" t="s">
        <v>137</v>
      </c>
      <c r="F107" s="200">
        <v>43556</v>
      </c>
      <c r="G107" s="200">
        <v>43611</v>
      </c>
      <c r="H107" s="199">
        <v>275775</v>
      </c>
      <c r="I107" s="199">
        <v>275775</v>
      </c>
      <c r="J107" s="199">
        <v>0.71</v>
      </c>
      <c r="K107" s="199">
        <f t="shared" si="1"/>
        <v>195.8</v>
      </c>
    </row>
    <row r="108" spans="2:11" x14ac:dyDescent="0.25">
      <c r="B108" s="198">
        <v>81</v>
      </c>
      <c r="C108" s="199">
        <v>10271985</v>
      </c>
      <c r="D108" s="199" t="s">
        <v>213</v>
      </c>
      <c r="E108" s="199" t="s">
        <v>137</v>
      </c>
      <c r="F108" s="200">
        <v>43565</v>
      </c>
      <c r="G108" s="200">
        <v>43646</v>
      </c>
      <c r="H108" s="199">
        <v>123184</v>
      </c>
      <c r="I108" s="199">
        <v>123184</v>
      </c>
      <c r="J108" s="199">
        <v>0.71</v>
      </c>
      <c r="K108" s="199">
        <f t="shared" si="1"/>
        <v>87.46</v>
      </c>
    </row>
    <row r="109" spans="2:11" x14ac:dyDescent="0.25">
      <c r="B109" s="198">
        <v>82</v>
      </c>
      <c r="C109" s="199">
        <v>10271985</v>
      </c>
      <c r="D109" s="199" t="s">
        <v>213</v>
      </c>
      <c r="E109" s="199" t="s">
        <v>152</v>
      </c>
      <c r="F109" s="200">
        <v>43565</v>
      </c>
      <c r="G109" s="200">
        <v>43646</v>
      </c>
      <c r="H109" s="199">
        <v>139430</v>
      </c>
      <c r="I109" s="199">
        <v>139430</v>
      </c>
      <c r="J109" s="199">
        <v>0.71</v>
      </c>
      <c r="K109" s="199">
        <f t="shared" si="1"/>
        <v>99</v>
      </c>
    </row>
    <row r="110" spans="2:11" x14ac:dyDescent="0.25">
      <c r="B110" s="198">
        <v>83</v>
      </c>
      <c r="C110" s="199">
        <v>10271986</v>
      </c>
      <c r="D110" s="199" t="s">
        <v>214</v>
      </c>
      <c r="E110" s="199" t="s">
        <v>137</v>
      </c>
      <c r="F110" s="200">
        <v>43556</v>
      </c>
      <c r="G110" s="200">
        <v>43646</v>
      </c>
      <c r="H110" s="199">
        <v>504101</v>
      </c>
      <c r="I110" s="199">
        <v>504101</v>
      </c>
      <c r="J110" s="199">
        <v>0.71</v>
      </c>
      <c r="K110" s="199">
        <f t="shared" si="1"/>
        <v>357.91</v>
      </c>
    </row>
    <row r="111" spans="2:11" x14ac:dyDescent="0.25">
      <c r="B111" s="198">
        <v>84</v>
      </c>
      <c r="C111" s="199">
        <v>10271987</v>
      </c>
      <c r="D111" s="199" t="s">
        <v>215</v>
      </c>
      <c r="E111" s="199" t="s">
        <v>137</v>
      </c>
      <c r="F111" s="200">
        <v>43556</v>
      </c>
      <c r="G111" s="200">
        <v>43646</v>
      </c>
      <c r="H111" s="199">
        <v>613169</v>
      </c>
      <c r="I111" s="199">
        <v>613169</v>
      </c>
      <c r="J111" s="199">
        <v>0.71</v>
      </c>
      <c r="K111" s="199">
        <f t="shared" si="1"/>
        <v>435.35</v>
      </c>
    </row>
    <row r="112" spans="2:11" x14ac:dyDescent="0.25">
      <c r="B112" s="198">
        <v>85</v>
      </c>
      <c r="C112" s="199">
        <v>10271988</v>
      </c>
      <c r="D112" s="199" t="s">
        <v>216</v>
      </c>
      <c r="E112" s="199" t="s">
        <v>137</v>
      </c>
      <c r="F112" s="200">
        <v>43556</v>
      </c>
      <c r="G112" s="200">
        <v>43646</v>
      </c>
      <c r="H112" s="199">
        <v>505226</v>
      </c>
      <c r="I112" s="199">
        <v>505226</v>
      </c>
      <c r="J112" s="199">
        <v>0.71</v>
      </c>
      <c r="K112" s="199">
        <f t="shared" si="1"/>
        <v>358.71</v>
      </c>
    </row>
    <row r="113" spans="2:11" x14ac:dyDescent="0.25">
      <c r="B113" s="198">
        <v>86</v>
      </c>
      <c r="C113" s="199">
        <v>10271989</v>
      </c>
      <c r="D113" s="199" t="s">
        <v>217</v>
      </c>
      <c r="E113" s="199" t="s">
        <v>152</v>
      </c>
      <c r="F113" s="200">
        <v>43563</v>
      </c>
      <c r="G113" s="200">
        <v>43646</v>
      </c>
      <c r="H113" s="199">
        <v>1563223</v>
      </c>
      <c r="I113" s="199">
        <v>1563223</v>
      </c>
      <c r="J113" s="199">
        <v>0.71</v>
      </c>
      <c r="K113" s="199">
        <f t="shared" si="1"/>
        <v>1109.8900000000001</v>
      </c>
    </row>
    <row r="114" spans="2:11" x14ac:dyDescent="0.25">
      <c r="B114" s="198">
        <v>87</v>
      </c>
      <c r="C114" s="199">
        <v>10271990</v>
      </c>
      <c r="D114" s="199" t="s">
        <v>218</v>
      </c>
      <c r="E114" s="199" t="s">
        <v>137</v>
      </c>
      <c r="F114" s="200">
        <v>43556</v>
      </c>
      <c r="G114" s="200">
        <v>43646</v>
      </c>
      <c r="H114" s="199">
        <v>267881</v>
      </c>
      <c r="I114" s="199">
        <v>267881</v>
      </c>
      <c r="J114" s="199">
        <v>0.71</v>
      </c>
      <c r="K114" s="199">
        <f t="shared" si="1"/>
        <v>190.2</v>
      </c>
    </row>
    <row r="115" spans="2:11" x14ac:dyDescent="0.25">
      <c r="B115" s="198">
        <v>88</v>
      </c>
      <c r="C115" s="199">
        <v>10271991</v>
      </c>
      <c r="D115" s="199" t="s">
        <v>219</v>
      </c>
      <c r="E115" s="199" t="s">
        <v>137</v>
      </c>
      <c r="F115" s="200">
        <v>43556</v>
      </c>
      <c r="G115" s="200">
        <v>43646</v>
      </c>
      <c r="H115" s="199">
        <v>203514</v>
      </c>
      <c r="I115" s="199">
        <v>203514</v>
      </c>
      <c r="J115" s="199">
        <v>0.71</v>
      </c>
      <c r="K115" s="199">
        <f t="shared" si="1"/>
        <v>144.49</v>
      </c>
    </row>
    <row r="116" spans="2:11" x14ac:dyDescent="0.25">
      <c r="B116" s="198">
        <v>89</v>
      </c>
      <c r="C116" s="199">
        <v>10271992</v>
      </c>
      <c r="D116" s="199" t="s">
        <v>220</v>
      </c>
      <c r="E116" s="199" t="s">
        <v>137</v>
      </c>
      <c r="F116" s="200">
        <v>43566</v>
      </c>
      <c r="G116" s="200">
        <v>43646</v>
      </c>
      <c r="H116" s="199">
        <v>100001</v>
      </c>
      <c r="I116" s="199">
        <v>100001</v>
      </c>
      <c r="J116" s="199">
        <v>0.71</v>
      </c>
      <c r="K116" s="199">
        <f t="shared" si="1"/>
        <v>71</v>
      </c>
    </row>
    <row r="117" spans="2:11" x14ac:dyDescent="0.25">
      <c r="B117" s="198">
        <v>90</v>
      </c>
      <c r="C117" s="199">
        <v>10271993</v>
      </c>
      <c r="D117" s="199" t="s">
        <v>221</v>
      </c>
      <c r="E117" s="199" t="s">
        <v>137</v>
      </c>
      <c r="F117" s="200">
        <v>43556</v>
      </c>
      <c r="G117" s="200">
        <v>43646</v>
      </c>
      <c r="H117" s="199">
        <v>441846</v>
      </c>
      <c r="I117" s="199">
        <v>441846</v>
      </c>
      <c r="J117" s="199">
        <v>0.71</v>
      </c>
      <c r="K117" s="199">
        <f t="shared" si="1"/>
        <v>313.70999999999998</v>
      </c>
    </row>
    <row r="118" spans="2:11" x14ac:dyDescent="0.25">
      <c r="B118" s="198">
        <v>91</v>
      </c>
      <c r="C118" s="199">
        <v>10271995</v>
      </c>
      <c r="D118" s="199" t="s">
        <v>222</v>
      </c>
      <c r="E118" s="199" t="s">
        <v>137</v>
      </c>
      <c r="F118" s="200">
        <v>43563</v>
      </c>
      <c r="G118" s="200">
        <v>43640</v>
      </c>
      <c r="H118" s="199">
        <v>315203</v>
      </c>
      <c r="I118" s="199">
        <v>315203</v>
      </c>
      <c r="J118" s="199">
        <v>0.71</v>
      </c>
      <c r="K118" s="199">
        <f t="shared" si="1"/>
        <v>223.79</v>
      </c>
    </row>
    <row r="119" spans="2:11" x14ac:dyDescent="0.25">
      <c r="B119" s="198">
        <v>92</v>
      </c>
      <c r="C119" s="199">
        <v>10271996</v>
      </c>
      <c r="D119" s="199" t="s">
        <v>223</v>
      </c>
      <c r="E119" s="199" t="s">
        <v>137</v>
      </c>
      <c r="F119" s="200">
        <v>43560</v>
      </c>
      <c r="G119" s="200">
        <v>43646</v>
      </c>
      <c r="H119" s="199">
        <v>337925</v>
      </c>
      <c r="I119" s="199">
        <v>337925</v>
      </c>
      <c r="J119" s="199">
        <v>0.71</v>
      </c>
      <c r="K119" s="199">
        <f t="shared" si="1"/>
        <v>239.93</v>
      </c>
    </row>
    <row r="120" spans="2:11" x14ac:dyDescent="0.25">
      <c r="B120" s="198">
        <v>93</v>
      </c>
      <c r="C120" s="199">
        <v>10271997</v>
      </c>
      <c r="D120" s="199" t="s">
        <v>224</v>
      </c>
      <c r="E120" s="199" t="s">
        <v>137</v>
      </c>
      <c r="F120" s="200">
        <v>43558</v>
      </c>
      <c r="G120" s="200">
        <v>43646</v>
      </c>
      <c r="H120" s="199">
        <v>272029</v>
      </c>
      <c r="I120" s="199">
        <v>272029</v>
      </c>
      <c r="J120" s="199">
        <v>0.71</v>
      </c>
      <c r="K120" s="199">
        <f t="shared" si="1"/>
        <v>193.14</v>
      </c>
    </row>
    <row r="121" spans="2:11" x14ac:dyDescent="0.25">
      <c r="B121" s="198">
        <v>94</v>
      </c>
      <c r="C121" s="199">
        <v>10271998</v>
      </c>
      <c r="D121" s="199" t="s">
        <v>225</v>
      </c>
      <c r="E121" s="199" t="s">
        <v>137</v>
      </c>
      <c r="F121" s="200">
        <v>43579</v>
      </c>
      <c r="G121" s="200">
        <v>43646</v>
      </c>
      <c r="H121" s="199">
        <v>846069</v>
      </c>
      <c r="I121" s="199">
        <v>846069</v>
      </c>
      <c r="J121" s="199">
        <v>0.71</v>
      </c>
      <c r="K121" s="199">
        <f t="shared" si="1"/>
        <v>600.71</v>
      </c>
    </row>
    <row r="122" spans="2:11" x14ac:dyDescent="0.25">
      <c r="B122" s="198">
        <v>95</v>
      </c>
      <c r="C122" s="199">
        <v>10272000</v>
      </c>
      <c r="D122" s="199" t="s">
        <v>226</v>
      </c>
      <c r="E122" s="199" t="s">
        <v>137</v>
      </c>
      <c r="F122" s="200">
        <v>43558</v>
      </c>
      <c r="G122" s="200">
        <v>43604</v>
      </c>
      <c r="H122" s="199">
        <v>40309</v>
      </c>
      <c r="I122" s="199">
        <v>40309</v>
      </c>
      <c r="J122" s="199">
        <v>0.71</v>
      </c>
      <c r="K122" s="199">
        <f t="shared" si="1"/>
        <v>28.62</v>
      </c>
    </row>
    <row r="123" spans="2:11" x14ac:dyDescent="0.25">
      <c r="B123" s="198">
        <v>96</v>
      </c>
      <c r="C123" s="199">
        <v>10272001</v>
      </c>
      <c r="D123" s="199" t="s">
        <v>227</v>
      </c>
      <c r="E123" s="199" t="s">
        <v>137</v>
      </c>
      <c r="F123" s="200">
        <v>43556</v>
      </c>
      <c r="G123" s="200">
        <v>43632</v>
      </c>
      <c r="H123" s="199">
        <v>124533</v>
      </c>
      <c r="I123" s="199">
        <v>124533</v>
      </c>
      <c r="J123" s="199">
        <v>0.71</v>
      </c>
      <c r="K123" s="199">
        <f t="shared" si="1"/>
        <v>88.42</v>
      </c>
    </row>
    <row r="124" spans="2:11" x14ac:dyDescent="0.25">
      <c r="B124" s="198">
        <v>97</v>
      </c>
      <c r="C124" s="199">
        <v>10272002</v>
      </c>
      <c r="D124" s="199" t="s">
        <v>228</v>
      </c>
      <c r="E124" s="199" t="s">
        <v>137</v>
      </c>
      <c r="F124" s="200">
        <v>43565</v>
      </c>
      <c r="G124" s="200">
        <v>43646</v>
      </c>
      <c r="H124" s="199">
        <v>3151838</v>
      </c>
      <c r="I124" s="199">
        <v>3151838</v>
      </c>
      <c r="J124" s="199">
        <v>0.71</v>
      </c>
      <c r="K124" s="199">
        <f t="shared" si="1"/>
        <v>2237.8000000000002</v>
      </c>
    </row>
    <row r="125" spans="2:11" x14ac:dyDescent="0.25">
      <c r="B125" s="198">
        <v>98</v>
      </c>
      <c r="C125" s="199">
        <v>10272003</v>
      </c>
      <c r="D125" s="199" t="s">
        <v>229</v>
      </c>
      <c r="E125" s="199" t="s">
        <v>137</v>
      </c>
      <c r="F125" s="200">
        <v>43586</v>
      </c>
      <c r="G125" s="200">
        <v>43616</v>
      </c>
      <c r="H125" s="199">
        <v>335257</v>
      </c>
      <c r="I125" s="199">
        <v>335257</v>
      </c>
      <c r="J125" s="199">
        <v>0.71</v>
      </c>
      <c r="K125" s="199">
        <f t="shared" si="1"/>
        <v>238.03</v>
      </c>
    </row>
    <row r="126" spans="2:11" x14ac:dyDescent="0.25">
      <c r="B126" s="198">
        <v>99</v>
      </c>
      <c r="C126" s="199">
        <v>10272005</v>
      </c>
      <c r="D126" s="199" t="s">
        <v>230</v>
      </c>
      <c r="E126" s="199" t="s">
        <v>137</v>
      </c>
      <c r="F126" s="200">
        <v>43557</v>
      </c>
      <c r="G126" s="200">
        <v>43583</v>
      </c>
      <c r="H126" s="199">
        <v>239</v>
      </c>
      <c r="I126" s="199">
        <v>239</v>
      </c>
      <c r="J126" s="199">
        <v>0.71</v>
      </c>
      <c r="K126" s="199">
        <f t="shared" si="1"/>
        <v>0.17</v>
      </c>
    </row>
    <row r="127" spans="2:11" x14ac:dyDescent="0.25">
      <c r="B127" s="198">
        <v>100</v>
      </c>
      <c r="C127" s="199">
        <v>10272006</v>
      </c>
      <c r="D127" s="199" t="s">
        <v>231</v>
      </c>
      <c r="E127" s="199" t="s">
        <v>137</v>
      </c>
      <c r="F127" s="200">
        <v>43563</v>
      </c>
      <c r="G127" s="200">
        <v>43639</v>
      </c>
      <c r="H127" s="199">
        <v>268532</v>
      </c>
      <c r="I127" s="199">
        <v>268532</v>
      </c>
      <c r="J127" s="199">
        <v>0.71</v>
      </c>
      <c r="K127" s="199">
        <f t="shared" si="1"/>
        <v>190.66</v>
      </c>
    </row>
    <row r="128" spans="2:11" x14ac:dyDescent="0.25">
      <c r="B128" s="198">
        <v>101</v>
      </c>
      <c r="C128" s="199">
        <v>10272007</v>
      </c>
      <c r="D128" s="199" t="s">
        <v>232</v>
      </c>
      <c r="E128" s="199" t="s">
        <v>137</v>
      </c>
      <c r="F128" s="200">
        <v>43556</v>
      </c>
      <c r="G128" s="200">
        <v>43639</v>
      </c>
      <c r="H128" s="199">
        <v>156746</v>
      </c>
      <c r="I128" s="199">
        <v>156746</v>
      </c>
      <c r="J128" s="199">
        <v>0.71</v>
      </c>
      <c r="K128" s="199">
        <f t="shared" si="1"/>
        <v>111.29</v>
      </c>
    </row>
    <row r="129" spans="2:11" x14ac:dyDescent="0.25">
      <c r="B129" s="198">
        <v>102</v>
      </c>
      <c r="C129" s="199">
        <v>10272008</v>
      </c>
      <c r="D129" s="199" t="s">
        <v>233</v>
      </c>
      <c r="E129" s="199" t="s">
        <v>137</v>
      </c>
      <c r="F129" s="200">
        <v>43566</v>
      </c>
      <c r="G129" s="200">
        <v>43646</v>
      </c>
      <c r="H129" s="199">
        <v>1112865</v>
      </c>
      <c r="I129" s="199">
        <v>1112865</v>
      </c>
      <c r="J129" s="199">
        <v>0.71</v>
      </c>
      <c r="K129" s="199">
        <f t="shared" si="1"/>
        <v>790.13</v>
      </c>
    </row>
    <row r="130" spans="2:11" x14ac:dyDescent="0.25">
      <c r="B130" s="198">
        <v>103</v>
      </c>
      <c r="C130" s="199">
        <v>10272008</v>
      </c>
      <c r="D130" s="199" t="s">
        <v>233</v>
      </c>
      <c r="E130" s="199" t="s">
        <v>152</v>
      </c>
      <c r="F130" s="200">
        <v>43566</v>
      </c>
      <c r="G130" s="200">
        <v>43646</v>
      </c>
      <c r="H130" s="199">
        <v>153225</v>
      </c>
      <c r="I130" s="199">
        <v>153225</v>
      </c>
      <c r="J130" s="199">
        <v>0.71</v>
      </c>
      <c r="K130" s="199">
        <f t="shared" si="1"/>
        <v>108.79</v>
      </c>
    </row>
    <row r="131" spans="2:11" x14ac:dyDescent="0.25">
      <c r="B131" s="198">
        <v>104</v>
      </c>
      <c r="C131" s="199">
        <v>10272009</v>
      </c>
      <c r="D131" s="199" t="s">
        <v>234</v>
      </c>
      <c r="E131" s="199" t="s">
        <v>137</v>
      </c>
      <c r="F131" s="200">
        <v>43570</v>
      </c>
      <c r="G131" s="200">
        <v>43590</v>
      </c>
      <c r="H131" s="199">
        <v>152382</v>
      </c>
      <c r="I131" s="199">
        <v>152382</v>
      </c>
      <c r="J131" s="199">
        <v>0.71</v>
      </c>
      <c r="K131" s="199">
        <f t="shared" si="1"/>
        <v>108.19</v>
      </c>
    </row>
    <row r="132" spans="2:11" x14ac:dyDescent="0.25">
      <c r="B132" s="198">
        <v>105</v>
      </c>
      <c r="C132" s="199">
        <v>10272010</v>
      </c>
      <c r="D132" s="199" t="s">
        <v>235</v>
      </c>
      <c r="E132" s="199" t="s">
        <v>137</v>
      </c>
      <c r="F132" s="200">
        <v>43563</v>
      </c>
      <c r="G132" s="200">
        <v>43646</v>
      </c>
      <c r="H132" s="199">
        <v>733526</v>
      </c>
      <c r="I132" s="199">
        <v>733526</v>
      </c>
      <c r="J132" s="199">
        <v>0.71</v>
      </c>
      <c r="K132" s="199">
        <f t="shared" si="1"/>
        <v>520.79999999999995</v>
      </c>
    </row>
    <row r="133" spans="2:11" x14ac:dyDescent="0.25">
      <c r="B133" s="198">
        <v>106</v>
      </c>
      <c r="C133" s="199">
        <v>10272010</v>
      </c>
      <c r="D133" s="199" t="s">
        <v>235</v>
      </c>
      <c r="E133" s="199" t="s">
        <v>152</v>
      </c>
      <c r="F133" s="200">
        <v>43563</v>
      </c>
      <c r="G133" s="200">
        <v>43646</v>
      </c>
      <c r="H133" s="199">
        <v>202887</v>
      </c>
      <c r="I133" s="199">
        <v>202887</v>
      </c>
      <c r="J133" s="199">
        <v>0.71</v>
      </c>
      <c r="K133" s="199">
        <f t="shared" si="1"/>
        <v>144.05000000000001</v>
      </c>
    </row>
    <row r="134" spans="2:11" x14ac:dyDescent="0.25">
      <c r="B134" s="198">
        <v>107</v>
      </c>
      <c r="C134" s="199">
        <v>10272011</v>
      </c>
      <c r="D134" s="199" t="s">
        <v>236</v>
      </c>
      <c r="E134" s="199" t="s">
        <v>137</v>
      </c>
      <c r="F134" s="200">
        <v>43570</v>
      </c>
      <c r="G134" s="200">
        <v>43646</v>
      </c>
      <c r="H134" s="199">
        <v>276901</v>
      </c>
      <c r="I134" s="199">
        <v>276901</v>
      </c>
      <c r="J134" s="199">
        <v>0.71</v>
      </c>
      <c r="K134" s="199">
        <f t="shared" si="1"/>
        <v>196.6</v>
      </c>
    </row>
    <row r="135" spans="2:11" x14ac:dyDescent="0.25">
      <c r="B135" s="198">
        <v>108</v>
      </c>
      <c r="C135" s="199">
        <v>10272012</v>
      </c>
      <c r="D135" s="199" t="s">
        <v>237</v>
      </c>
      <c r="E135" s="199" t="s">
        <v>137</v>
      </c>
      <c r="F135" s="200">
        <v>43577</v>
      </c>
      <c r="G135" s="200">
        <v>43592</v>
      </c>
      <c r="H135" s="199">
        <v>148905</v>
      </c>
      <c r="I135" s="199">
        <v>148905</v>
      </c>
      <c r="J135" s="199">
        <v>0.71</v>
      </c>
      <c r="K135" s="199">
        <f t="shared" si="1"/>
        <v>105.72</v>
      </c>
    </row>
    <row r="136" spans="2:11" x14ac:dyDescent="0.25">
      <c r="B136" s="198">
        <v>109</v>
      </c>
      <c r="C136" s="199">
        <v>10272013</v>
      </c>
      <c r="D136" s="199" t="s">
        <v>238</v>
      </c>
      <c r="E136" s="199" t="s">
        <v>137</v>
      </c>
      <c r="F136" s="200">
        <v>43561</v>
      </c>
      <c r="G136" s="200">
        <v>43597</v>
      </c>
      <c r="H136" s="199">
        <v>55233</v>
      </c>
      <c r="I136" s="199">
        <v>55233</v>
      </c>
      <c r="J136" s="199">
        <v>0.71</v>
      </c>
      <c r="K136" s="199">
        <f t="shared" si="1"/>
        <v>39.22</v>
      </c>
    </row>
    <row r="137" spans="2:11" x14ac:dyDescent="0.25">
      <c r="B137" s="198">
        <v>110</v>
      </c>
      <c r="C137" s="199">
        <v>10272014</v>
      </c>
      <c r="D137" s="199" t="s">
        <v>239</v>
      </c>
      <c r="E137" s="199" t="s">
        <v>137</v>
      </c>
      <c r="F137" s="200">
        <v>43556</v>
      </c>
      <c r="G137" s="200">
        <v>43646</v>
      </c>
      <c r="H137" s="199">
        <v>1962</v>
      </c>
      <c r="I137" s="199">
        <v>1962</v>
      </c>
      <c r="J137" s="199">
        <v>0.71</v>
      </c>
      <c r="K137" s="199">
        <f t="shared" si="1"/>
        <v>1.39</v>
      </c>
    </row>
    <row r="138" spans="2:11" x14ac:dyDescent="0.25">
      <c r="B138" s="198">
        <v>111</v>
      </c>
      <c r="C138" s="199">
        <v>10272015</v>
      </c>
      <c r="D138" s="199" t="s">
        <v>240</v>
      </c>
      <c r="E138" s="199" t="s">
        <v>137</v>
      </c>
      <c r="F138" s="200">
        <v>43584</v>
      </c>
      <c r="G138" s="200">
        <v>43632</v>
      </c>
      <c r="H138" s="199">
        <v>440182</v>
      </c>
      <c r="I138" s="199">
        <v>440182</v>
      </c>
      <c r="J138" s="199">
        <v>0.71</v>
      </c>
      <c r="K138" s="199">
        <f t="shared" si="1"/>
        <v>312.52999999999997</v>
      </c>
    </row>
    <row r="139" spans="2:11" x14ac:dyDescent="0.25">
      <c r="B139" s="198">
        <v>112</v>
      </c>
      <c r="C139" s="199">
        <v>10272016</v>
      </c>
      <c r="D139" s="199" t="s">
        <v>241</v>
      </c>
      <c r="E139" s="199" t="s">
        <v>137</v>
      </c>
      <c r="F139" s="200">
        <v>43556</v>
      </c>
      <c r="G139" s="200">
        <v>43646</v>
      </c>
      <c r="H139" s="199">
        <v>2390</v>
      </c>
      <c r="I139" s="199">
        <v>2390</v>
      </c>
      <c r="J139" s="199">
        <v>0.71</v>
      </c>
      <c r="K139" s="199">
        <f t="shared" si="1"/>
        <v>1.7</v>
      </c>
    </row>
    <row r="140" spans="2:11" x14ac:dyDescent="0.25">
      <c r="B140" s="198">
        <v>113</v>
      </c>
      <c r="C140" s="199">
        <v>10272017</v>
      </c>
      <c r="D140" s="199" t="s">
        <v>242</v>
      </c>
      <c r="E140" s="199" t="s">
        <v>137</v>
      </c>
      <c r="F140" s="200">
        <v>43557</v>
      </c>
      <c r="G140" s="200">
        <v>43646</v>
      </c>
      <c r="H140" s="199">
        <v>95499</v>
      </c>
      <c r="I140" s="199">
        <v>95499</v>
      </c>
      <c r="J140" s="199">
        <v>0.71</v>
      </c>
      <c r="K140" s="199">
        <f t="shared" si="1"/>
        <v>67.8</v>
      </c>
    </row>
    <row r="141" spans="2:11" x14ac:dyDescent="0.25">
      <c r="B141" s="198">
        <v>114</v>
      </c>
      <c r="C141" s="199">
        <v>10272018</v>
      </c>
      <c r="D141" s="199" t="s">
        <v>243</v>
      </c>
      <c r="E141" s="199" t="s">
        <v>137</v>
      </c>
      <c r="F141" s="200">
        <v>43575</v>
      </c>
      <c r="G141" s="200">
        <v>43609</v>
      </c>
      <c r="H141" s="199">
        <v>984331</v>
      </c>
      <c r="I141" s="199">
        <v>984331</v>
      </c>
      <c r="J141" s="199">
        <v>0.71</v>
      </c>
      <c r="K141" s="199">
        <f t="shared" si="1"/>
        <v>698.88</v>
      </c>
    </row>
    <row r="142" spans="2:11" x14ac:dyDescent="0.25">
      <c r="B142" s="198">
        <v>115</v>
      </c>
      <c r="C142" s="199">
        <v>10272019</v>
      </c>
      <c r="D142" s="199" t="s">
        <v>244</v>
      </c>
      <c r="E142" s="199" t="s">
        <v>137</v>
      </c>
      <c r="F142" s="200">
        <v>43556</v>
      </c>
      <c r="G142" s="200">
        <v>43646</v>
      </c>
      <c r="H142" s="199">
        <v>298765</v>
      </c>
      <c r="I142" s="199">
        <v>298765</v>
      </c>
      <c r="J142" s="199">
        <v>0.71</v>
      </c>
      <c r="K142" s="199">
        <f t="shared" si="1"/>
        <v>212.12</v>
      </c>
    </row>
    <row r="143" spans="2:11" x14ac:dyDescent="0.25">
      <c r="B143" s="198">
        <v>116</v>
      </c>
      <c r="C143" s="199">
        <v>10272020</v>
      </c>
      <c r="D143" s="199" t="s">
        <v>245</v>
      </c>
      <c r="E143" s="199" t="s">
        <v>137</v>
      </c>
      <c r="F143" s="200">
        <v>43558</v>
      </c>
      <c r="G143" s="200">
        <v>43646</v>
      </c>
      <c r="H143" s="199">
        <v>20594</v>
      </c>
      <c r="I143" s="199">
        <v>20594</v>
      </c>
      <c r="J143" s="199">
        <v>0.71</v>
      </c>
      <c r="K143" s="199">
        <f t="shared" si="1"/>
        <v>14.62</v>
      </c>
    </row>
    <row r="144" spans="2:11" x14ac:dyDescent="0.25">
      <c r="B144" s="198">
        <v>117</v>
      </c>
      <c r="C144" s="199">
        <v>10272021</v>
      </c>
      <c r="D144" s="199" t="s">
        <v>246</v>
      </c>
      <c r="E144" s="199" t="s">
        <v>152</v>
      </c>
      <c r="F144" s="200">
        <v>43563</v>
      </c>
      <c r="G144" s="200">
        <v>43646</v>
      </c>
      <c r="H144" s="199">
        <v>318784</v>
      </c>
      <c r="I144" s="199">
        <v>318784</v>
      </c>
      <c r="J144" s="199">
        <v>0.71</v>
      </c>
      <c r="K144" s="199">
        <f t="shared" si="1"/>
        <v>226.34</v>
      </c>
    </row>
    <row r="145" spans="2:11" x14ac:dyDescent="0.25">
      <c r="B145" s="198">
        <v>118</v>
      </c>
      <c r="C145" s="199">
        <v>10272022</v>
      </c>
      <c r="D145" s="199" t="s">
        <v>247</v>
      </c>
      <c r="E145" s="199" t="s">
        <v>137</v>
      </c>
      <c r="F145" s="200">
        <v>43556</v>
      </c>
      <c r="G145" s="200">
        <v>43646</v>
      </c>
      <c r="H145" s="199">
        <v>672172</v>
      </c>
      <c r="I145" s="199">
        <v>672172</v>
      </c>
      <c r="J145" s="199">
        <v>0.71</v>
      </c>
      <c r="K145" s="199">
        <f t="shared" si="1"/>
        <v>477.24</v>
      </c>
    </row>
    <row r="146" spans="2:11" x14ac:dyDescent="0.25">
      <c r="B146" s="198">
        <v>119</v>
      </c>
      <c r="C146" s="199">
        <v>10272023</v>
      </c>
      <c r="D146" s="199" t="s">
        <v>248</v>
      </c>
      <c r="E146" s="199" t="s">
        <v>137</v>
      </c>
      <c r="F146" s="200">
        <v>43556</v>
      </c>
      <c r="G146" s="200">
        <v>43646</v>
      </c>
      <c r="H146" s="199">
        <v>243400</v>
      </c>
      <c r="I146" s="199">
        <v>243400</v>
      </c>
      <c r="J146" s="199">
        <v>0.71</v>
      </c>
      <c r="K146" s="199">
        <f t="shared" si="1"/>
        <v>172.81</v>
      </c>
    </row>
    <row r="147" spans="2:11" x14ac:dyDescent="0.25">
      <c r="B147" s="198">
        <v>120</v>
      </c>
      <c r="C147" s="199">
        <v>10272024</v>
      </c>
      <c r="D147" s="199" t="s">
        <v>249</v>
      </c>
      <c r="E147" s="199" t="s">
        <v>137</v>
      </c>
      <c r="F147" s="200">
        <v>43565</v>
      </c>
      <c r="G147" s="200">
        <v>43674</v>
      </c>
      <c r="H147" s="199">
        <v>296490</v>
      </c>
      <c r="I147" s="199">
        <v>296490</v>
      </c>
      <c r="J147" s="199">
        <v>0.71</v>
      </c>
      <c r="K147" s="199">
        <f t="shared" si="1"/>
        <v>210.51</v>
      </c>
    </row>
    <row r="148" spans="2:11" x14ac:dyDescent="0.25">
      <c r="B148" s="198">
        <v>121</v>
      </c>
      <c r="C148" s="199">
        <v>10272024</v>
      </c>
      <c r="D148" s="199" t="s">
        <v>249</v>
      </c>
      <c r="E148" s="199" t="s">
        <v>152</v>
      </c>
      <c r="F148" s="200">
        <v>43565</v>
      </c>
      <c r="G148" s="200">
        <v>43674</v>
      </c>
      <c r="H148" s="199">
        <v>14958</v>
      </c>
      <c r="I148" s="199">
        <v>14958</v>
      </c>
      <c r="J148" s="199">
        <v>0.71</v>
      </c>
      <c r="K148" s="199">
        <f t="shared" si="1"/>
        <v>10.62</v>
      </c>
    </row>
    <row r="149" spans="2:11" x14ac:dyDescent="0.25">
      <c r="B149" s="198">
        <v>122</v>
      </c>
      <c r="C149" s="199">
        <v>10272025</v>
      </c>
      <c r="D149" s="199" t="s">
        <v>250</v>
      </c>
      <c r="E149" s="199" t="s">
        <v>137</v>
      </c>
      <c r="F149" s="200">
        <v>43556</v>
      </c>
      <c r="G149" s="200">
        <v>43646</v>
      </c>
      <c r="H149" s="199">
        <v>2795</v>
      </c>
      <c r="I149" s="199">
        <v>2795</v>
      </c>
      <c r="J149" s="199">
        <v>0.71</v>
      </c>
      <c r="K149" s="199">
        <f t="shared" si="1"/>
        <v>1.98</v>
      </c>
    </row>
    <row r="150" spans="2:11" x14ac:dyDescent="0.25">
      <c r="B150" s="198">
        <v>123</v>
      </c>
      <c r="C150" s="199">
        <v>10272026</v>
      </c>
      <c r="D150" s="199" t="s">
        <v>251</v>
      </c>
      <c r="E150" s="199" t="s">
        <v>137</v>
      </c>
      <c r="F150" s="200">
        <v>43556</v>
      </c>
      <c r="G150" s="200">
        <v>43646</v>
      </c>
      <c r="H150" s="199">
        <v>37820</v>
      </c>
      <c r="I150" s="199">
        <v>37820</v>
      </c>
      <c r="J150" s="199">
        <v>0.71</v>
      </c>
      <c r="K150" s="199">
        <f t="shared" si="1"/>
        <v>26.85</v>
      </c>
    </row>
    <row r="151" spans="2:11" x14ac:dyDescent="0.25">
      <c r="B151" s="198">
        <v>124</v>
      </c>
      <c r="C151" s="199">
        <v>10272027</v>
      </c>
      <c r="D151" s="199" t="s">
        <v>252</v>
      </c>
      <c r="E151" s="199" t="s">
        <v>137</v>
      </c>
      <c r="F151" s="200">
        <v>43556</v>
      </c>
      <c r="G151" s="200">
        <v>43646</v>
      </c>
      <c r="H151" s="199">
        <v>769865</v>
      </c>
      <c r="I151" s="199">
        <v>769865</v>
      </c>
      <c r="J151" s="199">
        <v>0.71</v>
      </c>
      <c r="K151" s="199">
        <f t="shared" si="1"/>
        <v>546.6</v>
      </c>
    </row>
    <row r="152" spans="2:11" x14ac:dyDescent="0.25">
      <c r="B152" s="198">
        <v>125</v>
      </c>
      <c r="C152" s="199">
        <v>10272028</v>
      </c>
      <c r="D152" s="199" t="s">
        <v>253</v>
      </c>
      <c r="E152" s="199" t="s">
        <v>137</v>
      </c>
      <c r="F152" s="200">
        <v>43570</v>
      </c>
      <c r="G152" s="200">
        <v>43611</v>
      </c>
      <c r="H152" s="199">
        <v>533053</v>
      </c>
      <c r="I152" s="199">
        <v>533053</v>
      </c>
      <c r="J152" s="199">
        <v>0.71</v>
      </c>
      <c r="K152" s="199">
        <f t="shared" si="1"/>
        <v>378.47</v>
      </c>
    </row>
    <row r="153" spans="2:11" x14ac:dyDescent="0.25">
      <c r="B153" s="198">
        <v>126</v>
      </c>
      <c r="C153" s="199">
        <v>10272029</v>
      </c>
      <c r="D153" s="199" t="s">
        <v>254</v>
      </c>
      <c r="E153" s="199" t="s">
        <v>137</v>
      </c>
      <c r="F153" s="200">
        <v>43556</v>
      </c>
      <c r="G153" s="200">
        <v>43632</v>
      </c>
      <c r="H153" s="199">
        <v>16910</v>
      </c>
      <c r="I153" s="199">
        <v>16910</v>
      </c>
      <c r="J153" s="199">
        <v>0.71</v>
      </c>
      <c r="K153" s="199">
        <f t="shared" si="1"/>
        <v>12.01</v>
      </c>
    </row>
    <row r="154" spans="2:11" x14ac:dyDescent="0.25">
      <c r="B154" s="198">
        <v>127</v>
      </c>
      <c r="C154" s="199">
        <v>10272030</v>
      </c>
      <c r="D154" s="199" t="s">
        <v>255</v>
      </c>
      <c r="E154" s="199" t="s">
        <v>137</v>
      </c>
      <c r="F154" s="200">
        <v>43556</v>
      </c>
      <c r="G154" s="200">
        <v>43611</v>
      </c>
      <c r="H154" s="199">
        <v>425233</v>
      </c>
      <c r="I154" s="199">
        <v>425233</v>
      </c>
      <c r="J154" s="199">
        <v>0.71</v>
      </c>
      <c r="K154" s="199">
        <f t="shared" si="1"/>
        <v>301.92</v>
      </c>
    </row>
    <row r="155" spans="2:11" x14ac:dyDescent="0.25">
      <c r="B155" s="198">
        <v>128</v>
      </c>
      <c r="C155" s="199">
        <v>10272031</v>
      </c>
      <c r="D155" s="199" t="s">
        <v>256</v>
      </c>
      <c r="E155" s="199" t="s">
        <v>152</v>
      </c>
      <c r="F155" s="200">
        <v>43557</v>
      </c>
      <c r="G155" s="200">
        <v>43639</v>
      </c>
      <c r="H155" s="199">
        <v>2298965</v>
      </c>
      <c r="I155" s="199">
        <v>2298965</v>
      </c>
      <c r="J155" s="199">
        <v>0.71</v>
      </c>
      <c r="K155" s="199">
        <f t="shared" si="1"/>
        <v>1632.27</v>
      </c>
    </row>
    <row r="156" spans="2:11" x14ac:dyDescent="0.25">
      <c r="B156" s="198">
        <v>129</v>
      </c>
      <c r="C156" s="199">
        <v>10272032</v>
      </c>
      <c r="D156" s="199" t="s">
        <v>257</v>
      </c>
      <c r="E156" s="199" t="s">
        <v>137</v>
      </c>
      <c r="F156" s="200">
        <v>43556</v>
      </c>
      <c r="G156" s="200">
        <v>43646</v>
      </c>
      <c r="H156" s="199">
        <v>337785</v>
      </c>
      <c r="I156" s="199">
        <v>337785</v>
      </c>
      <c r="J156" s="199">
        <v>0.71</v>
      </c>
      <c r="K156" s="199">
        <f t="shared" ref="K156:K219" si="2">ROUND(I156*(J156/1000),2)</f>
        <v>239.83</v>
      </c>
    </row>
    <row r="157" spans="2:11" x14ac:dyDescent="0.25">
      <c r="B157" s="198">
        <v>130</v>
      </c>
      <c r="C157" s="199">
        <v>10272033</v>
      </c>
      <c r="D157" s="199" t="s">
        <v>258</v>
      </c>
      <c r="E157" s="199" t="s">
        <v>137</v>
      </c>
      <c r="F157" s="200">
        <v>43556</v>
      </c>
      <c r="G157" s="200">
        <v>43646</v>
      </c>
      <c r="H157" s="199">
        <v>102831</v>
      </c>
      <c r="I157" s="199">
        <v>102831</v>
      </c>
      <c r="J157" s="199">
        <v>0.71</v>
      </c>
      <c r="K157" s="199">
        <f t="shared" si="2"/>
        <v>73.010000000000005</v>
      </c>
    </row>
    <row r="158" spans="2:11" x14ac:dyDescent="0.25">
      <c r="B158" s="198">
        <v>131</v>
      </c>
      <c r="C158" s="199">
        <v>10272034</v>
      </c>
      <c r="D158" s="199" t="s">
        <v>259</v>
      </c>
      <c r="E158" s="199" t="s">
        <v>137</v>
      </c>
      <c r="F158" s="200">
        <v>43557</v>
      </c>
      <c r="G158" s="200">
        <v>43646</v>
      </c>
      <c r="H158" s="199">
        <v>1184597</v>
      </c>
      <c r="I158" s="199">
        <v>1184597</v>
      </c>
      <c r="J158" s="199">
        <v>0.71</v>
      </c>
      <c r="K158" s="199">
        <f t="shared" si="2"/>
        <v>841.06</v>
      </c>
    </row>
    <row r="159" spans="2:11" x14ac:dyDescent="0.25">
      <c r="B159" s="198">
        <v>132</v>
      </c>
      <c r="C159" s="199">
        <v>10272035</v>
      </c>
      <c r="D159" s="199" t="s">
        <v>260</v>
      </c>
      <c r="E159" s="199" t="s">
        <v>152</v>
      </c>
      <c r="F159" s="200">
        <v>43567</v>
      </c>
      <c r="G159" s="200">
        <v>43590</v>
      </c>
      <c r="H159" s="199">
        <v>20098</v>
      </c>
      <c r="I159" s="199">
        <v>20098</v>
      </c>
      <c r="J159" s="199">
        <v>0.71</v>
      </c>
      <c r="K159" s="199">
        <f t="shared" si="2"/>
        <v>14.27</v>
      </c>
    </row>
    <row r="160" spans="2:11" x14ac:dyDescent="0.25">
      <c r="B160" s="198">
        <v>133</v>
      </c>
      <c r="C160" s="199">
        <v>10272036</v>
      </c>
      <c r="D160" s="199" t="s">
        <v>261</v>
      </c>
      <c r="E160" s="199" t="s">
        <v>137</v>
      </c>
      <c r="F160" s="200">
        <v>43557</v>
      </c>
      <c r="G160" s="200">
        <v>43646</v>
      </c>
      <c r="H160" s="199">
        <v>132163</v>
      </c>
      <c r="I160" s="199">
        <v>132163</v>
      </c>
      <c r="J160" s="199">
        <v>0.71</v>
      </c>
      <c r="K160" s="199">
        <f t="shared" si="2"/>
        <v>93.84</v>
      </c>
    </row>
    <row r="161" spans="2:11" x14ac:dyDescent="0.25">
      <c r="B161" s="198">
        <v>134</v>
      </c>
      <c r="C161" s="199">
        <v>10272036</v>
      </c>
      <c r="D161" s="199" t="s">
        <v>261</v>
      </c>
      <c r="E161" s="199" t="s">
        <v>152</v>
      </c>
      <c r="F161" s="200">
        <v>43557</v>
      </c>
      <c r="G161" s="200">
        <v>43646</v>
      </c>
      <c r="H161" s="199">
        <v>1272</v>
      </c>
      <c r="I161" s="199">
        <v>1272</v>
      </c>
      <c r="J161" s="199">
        <v>0.71</v>
      </c>
      <c r="K161" s="199">
        <f t="shared" si="2"/>
        <v>0.9</v>
      </c>
    </row>
    <row r="162" spans="2:11" x14ac:dyDescent="0.25">
      <c r="B162" s="198">
        <v>135</v>
      </c>
      <c r="C162" s="199">
        <v>10272037</v>
      </c>
      <c r="D162" s="199" t="s">
        <v>262</v>
      </c>
      <c r="E162" s="199" t="s">
        <v>137</v>
      </c>
      <c r="F162" s="200">
        <v>43563</v>
      </c>
      <c r="G162" s="200">
        <v>43646</v>
      </c>
      <c r="H162" s="199">
        <v>897</v>
      </c>
      <c r="I162" s="199">
        <v>897</v>
      </c>
      <c r="J162" s="199">
        <v>0.71</v>
      </c>
      <c r="K162" s="199">
        <f t="shared" si="2"/>
        <v>0.64</v>
      </c>
    </row>
    <row r="163" spans="2:11" x14ac:dyDescent="0.25">
      <c r="B163" s="198">
        <v>136</v>
      </c>
      <c r="C163" s="199">
        <v>10272038</v>
      </c>
      <c r="D163" s="199" t="s">
        <v>263</v>
      </c>
      <c r="E163" s="199" t="s">
        <v>137</v>
      </c>
      <c r="F163" s="200">
        <v>43560</v>
      </c>
      <c r="G163" s="200">
        <v>43604</v>
      </c>
      <c r="H163" s="199">
        <v>1201313</v>
      </c>
      <c r="I163" s="199">
        <v>1201313</v>
      </c>
      <c r="J163" s="199">
        <v>0.71</v>
      </c>
      <c r="K163" s="199">
        <f t="shared" si="2"/>
        <v>852.93</v>
      </c>
    </row>
    <row r="164" spans="2:11" x14ac:dyDescent="0.25">
      <c r="B164" s="198">
        <v>137</v>
      </c>
      <c r="C164" s="199">
        <v>10272039</v>
      </c>
      <c r="D164" s="199" t="s">
        <v>264</v>
      </c>
      <c r="E164" s="199" t="s">
        <v>137</v>
      </c>
      <c r="F164" s="200">
        <v>43578</v>
      </c>
      <c r="G164" s="200">
        <v>43646</v>
      </c>
      <c r="H164" s="199">
        <v>2692605</v>
      </c>
      <c r="I164" s="199">
        <v>2692605</v>
      </c>
      <c r="J164" s="199">
        <v>0.71</v>
      </c>
      <c r="K164" s="199">
        <f t="shared" si="2"/>
        <v>1911.75</v>
      </c>
    </row>
    <row r="165" spans="2:11" x14ac:dyDescent="0.25">
      <c r="B165" s="198">
        <v>138</v>
      </c>
      <c r="C165" s="199">
        <v>10272040</v>
      </c>
      <c r="D165" s="199" t="s">
        <v>265</v>
      </c>
      <c r="E165" s="199" t="s">
        <v>137</v>
      </c>
      <c r="F165" s="200">
        <v>43557</v>
      </c>
      <c r="G165" s="200">
        <v>43646</v>
      </c>
      <c r="H165" s="199">
        <v>560568</v>
      </c>
      <c r="I165" s="199">
        <v>560568</v>
      </c>
      <c r="J165" s="199">
        <v>0.71</v>
      </c>
      <c r="K165" s="199">
        <f t="shared" si="2"/>
        <v>398</v>
      </c>
    </row>
    <row r="166" spans="2:11" x14ac:dyDescent="0.25">
      <c r="B166" s="198">
        <v>139</v>
      </c>
      <c r="C166" s="199">
        <v>10272041</v>
      </c>
      <c r="D166" s="199" t="s">
        <v>266</v>
      </c>
      <c r="E166" s="199" t="s">
        <v>137</v>
      </c>
      <c r="F166" s="200">
        <v>43558</v>
      </c>
      <c r="G166" s="200">
        <v>43597</v>
      </c>
      <c r="H166" s="199">
        <v>258699</v>
      </c>
      <c r="I166" s="199">
        <v>258699</v>
      </c>
      <c r="J166" s="199">
        <v>0.71</v>
      </c>
      <c r="K166" s="199">
        <f t="shared" si="2"/>
        <v>183.68</v>
      </c>
    </row>
    <row r="167" spans="2:11" x14ac:dyDescent="0.25">
      <c r="B167" s="198">
        <v>140</v>
      </c>
      <c r="C167" s="199">
        <v>10272042</v>
      </c>
      <c r="D167" s="199" t="s">
        <v>267</v>
      </c>
      <c r="E167" s="199" t="s">
        <v>137</v>
      </c>
      <c r="F167" s="200">
        <v>43577</v>
      </c>
      <c r="G167" s="200">
        <v>43597</v>
      </c>
      <c r="H167" s="199">
        <v>314063</v>
      </c>
      <c r="I167" s="199">
        <v>314063</v>
      </c>
      <c r="J167" s="199">
        <v>0.71</v>
      </c>
      <c r="K167" s="199">
        <f t="shared" si="2"/>
        <v>222.98</v>
      </c>
    </row>
    <row r="168" spans="2:11" x14ac:dyDescent="0.25">
      <c r="B168" s="198">
        <v>141</v>
      </c>
      <c r="C168" s="199">
        <v>10272043</v>
      </c>
      <c r="D168" s="199" t="s">
        <v>268</v>
      </c>
      <c r="E168" s="199" t="s">
        <v>137</v>
      </c>
      <c r="F168" s="200">
        <v>43571</v>
      </c>
      <c r="G168" s="200">
        <v>43585</v>
      </c>
      <c r="H168" s="199">
        <v>267</v>
      </c>
      <c r="I168" s="199">
        <v>267</v>
      </c>
      <c r="J168" s="199">
        <v>0.71</v>
      </c>
      <c r="K168" s="199">
        <f t="shared" si="2"/>
        <v>0.19</v>
      </c>
    </row>
    <row r="169" spans="2:11" x14ac:dyDescent="0.25">
      <c r="B169" s="198">
        <v>142</v>
      </c>
      <c r="C169" s="199">
        <v>10272043</v>
      </c>
      <c r="D169" s="199" t="s">
        <v>268</v>
      </c>
      <c r="E169" s="199" t="s">
        <v>152</v>
      </c>
      <c r="F169" s="200">
        <v>43571</v>
      </c>
      <c r="G169" s="200">
        <v>43585</v>
      </c>
      <c r="H169" s="199">
        <v>778</v>
      </c>
      <c r="I169" s="199">
        <v>778</v>
      </c>
      <c r="J169" s="199">
        <v>0.71</v>
      </c>
      <c r="K169" s="199">
        <f t="shared" si="2"/>
        <v>0.55000000000000004</v>
      </c>
    </row>
    <row r="170" spans="2:11" x14ac:dyDescent="0.25">
      <c r="B170" s="198">
        <v>143</v>
      </c>
      <c r="C170" s="199">
        <v>10272044</v>
      </c>
      <c r="D170" s="199" t="s">
        <v>269</v>
      </c>
      <c r="E170" s="199" t="s">
        <v>137</v>
      </c>
      <c r="F170" s="200">
        <v>43556</v>
      </c>
      <c r="G170" s="200">
        <v>43646</v>
      </c>
      <c r="H170" s="199">
        <v>102284</v>
      </c>
      <c r="I170" s="199">
        <v>102284</v>
      </c>
      <c r="J170" s="199">
        <v>0.71</v>
      </c>
      <c r="K170" s="199">
        <f t="shared" si="2"/>
        <v>72.62</v>
      </c>
    </row>
    <row r="171" spans="2:11" x14ac:dyDescent="0.25">
      <c r="B171" s="198">
        <v>144</v>
      </c>
      <c r="C171" s="199">
        <v>10272045</v>
      </c>
      <c r="D171" s="199" t="s">
        <v>270</v>
      </c>
      <c r="E171" s="199" t="s">
        <v>137</v>
      </c>
      <c r="F171" s="200">
        <v>43556</v>
      </c>
      <c r="G171" s="200">
        <v>43646</v>
      </c>
      <c r="H171" s="199">
        <v>672120</v>
      </c>
      <c r="I171" s="199">
        <v>672120</v>
      </c>
      <c r="J171" s="199">
        <v>0.71</v>
      </c>
      <c r="K171" s="199">
        <f t="shared" si="2"/>
        <v>477.21</v>
      </c>
    </row>
    <row r="172" spans="2:11" x14ac:dyDescent="0.25">
      <c r="B172" s="198">
        <v>145</v>
      </c>
      <c r="C172" s="199">
        <v>10272046</v>
      </c>
      <c r="D172" s="199" t="s">
        <v>271</v>
      </c>
      <c r="E172" s="199" t="s">
        <v>137</v>
      </c>
      <c r="F172" s="200">
        <v>43557</v>
      </c>
      <c r="G172" s="200">
        <v>43639</v>
      </c>
      <c r="H172" s="199">
        <v>459642</v>
      </c>
      <c r="I172" s="199">
        <v>459642</v>
      </c>
      <c r="J172" s="199">
        <v>0.71</v>
      </c>
      <c r="K172" s="199">
        <f t="shared" si="2"/>
        <v>326.35000000000002</v>
      </c>
    </row>
    <row r="173" spans="2:11" x14ac:dyDescent="0.25">
      <c r="B173" s="198">
        <v>146</v>
      </c>
      <c r="C173" s="199">
        <v>10272047</v>
      </c>
      <c r="D173" s="199" t="s">
        <v>272</v>
      </c>
      <c r="E173" s="199" t="s">
        <v>137</v>
      </c>
      <c r="F173" s="200">
        <v>43556</v>
      </c>
      <c r="G173" s="200">
        <v>43625</v>
      </c>
      <c r="H173" s="199">
        <v>54996</v>
      </c>
      <c r="I173" s="199">
        <v>54996</v>
      </c>
      <c r="J173" s="199">
        <v>0.71</v>
      </c>
      <c r="K173" s="199">
        <f t="shared" si="2"/>
        <v>39.049999999999997</v>
      </c>
    </row>
    <row r="174" spans="2:11" x14ac:dyDescent="0.25">
      <c r="B174" s="198">
        <v>147</v>
      </c>
      <c r="C174" s="199">
        <v>10272048</v>
      </c>
      <c r="D174" s="199" t="s">
        <v>273</v>
      </c>
      <c r="E174" s="199" t="s">
        <v>137</v>
      </c>
      <c r="F174" s="200">
        <v>43556</v>
      </c>
      <c r="G174" s="200">
        <v>43646</v>
      </c>
      <c r="H174" s="199">
        <v>110641</v>
      </c>
      <c r="I174" s="199">
        <v>110641</v>
      </c>
      <c r="J174" s="199">
        <v>0.71</v>
      </c>
      <c r="K174" s="199">
        <f t="shared" si="2"/>
        <v>78.56</v>
      </c>
    </row>
    <row r="175" spans="2:11" x14ac:dyDescent="0.25">
      <c r="B175" s="198">
        <v>148</v>
      </c>
      <c r="C175" s="199">
        <v>10272048</v>
      </c>
      <c r="D175" s="199" t="s">
        <v>273</v>
      </c>
      <c r="E175" s="199" t="s">
        <v>152</v>
      </c>
      <c r="F175" s="200">
        <v>43556</v>
      </c>
      <c r="G175" s="200">
        <v>43646</v>
      </c>
      <c r="H175" s="199">
        <v>144987</v>
      </c>
      <c r="I175" s="199">
        <v>144987</v>
      </c>
      <c r="J175" s="199">
        <v>0.71</v>
      </c>
      <c r="K175" s="199">
        <f t="shared" si="2"/>
        <v>102.94</v>
      </c>
    </row>
    <row r="176" spans="2:11" x14ac:dyDescent="0.25">
      <c r="B176" s="198">
        <v>149</v>
      </c>
      <c r="C176" s="199">
        <v>10272049</v>
      </c>
      <c r="D176" s="199" t="s">
        <v>274</v>
      </c>
      <c r="E176" s="199" t="s">
        <v>152</v>
      </c>
      <c r="F176" s="200">
        <v>43556</v>
      </c>
      <c r="G176" s="200">
        <v>43646</v>
      </c>
      <c r="H176" s="199">
        <v>1951879</v>
      </c>
      <c r="I176" s="199">
        <v>1951879</v>
      </c>
      <c r="J176" s="199">
        <v>0.71</v>
      </c>
      <c r="K176" s="199">
        <f t="shared" si="2"/>
        <v>1385.83</v>
      </c>
    </row>
    <row r="177" spans="2:11" x14ac:dyDescent="0.25">
      <c r="B177" s="198">
        <v>150</v>
      </c>
      <c r="C177" s="199">
        <v>10272050</v>
      </c>
      <c r="D177" s="199" t="s">
        <v>275</v>
      </c>
      <c r="E177" s="199" t="s">
        <v>137</v>
      </c>
      <c r="F177" s="200">
        <v>43573</v>
      </c>
      <c r="G177" s="200">
        <v>43639</v>
      </c>
      <c r="H177" s="199">
        <v>327428</v>
      </c>
      <c r="I177" s="199">
        <v>327428</v>
      </c>
      <c r="J177" s="199">
        <v>0.71</v>
      </c>
      <c r="K177" s="199">
        <f t="shared" si="2"/>
        <v>232.47</v>
      </c>
    </row>
    <row r="178" spans="2:11" x14ac:dyDescent="0.25">
      <c r="B178" s="198">
        <v>151</v>
      </c>
      <c r="C178" s="199">
        <v>10272050</v>
      </c>
      <c r="D178" s="199" t="s">
        <v>275</v>
      </c>
      <c r="E178" s="199" t="s">
        <v>152</v>
      </c>
      <c r="F178" s="200">
        <v>43573</v>
      </c>
      <c r="G178" s="200">
        <v>43639</v>
      </c>
      <c r="H178" s="199">
        <v>18924</v>
      </c>
      <c r="I178" s="199">
        <v>18924</v>
      </c>
      <c r="J178" s="199">
        <v>0.71</v>
      </c>
      <c r="K178" s="199">
        <f t="shared" si="2"/>
        <v>13.44</v>
      </c>
    </row>
    <row r="179" spans="2:11" x14ac:dyDescent="0.25">
      <c r="B179" s="198">
        <v>152</v>
      </c>
      <c r="C179" s="199">
        <v>10272051</v>
      </c>
      <c r="D179" s="199" t="s">
        <v>276</v>
      </c>
      <c r="E179" s="199" t="s">
        <v>137</v>
      </c>
      <c r="F179" s="200">
        <v>43563</v>
      </c>
      <c r="G179" s="200">
        <v>43632</v>
      </c>
      <c r="H179" s="199">
        <v>1993043</v>
      </c>
      <c r="I179" s="199">
        <v>1993043</v>
      </c>
      <c r="J179" s="199">
        <v>0.71</v>
      </c>
      <c r="K179" s="199">
        <f t="shared" si="2"/>
        <v>1415.06</v>
      </c>
    </row>
    <row r="180" spans="2:11" x14ac:dyDescent="0.25">
      <c r="B180" s="198">
        <v>153</v>
      </c>
      <c r="C180" s="199">
        <v>10272052</v>
      </c>
      <c r="D180" s="199" t="s">
        <v>277</v>
      </c>
      <c r="E180" s="199" t="s">
        <v>137</v>
      </c>
      <c r="F180" s="200">
        <v>43563</v>
      </c>
      <c r="G180" s="200">
        <v>43639</v>
      </c>
      <c r="H180" s="199">
        <v>369050</v>
      </c>
      <c r="I180" s="199">
        <v>369050</v>
      </c>
      <c r="J180" s="199">
        <v>0.71</v>
      </c>
      <c r="K180" s="199">
        <f t="shared" si="2"/>
        <v>262.02999999999997</v>
      </c>
    </row>
    <row r="181" spans="2:11" x14ac:dyDescent="0.25">
      <c r="B181" s="198">
        <v>154</v>
      </c>
      <c r="C181" s="199">
        <v>10272052</v>
      </c>
      <c r="D181" s="199" t="s">
        <v>277</v>
      </c>
      <c r="E181" s="199" t="s">
        <v>152</v>
      </c>
      <c r="F181" s="200">
        <v>43563</v>
      </c>
      <c r="G181" s="200">
        <v>43639</v>
      </c>
      <c r="H181" s="199">
        <v>137308</v>
      </c>
      <c r="I181" s="199">
        <v>137308</v>
      </c>
      <c r="J181" s="199">
        <v>0.71</v>
      </c>
      <c r="K181" s="199">
        <f t="shared" si="2"/>
        <v>97.49</v>
      </c>
    </row>
    <row r="182" spans="2:11" x14ac:dyDescent="0.25">
      <c r="B182" s="198">
        <v>155</v>
      </c>
      <c r="C182" s="199">
        <v>10272053</v>
      </c>
      <c r="D182" s="199" t="s">
        <v>278</v>
      </c>
      <c r="E182" s="199" t="s">
        <v>137</v>
      </c>
      <c r="F182" s="200">
        <v>43556</v>
      </c>
      <c r="G182" s="200">
        <v>43646</v>
      </c>
      <c r="H182" s="199">
        <v>3599643</v>
      </c>
      <c r="I182" s="199">
        <v>3599643</v>
      </c>
      <c r="J182" s="199">
        <v>0.71</v>
      </c>
      <c r="K182" s="199">
        <f t="shared" si="2"/>
        <v>2555.75</v>
      </c>
    </row>
    <row r="183" spans="2:11" x14ac:dyDescent="0.25">
      <c r="B183" s="198">
        <v>156</v>
      </c>
      <c r="C183" s="199">
        <v>10272053</v>
      </c>
      <c r="D183" s="199" t="s">
        <v>278</v>
      </c>
      <c r="E183" s="199" t="s">
        <v>152</v>
      </c>
      <c r="F183" s="200">
        <v>43556</v>
      </c>
      <c r="G183" s="200">
        <v>43646</v>
      </c>
      <c r="H183" s="199">
        <v>589857</v>
      </c>
      <c r="I183" s="199">
        <v>589857</v>
      </c>
      <c r="J183" s="199">
        <v>0.71</v>
      </c>
      <c r="K183" s="199">
        <f t="shared" si="2"/>
        <v>418.8</v>
      </c>
    </row>
    <row r="184" spans="2:11" x14ac:dyDescent="0.25">
      <c r="B184" s="198">
        <v>157</v>
      </c>
      <c r="C184" s="199">
        <v>10272054</v>
      </c>
      <c r="D184" s="199" t="s">
        <v>279</v>
      </c>
      <c r="E184" s="199" t="s">
        <v>137</v>
      </c>
      <c r="F184" s="200">
        <v>43584</v>
      </c>
      <c r="G184" s="200">
        <v>43618</v>
      </c>
      <c r="H184" s="199">
        <v>1939</v>
      </c>
      <c r="I184" s="199">
        <v>1939</v>
      </c>
      <c r="J184" s="199">
        <v>0.71</v>
      </c>
      <c r="K184" s="199">
        <f t="shared" si="2"/>
        <v>1.38</v>
      </c>
    </row>
    <row r="185" spans="2:11" x14ac:dyDescent="0.25">
      <c r="B185" s="198">
        <v>158</v>
      </c>
      <c r="C185" s="199">
        <v>10272055</v>
      </c>
      <c r="D185" s="199" t="s">
        <v>280</v>
      </c>
      <c r="E185" s="199" t="s">
        <v>137</v>
      </c>
      <c r="F185" s="200">
        <v>43556</v>
      </c>
      <c r="G185" s="200">
        <v>43646</v>
      </c>
      <c r="H185" s="199">
        <v>54673</v>
      </c>
      <c r="I185" s="199">
        <v>54673</v>
      </c>
      <c r="J185" s="199">
        <v>0.71</v>
      </c>
      <c r="K185" s="199">
        <f t="shared" si="2"/>
        <v>38.82</v>
      </c>
    </row>
    <row r="186" spans="2:11" x14ac:dyDescent="0.25">
      <c r="B186" s="198">
        <v>159</v>
      </c>
      <c r="C186" s="199">
        <v>10272056</v>
      </c>
      <c r="D186" s="199" t="s">
        <v>281</v>
      </c>
      <c r="E186" s="199" t="s">
        <v>152</v>
      </c>
      <c r="F186" s="200">
        <v>43558</v>
      </c>
      <c r="G186" s="200">
        <v>43611</v>
      </c>
      <c r="H186" s="199">
        <v>1014137</v>
      </c>
      <c r="I186" s="199">
        <v>1014137</v>
      </c>
      <c r="J186" s="199">
        <v>0.71</v>
      </c>
      <c r="K186" s="199">
        <f t="shared" si="2"/>
        <v>720.04</v>
      </c>
    </row>
    <row r="187" spans="2:11" x14ac:dyDescent="0.25">
      <c r="B187" s="198">
        <v>160</v>
      </c>
      <c r="C187" s="199">
        <v>10272057</v>
      </c>
      <c r="D187" s="199" t="s">
        <v>282</v>
      </c>
      <c r="E187" s="199" t="s">
        <v>137</v>
      </c>
      <c r="F187" s="200">
        <v>43556</v>
      </c>
      <c r="G187" s="200">
        <v>43625</v>
      </c>
      <c r="H187" s="199">
        <v>376385</v>
      </c>
      <c r="I187" s="199">
        <v>376385</v>
      </c>
      <c r="J187" s="199">
        <v>0.71</v>
      </c>
      <c r="K187" s="199">
        <f t="shared" si="2"/>
        <v>267.23</v>
      </c>
    </row>
    <row r="188" spans="2:11" x14ac:dyDescent="0.25">
      <c r="B188" s="198">
        <v>161</v>
      </c>
      <c r="C188" s="199">
        <v>10272058</v>
      </c>
      <c r="D188" s="199" t="s">
        <v>283</v>
      </c>
      <c r="E188" s="199" t="s">
        <v>137</v>
      </c>
      <c r="F188" s="200">
        <v>43572</v>
      </c>
      <c r="G188" s="200">
        <v>43616</v>
      </c>
      <c r="H188" s="199">
        <v>19603</v>
      </c>
      <c r="I188" s="199">
        <v>19603</v>
      </c>
      <c r="J188" s="199">
        <v>0.71</v>
      </c>
      <c r="K188" s="199">
        <f t="shared" si="2"/>
        <v>13.92</v>
      </c>
    </row>
    <row r="189" spans="2:11" x14ac:dyDescent="0.25">
      <c r="B189" s="198">
        <v>162</v>
      </c>
      <c r="C189" s="199">
        <v>10272059</v>
      </c>
      <c r="D189" s="199" t="s">
        <v>284</v>
      </c>
      <c r="E189" s="199" t="s">
        <v>137</v>
      </c>
      <c r="F189" s="200">
        <v>43558</v>
      </c>
      <c r="G189" s="200">
        <v>43646</v>
      </c>
      <c r="H189" s="199">
        <v>1321294</v>
      </c>
      <c r="I189" s="199">
        <v>1321294</v>
      </c>
      <c r="J189" s="199">
        <v>0.71</v>
      </c>
      <c r="K189" s="199">
        <f t="shared" si="2"/>
        <v>938.12</v>
      </c>
    </row>
    <row r="190" spans="2:11" x14ac:dyDescent="0.25">
      <c r="B190" s="198">
        <v>163</v>
      </c>
      <c r="C190" s="199">
        <v>10272060</v>
      </c>
      <c r="D190" s="199" t="s">
        <v>285</v>
      </c>
      <c r="E190" s="199" t="s">
        <v>137</v>
      </c>
      <c r="F190" s="200">
        <v>43556</v>
      </c>
      <c r="G190" s="200">
        <v>43590</v>
      </c>
      <c r="H190" s="199">
        <v>35552</v>
      </c>
      <c r="I190" s="199">
        <v>35552</v>
      </c>
      <c r="J190" s="199">
        <v>0.71</v>
      </c>
      <c r="K190" s="199">
        <f t="shared" si="2"/>
        <v>25.24</v>
      </c>
    </row>
    <row r="191" spans="2:11" x14ac:dyDescent="0.25">
      <c r="B191" s="198">
        <v>164</v>
      </c>
      <c r="C191" s="199">
        <v>10272061</v>
      </c>
      <c r="D191" s="199" t="s">
        <v>286</v>
      </c>
      <c r="E191" s="199" t="s">
        <v>137</v>
      </c>
      <c r="F191" s="200">
        <v>43570</v>
      </c>
      <c r="G191" s="200">
        <v>43646</v>
      </c>
      <c r="H191" s="199">
        <v>527837</v>
      </c>
      <c r="I191" s="199">
        <v>527837</v>
      </c>
      <c r="J191" s="199">
        <v>0.71</v>
      </c>
      <c r="K191" s="199">
        <f t="shared" si="2"/>
        <v>374.76</v>
      </c>
    </row>
    <row r="192" spans="2:11" x14ac:dyDescent="0.25">
      <c r="B192" s="198">
        <v>165</v>
      </c>
      <c r="C192" s="199">
        <v>10272062</v>
      </c>
      <c r="D192" s="199" t="s">
        <v>287</v>
      </c>
      <c r="E192" s="199" t="s">
        <v>137</v>
      </c>
      <c r="F192" s="200">
        <v>43556</v>
      </c>
      <c r="G192" s="200">
        <v>43646</v>
      </c>
      <c r="H192" s="199">
        <v>2618</v>
      </c>
      <c r="I192" s="199">
        <v>2618</v>
      </c>
      <c r="J192" s="199">
        <v>0.71</v>
      </c>
      <c r="K192" s="199">
        <f t="shared" si="2"/>
        <v>1.86</v>
      </c>
    </row>
    <row r="193" spans="2:11" x14ac:dyDescent="0.25">
      <c r="B193" s="198">
        <v>166</v>
      </c>
      <c r="C193" s="199">
        <v>10272063</v>
      </c>
      <c r="D193" s="199" t="s">
        <v>288</v>
      </c>
      <c r="E193" s="199" t="s">
        <v>137</v>
      </c>
      <c r="F193" s="200">
        <v>43556</v>
      </c>
      <c r="G193" s="200">
        <v>43646</v>
      </c>
      <c r="H193" s="199">
        <v>351200</v>
      </c>
      <c r="I193" s="199">
        <v>351200</v>
      </c>
      <c r="J193" s="199">
        <v>0.71</v>
      </c>
      <c r="K193" s="199">
        <f t="shared" si="2"/>
        <v>249.35</v>
      </c>
    </row>
    <row r="194" spans="2:11" x14ac:dyDescent="0.25">
      <c r="B194" s="198">
        <v>167</v>
      </c>
      <c r="C194" s="199">
        <v>10272064</v>
      </c>
      <c r="D194" s="199" t="s">
        <v>289</v>
      </c>
      <c r="E194" s="199" t="s">
        <v>137</v>
      </c>
      <c r="F194" s="200">
        <v>43556</v>
      </c>
      <c r="G194" s="200">
        <v>43646</v>
      </c>
      <c r="H194" s="199">
        <v>338946</v>
      </c>
      <c r="I194" s="199">
        <v>338946</v>
      </c>
      <c r="J194" s="199">
        <v>0.71</v>
      </c>
      <c r="K194" s="199">
        <f t="shared" si="2"/>
        <v>240.65</v>
      </c>
    </row>
    <row r="195" spans="2:11" x14ac:dyDescent="0.25">
      <c r="B195" s="198">
        <v>168</v>
      </c>
      <c r="C195" s="199">
        <v>10272065</v>
      </c>
      <c r="D195" s="199" t="s">
        <v>290</v>
      </c>
      <c r="E195" s="199" t="s">
        <v>137</v>
      </c>
      <c r="F195" s="200">
        <v>43573</v>
      </c>
      <c r="G195" s="200">
        <v>43590</v>
      </c>
      <c r="H195" s="199">
        <v>8121</v>
      </c>
      <c r="I195" s="199">
        <v>8121</v>
      </c>
      <c r="J195" s="199">
        <v>0.71</v>
      </c>
      <c r="K195" s="199">
        <f t="shared" si="2"/>
        <v>5.77</v>
      </c>
    </row>
    <row r="196" spans="2:11" x14ac:dyDescent="0.25">
      <c r="B196" s="198">
        <v>169</v>
      </c>
      <c r="C196" s="199">
        <v>10272066</v>
      </c>
      <c r="D196" s="199" t="s">
        <v>291</v>
      </c>
      <c r="E196" s="199" t="s">
        <v>137</v>
      </c>
      <c r="F196" s="200">
        <v>43556</v>
      </c>
      <c r="G196" s="200">
        <v>43629</v>
      </c>
      <c r="H196" s="199">
        <v>378710</v>
      </c>
      <c r="I196" s="199">
        <v>378710</v>
      </c>
      <c r="J196" s="199">
        <v>0.71</v>
      </c>
      <c r="K196" s="199">
        <f t="shared" si="2"/>
        <v>268.88</v>
      </c>
    </row>
    <row r="197" spans="2:11" x14ac:dyDescent="0.25">
      <c r="B197" s="198">
        <v>170</v>
      </c>
      <c r="C197" s="199">
        <v>10272067</v>
      </c>
      <c r="D197" s="199" t="s">
        <v>292</v>
      </c>
      <c r="E197" s="199" t="s">
        <v>137</v>
      </c>
      <c r="F197" s="200">
        <v>43556</v>
      </c>
      <c r="G197" s="200">
        <v>43590</v>
      </c>
      <c r="H197" s="199">
        <v>66691</v>
      </c>
      <c r="I197" s="199">
        <v>66691</v>
      </c>
      <c r="J197" s="199">
        <v>0.71</v>
      </c>
      <c r="K197" s="199">
        <f t="shared" si="2"/>
        <v>47.35</v>
      </c>
    </row>
    <row r="198" spans="2:11" x14ac:dyDescent="0.25">
      <c r="B198" s="198">
        <v>171</v>
      </c>
      <c r="C198" s="199">
        <v>10272068</v>
      </c>
      <c r="D198" s="199" t="s">
        <v>293</v>
      </c>
      <c r="E198" s="199" t="s">
        <v>137</v>
      </c>
      <c r="F198" s="200">
        <v>43563</v>
      </c>
      <c r="G198" s="200">
        <v>43597</v>
      </c>
      <c r="H198" s="199">
        <v>6</v>
      </c>
      <c r="I198" s="199">
        <v>6</v>
      </c>
      <c r="J198" s="199">
        <v>0.71</v>
      </c>
      <c r="K198" s="199">
        <f t="shared" si="2"/>
        <v>0</v>
      </c>
    </row>
    <row r="199" spans="2:11" x14ac:dyDescent="0.25">
      <c r="B199" s="198">
        <v>172</v>
      </c>
      <c r="C199" s="199">
        <v>10272069</v>
      </c>
      <c r="D199" s="199" t="s">
        <v>294</v>
      </c>
      <c r="E199" s="199" t="s">
        <v>137</v>
      </c>
      <c r="F199" s="200">
        <v>43556</v>
      </c>
      <c r="G199" s="200">
        <v>43632</v>
      </c>
      <c r="H199" s="199">
        <v>1719883</v>
      </c>
      <c r="I199" s="199">
        <v>1719883</v>
      </c>
      <c r="J199" s="199">
        <v>0.71</v>
      </c>
      <c r="K199" s="199">
        <f t="shared" si="2"/>
        <v>1221.1199999999999</v>
      </c>
    </row>
    <row r="200" spans="2:11" x14ac:dyDescent="0.25">
      <c r="B200" s="198">
        <v>173</v>
      </c>
      <c r="C200" s="199">
        <v>10272069</v>
      </c>
      <c r="D200" s="199" t="s">
        <v>294</v>
      </c>
      <c r="E200" s="199" t="s">
        <v>152</v>
      </c>
      <c r="F200" s="200">
        <v>43556</v>
      </c>
      <c r="G200" s="200">
        <v>43632</v>
      </c>
      <c r="H200" s="199">
        <v>370536</v>
      </c>
      <c r="I200" s="199">
        <v>370536</v>
      </c>
      <c r="J200" s="199">
        <v>0.71</v>
      </c>
      <c r="K200" s="199">
        <f t="shared" si="2"/>
        <v>263.08</v>
      </c>
    </row>
    <row r="201" spans="2:11" x14ac:dyDescent="0.25">
      <c r="B201" s="198">
        <v>174</v>
      </c>
      <c r="C201" s="199">
        <v>10272070</v>
      </c>
      <c r="D201" s="199" t="s">
        <v>295</v>
      </c>
      <c r="E201" s="199" t="s">
        <v>137</v>
      </c>
      <c r="F201" s="200">
        <v>43572</v>
      </c>
      <c r="G201" s="200">
        <v>43597</v>
      </c>
      <c r="H201" s="199">
        <v>42666</v>
      </c>
      <c r="I201" s="199">
        <v>42666</v>
      </c>
      <c r="J201" s="199">
        <v>0.71</v>
      </c>
      <c r="K201" s="199">
        <f t="shared" si="2"/>
        <v>30.29</v>
      </c>
    </row>
    <row r="202" spans="2:11" x14ac:dyDescent="0.25">
      <c r="B202" s="198">
        <v>175</v>
      </c>
      <c r="C202" s="199">
        <v>10272071</v>
      </c>
      <c r="D202" s="199" t="s">
        <v>296</v>
      </c>
      <c r="E202" s="199" t="s">
        <v>152</v>
      </c>
      <c r="F202" s="200">
        <v>43573</v>
      </c>
      <c r="G202" s="200">
        <v>43646</v>
      </c>
      <c r="H202" s="199">
        <v>199698</v>
      </c>
      <c r="I202" s="199">
        <v>199698</v>
      </c>
      <c r="J202" s="199">
        <v>0.71</v>
      </c>
      <c r="K202" s="199">
        <f t="shared" si="2"/>
        <v>141.79</v>
      </c>
    </row>
    <row r="203" spans="2:11" x14ac:dyDescent="0.25">
      <c r="B203" s="198">
        <v>176</v>
      </c>
      <c r="C203" s="199">
        <v>10272072</v>
      </c>
      <c r="D203" s="199" t="s">
        <v>297</v>
      </c>
      <c r="E203" s="199" t="s">
        <v>137</v>
      </c>
      <c r="F203" s="200">
        <v>43556</v>
      </c>
      <c r="G203" s="200">
        <v>43646</v>
      </c>
      <c r="H203" s="199">
        <v>2709</v>
      </c>
      <c r="I203" s="199">
        <v>2709</v>
      </c>
      <c r="J203" s="199">
        <v>0.71</v>
      </c>
      <c r="K203" s="199">
        <f t="shared" si="2"/>
        <v>1.92</v>
      </c>
    </row>
    <row r="204" spans="2:11" x14ac:dyDescent="0.25">
      <c r="B204" s="198">
        <v>177</v>
      </c>
      <c r="C204" s="199">
        <v>10272073</v>
      </c>
      <c r="D204" s="199" t="s">
        <v>298</v>
      </c>
      <c r="E204" s="199" t="s">
        <v>137</v>
      </c>
      <c r="F204" s="200">
        <v>43559</v>
      </c>
      <c r="G204" s="200">
        <v>43641</v>
      </c>
      <c r="H204" s="199">
        <v>1343</v>
      </c>
      <c r="I204" s="199">
        <v>1343</v>
      </c>
      <c r="J204" s="199">
        <v>0.71</v>
      </c>
      <c r="K204" s="199">
        <f t="shared" si="2"/>
        <v>0.95</v>
      </c>
    </row>
    <row r="205" spans="2:11" x14ac:dyDescent="0.25">
      <c r="B205" s="198">
        <v>178</v>
      </c>
      <c r="C205" s="199">
        <v>10272074</v>
      </c>
      <c r="D205" s="199" t="s">
        <v>299</v>
      </c>
      <c r="E205" s="199" t="s">
        <v>137</v>
      </c>
      <c r="F205" s="200">
        <v>43563</v>
      </c>
      <c r="G205" s="200">
        <v>43646</v>
      </c>
      <c r="H205" s="199">
        <v>1164961</v>
      </c>
      <c r="I205" s="199">
        <v>1164961</v>
      </c>
      <c r="J205" s="199">
        <v>0.71</v>
      </c>
      <c r="K205" s="199">
        <f t="shared" si="2"/>
        <v>827.12</v>
      </c>
    </row>
    <row r="206" spans="2:11" x14ac:dyDescent="0.25">
      <c r="B206" s="198">
        <v>179</v>
      </c>
      <c r="C206" s="199">
        <v>10272074</v>
      </c>
      <c r="D206" s="199" t="s">
        <v>299</v>
      </c>
      <c r="E206" s="199" t="s">
        <v>152</v>
      </c>
      <c r="F206" s="200">
        <v>43563</v>
      </c>
      <c r="G206" s="200">
        <v>43646</v>
      </c>
      <c r="H206" s="199">
        <v>174528</v>
      </c>
      <c r="I206" s="199">
        <v>174528</v>
      </c>
      <c r="J206" s="199">
        <v>0.71</v>
      </c>
      <c r="K206" s="199">
        <f t="shared" si="2"/>
        <v>123.91</v>
      </c>
    </row>
    <row r="207" spans="2:11" x14ac:dyDescent="0.25">
      <c r="B207" s="198">
        <v>180</v>
      </c>
      <c r="C207" s="199">
        <v>10272075</v>
      </c>
      <c r="D207" s="199" t="s">
        <v>300</v>
      </c>
      <c r="E207" s="199" t="s">
        <v>137</v>
      </c>
      <c r="F207" s="200">
        <v>43556</v>
      </c>
      <c r="G207" s="200">
        <v>43646</v>
      </c>
      <c r="H207" s="199">
        <v>426103</v>
      </c>
      <c r="I207" s="199">
        <v>426103</v>
      </c>
      <c r="J207" s="199">
        <v>0.71</v>
      </c>
      <c r="K207" s="199">
        <f t="shared" si="2"/>
        <v>302.52999999999997</v>
      </c>
    </row>
    <row r="208" spans="2:11" x14ac:dyDescent="0.25">
      <c r="B208" s="198">
        <v>181</v>
      </c>
      <c r="C208" s="199">
        <v>10272075</v>
      </c>
      <c r="D208" s="199" t="s">
        <v>300</v>
      </c>
      <c r="E208" s="199" t="s">
        <v>152</v>
      </c>
      <c r="F208" s="200">
        <v>43556</v>
      </c>
      <c r="G208" s="200">
        <v>43646</v>
      </c>
      <c r="H208" s="199">
        <v>91086</v>
      </c>
      <c r="I208" s="199">
        <v>91086</v>
      </c>
      <c r="J208" s="199">
        <v>0.71</v>
      </c>
      <c r="K208" s="199">
        <f t="shared" si="2"/>
        <v>64.67</v>
      </c>
    </row>
    <row r="209" spans="2:11" x14ac:dyDescent="0.25">
      <c r="B209" s="198">
        <v>182</v>
      </c>
      <c r="C209" s="199">
        <v>10272076</v>
      </c>
      <c r="D209" s="199" t="s">
        <v>301</v>
      </c>
      <c r="E209" s="199" t="s">
        <v>137</v>
      </c>
      <c r="F209" s="200">
        <v>43584</v>
      </c>
      <c r="G209" s="200">
        <v>43646</v>
      </c>
      <c r="H209" s="199">
        <v>289</v>
      </c>
      <c r="I209" s="199">
        <v>289</v>
      </c>
      <c r="J209" s="199">
        <v>0.71</v>
      </c>
      <c r="K209" s="199">
        <f t="shared" si="2"/>
        <v>0.21</v>
      </c>
    </row>
    <row r="210" spans="2:11" x14ac:dyDescent="0.25">
      <c r="B210" s="198">
        <v>183</v>
      </c>
      <c r="C210" s="199">
        <v>10272076</v>
      </c>
      <c r="D210" s="199" t="s">
        <v>301</v>
      </c>
      <c r="E210" s="199" t="s">
        <v>148</v>
      </c>
      <c r="F210" s="200">
        <v>43584</v>
      </c>
      <c r="G210" s="200">
        <v>43646</v>
      </c>
      <c r="H210" s="199">
        <v>378</v>
      </c>
      <c r="I210" s="199">
        <v>378</v>
      </c>
      <c r="J210" s="199">
        <v>0.71</v>
      </c>
      <c r="K210" s="199">
        <f t="shared" si="2"/>
        <v>0.27</v>
      </c>
    </row>
    <row r="211" spans="2:11" x14ac:dyDescent="0.25">
      <c r="B211" s="198">
        <v>184</v>
      </c>
      <c r="C211" s="199">
        <v>10272076</v>
      </c>
      <c r="D211" s="199" t="s">
        <v>301</v>
      </c>
      <c r="E211" s="199" t="s">
        <v>149</v>
      </c>
      <c r="F211" s="200">
        <v>43584</v>
      </c>
      <c r="G211" s="200">
        <v>43646</v>
      </c>
      <c r="H211" s="199">
        <v>371</v>
      </c>
      <c r="I211" s="199">
        <v>371</v>
      </c>
      <c r="J211" s="199">
        <v>0.71</v>
      </c>
      <c r="K211" s="199">
        <f t="shared" si="2"/>
        <v>0.26</v>
      </c>
    </row>
    <row r="212" spans="2:11" x14ac:dyDescent="0.25">
      <c r="B212" s="198">
        <v>185</v>
      </c>
      <c r="C212" s="199">
        <v>10272076</v>
      </c>
      <c r="D212" s="199" t="s">
        <v>301</v>
      </c>
      <c r="E212" s="199" t="s">
        <v>146</v>
      </c>
      <c r="F212" s="200">
        <v>43584</v>
      </c>
      <c r="G212" s="200">
        <v>43646</v>
      </c>
      <c r="H212" s="199">
        <v>301</v>
      </c>
      <c r="I212" s="199">
        <v>301</v>
      </c>
      <c r="J212" s="199">
        <v>0.71</v>
      </c>
      <c r="K212" s="199">
        <f t="shared" si="2"/>
        <v>0.21</v>
      </c>
    </row>
    <row r="213" spans="2:11" x14ac:dyDescent="0.25">
      <c r="B213" s="198">
        <v>186</v>
      </c>
      <c r="C213" s="199">
        <v>10272076</v>
      </c>
      <c r="D213" s="199" t="s">
        <v>301</v>
      </c>
      <c r="E213" s="199" t="s">
        <v>152</v>
      </c>
      <c r="F213" s="200">
        <v>43584</v>
      </c>
      <c r="G213" s="200">
        <v>43646</v>
      </c>
      <c r="H213" s="199">
        <v>26748</v>
      </c>
      <c r="I213" s="199">
        <v>26748</v>
      </c>
      <c r="J213" s="199">
        <v>0.71</v>
      </c>
      <c r="K213" s="199">
        <f t="shared" si="2"/>
        <v>18.989999999999998</v>
      </c>
    </row>
    <row r="214" spans="2:11" x14ac:dyDescent="0.25">
      <c r="B214" s="198">
        <v>187</v>
      </c>
      <c r="C214" s="199">
        <v>10272077</v>
      </c>
      <c r="D214" s="199" t="s">
        <v>302</v>
      </c>
      <c r="E214" s="199" t="s">
        <v>137</v>
      </c>
      <c r="F214" s="200">
        <v>43556</v>
      </c>
      <c r="G214" s="200">
        <v>43590</v>
      </c>
      <c r="H214" s="199">
        <v>120453</v>
      </c>
      <c r="I214" s="199">
        <v>120453</v>
      </c>
      <c r="J214" s="199">
        <v>0.71</v>
      </c>
      <c r="K214" s="199">
        <f t="shared" si="2"/>
        <v>85.52</v>
      </c>
    </row>
    <row r="215" spans="2:11" x14ac:dyDescent="0.25">
      <c r="B215" s="198">
        <v>188</v>
      </c>
      <c r="C215" s="199">
        <v>10272078</v>
      </c>
      <c r="D215" s="199" t="s">
        <v>303</v>
      </c>
      <c r="E215" s="199" t="s">
        <v>137</v>
      </c>
      <c r="F215" s="200">
        <v>43573</v>
      </c>
      <c r="G215" s="200">
        <v>43625</v>
      </c>
      <c r="H215" s="199">
        <v>45097</v>
      </c>
      <c r="I215" s="199">
        <v>45097</v>
      </c>
      <c r="J215" s="199">
        <v>0.71</v>
      </c>
      <c r="K215" s="199">
        <f t="shared" si="2"/>
        <v>32.020000000000003</v>
      </c>
    </row>
    <row r="216" spans="2:11" x14ac:dyDescent="0.25">
      <c r="B216" s="198">
        <v>189</v>
      </c>
      <c r="C216" s="199">
        <v>10272079</v>
      </c>
      <c r="D216" s="199" t="s">
        <v>304</v>
      </c>
      <c r="E216" s="199" t="s">
        <v>137</v>
      </c>
      <c r="F216" s="200">
        <v>43556</v>
      </c>
      <c r="G216" s="200">
        <v>43632</v>
      </c>
      <c r="H216" s="199">
        <v>157253</v>
      </c>
      <c r="I216" s="199">
        <v>157253</v>
      </c>
      <c r="J216" s="199">
        <v>0.71</v>
      </c>
      <c r="K216" s="199">
        <f t="shared" si="2"/>
        <v>111.65</v>
      </c>
    </row>
    <row r="217" spans="2:11" x14ac:dyDescent="0.25">
      <c r="B217" s="198">
        <v>190</v>
      </c>
      <c r="C217" s="199">
        <v>10272080</v>
      </c>
      <c r="D217" s="199" t="s">
        <v>305</v>
      </c>
      <c r="E217" s="199" t="s">
        <v>137</v>
      </c>
      <c r="F217" s="200">
        <v>43570</v>
      </c>
      <c r="G217" s="200">
        <v>43650</v>
      </c>
      <c r="H217" s="199">
        <v>1391</v>
      </c>
      <c r="I217" s="199">
        <v>1391</v>
      </c>
      <c r="J217" s="199">
        <v>0.71</v>
      </c>
      <c r="K217" s="199">
        <f t="shared" si="2"/>
        <v>0.99</v>
      </c>
    </row>
    <row r="218" spans="2:11" x14ac:dyDescent="0.25">
      <c r="B218" s="198">
        <v>191</v>
      </c>
      <c r="C218" s="199">
        <v>10272081</v>
      </c>
      <c r="D218" s="199" t="s">
        <v>306</v>
      </c>
      <c r="E218" s="199" t="s">
        <v>137</v>
      </c>
      <c r="F218" s="200">
        <v>43564</v>
      </c>
      <c r="G218" s="200">
        <v>43646</v>
      </c>
      <c r="H218" s="199">
        <v>344266</v>
      </c>
      <c r="I218" s="199">
        <v>344266</v>
      </c>
      <c r="J218" s="199">
        <v>0.71</v>
      </c>
      <c r="K218" s="199">
        <f t="shared" si="2"/>
        <v>244.43</v>
      </c>
    </row>
    <row r="219" spans="2:11" x14ac:dyDescent="0.25">
      <c r="B219" s="198">
        <v>192</v>
      </c>
      <c r="C219" s="199">
        <v>10272082</v>
      </c>
      <c r="D219" s="199" t="s">
        <v>307</v>
      </c>
      <c r="E219" s="199" t="s">
        <v>137</v>
      </c>
      <c r="F219" s="200">
        <v>43556</v>
      </c>
      <c r="G219" s="200">
        <v>43611</v>
      </c>
      <c r="H219" s="199">
        <v>146304</v>
      </c>
      <c r="I219" s="199">
        <v>146304</v>
      </c>
      <c r="J219" s="199">
        <v>0.71</v>
      </c>
      <c r="K219" s="199">
        <f t="shared" si="2"/>
        <v>103.88</v>
      </c>
    </row>
    <row r="220" spans="2:11" x14ac:dyDescent="0.25">
      <c r="B220" s="198">
        <v>193</v>
      </c>
      <c r="C220" s="199">
        <v>10272083</v>
      </c>
      <c r="D220" s="199" t="s">
        <v>308</v>
      </c>
      <c r="E220" s="199" t="s">
        <v>137</v>
      </c>
      <c r="F220" s="200">
        <v>43570</v>
      </c>
      <c r="G220" s="200">
        <v>43646</v>
      </c>
      <c r="H220" s="199">
        <v>805815</v>
      </c>
      <c r="I220" s="199">
        <v>805815</v>
      </c>
      <c r="J220" s="199">
        <v>0.71</v>
      </c>
      <c r="K220" s="199">
        <f t="shared" ref="K220:K283" si="3">ROUND(I220*(J220/1000),2)</f>
        <v>572.13</v>
      </c>
    </row>
    <row r="221" spans="2:11" x14ac:dyDescent="0.25">
      <c r="B221" s="198">
        <v>194</v>
      </c>
      <c r="C221" s="199">
        <v>10272084</v>
      </c>
      <c r="D221" s="199" t="s">
        <v>309</v>
      </c>
      <c r="E221" s="199" t="s">
        <v>137</v>
      </c>
      <c r="F221" s="200">
        <v>43556</v>
      </c>
      <c r="G221" s="200">
        <v>43646</v>
      </c>
      <c r="H221" s="199">
        <v>485306</v>
      </c>
      <c r="I221" s="199">
        <v>485306</v>
      </c>
      <c r="J221" s="199">
        <v>0.71</v>
      </c>
      <c r="K221" s="199">
        <f t="shared" si="3"/>
        <v>344.57</v>
      </c>
    </row>
    <row r="222" spans="2:11" x14ac:dyDescent="0.25">
      <c r="B222" s="198">
        <v>195</v>
      </c>
      <c r="C222" s="199">
        <v>10272085</v>
      </c>
      <c r="D222" s="199" t="s">
        <v>310</v>
      </c>
      <c r="E222" s="199" t="s">
        <v>152</v>
      </c>
      <c r="F222" s="200">
        <v>43556</v>
      </c>
      <c r="G222" s="200">
        <v>43646</v>
      </c>
      <c r="H222" s="199">
        <v>306847</v>
      </c>
      <c r="I222" s="199">
        <v>306847</v>
      </c>
      <c r="J222" s="199">
        <v>0.71</v>
      </c>
      <c r="K222" s="199">
        <f t="shared" si="3"/>
        <v>217.86</v>
      </c>
    </row>
    <row r="223" spans="2:11" x14ac:dyDescent="0.25">
      <c r="B223" s="198">
        <v>196</v>
      </c>
      <c r="C223" s="199">
        <v>10272086</v>
      </c>
      <c r="D223" s="199" t="s">
        <v>311</v>
      </c>
      <c r="E223" s="199" t="s">
        <v>137</v>
      </c>
      <c r="F223" s="200">
        <v>43556</v>
      </c>
      <c r="G223" s="200">
        <v>43646</v>
      </c>
      <c r="H223" s="199">
        <v>447723</v>
      </c>
      <c r="I223" s="199">
        <v>447723</v>
      </c>
      <c r="J223" s="199">
        <v>0.71</v>
      </c>
      <c r="K223" s="199">
        <f t="shared" si="3"/>
        <v>317.88</v>
      </c>
    </row>
    <row r="224" spans="2:11" x14ac:dyDescent="0.25">
      <c r="B224" s="198">
        <v>197</v>
      </c>
      <c r="C224" s="199">
        <v>10272087</v>
      </c>
      <c r="D224" s="199" t="s">
        <v>312</v>
      </c>
      <c r="E224" s="199" t="s">
        <v>152</v>
      </c>
      <c r="F224" s="200">
        <v>43578</v>
      </c>
      <c r="G224" s="200">
        <v>43585</v>
      </c>
      <c r="H224" s="199">
        <v>167</v>
      </c>
      <c r="I224" s="199">
        <v>167</v>
      </c>
      <c r="J224" s="199">
        <v>0.71</v>
      </c>
      <c r="K224" s="199">
        <f t="shared" si="3"/>
        <v>0.12</v>
      </c>
    </row>
    <row r="225" spans="2:11" x14ac:dyDescent="0.25">
      <c r="B225" s="198">
        <v>198</v>
      </c>
      <c r="C225" s="199">
        <v>10272088</v>
      </c>
      <c r="D225" s="199" t="s">
        <v>313</v>
      </c>
      <c r="E225" s="199" t="s">
        <v>137</v>
      </c>
      <c r="F225" s="200">
        <v>43556</v>
      </c>
      <c r="G225" s="200">
        <v>43646</v>
      </c>
      <c r="H225" s="199">
        <v>3514794</v>
      </c>
      <c r="I225" s="199">
        <v>3514794</v>
      </c>
      <c r="J225" s="199">
        <v>0.71</v>
      </c>
      <c r="K225" s="199">
        <f t="shared" si="3"/>
        <v>2495.5</v>
      </c>
    </row>
    <row r="226" spans="2:11" x14ac:dyDescent="0.25">
      <c r="B226" s="198">
        <v>199</v>
      </c>
      <c r="C226" s="199">
        <v>10272089</v>
      </c>
      <c r="D226" s="199" t="s">
        <v>314</v>
      </c>
      <c r="E226" s="199" t="s">
        <v>137</v>
      </c>
      <c r="F226" s="200">
        <v>43558</v>
      </c>
      <c r="G226" s="200">
        <v>43611</v>
      </c>
      <c r="H226" s="199">
        <v>332217</v>
      </c>
      <c r="I226" s="199">
        <v>332217</v>
      </c>
      <c r="J226" s="199">
        <v>0.71</v>
      </c>
      <c r="K226" s="199">
        <f t="shared" si="3"/>
        <v>235.87</v>
      </c>
    </row>
    <row r="227" spans="2:11" x14ac:dyDescent="0.25">
      <c r="B227" s="198">
        <v>200</v>
      </c>
      <c r="C227" s="199">
        <v>10272090</v>
      </c>
      <c r="D227" s="199" t="s">
        <v>315</v>
      </c>
      <c r="E227" s="199" t="s">
        <v>137</v>
      </c>
      <c r="F227" s="200">
        <v>43563</v>
      </c>
      <c r="G227" s="200">
        <v>43632</v>
      </c>
      <c r="H227" s="199">
        <v>1956144</v>
      </c>
      <c r="I227" s="199">
        <v>1956144</v>
      </c>
      <c r="J227" s="199">
        <v>0.71</v>
      </c>
      <c r="K227" s="199">
        <f t="shared" si="3"/>
        <v>1388.86</v>
      </c>
    </row>
    <row r="228" spans="2:11" x14ac:dyDescent="0.25">
      <c r="B228" s="198">
        <v>201</v>
      </c>
      <c r="C228" s="199">
        <v>10272091</v>
      </c>
      <c r="D228" s="199" t="s">
        <v>316</v>
      </c>
      <c r="E228" s="199" t="s">
        <v>137</v>
      </c>
      <c r="F228" s="200">
        <v>43558</v>
      </c>
      <c r="G228" s="200">
        <v>43625</v>
      </c>
      <c r="H228" s="199">
        <v>786010</v>
      </c>
      <c r="I228" s="199">
        <v>786010</v>
      </c>
      <c r="J228" s="199">
        <v>0.71</v>
      </c>
      <c r="K228" s="199">
        <f t="shared" si="3"/>
        <v>558.07000000000005</v>
      </c>
    </row>
    <row r="229" spans="2:11" x14ac:dyDescent="0.25">
      <c r="B229" s="198">
        <v>202</v>
      </c>
      <c r="C229" s="199">
        <v>10272092</v>
      </c>
      <c r="D229" s="199" t="s">
        <v>317</v>
      </c>
      <c r="E229" s="199" t="s">
        <v>137</v>
      </c>
      <c r="F229" s="200">
        <v>43557</v>
      </c>
      <c r="G229" s="200">
        <v>43646</v>
      </c>
      <c r="H229" s="199">
        <v>703607</v>
      </c>
      <c r="I229" s="199">
        <v>703607</v>
      </c>
      <c r="J229" s="199">
        <v>0.71</v>
      </c>
      <c r="K229" s="199">
        <f t="shared" si="3"/>
        <v>499.56</v>
      </c>
    </row>
    <row r="230" spans="2:11" x14ac:dyDescent="0.25">
      <c r="B230" s="198">
        <v>203</v>
      </c>
      <c r="C230" s="199">
        <v>10272093</v>
      </c>
      <c r="D230" s="199" t="s">
        <v>318</v>
      </c>
      <c r="E230" s="199" t="s">
        <v>137</v>
      </c>
      <c r="F230" s="200">
        <v>43556</v>
      </c>
      <c r="G230" s="200">
        <v>43643</v>
      </c>
      <c r="H230" s="199">
        <v>432279</v>
      </c>
      <c r="I230" s="199">
        <v>432279</v>
      </c>
      <c r="J230" s="199">
        <v>0.71</v>
      </c>
      <c r="K230" s="199">
        <f t="shared" si="3"/>
        <v>306.92</v>
      </c>
    </row>
    <row r="231" spans="2:11" x14ac:dyDescent="0.25">
      <c r="B231" s="198">
        <v>204</v>
      </c>
      <c r="C231" s="199">
        <v>10272094</v>
      </c>
      <c r="D231" s="199" t="s">
        <v>319</v>
      </c>
      <c r="E231" s="199" t="s">
        <v>137</v>
      </c>
      <c r="F231" s="200">
        <v>43572</v>
      </c>
      <c r="G231" s="200">
        <v>43604</v>
      </c>
      <c r="H231" s="199">
        <v>1442</v>
      </c>
      <c r="I231" s="199">
        <v>1442</v>
      </c>
      <c r="J231" s="199">
        <v>0.71</v>
      </c>
      <c r="K231" s="199">
        <f t="shared" si="3"/>
        <v>1.02</v>
      </c>
    </row>
    <row r="232" spans="2:11" x14ac:dyDescent="0.25">
      <c r="B232" s="198">
        <v>205</v>
      </c>
      <c r="C232" s="199">
        <v>10272094</v>
      </c>
      <c r="D232" s="199" t="s">
        <v>319</v>
      </c>
      <c r="E232" s="199" t="s">
        <v>152</v>
      </c>
      <c r="F232" s="200">
        <v>43572</v>
      </c>
      <c r="G232" s="200">
        <v>43604</v>
      </c>
      <c r="H232" s="199">
        <v>2539</v>
      </c>
      <c r="I232" s="199">
        <v>2539</v>
      </c>
      <c r="J232" s="199">
        <v>0.71</v>
      </c>
      <c r="K232" s="199">
        <f t="shared" si="3"/>
        <v>1.8</v>
      </c>
    </row>
    <row r="233" spans="2:11" x14ac:dyDescent="0.25">
      <c r="B233" s="198">
        <v>206</v>
      </c>
      <c r="C233" s="199">
        <v>10272095</v>
      </c>
      <c r="D233" s="199" t="s">
        <v>320</v>
      </c>
      <c r="E233" s="199" t="s">
        <v>137</v>
      </c>
      <c r="F233" s="200">
        <v>43577</v>
      </c>
      <c r="G233" s="200">
        <v>43646</v>
      </c>
      <c r="H233" s="199">
        <v>38853</v>
      </c>
      <c r="I233" s="199">
        <v>38853</v>
      </c>
      <c r="J233" s="199">
        <v>0.71</v>
      </c>
      <c r="K233" s="199">
        <f t="shared" si="3"/>
        <v>27.59</v>
      </c>
    </row>
    <row r="234" spans="2:11" x14ac:dyDescent="0.25">
      <c r="B234" s="198">
        <v>207</v>
      </c>
      <c r="C234" s="199">
        <v>10272095</v>
      </c>
      <c r="D234" s="199" t="s">
        <v>320</v>
      </c>
      <c r="E234" s="199" t="s">
        <v>152</v>
      </c>
      <c r="F234" s="200">
        <v>43577</v>
      </c>
      <c r="G234" s="200">
        <v>43646</v>
      </c>
      <c r="H234" s="199">
        <v>3935806</v>
      </c>
      <c r="I234" s="199">
        <v>3935806</v>
      </c>
      <c r="J234" s="199">
        <v>0.71</v>
      </c>
      <c r="K234" s="199">
        <f t="shared" si="3"/>
        <v>2794.42</v>
      </c>
    </row>
    <row r="235" spans="2:11" x14ac:dyDescent="0.25">
      <c r="B235" s="198">
        <v>208</v>
      </c>
      <c r="C235" s="199">
        <v>10272096</v>
      </c>
      <c r="D235" s="199" t="s">
        <v>321</v>
      </c>
      <c r="E235" s="199" t="s">
        <v>137</v>
      </c>
      <c r="F235" s="200">
        <v>43556</v>
      </c>
      <c r="G235" s="200">
        <v>43618</v>
      </c>
      <c r="H235" s="199">
        <v>191850</v>
      </c>
      <c r="I235" s="199">
        <v>191850</v>
      </c>
      <c r="J235" s="199">
        <v>0.71</v>
      </c>
      <c r="K235" s="199">
        <f t="shared" si="3"/>
        <v>136.21</v>
      </c>
    </row>
    <row r="236" spans="2:11" x14ac:dyDescent="0.25">
      <c r="B236" s="198">
        <v>209</v>
      </c>
      <c r="C236" s="199">
        <v>10272097</v>
      </c>
      <c r="D236" s="199" t="s">
        <v>322</v>
      </c>
      <c r="E236" s="199" t="s">
        <v>137</v>
      </c>
      <c r="F236" s="200">
        <v>43580</v>
      </c>
      <c r="G236" s="200">
        <v>43639</v>
      </c>
      <c r="H236" s="199">
        <v>55</v>
      </c>
      <c r="I236" s="199">
        <v>55</v>
      </c>
      <c r="J236" s="199">
        <v>0.71</v>
      </c>
      <c r="K236" s="199">
        <f t="shared" si="3"/>
        <v>0.04</v>
      </c>
    </row>
    <row r="237" spans="2:11" x14ac:dyDescent="0.25">
      <c r="B237" s="198">
        <v>210</v>
      </c>
      <c r="C237" s="199">
        <v>10272099</v>
      </c>
      <c r="D237" s="199" t="s">
        <v>323</v>
      </c>
      <c r="E237" s="199" t="s">
        <v>152</v>
      </c>
      <c r="F237" s="200">
        <v>43558</v>
      </c>
      <c r="G237" s="200">
        <v>43646</v>
      </c>
      <c r="H237" s="199">
        <v>7649435</v>
      </c>
      <c r="I237" s="199">
        <v>7649435</v>
      </c>
      <c r="J237" s="199">
        <v>0.71</v>
      </c>
      <c r="K237" s="199">
        <f t="shared" si="3"/>
        <v>5431.1</v>
      </c>
    </row>
    <row r="238" spans="2:11" x14ac:dyDescent="0.25">
      <c r="B238" s="198">
        <v>211</v>
      </c>
      <c r="C238" s="199">
        <v>10272100</v>
      </c>
      <c r="D238" s="199" t="s">
        <v>324</v>
      </c>
      <c r="E238" s="199" t="s">
        <v>137</v>
      </c>
      <c r="F238" s="200">
        <v>43556</v>
      </c>
      <c r="G238" s="200">
        <v>43646</v>
      </c>
      <c r="H238" s="199">
        <v>175398</v>
      </c>
      <c r="I238" s="199">
        <v>175398</v>
      </c>
      <c r="J238" s="199">
        <v>0.71</v>
      </c>
      <c r="K238" s="199">
        <f t="shared" si="3"/>
        <v>124.53</v>
      </c>
    </row>
    <row r="239" spans="2:11" x14ac:dyDescent="0.25">
      <c r="B239" s="198">
        <v>212</v>
      </c>
      <c r="C239" s="199">
        <v>10272101</v>
      </c>
      <c r="D239" s="199" t="s">
        <v>325</v>
      </c>
      <c r="E239" s="199" t="s">
        <v>137</v>
      </c>
      <c r="F239" s="200">
        <v>43556</v>
      </c>
      <c r="G239" s="200">
        <v>43639</v>
      </c>
      <c r="H239" s="199">
        <v>794487</v>
      </c>
      <c r="I239" s="199">
        <v>794487</v>
      </c>
      <c r="J239" s="199">
        <v>0.71</v>
      </c>
      <c r="K239" s="199">
        <f t="shared" si="3"/>
        <v>564.09</v>
      </c>
    </row>
    <row r="240" spans="2:11" x14ac:dyDescent="0.25">
      <c r="B240" s="198">
        <v>213</v>
      </c>
      <c r="C240" s="199">
        <v>10272102</v>
      </c>
      <c r="D240" s="199" t="s">
        <v>326</v>
      </c>
      <c r="E240" s="199" t="s">
        <v>152</v>
      </c>
      <c r="F240" s="200">
        <v>43582</v>
      </c>
      <c r="G240" s="200">
        <v>43611</v>
      </c>
      <c r="H240" s="199">
        <v>2437863</v>
      </c>
      <c r="I240" s="199">
        <v>2437863</v>
      </c>
      <c r="J240" s="199">
        <v>0.71</v>
      </c>
      <c r="K240" s="199">
        <f t="shared" si="3"/>
        <v>1730.88</v>
      </c>
    </row>
    <row r="241" spans="2:11" x14ac:dyDescent="0.25">
      <c r="B241" s="198">
        <v>214</v>
      </c>
      <c r="C241" s="199">
        <v>10272103</v>
      </c>
      <c r="D241" s="199" t="s">
        <v>327</v>
      </c>
      <c r="E241" s="199" t="s">
        <v>137</v>
      </c>
      <c r="F241" s="200">
        <v>43560</v>
      </c>
      <c r="G241" s="200">
        <v>43597</v>
      </c>
      <c r="H241" s="199">
        <v>546488</v>
      </c>
      <c r="I241" s="199">
        <v>546488</v>
      </c>
      <c r="J241" s="199">
        <v>0.71</v>
      </c>
      <c r="K241" s="199">
        <f t="shared" si="3"/>
        <v>388.01</v>
      </c>
    </row>
    <row r="242" spans="2:11" x14ac:dyDescent="0.25">
      <c r="B242" s="198">
        <v>215</v>
      </c>
      <c r="C242" s="199">
        <v>10272104</v>
      </c>
      <c r="D242" s="199" t="s">
        <v>328</v>
      </c>
      <c r="E242" s="199" t="s">
        <v>137</v>
      </c>
      <c r="F242" s="200">
        <v>43556</v>
      </c>
      <c r="G242" s="200">
        <v>43646</v>
      </c>
      <c r="H242" s="199">
        <v>972424</v>
      </c>
      <c r="I242" s="199">
        <v>972424</v>
      </c>
      <c r="J242" s="199">
        <v>0.71</v>
      </c>
      <c r="K242" s="199">
        <f t="shared" si="3"/>
        <v>690.42</v>
      </c>
    </row>
    <row r="243" spans="2:11" x14ac:dyDescent="0.25">
      <c r="B243" s="198">
        <v>216</v>
      </c>
      <c r="C243" s="199">
        <v>10272105</v>
      </c>
      <c r="D243" s="199" t="s">
        <v>329</v>
      </c>
      <c r="E243" s="199" t="s">
        <v>137</v>
      </c>
      <c r="F243" s="200">
        <v>43578</v>
      </c>
      <c r="G243" s="200">
        <v>43597</v>
      </c>
      <c r="H243" s="199">
        <v>1279442</v>
      </c>
      <c r="I243" s="199">
        <v>1279442</v>
      </c>
      <c r="J243" s="199">
        <v>0.71</v>
      </c>
      <c r="K243" s="199">
        <f t="shared" si="3"/>
        <v>908.4</v>
      </c>
    </row>
    <row r="244" spans="2:11" x14ac:dyDescent="0.25">
      <c r="B244" s="198">
        <v>217</v>
      </c>
      <c r="C244" s="199">
        <v>10272106</v>
      </c>
      <c r="D244" s="199" t="s">
        <v>330</v>
      </c>
      <c r="E244" s="199" t="s">
        <v>137</v>
      </c>
      <c r="F244" s="200">
        <v>43556</v>
      </c>
      <c r="G244" s="200">
        <v>43646</v>
      </c>
      <c r="H244" s="199">
        <v>368638</v>
      </c>
      <c r="I244" s="199">
        <v>368638</v>
      </c>
      <c r="J244" s="199">
        <v>0.71</v>
      </c>
      <c r="K244" s="199">
        <f t="shared" si="3"/>
        <v>261.73</v>
      </c>
    </row>
    <row r="245" spans="2:11" x14ac:dyDescent="0.25">
      <c r="B245" s="198">
        <v>218</v>
      </c>
      <c r="C245" s="199">
        <v>10272107</v>
      </c>
      <c r="D245" s="199" t="s">
        <v>331</v>
      </c>
      <c r="E245" s="199" t="s">
        <v>137</v>
      </c>
      <c r="F245" s="200">
        <v>43563</v>
      </c>
      <c r="G245" s="200">
        <v>43644</v>
      </c>
      <c r="H245" s="199">
        <v>55592</v>
      </c>
      <c r="I245" s="199">
        <v>55592</v>
      </c>
      <c r="J245" s="199">
        <v>0.71</v>
      </c>
      <c r="K245" s="199">
        <f t="shared" si="3"/>
        <v>39.47</v>
      </c>
    </row>
    <row r="246" spans="2:11" x14ac:dyDescent="0.25">
      <c r="B246" s="198">
        <v>219</v>
      </c>
      <c r="C246" s="199">
        <v>10272108</v>
      </c>
      <c r="D246" s="199" t="s">
        <v>332</v>
      </c>
      <c r="E246" s="199" t="s">
        <v>137</v>
      </c>
      <c r="F246" s="200">
        <v>43564</v>
      </c>
      <c r="G246" s="200">
        <v>43645</v>
      </c>
      <c r="H246" s="199">
        <v>2689636</v>
      </c>
      <c r="I246" s="199">
        <v>2689636</v>
      </c>
      <c r="J246" s="199">
        <v>0.71</v>
      </c>
      <c r="K246" s="199">
        <f t="shared" si="3"/>
        <v>1909.64</v>
      </c>
    </row>
    <row r="247" spans="2:11" x14ac:dyDescent="0.25">
      <c r="B247" s="198">
        <v>220</v>
      </c>
      <c r="C247" s="199">
        <v>10272108</v>
      </c>
      <c r="D247" s="199" t="s">
        <v>332</v>
      </c>
      <c r="E247" s="199" t="s">
        <v>152</v>
      </c>
      <c r="F247" s="200">
        <v>43564</v>
      </c>
      <c r="G247" s="200">
        <v>43645</v>
      </c>
      <c r="H247" s="199">
        <v>710466</v>
      </c>
      <c r="I247" s="199">
        <v>710466</v>
      </c>
      <c r="J247" s="199">
        <v>0.71</v>
      </c>
      <c r="K247" s="199">
        <f t="shared" si="3"/>
        <v>504.43</v>
      </c>
    </row>
    <row r="248" spans="2:11" x14ac:dyDescent="0.25">
      <c r="B248" s="198">
        <v>221</v>
      </c>
      <c r="C248" s="199">
        <v>10272109</v>
      </c>
      <c r="D248" s="199" t="s">
        <v>333</v>
      </c>
      <c r="E248" s="199" t="s">
        <v>137</v>
      </c>
      <c r="F248" s="200">
        <v>43556</v>
      </c>
      <c r="G248" s="200">
        <v>43646</v>
      </c>
      <c r="H248" s="199">
        <v>2735518</v>
      </c>
      <c r="I248" s="199">
        <v>2735518</v>
      </c>
      <c r="J248" s="199">
        <v>0.71</v>
      </c>
      <c r="K248" s="199">
        <f t="shared" si="3"/>
        <v>1942.22</v>
      </c>
    </row>
    <row r="249" spans="2:11" x14ac:dyDescent="0.25">
      <c r="B249" s="198">
        <v>222</v>
      </c>
      <c r="C249" s="199">
        <v>10272110</v>
      </c>
      <c r="D249" s="199" t="s">
        <v>334</v>
      </c>
      <c r="E249" s="199" t="s">
        <v>137</v>
      </c>
      <c r="F249" s="200">
        <v>43556</v>
      </c>
      <c r="G249" s="200">
        <v>43646</v>
      </c>
      <c r="H249" s="199">
        <v>919972</v>
      </c>
      <c r="I249" s="199">
        <v>919972</v>
      </c>
      <c r="J249" s="199">
        <v>0.71</v>
      </c>
      <c r="K249" s="199">
        <f t="shared" si="3"/>
        <v>653.17999999999995</v>
      </c>
    </row>
    <row r="250" spans="2:11" x14ac:dyDescent="0.25">
      <c r="B250" s="198">
        <v>223</v>
      </c>
      <c r="C250" s="199">
        <v>10272111</v>
      </c>
      <c r="D250" s="199" t="s">
        <v>335</v>
      </c>
      <c r="E250" s="199" t="s">
        <v>152</v>
      </c>
      <c r="F250" s="200">
        <v>43578</v>
      </c>
      <c r="G250" s="200">
        <v>43597</v>
      </c>
      <c r="H250" s="199">
        <v>931016</v>
      </c>
      <c r="I250" s="199">
        <v>931016</v>
      </c>
      <c r="J250" s="199">
        <v>0.71</v>
      </c>
      <c r="K250" s="199">
        <f t="shared" si="3"/>
        <v>661.02</v>
      </c>
    </row>
    <row r="251" spans="2:11" x14ac:dyDescent="0.25">
      <c r="B251" s="198">
        <v>224</v>
      </c>
      <c r="C251" s="199">
        <v>10272113</v>
      </c>
      <c r="D251" s="199" t="s">
        <v>336</v>
      </c>
      <c r="E251" s="199" t="s">
        <v>137</v>
      </c>
      <c r="F251" s="200">
        <v>43557</v>
      </c>
      <c r="G251" s="200">
        <v>43604</v>
      </c>
      <c r="H251" s="199">
        <v>289316</v>
      </c>
      <c r="I251" s="199">
        <v>289316</v>
      </c>
      <c r="J251" s="199">
        <v>0.71</v>
      </c>
      <c r="K251" s="199">
        <f t="shared" si="3"/>
        <v>205.41</v>
      </c>
    </row>
    <row r="252" spans="2:11" x14ac:dyDescent="0.25">
      <c r="B252" s="198">
        <v>225</v>
      </c>
      <c r="C252" s="199">
        <v>10272114</v>
      </c>
      <c r="D252" s="199" t="s">
        <v>337</v>
      </c>
      <c r="E252" s="199" t="s">
        <v>137</v>
      </c>
      <c r="F252" s="200">
        <v>43560</v>
      </c>
      <c r="G252" s="200">
        <v>43646</v>
      </c>
      <c r="H252" s="199">
        <v>1367929</v>
      </c>
      <c r="I252" s="199">
        <v>1367929</v>
      </c>
      <c r="J252" s="199">
        <v>0.71</v>
      </c>
      <c r="K252" s="199">
        <f t="shared" si="3"/>
        <v>971.23</v>
      </c>
    </row>
    <row r="253" spans="2:11" x14ac:dyDescent="0.25">
      <c r="B253" s="198">
        <v>226</v>
      </c>
      <c r="C253" s="199">
        <v>10272115</v>
      </c>
      <c r="D253" s="199" t="s">
        <v>338</v>
      </c>
      <c r="E253" s="199" t="s">
        <v>137</v>
      </c>
      <c r="F253" s="200">
        <v>43584</v>
      </c>
      <c r="G253" s="200">
        <v>43646</v>
      </c>
      <c r="H253" s="199">
        <v>301314</v>
      </c>
      <c r="I253" s="199">
        <v>301314</v>
      </c>
      <c r="J253" s="199">
        <v>0.71</v>
      </c>
      <c r="K253" s="199">
        <f t="shared" si="3"/>
        <v>213.93</v>
      </c>
    </row>
    <row r="254" spans="2:11" x14ac:dyDescent="0.25">
      <c r="B254" s="198">
        <v>227</v>
      </c>
      <c r="C254" s="199">
        <v>10272116</v>
      </c>
      <c r="D254" s="199" t="s">
        <v>339</v>
      </c>
      <c r="E254" s="199" t="s">
        <v>137</v>
      </c>
      <c r="F254" s="200">
        <v>43567</v>
      </c>
      <c r="G254" s="200">
        <v>43639</v>
      </c>
      <c r="H254" s="199">
        <v>203</v>
      </c>
      <c r="I254" s="199">
        <v>203</v>
      </c>
      <c r="J254" s="199">
        <v>0.71</v>
      </c>
      <c r="K254" s="199">
        <f t="shared" si="3"/>
        <v>0.14000000000000001</v>
      </c>
    </row>
    <row r="255" spans="2:11" x14ac:dyDescent="0.25">
      <c r="B255" s="198">
        <v>228</v>
      </c>
      <c r="C255" s="199">
        <v>10272117</v>
      </c>
      <c r="D255" s="199" t="s">
        <v>340</v>
      </c>
      <c r="E255" s="199" t="s">
        <v>137</v>
      </c>
      <c r="F255" s="200">
        <v>43577</v>
      </c>
      <c r="G255" s="200">
        <v>43646</v>
      </c>
      <c r="H255" s="199">
        <v>164931</v>
      </c>
      <c r="I255" s="199">
        <v>164931</v>
      </c>
      <c r="J255" s="199">
        <v>0.71</v>
      </c>
      <c r="K255" s="199">
        <f t="shared" si="3"/>
        <v>117.1</v>
      </c>
    </row>
    <row r="256" spans="2:11" x14ac:dyDescent="0.25">
      <c r="B256" s="198">
        <v>229</v>
      </c>
      <c r="C256" s="199">
        <v>10272117</v>
      </c>
      <c r="D256" s="199" t="s">
        <v>340</v>
      </c>
      <c r="E256" s="199" t="s">
        <v>152</v>
      </c>
      <c r="F256" s="200">
        <v>43577</v>
      </c>
      <c r="G256" s="200">
        <v>43646</v>
      </c>
      <c r="H256" s="199">
        <v>5</v>
      </c>
      <c r="I256" s="199">
        <v>5</v>
      </c>
      <c r="J256" s="199">
        <v>0.71</v>
      </c>
      <c r="K256" s="199">
        <f t="shared" si="3"/>
        <v>0</v>
      </c>
    </row>
    <row r="257" spans="2:11" x14ac:dyDescent="0.25">
      <c r="B257" s="198">
        <v>230</v>
      </c>
      <c r="C257" s="199">
        <v>10272118</v>
      </c>
      <c r="D257" s="199" t="s">
        <v>341</v>
      </c>
      <c r="E257" s="199" t="s">
        <v>137</v>
      </c>
      <c r="F257" s="200">
        <v>43557</v>
      </c>
      <c r="G257" s="200">
        <v>43639</v>
      </c>
      <c r="H257" s="199">
        <v>847944</v>
      </c>
      <c r="I257" s="199">
        <v>847944</v>
      </c>
      <c r="J257" s="199">
        <v>0.71</v>
      </c>
      <c r="K257" s="199">
        <f t="shared" si="3"/>
        <v>602.04</v>
      </c>
    </row>
    <row r="258" spans="2:11" x14ac:dyDescent="0.25">
      <c r="B258" s="198">
        <v>231</v>
      </c>
      <c r="C258" s="199">
        <v>10272119</v>
      </c>
      <c r="D258" s="199" t="s">
        <v>342</v>
      </c>
      <c r="E258" s="199" t="s">
        <v>137</v>
      </c>
      <c r="F258" s="200">
        <v>43574</v>
      </c>
      <c r="G258" s="200">
        <v>43646</v>
      </c>
      <c r="H258" s="199">
        <v>214788</v>
      </c>
      <c r="I258" s="199">
        <v>214788</v>
      </c>
      <c r="J258" s="199">
        <v>0.71</v>
      </c>
      <c r="K258" s="199">
        <f t="shared" si="3"/>
        <v>152.5</v>
      </c>
    </row>
    <row r="259" spans="2:11" x14ac:dyDescent="0.25">
      <c r="B259" s="198">
        <v>232</v>
      </c>
      <c r="C259" s="199">
        <v>10272120</v>
      </c>
      <c r="D259" s="199" t="s">
        <v>343</v>
      </c>
      <c r="E259" s="199" t="s">
        <v>137</v>
      </c>
      <c r="F259" s="200">
        <v>43556</v>
      </c>
      <c r="G259" s="200">
        <v>43632</v>
      </c>
      <c r="H259" s="199">
        <v>407468</v>
      </c>
      <c r="I259" s="199">
        <v>407468</v>
      </c>
      <c r="J259" s="199">
        <v>0.71</v>
      </c>
      <c r="K259" s="199">
        <f t="shared" si="3"/>
        <v>289.3</v>
      </c>
    </row>
    <row r="260" spans="2:11" x14ac:dyDescent="0.25">
      <c r="B260" s="198">
        <v>233</v>
      </c>
      <c r="C260" s="199">
        <v>10272121</v>
      </c>
      <c r="D260" s="199" t="s">
        <v>344</v>
      </c>
      <c r="E260" s="199" t="s">
        <v>137</v>
      </c>
      <c r="F260" s="200">
        <v>43582</v>
      </c>
      <c r="G260" s="200">
        <v>43611</v>
      </c>
      <c r="H260" s="199">
        <v>1350691</v>
      </c>
      <c r="I260" s="199">
        <v>1350691</v>
      </c>
      <c r="J260" s="199">
        <v>0.71</v>
      </c>
      <c r="K260" s="199">
        <f t="shared" si="3"/>
        <v>958.99</v>
      </c>
    </row>
    <row r="261" spans="2:11" x14ac:dyDescent="0.25">
      <c r="B261" s="198">
        <v>234</v>
      </c>
      <c r="C261" s="199">
        <v>10272123</v>
      </c>
      <c r="D261" s="199" t="s">
        <v>345</v>
      </c>
      <c r="E261" s="199" t="s">
        <v>137</v>
      </c>
      <c r="F261" s="200">
        <v>43571</v>
      </c>
      <c r="G261" s="200">
        <v>43646</v>
      </c>
      <c r="H261" s="199">
        <v>142911</v>
      </c>
      <c r="I261" s="199">
        <v>142911</v>
      </c>
      <c r="J261" s="199">
        <v>0.71</v>
      </c>
      <c r="K261" s="199">
        <f t="shared" si="3"/>
        <v>101.47</v>
      </c>
    </row>
    <row r="262" spans="2:11" x14ac:dyDescent="0.25">
      <c r="B262" s="198">
        <v>235</v>
      </c>
      <c r="C262" s="199">
        <v>10272123</v>
      </c>
      <c r="D262" s="199" t="s">
        <v>345</v>
      </c>
      <c r="E262" s="199" t="s">
        <v>152</v>
      </c>
      <c r="F262" s="200">
        <v>43571</v>
      </c>
      <c r="G262" s="200">
        <v>43646</v>
      </c>
      <c r="H262" s="199">
        <v>2270845</v>
      </c>
      <c r="I262" s="199">
        <v>2270845</v>
      </c>
      <c r="J262" s="199">
        <v>0.71</v>
      </c>
      <c r="K262" s="199">
        <f t="shared" si="3"/>
        <v>1612.3</v>
      </c>
    </row>
    <row r="263" spans="2:11" x14ac:dyDescent="0.25">
      <c r="B263" s="198">
        <v>236</v>
      </c>
      <c r="C263" s="199">
        <v>10272126</v>
      </c>
      <c r="D263" s="199" t="s">
        <v>346</v>
      </c>
      <c r="E263" s="199" t="s">
        <v>137</v>
      </c>
      <c r="F263" s="200">
        <v>43570</v>
      </c>
      <c r="G263" s="200">
        <v>43632</v>
      </c>
      <c r="H263" s="199">
        <v>895550</v>
      </c>
      <c r="I263" s="199">
        <v>895550</v>
      </c>
      <c r="J263" s="199">
        <v>0.71</v>
      </c>
      <c r="K263" s="199">
        <f t="shared" si="3"/>
        <v>635.84</v>
      </c>
    </row>
    <row r="264" spans="2:11" x14ac:dyDescent="0.25">
      <c r="B264" s="198">
        <v>237</v>
      </c>
      <c r="C264" s="199">
        <v>10272127</v>
      </c>
      <c r="D264" s="199" t="s">
        <v>347</v>
      </c>
      <c r="E264" s="199" t="s">
        <v>137</v>
      </c>
      <c r="F264" s="200">
        <v>43579</v>
      </c>
      <c r="G264" s="200">
        <v>43646</v>
      </c>
      <c r="H264" s="199">
        <v>454964</v>
      </c>
      <c r="I264" s="199">
        <v>454964</v>
      </c>
      <c r="J264" s="199">
        <v>0.71</v>
      </c>
      <c r="K264" s="199">
        <f t="shared" si="3"/>
        <v>323.02</v>
      </c>
    </row>
    <row r="265" spans="2:11" x14ac:dyDescent="0.25">
      <c r="B265" s="198">
        <v>238</v>
      </c>
      <c r="C265" s="199">
        <v>10272128</v>
      </c>
      <c r="D265" s="199" t="s">
        <v>348</v>
      </c>
      <c r="E265" s="199" t="s">
        <v>152</v>
      </c>
      <c r="F265" s="200">
        <v>43563</v>
      </c>
      <c r="G265" s="200">
        <v>43639</v>
      </c>
      <c r="H265" s="199">
        <v>36772</v>
      </c>
      <c r="I265" s="199">
        <v>36772</v>
      </c>
      <c r="J265" s="199">
        <v>0.71</v>
      </c>
      <c r="K265" s="199">
        <f t="shared" si="3"/>
        <v>26.11</v>
      </c>
    </row>
    <row r="266" spans="2:11" x14ac:dyDescent="0.25">
      <c r="B266" s="198">
        <v>239</v>
      </c>
      <c r="C266" s="199">
        <v>10272129</v>
      </c>
      <c r="D266" s="199" t="s">
        <v>349</v>
      </c>
      <c r="E266" s="199" t="s">
        <v>152</v>
      </c>
      <c r="F266" s="200">
        <v>43573</v>
      </c>
      <c r="G266" s="200">
        <v>43597</v>
      </c>
      <c r="H266" s="199">
        <v>1325</v>
      </c>
      <c r="I266" s="199">
        <v>1325</v>
      </c>
      <c r="J266" s="199">
        <v>0.71</v>
      </c>
      <c r="K266" s="199">
        <f t="shared" si="3"/>
        <v>0.94</v>
      </c>
    </row>
    <row r="267" spans="2:11" x14ac:dyDescent="0.25">
      <c r="B267" s="198">
        <v>240</v>
      </c>
      <c r="C267" s="199">
        <v>10272130</v>
      </c>
      <c r="D267" s="199" t="s">
        <v>350</v>
      </c>
      <c r="E267" s="199" t="s">
        <v>137</v>
      </c>
      <c r="F267" s="200">
        <v>43580</v>
      </c>
      <c r="G267" s="200">
        <v>43625</v>
      </c>
      <c r="H267" s="199">
        <v>216378</v>
      </c>
      <c r="I267" s="199">
        <v>216378</v>
      </c>
      <c r="J267" s="199">
        <v>0.71</v>
      </c>
      <c r="K267" s="199">
        <f t="shared" si="3"/>
        <v>153.63</v>
      </c>
    </row>
    <row r="268" spans="2:11" x14ac:dyDescent="0.25">
      <c r="B268" s="198">
        <v>241</v>
      </c>
      <c r="C268" s="199">
        <v>10272131</v>
      </c>
      <c r="D268" s="199" t="s">
        <v>351</v>
      </c>
      <c r="E268" s="199" t="s">
        <v>137</v>
      </c>
      <c r="F268" s="200">
        <v>43556</v>
      </c>
      <c r="G268" s="200">
        <v>43646</v>
      </c>
      <c r="H268" s="199">
        <v>911602</v>
      </c>
      <c r="I268" s="199">
        <v>911602</v>
      </c>
      <c r="J268" s="199">
        <v>0.71</v>
      </c>
      <c r="K268" s="199">
        <f t="shared" si="3"/>
        <v>647.24</v>
      </c>
    </row>
    <row r="269" spans="2:11" x14ac:dyDescent="0.25">
      <c r="B269" s="198">
        <v>242</v>
      </c>
      <c r="C269" s="199">
        <v>10272132</v>
      </c>
      <c r="D269" s="199" t="s">
        <v>352</v>
      </c>
      <c r="E269" s="199" t="s">
        <v>148</v>
      </c>
      <c r="F269" s="200">
        <v>43572</v>
      </c>
      <c r="G269" s="200">
        <v>43646</v>
      </c>
      <c r="H269" s="199">
        <v>1</v>
      </c>
      <c r="I269" s="199">
        <v>1</v>
      </c>
      <c r="J269" s="199">
        <v>0.71</v>
      </c>
      <c r="K269" s="199">
        <f t="shared" si="3"/>
        <v>0</v>
      </c>
    </row>
    <row r="270" spans="2:11" x14ac:dyDescent="0.25">
      <c r="B270" s="198">
        <v>243</v>
      </c>
      <c r="C270" s="199">
        <v>10272132</v>
      </c>
      <c r="D270" s="199" t="s">
        <v>352</v>
      </c>
      <c r="E270" s="199" t="s">
        <v>146</v>
      </c>
      <c r="F270" s="200">
        <v>43572</v>
      </c>
      <c r="G270" s="200">
        <v>43646</v>
      </c>
      <c r="H270" s="199">
        <v>4</v>
      </c>
      <c r="I270" s="199">
        <v>4</v>
      </c>
      <c r="J270" s="199">
        <v>0.71</v>
      </c>
      <c r="K270" s="199">
        <f t="shared" si="3"/>
        <v>0</v>
      </c>
    </row>
    <row r="271" spans="2:11" x14ac:dyDescent="0.25">
      <c r="B271" s="198">
        <v>244</v>
      </c>
      <c r="C271" s="199">
        <v>10272132</v>
      </c>
      <c r="D271" s="199" t="s">
        <v>352</v>
      </c>
      <c r="E271" s="199" t="s">
        <v>152</v>
      </c>
      <c r="F271" s="200">
        <v>43572</v>
      </c>
      <c r="G271" s="200">
        <v>43646</v>
      </c>
      <c r="H271" s="199">
        <v>12539</v>
      </c>
      <c r="I271" s="199">
        <v>12539</v>
      </c>
      <c r="J271" s="199">
        <v>0.71</v>
      </c>
      <c r="K271" s="199">
        <f t="shared" si="3"/>
        <v>8.9</v>
      </c>
    </row>
    <row r="272" spans="2:11" x14ac:dyDescent="0.25">
      <c r="B272" s="198">
        <v>245</v>
      </c>
      <c r="C272" s="199">
        <v>10272133</v>
      </c>
      <c r="D272" s="199" t="s">
        <v>353</v>
      </c>
      <c r="E272" s="199" t="s">
        <v>137</v>
      </c>
      <c r="F272" s="200">
        <v>43559</v>
      </c>
      <c r="G272" s="200">
        <v>43646</v>
      </c>
      <c r="H272" s="199">
        <v>411960</v>
      </c>
      <c r="I272" s="199">
        <v>411960</v>
      </c>
      <c r="J272" s="199">
        <v>0.71</v>
      </c>
      <c r="K272" s="199">
        <f t="shared" si="3"/>
        <v>292.49</v>
      </c>
    </row>
    <row r="273" spans="2:11" x14ac:dyDescent="0.25">
      <c r="B273" s="198">
        <v>246</v>
      </c>
      <c r="C273" s="199">
        <v>10272134</v>
      </c>
      <c r="D273" s="199" t="s">
        <v>354</v>
      </c>
      <c r="E273" s="199" t="s">
        <v>152</v>
      </c>
      <c r="F273" s="200">
        <v>43570</v>
      </c>
      <c r="G273" s="200">
        <v>43590</v>
      </c>
      <c r="H273" s="199">
        <v>772679</v>
      </c>
      <c r="I273" s="199">
        <v>772679</v>
      </c>
      <c r="J273" s="199">
        <v>0.71</v>
      </c>
      <c r="K273" s="199">
        <f t="shared" si="3"/>
        <v>548.6</v>
      </c>
    </row>
    <row r="274" spans="2:11" x14ac:dyDescent="0.25">
      <c r="B274" s="198">
        <v>247</v>
      </c>
      <c r="C274" s="199">
        <v>10272135</v>
      </c>
      <c r="D274" s="199" t="s">
        <v>355</v>
      </c>
      <c r="E274" s="199" t="s">
        <v>152</v>
      </c>
      <c r="F274" s="200">
        <v>43558</v>
      </c>
      <c r="G274" s="200">
        <v>43611</v>
      </c>
      <c r="H274" s="199">
        <v>876560</v>
      </c>
      <c r="I274" s="199">
        <v>876560</v>
      </c>
      <c r="J274" s="199">
        <v>0.71</v>
      </c>
      <c r="K274" s="199">
        <f t="shared" si="3"/>
        <v>622.36</v>
      </c>
    </row>
    <row r="275" spans="2:11" x14ac:dyDescent="0.25">
      <c r="B275" s="198">
        <v>248</v>
      </c>
      <c r="C275" s="199">
        <v>10272136</v>
      </c>
      <c r="D275" s="199" t="s">
        <v>356</v>
      </c>
      <c r="E275" s="199" t="s">
        <v>137</v>
      </c>
      <c r="F275" s="200">
        <v>43556</v>
      </c>
      <c r="G275" s="200">
        <v>43611</v>
      </c>
      <c r="H275" s="199">
        <v>97531</v>
      </c>
      <c r="I275" s="199">
        <v>97531</v>
      </c>
      <c r="J275" s="199">
        <v>0.71</v>
      </c>
      <c r="K275" s="199">
        <f t="shared" si="3"/>
        <v>69.25</v>
      </c>
    </row>
    <row r="276" spans="2:11" x14ac:dyDescent="0.25">
      <c r="B276" s="198">
        <v>249</v>
      </c>
      <c r="C276" s="199">
        <v>10272137</v>
      </c>
      <c r="D276" s="199" t="s">
        <v>357</v>
      </c>
      <c r="E276" s="199" t="s">
        <v>152</v>
      </c>
      <c r="F276" s="200">
        <v>43580</v>
      </c>
      <c r="G276" s="200">
        <v>43646</v>
      </c>
      <c r="H276" s="199">
        <v>526217</v>
      </c>
      <c r="I276" s="199">
        <v>526217</v>
      </c>
      <c r="J276" s="199">
        <v>0.71</v>
      </c>
      <c r="K276" s="199">
        <f t="shared" si="3"/>
        <v>373.61</v>
      </c>
    </row>
    <row r="277" spans="2:11" x14ac:dyDescent="0.25">
      <c r="B277" s="198">
        <v>250</v>
      </c>
      <c r="C277" s="199">
        <v>10272138</v>
      </c>
      <c r="D277" s="199" t="s">
        <v>358</v>
      </c>
      <c r="E277" s="199" t="s">
        <v>137</v>
      </c>
      <c r="F277" s="200">
        <v>43556</v>
      </c>
      <c r="G277" s="200">
        <v>43611</v>
      </c>
      <c r="H277" s="199">
        <v>762454</v>
      </c>
      <c r="I277" s="199">
        <v>762454</v>
      </c>
      <c r="J277" s="199">
        <v>0.71</v>
      </c>
      <c r="K277" s="199">
        <f t="shared" si="3"/>
        <v>541.34</v>
      </c>
    </row>
    <row r="278" spans="2:11" x14ac:dyDescent="0.25">
      <c r="B278" s="198">
        <v>251</v>
      </c>
      <c r="C278" s="199">
        <v>10272139</v>
      </c>
      <c r="D278" s="199" t="s">
        <v>359</v>
      </c>
      <c r="E278" s="199" t="s">
        <v>152</v>
      </c>
      <c r="F278" s="200">
        <v>43564</v>
      </c>
      <c r="G278" s="200">
        <v>43646</v>
      </c>
      <c r="H278" s="199">
        <v>429816</v>
      </c>
      <c r="I278" s="199">
        <v>429816</v>
      </c>
      <c r="J278" s="199">
        <v>0.71</v>
      </c>
      <c r="K278" s="199">
        <f t="shared" si="3"/>
        <v>305.17</v>
      </c>
    </row>
    <row r="279" spans="2:11" x14ac:dyDescent="0.25">
      <c r="B279" s="198">
        <v>252</v>
      </c>
      <c r="C279" s="199">
        <v>10272140</v>
      </c>
      <c r="D279" s="199" t="s">
        <v>360</v>
      </c>
      <c r="E279" s="199" t="s">
        <v>137</v>
      </c>
      <c r="F279" s="200">
        <v>43574</v>
      </c>
      <c r="G279" s="200">
        <v>43646</v>
      </c>
      <c r="H279" s="199">
        <v>1796942</v>
      </c>
      <c r="I279" s="199">
        <v>1796942</v>
      </c>
      <c r="J279" s="199">
        <v>0.71</v>
      </c>
      <c r="K279" s="199">
        <f t="shared" si="3"/>
        <v>1275.83</v>
      </c>
    </row>
    <row r="280" spans="2:11" x14ac:dyDescent="0.25">
      <c r="B280" s="198">
        <v>253</v>
      </c>
      <c r="C280" s="199">
        <v>10272141</v>
      </c>
      <c r="D280" s="199" t="s">
        <v>361</v>
      </c>
      <c r="E280" s="199" t="s">
        <v>152</v>
      </c>
      <c r="F280" s="200">
        <v>43586</v>
      </c>
      <c r="G280" s="200">
        <v>43616</v>
      </c>
      <c r="H280" s="199">
        <v>1874079</v>
      </c>
      <c r="I280" s="199">
        <v>1874079</v>
      </c>
      <c r="J280" s="199">
        <v>0.71</v>
      </c>
      <c r="K280" s="199">
        <f t="shared" si="3"/>
        <v>1330.6</v>
      </c>
    </row>
    <row r="281" spans="2:11" x14ac:dyDescent="0.25">
      <c r="B281" s="198">
        <v>254</v>
      </c>
      <c r="C281" s="199">
        <v>10272142</v>
      </c>
      <c r="D281" s="199" t="s">
        <v>362</v>
      </c>
      <c r="E281" s="199" t="s">
        <v>137</v>
      </c>
      <c r="F281" s="200">
        <v>43556</v>
      </c>
      <c r="G281" s="200">
        <v>43646</v>
      </c>
      <c r="H281" s="199">
        <v>820975</v>
      </c>
      <c r="I281" s="199">
        <v>820975</v>
      </c>
      <c r="J281" s="199">
        <v>0.71</v>
      </c>
      <c r="K281" s="199">
        <f t="shared" si="3"/>
        <v>582.89</v>
      </c>
    </row>
    <row r="282" spans="2:11" x14ac:dyDescent="0.25">
      <c r="B282" s="198">
        <v>255</v>
      </c>
      <c r="C282" s="199">
        <v>10272143</v>
      </c>
      <c r="D282" s="199" t="s">
        <v>363</v>
      </c>
      <c r="E282" s="199" t="s">
        <v>137</v>
      </c>
      <c r="F282" s="200">
        <v>43570</v>
      </c>
      <c r="G282" s="200">
        <v>43644</v>
      </c>
      <c r="H282" s="199">
        <v>302878</v>
      </c>
      <c r="I282" s="199">
        <v>302878</v>
      </c>
      <c r="J282" s="199">
        <v>0.71</v>
      </c>
      <c r="K282" s="199">
        <f t="shared" si="3"/>
        <v>215.04</v>
      </c>
    </row>
    <row r="283" spans="2:11" x14ac:dyDescent="0.25">
      <c r="B283" s="198">
        <v>256</v>
      </c>
      <c r="C283" s="199">
        <v>10272144</v>
      </c>
      <c r="D283" s="199" t="s">
        <v>364</v>
      </c>
      <c r="E283" s="199" t="s">
        <v>137</v>
      </c>
      <c r="F283" s="200">
        <v>43557</v>
      </c>
      <c r="G283" s="200">
        <v>43597</v>
      </c>
      <c r="H283" s="199">
        <v>43581</v>
      </c>
      <c r="I283" s="199">
        <v>43581</v>
      </c>
      <c r="J283" s="199">
        <v>0.71</v>
      </c>
      <c r="K283" s="199">
        <f t="shared" si="3"/>
        <v>30.94</v>
      </c>
    </row>
    <row r="284" spans="2:11" x14ac:dyDescent="0.25">
      <c r="B284" s="198">
        <v>257</v>
      </c>
      <c r="C284" s="199">
        <v>10272145</v>
      </c>
      <c r="D284" s="199" t="s">
        <v>365</v>
      </c>
      <c r="E284" s="199" t="s">
        <v>152</v>
      </c>
      <c r="F284" s="200">
        <v>43556</v>
      </c>
      <c r="G284" s="200">
        <v>43646</v>
      </c>
      <c r="H284" s="199">
        <v>1627449</v>
      </c>
      <c r="I284" s="199">
        <v>1627449</v>
      </c>
      <c r="J284" s="199">
        <v>0.71</v>
      </c>
      <c r="K284" s="199">
        <f t="shared" ref="K284:K347" si="4">ROUND(I284*(J284/1000),2)</f>
        <v>1155.49</v>
      </c>
    </row>
    <row r="285" spans="2:11" x14ac:dyDescent="0.25">
      <c r="B285" s="198">
        <v>258</v>
      </c>
      <c r="C285" s="199">
        <v>10272146</v>
      </c>
      <c r="D285" s="199" t="s">
        <v>366</v>
      </c>
      <c r="E285" s="199" t="s">
        <v>137</v>
      </c>
      <c r="F285" s="200">
        <v>43556</v>
      </c>
      <c r="G285" s="200">
        <v>43646</v>
      </c>
      <c r="H285" s="199">
        <v>3243</v>
      </c>
      <c r="I285" s="199">
        <v>3243</v>
      </c>
      <c r="J285" s="199">
        <v>0.71</v>
      </c>
      <c r="K285" s="199">
        <f t="shared" si="4"/>
        <v>2.2999999999999998</v>
      </c>
    </row>
    <row r="286" spans="2:11" x14ac:dyDescent="0.25">
      <c r="B286" s="198">
        <v>259</v>
      </c>
      <c r="C286" s="199">
        <v>10272147</v>
      </c>
      <c r="D286" s="199" t="s">
        <v>367</v>
      </c>
      <c r="E286" s="199" t="s">
        <v>137</v>
      </c>
      <c r="F286" s="200">
        <v>43585</v>
      </c>
      <c r="G286" s="200">
        <v>43617</v>
      </c>
      <c r="H286" s="199">
        <v>2077696</v>
      </c>
      <c r="I286" s="199">
        <v>2077696</v>
      </c>
      <c r="J286" s="199">
        <v>0.71</v>
      </c>
      <c r="K286" s="199">
        <f t="shared" si="4"/>
        <v>1475.16</v>
      </c>
    </row>
    <row r="287" spans="2:11" x14ac:dyDescent="0.25">
      <c r="B287" s="198">
        <v>260</v>
      </c>
      <c r="C287" s="199">
        <v>10272148</v>
      </c>
      <c r="D287" s="199" t="s">
        <v>368</v>
      </c>
      <c r="E287" s="199" t="s">
        <v>137</v>
      </c>
      <c r="F287" s="200">
        <v>43563</v>
      </c>
      <c r="G287" s="200">
        <v>43646</v>
      </c>
      <c r="H287" s="199">
        <v>532212</v>
      </c>
      <c r="I287" s="199">
        <v>532212</v>
      </c>
      <c r="J287" s="199">
        <v>0.71</v>
      </c>
      <c r="K287" s="199">
        <f t="shared" si="4"/>
        <v>377.87</v>
      </c>
    </row>
    <row r="288" spans="2:11" x14ac:dyDescent="0.25">
      <c r="B288" s="198">
        <v>261</v>
      </c>
      <c r="C288" s="199">
        <v>10272149</v>
      </c>
      <c r="D288" s="199" t="s">
        <v>369</v>
      </c>
      <c r="E288" s="199" t="s">
        <v>137</v>
      </c>
      <c r="F288" s="200">
        <v>43556</v>
      </c>
      <c r="G288" s="200">
        <v>43646</v>
      </c>
      <c r="H288" s="199">
        <v>1570</v>
      </c>
      <c r="I288" s="199">
        <v>1570</v>
      </c>
      <c r="J288" s="199">
        <v>0.71</v>
      </c>
      <c r="K288" s="199">
        <f t="shared" si="4"/>
        <v>1.1100000000000001</v>
      </c>
    </row>
    <row r="289" spans="2:11" x14ac:dyDescent="0.25">
      <c r="B289" s="198">
        <v>262</v>
      </c>
      <c r="C289" s="199">
        <v>10272150</v>
      </c>
      <c r="D289" s="199" t="s">
        <v>370</v>
      </c>
      <c r="E289" s="199" t="s">
        <v>137</v>
      </c>
      <c r="F289" s="200">
        <v>43556</v>
      </c>
      <c r="G289" s="200">
        <v>43611</v>
      </c>
      <c r="H289" s="199">
        <v>791818</v>
      </c>
      <c r="I289" s="199">
        <v>791818</v>
      </c>
      <c r="J289" s="199">
        <v>0.71</v>
      </c>
      <c r="K289" s="199">
        <f t="shared" si="4"/>
        <v>562.19000000000005</v>
      </c>
    </row>
    <row r="290" spans="2:11" x14ac:dyDescent="0.25">
      <c r="B290" s="198">
        <v>263</v>
      </c>
      <c r="C290" s="199">
        <v>10272151</v>
      </c>
      <c r="D290" s="199" t="s">
        <v>371</v>
      </c>
      <c r="E290" s="199" t="s">
        <v>137</v>
      </c>
      <c r="F290" s="200">
        <v>43556</v>
      </c>
      <c r="G290" s="200">
        <v>43646</v>
      </c>
      <c r="H290" s="199">
        <v>877003</v>
      </c>
      <c r="I290" s="199">
        <v>877003</v>
      </c>
      <c r="J290" s="199">
        <v>0.71</v>
      </c>
      <c r="K290" s="199">
        <f t="shared" si="4"/>
        <v>622.66999999999996</v>
      </c>
    </row>
    <row r="291" spans="2:11" x14ac:dyDescent="0.25">
      <c r="B291" s="198">
        <v>264</v>
      </c>
      <c r="C291" s="199">
        <v>10272152</v>
      </c>
      <c r="D291" s="199" t="s">
        <v>372</v>
      </c>
      <c r="E291" s="199" t="s">
        <v>137</v>
      </c>
      <c r="F291" s="200">
        <v>43558</v>
      </c>
      <c r="G291" s="200">
        <v>43639</v>
      </c>
      <c r="H291" s="199">
        <v>392682</v>
      </c>
      <c r="I291" s="199">
        <v>392682</v>
      </c>
      <c r="J291" s="199">
        <v>0.71</v>
      </c>
      <c r="K291" s="199">
        <f t="shared" si="4"/>
        <v>278.8</v>
      </c>
    </row>
    <row r="292" spans="2:11" x14ac:dyDescent="0.25">
      <c r="B292" s="198">
        <v>265</v>
      </c>
      <c r="C292" s="199">
        <v>10272153</v>
      </c>
      <c r="D292" s="199" t="s">
        <v>373</v>
      </c>
      <c r="E292" s="199" t="s">
        <v>137</v>
      </c>
      <c r="F292" s="200">
        <v>43564</v>
      </c>
      <c r="G292" s="200">
        <v>43646</v>
      </c>
      <c r="H292" s="199">
        <v>431021</v>
      </c>
      <c r="I292" s="199">
        <v>431021</v>
      </c>
      <c r="J292" s="199">
        <v>0.71</v>
      </c>
      <c r="K292" s="199">
        <f t="shared" si="4"/>
        <v>306.02</v>
      </c>
    </row>
    <row r="293" spans="2:11" x14ac:dyDescent="0.25">
      <c r="B293" s="198">
        <v>266</v>
      </c>
      <c r="C293" s="199">
        <v>10272154</v>
      </c>
      <c r="D293" s="199" t="s">
        <v>374</v>
      </c>
      <c r="E293" s="199" t="s">
        <v>137</v>
      </c>
      <c r="F293" s="200">
        <v>43570</v>
      </c>
      <c r="G293" s="200">
        <v>43646</v>
      </c>
      <c r="H293" s="199">
        <v>3059372</v>
      </c>
      <c r="I293" s="199">
        <v>3059372</v>
      </c>
      <c r="J293" s="199">
        <v>0.71</v>
      </c>
      <c r="K293" s="199">
        <f t="shared" si="4"/>
        <v>2172.15</v>
      </c>
    </row>
    <row r="294" spans="2:11" x14ac:dyDescent="0.25">
      <c r="B294" s="198">
        <v>267</v>
      </c>
      <c r="C294" s="199">
        <v>10272155</v>
      </c>
      <c r="D294" s="199" t="s">
        <v>375</v>
      </c>
      <c r="E294" s="199" t="s">
        <v>148</v>
      </c>
      <c r="F294" s="200">
        <v>43586</v>
      </c>
      <c r="G294" s="200">
        <v>43708</v>
      </c>
      <c r="H294" s="199">
        <v>749357</v>
      </c>
      <c r="I294" s="199">
        <v>749357</v>
      </c>
      <c r="J294" s="199">
        <v>0.71</v>
      </c>
      <c r="K294" s="199">
        <f t="shared" si="4"/>
        <v>532.04</v>
      </c>
    </row>
    <row r="295" spans="2:11" x14ac:dyDescent="0.25">
      <c r="B295" s="198">
        <v>268</v>
      </c>
      <c r="C295" s="199">
        <v>10272155</v>
      </c>
      <c r="D295" s="199" t="s">
        <v>375</v>
      </c>
      <c r="E295" s="199" t="s">
        <v>146</v>
      </c>
      <c r="F295" s="200">
        <v>43586</v>
      </c>
      <c r="G295" s="200">
        <v>43708</v>
      </c>
      <c r="H295" s="199">
        <v>1089767</v>
      </c>
      <c r="I295" s="199">
        <v>1089767</v>
      </c>
      <c r="J295" s="199">
        <v>0.71</v>
      </c>
      <c r="K295" s="199">
        <f t="shared" si="4"/>
        <v>773.73</v>
      </c>
    </row>
    <row r="296" spans="2:11" x14ac:dyDescent="0.25">
      <c r="B296" s="198">
        <v>269</v>
      </c>
      <c r="C296" s="199">
        <v>10272156</v>
      </c>
      <c r="D296" s="199" t="s">
        <v>376</v>
      </c>
      <c r="E296" s="199" t="s">
        <v>152</v>
      </c>
      <c r="F296" s="200">
        <v>43578</v>
      </c>
      <c r="G296" s="200">
        <v>43639</v>
      </c>
      <c r="H296" s="199">
        <v>15956</v>
      </c>
      <c r="I296" s="199">
        <v>15956</v>
      </c>
      <c r="J296" s="199">
        <v>0.71</v>
      </c>
      <c r="K296" s="199">
        <f t="shared" si="4"/>
        <v>11.33</v>
      </c>
    </row>
    <row r="297" spans="2:11" x14ac:dyDescent="0.25">
      <c r="B297" s="198">
        <v>270</v>
      </c>
      <c r="C297" s="199">
        <v>10272157</v>
      </c>
      <c r="D297" s="199" t="s">
        <v>377</v>
      </c>
      <c r="E297" s="199" t="s">
        <v>137</v>
      </c>
      <c r="F297" s="200">
        <v>43586</v>
      </c>
      <c r="G297" s="200">
        <v>43612</v>
      </c>
      <c r="H297" s="199">
        <v>2959942</v>
      </c>
      <c r="I297" s="199">
        <v>2959942</v>
      </c>
      <c r="J297" s="199">
        <v>0.71</v>
      </c>
      <c r="K297" s="199">
        <f t="shared" si="4"/>
        <v>2101.56</v>
      </c>
    </row>
    <row r="298" spans="2:11" x14ac:dyDescent="0.25">
      <c r="B298" s="198">
        <v>271</v>
      </c>
      <c r="C298" s="199">
        <v>10272158</v>
      </c>
      <c r="D298" s="199" t="s">
        <v>378</v>
      </c>
      <c r="E298" s="199" t="s">
        <v>152</v>
      </c>
      <c r="F298" s="200">
        <v>43586</v>
      </c>
      <c r="G298" s="200">
        <v>43612</v>
      </c>
      <c r="H298" s="199">
        <v>3989</v>
      </c>
      <c r="I298" s="199">
        <v>3989</v>
      </c>
      <c r="J298" s="199">
        <v>0.71</v>
      </c>
      <c r="K298" s="199">
        <f t="shared" si="4"/>
        <v>2.83</v>
      </c>
    </row>
    <row r="299" spans="2:11" x14ac:dyDescent="0.25">
      <c r="B299" s="198">
        <v>272</v>
      </c>
      <c r="C299" s="199">
        <v>10272161</v>
      </c>
      <c r="D299" s="199" t="s">
        <v>379</v>
      </c>
      <c r="E299" s="199" t="s">
        <v>137</v>
      </c>
      <c r="F299" s="200">
        <v>43591</v>
      </c>
      <c r="G299" s="200">
        <v>43616</v>
      </c>
      <c r="H299" s="199">
        <v>812854</v>
      </c>
      <c r="I299" s="199">
        <v>812854</v>
      </c>
      <c r="J299" s="199">
        <v>0.71</v>
      </c>
      <c r="K299" s="199">
        <f t="shared" si="4"/>
        <v>577.13</v>
      </c>
    </row>
    <row r="300" spans="2:11" x14ac:dyDescent="0.25">
      <c r="B300" s="198">
        <v>273</v>
      </c>
      <c r="C300" s="199">
        <v>10301973</v>
      </c>
      <c r="D300" s="199" t="s">
        <v>380</v>
      </c>
      <c r="E300" s="199" t="s">
        <v>137</v>
      </c>
      <c r="F300" s="200">
        <v>43591</v>
      </c>
      <c r="G300" s="200">
        <v>43632</v>
      </c>
      <c r="H300" s="199">
        <v>1481829</v>
      </c>
      <c r="I300" s="199">
        <v>1481829</v>
      </c>
      <c r="J300" s="199">
        <v>0.71</v>
      </c>
      <c r="K300" s="199">
        <f t="shared" si="4"/>
        <v>1052.0999999999999</v>
      </c>
    </row>
    <row r="301" spans="2:11" x14ac:dyDescent="0.25">
      <c r="B301" s="198">
        <v>274</v>
      </c>
      <c r="C301" s="199">
        <v>10301974</v>
      </c>
      <c r="D301" s="199" t="s">
        <v>381</v>
      </c>
      <c r="E301" s="199" t="s">
        <v>137</v>
      </c>
      <c r="F301" s="200">
        <v>43591</v>
      </c>
      <c r="G301" s="200">
        <v>43604</v>
      </c>
      <c r="H301" s="199">
        <v>73642</v>
      </c>
      <c r="I301" s="199">
        <v>73642</v>
      </c>
      <c r="J301" s="199">
        <v>0.71</v>
      </c>
      <c r="K301" s="199">
        <f t="shared" si="4"/>
        <v>52.29</v>
      </c>
    </row>
    <row r="302" spans="2:11" x14ac:dyDescent="0.25">
      <c r="B302" s="198">
        <v>275</v>
      </c>
      <c r="C302" s="199">
        <v>10301977</v>
      </c>
      <c r="D302" s="199" t="s">
        <v>382</v>
      </c>
      <c r="E302" s="199" t="s">
        <v>148</v>
      </c>
      <c r="F302" s="200">
        <v>43584</v>
      </c>
      <c r="G302" s="200">
        <v>43618</v>
      </c>
      <c r="H302" s="199">
        <v>162918</v>
      </c>
      <c r="I302" s="199">
        <v>162918</v>
      </c>
      <c r="J302" s="199">
        <v>0.71</v>
      </c>
      <c r="K302" s="199">
        <f t="shared" si="4"/>
        <v>115.67</v>
      </c>
    </row>
    <row r="303" spans="2:11" x14ac:dyDescent="0.25">
      <c r="B303" s="198">
        <v>276</v>
      </c>
      <c r="C303" s="199">
        <v>10301977</v>
      </c>
      <c r="D303" s="199" t="s">
        <v>382</v>
      </c>
      <c r="E303" s="199" t="s">
        <v>146</v>
      </c>
      <c r="F303" s="200">
        <v>43584</v>
      </c>
      <c r="G303" s="200">
        <v>43618</v>
      </c>
      <c r="H303" s="199">
        <v>77123</v>
      </c>
      <c r="I303" s="199">
        <v>77123</v>
      </c>
      <c r="J303" s="199">
        <v>0.71</v>
      </c>
      <c r="K303" s="199">
        <f t="shared" si="4"/>
        <v>54.76</v>
      </c>
    </row>
    <row r="304" spans="2:11" x14ac:dyDescent="0.25">
      <c r="B304" s="198">
        <v>277</v>
      </c>
      <c r="C304" s="199">
        <v>10301978</v>
      </c>
      <c r="D304" s="199" t="s">
        <v>383</v>
      </c>
      <c r="E304" s="199" t="s">
        <v>152</v>
      </c>
      <c r="F304" s="200">
        <v>43588</v>
      </c>
      <c r="G304" s="200">
        <v>43646</v>
      </c>
      <c r="H304" s="199">
        <v>756518</v>
      </c>
      <c r="I304" s="199">
        <v>756518</v>
      </c>
      <c r="J304" s="199">
        <v>0.71</v>
      </c>
      <c r="K304" s="199">
        <f t="shared" si="4"/>
        <v>537.13</v>
      </c>
    </row>
    <row r="305" spans="2:11" x14ac:dyDescent="0.25">
      <c r="B305" s="198">
        <v>278</v>
      </c>
      <c r="C305" s="199">
        <v>10301979</v>
      </c>
      <c r="D305" s="199" t="s">
        <v>384</v>
      </c>
      <c r="E305" s="199" t="s">
        <v>148</v>
      </c>
      <c r="F305" s="200">
        <v>43588</v>
      </c>
      <c r="G305" s="200">
        <v>43594</v>
      </c>
      <c r="H305" s="199">
        <v>1843827</v>
      </c>
      <c r="I305" s="199">
        <v>1843827</v>
      </c>
      <c r="J305" s="199">
        <v>0.71</v>
      </c>
      <c r="K305" s="199">
        <f t="shared" si="4"/>
        <v>1309.1199999999999</v>
      </c>
    </row>
    <row r="306" spans="2:11" x14ac:dyDescent="0.25">
      <c r="B306" s="198">
        <v>279</v>
      </c>
      <c r="C306" s="199">
        <v>10301979</v>
      </c>
      <c r="D306" s="199" t="s">
        <v>384</v>
      </c>
      <c r="E306" s="199" t="s">
        <v>146</v>
      </c>
      <c r="F306" s="200">
        <v>43588</v>
      </c>
      <c r="G306" s="200">
        <v>43594</v>
      </c>
      <c r="H306" s="199">
        <v>591377</v>
      </c>
      <c r="I306" s="199">
        <v>591377</v>
      </c>
      <c r="J306" s="199">
        <v>0.71</v>
      </c>
      <c r="K306" s="199">
        <f t="shared" si="4"/>
        <v>419.88</v>
      </c>
    </row>
    <row r="307" spans="2:11" x14ac:dyDescent="0.25">
      <c r="B307" s="198">
        <v>280</v>
      </c>
      <c r="C307" s="199">
        <v>10301980</v>
      </c>
      <c r="D307" s="199" t="s">
        <v>385</v>
      </c>
      <c r="E307" s="199" t="s">
        <v>137</v>
      </c>
      <c r="F307" s="200">
        <v>43584</v>
      </c>
      <c r="G307" s="200">
        <v>43618</v>
      </c>
      <c r="H307" s="199">
        <v>878459</v>
      </c>
      <c r="I307" s="199">
        <v>878459</v>
      </c>
      <c r="J307" s="199">
        <v>0.71</v>
      </c>
      <c r="K307" s="199">
        <f t="shared" si="4"/>
        <v>623.71</v>
      </c>
    </row>
    <row r="308" spans="2:11" x14ac:dyDescent="0.25">
      <c r="B308" s="198">
        <v>281</v>
      </c>
      <c r="C308" s="199">
        <v>10301981</v>
      </c>
      <c r="D308" s="199" t="s">
        <v>386</v>
      </c>
      <c r="E308" s="199" t="s">
        <v>137</v>
      </c>
      <c r="F308" s="200">
        <v>43592</v>
      </c>
      <c r="G308" s="200">
        <v>43618</v>
      </c>
      <c r="H308" s="199">
        <v>246587</v>
      </c>
      <c r="I308" s="199">
        <v>246587</v>
      </c>
      <c r="J308" s="199">
        <v>0.71</v>
      </c>
      <c r="K308" s="199">
        <f t="shared" si="4"/>
        <v>175.08</v>
      </c>
    </row>
    <row r="309" spans="2:11" x14ac:dyDescent="0.25">
      <c r="B309" s="198">
        <v>282</v>
      </c>
      <c r="C309" s="199">
        <v>10311973</v>
      </c>
      <c r="D309" s="199" t="s">
        <v>387</v>
      </c>
      <c r="E309" s="199" t="s">
        <v>137</v>
      </c>
      <c r="F309" s="200">
        <v>43591</v>
      </c>
      <c r="G309" s="200">
        <v>43604</v>
      </c>
      <c r="H309" s="199">
        <v>218155</v>
      </c>
      <c r="I309" s="199">
        <v>218155</v>
      </c>
      <c r="J309" s="199">
        <v>0.71</v>
      </c>
      <c r="K309" s="199">
        <f t="shared" si="4"/>
        <v>154.88999999999999</v>
      </c>
    </row>
    <row r="310" spans="2:11" x14ac:dyDescent="0.25">
      <c r="B310" s="198">
        <v>283</v>
      </c>
      <c r="C310" s="199">
        <v>10311976</v>
      </c>
      <c r="D310" s="199" t="s">
        <v>388</v>
      </c>
      <c r="E310" s="199" t="s">
        <v>152</v>
      </c>
      <c r="F310" s="200">
        <v>43591</v>
      </c>
      <c r="G310" s="200">
        <v>43625</v>
      </c>
      <c r="H310" s="199">
        <v>4658974</v>
      </c>
      <c r="I310" s="199">
        <v>4658974</v>
      </c>
      <c r="J310" s="199">
        <v>0.71</v>
      </c>
      <c r="K310" s="199">
        <f t="shared" si="4"/>
        <v>3307.87</v>
      </c>
    </row>
    <row r="311" spans="2:11" x14ac:dyDescent="0.25">
      <c r="B311" s="198">
        <v>284</v>
      </c>
      <c r="C311" s="199">
        <v>10311977</v>
      </c>
      <c r="D311" s="199" t="s">
        <v>389</v>
      </c>
      <c r="E311" s="199" t="s">
        <v>152</v>
      </c>
      <c r="F311" s="200">
        <v>43591</v>
      </c>
      <c r="G311" s="200">
        <v>43604</v>
      </c>
      <c r="H311" s="199">
        <v>2041238</v>
      </c>
      <c r="I311" s="199">
        <v>2041238</v>
      </c>
      <c r="J311" s="199">
        <v>0.71</v>
      </c>
      <c r="K311" s="199">
        <f t="shared" si="4"/>
        <v>1449.28</v>
      </c>
    </row>
    <row r="312" spans="2:11" x14ac:dyDescent="0.25">
      <c r="B312" s="198">
        <v>285</v>
      </c>
      <c r="C312" s="199">
        <v>10311978</v>
      </c>
      <c r="D312" s="199" t="s">
        <v>390</v>
      </c>
      <c r="E312" s="199" t="s">
        <v>137</v>
      </c>
      <c r="F312" s="200">
        <v>43591</v>
      </c>
      <c r="G312" s="200">
        <v>43646</v>
      </c>
      <c r="H312" s="199">
        <v>256</v>
      </c>
      <c r="I312" s="199">
        <v>256</v>
      </c>
      <c r="J312" s="199">
        <v>0.71</v>
      </c>
      <c r="K312" s="199">
        <f t="shared" si="4"/>
        <v>0.18</v>
      </c>
    </row>
    <row r="313" spans="2:11" x14ac:dyDescent="0.25">
      <c r="B313" s="198">
        <v>286</v>
      </c>
      <c r="C313" s="199">
        <v>10311979</v>
      </c>
      <c r="D313" s="199" t="s">
        <v>391</v>
      </c>
      <c r="E313" s="199" t="s">
        <v>152</v>
      </c>
      <c r="F313" s="200">
        <v>43592</v>
      </c>
      <c r="G313" s="200">
        <v>43618</v>
      </c>
      <c r="H313" s="199">
        <v>248378</v>
      </c>
      <c r="I313" s="199">
        <v>248378</v>
      </c>
      <c r="J313" s="199">
        <v>0.71</v>
      </c>
      <c r="K313" s="199">
        <f t="shared" si="4"/>
        <v>176.35</v>
      </c>
    </row>
    <row r="314" spans="2:11" x14ac:dyDescent="0.25">
      <c r="B314" s="198">
        <v>287</v>
      </c>
      <c r="C314" s="199">
        <v>10311981</v>
      </c>
      <c r="D314" s="199" t="s">
        <v>392</v>
      </c>
      <c r="E314" s="199" t="s">
        <v>137</v>
      </c>
      <c r="F314" s="200">
        <v>43574</v>
      </c>
      <c r="G314" s="200">
        <v>43597</v>
      </c>
      <c r="H314" s="199">
        <v>1</v>
      </c>
      <c r="I314" s="199">
        <v>1</v>
      </c>
      <c r="J314" s="199">
        <v>0.71</v>
      </c>
      <c r="K314" s="199">
        <f t="shared" si="4"/>
        <v>0</v>
      </c>
    </row>
    <row r="315" spans="2:11" x14ac:dyDescent="0.25">
      <c r="B315" s="198">
        <v>288</v>
      </c>
      <c r="C315" s="199">
        <v>10311981</v>
      </c>
      <c r="D315" s="199" t="s">
        <v>392</v>
      </c>
      <c r="E315" s="199" t="s">
        <v>152</v>
      </c>
      <c r="F315" s="200">
        <v>43574</v>
      </c>
      <c r="G315" s="200">
        <v>43597</v>
      </c>
      <c r="H315" s="199">
        <v>299058</v>
      </c>
      <c r="I315" s="199">
        <v>299058</v>
      </c>
      <c r="J315" s="199">
        <v>0.71</v>
      </c>
      <c r="K315" s="199">
        <f t="shared" si="4"/>
        <v>212.33</v>
      </c>
    </row>
    <row r="316" spans="2:11" x14ac:dyDescent="0.25">
      <c r="B316" s="198">
        <v>289</v>
      </c>
      <c r="C316" s="199">
        <v>10311984</v>
      </c>
      <c r="D316" s="199" t="s">
        <v>393</v>
      </c>
      <c r="E316" s="199" t="s">
        <v>137</v>
      </c>
      <c r="F316" s="200">
        <v>43591</v>
      </c>
      <c r="G316" s="200">
        <v>43597</v>
      </c>
      <c r="H316" s="199">
        <v>1745751</v>
      </c>
      <c r="I316" s="199">
        <v>1745751</v>
      </c>
      <c r="J316" s="199">
        <v>0.71</v>
      </c>
      <c r="K316" s="199">
        <f t="shared" si="4"/>
        <v>1239.48</v>
      </c>
    </row>
    <row r="317" spans="2:11" x14ac:dyDescent="0.25">
      <c r="B317" s="198">
        <v>290</v>
      </c>
      <c r="C317" s="199">
        <v>10311985</v>
      </c>
      <c r="D317" s="199" t="s">
        <v>394</v>
      </c>
      <c r="E317" s="199" t="s">
        <v>137</v>
      </c>
      <c r="F317" s="200">
        <v>43587</v>
      </c>
      <c r="G317" s="200">
        <v>43611</v>
      </c>
      <c r="H317" s="199">
        <v>751090</v>
      </c>
      <c r="I317" s="199">
        <v>751090</v>
      </c>
      <c r="J317" s="199">
        <v>0.71</v>
      </c>
      <c r="K317" s="199">
        <f t="shared" si="4"/>
        <v>533.27</v>
      </c>
    </row>
    <row r="318" spans="2:11" x14ac:dyDescent="0.25">
      <c r="B318" s="198">
        <v>291</v>
      </c>
      <c r="C318" s="199">
        <v>10311986</v>
      </c>
      <c r="D318" s="199" t="s">
        <v>395</v>
      </c>
      <c r="E318" s="199" t="s">
        <v>137</v>
      </c>
      <c r="F318" s="200">
        <v>43587</v>
      </c>
      <c r="G318" s="200">
        <v>43611</v>
      </c>
      <c r="H318" s="199">
        <v>397655</v>
      </c>
      <c r="I318" s="199">
        <v>397655</v>
      </c>
      <c r="J318" s="199">
        <v>0.71</v>
      </c>
      <c r="K318" s="199">
        <f t="shared" si="4"/>
        <v>282.33999999999997</v>
      </c>
    </row>
    <row r="319" spans="2:11" x14ac:dyDescent="0.25">
      <c r="B319" s="198">
        <v>292</v>
      </c>
      <c r="C319" s="199">
        <v>10311986</v>
      </c>
      <c r="D319" s="199" t="s">
        <v>395</v>
      </c>
      <c r="E319" s="199" t="s">
        <v>152</v>
      </c>
      <c r="F319" s="200">
        <v>43587</v>
      </c>
      <c r="G319" s="200">
        <v>43611</v>
      </c>
      <c r="H319" s="199">
        <v>16907</v>
      </c>
      <c r="I319" s="199">
        <v>16907</v>
      </c>
      <c r="J319" s="199">
        <v>0.71</v>
      </c>
      <c r="K319" s="199">
        <f t="shared" si="4"/>
        <v>12</v>
      </c>
    </row>
    <row r="320" spans="2:11" x14ac:dyDescent="0.25">
      <c r="B320" s="198">
        <v>293</v>
      </c>
      <c r="C320" s="199">
        <v>10311987</v>
      </c>
      <c r="D320" s="199" t="s">
        <v>396</v>
      </c>
      <c r="E320" s="199" t="s">
        <v>137</v>
      </c>
      <c r="F320" s="200">
        <v>43586</v>
      </c>
      <c r="G320" s="200">
        <v>43597</v>
      </c>
      <c r="H320" s="199">
        <v>428906</v>
      </c>
      <c r="I320" s="199">
        <v>428906</v>
      </c>
      <c r="J320" s="199">
        <v>0.71</v>
      </c>
      <c r="K320" s="199">
        <f t="shared" si="4"/>
        <v>304.52</v>
      </c>
    </row>
    <row r="321" spans="2:11" x14ac:dyDescent="0.25">
      <c r="B321" s="198">
        <v>294</v>
      </c>
      <c r="C321" s="199">
        <v>10311989</v>
      </c>
      <c r="D321" s="199" t="s">
        <v>397</v>
      </c>
      <c r="E321" s="199" t="s">
        <v>137</v>
      </c>
      <c r="F321" s="200">
        <v>43588</v>
      </c>
      <c r="G321" s="200">
        <v>43639</v>
      </c>
      <c r="H321" s="199">
        <v>2638088</v>
      </c>
      <c r="I321" s="199">
        <v>2638088</v>
      </c>
      <c r="J321" s="199">
        <v>0.71</v>
      </c>
      <c r="K321" s="199">
        <f t="shared" si="4"/>
        <v>1873.04</v>
      </c>
    </row>
    <row r="322" spans="2:11" x14ac:dyDescent="0.25">
      <c r="B322" s="198">
        <v>295</v>
      </c>
      <c r="C322" s="199">
        <v>10311990</v>
      </c>
      <c r="D322" s="199" t="s">
        <v>398</v>
      </c>
      <c r="E322" s="199" t="s">
        <v>152</v>
      </c>
      <c r="F322" s="200">
        <v>43592</v>
      </c>
      <c r="G322" s="200">
        <v>43618</v>
      </c>
      <c r="H322" s="199">
        <v>101807</v>
      </c>
      <c r="I322" s="199">
        <v>101807</v>
      </c>
      <c r="J322" s="199">
        <v>0.71</v>
      </c>
      <c r="K322" s="199">
        <f t="shared" si="4"/>
        <v>72.28</v>
      </c>
    </row>
    <row r="323" spans="2:11" x14ac:dyDescent="0.25">
      <c r="B323" s="198">
        <v>296</v>
      </c>
      <c r="C323" s="199">
        <v>10311996</v>
      </c>
      <c r="D323" s="199" t="s">
        <v>399</v>
      </c>
      <c r="E323" s="199" t="s">
        <v>152</v>
      </c>
      <c r="F323" s="200">
        <v>43591</v>
      </c>
      <c r="G323" s="200">
        <v>43616</v>
      </c>
      <c r="H323" s="199">
        <v>822081</v>
      </c>
      <c r="I323" s="199">
        <v>822081</v>
      </c>
      <c r="J323" s="199">
        <v>0.71</v>
      </c>
      <c r="K323" s="199">
        <f t="shared" si="4"/>
        <v>583.67999999999995</v>
      </c>
    </row>
    <row r="324" spans="2:11" x14ac:dyDescent="0.25">
      <c r="B324" s="198">
        <v>297</v>
      </c>
      <c r="C324" s="199">
        <v>10311998</v>
      </c>
      <c r="D324" s="199" t="s">
        <v>400</v>
      </c>
      <c r="E324" s="199" t="s">
        <v>148</v>
      </c>
      <c r="F324" s="200">
        <v>43593</v>
      </c>
      <c r="G324" s="200">
        <v>43830</v>
      </c>
      <c r="H324" s="199">
        <v>2176125</v>
      </c>
      <c r="I324" s="199">
        <v>2176125</v>
      </c>
      <c r="J324" s="199">
        <v>0.71</v>
      </c>
      <c r="K324" s="199">
        <f t="shared" si="4"/>
        <v>1545.05</v>
      </c>
    </row>
    <row r="325" spans="2:11" x14ac:dyDescent="0.25">
      <c r="B325" s="198">
        <v>298</v>
      </c>
      <c r="C325" s="199">
        <v>10311999</v>
      </c>
      <c r="D325" s="199" t="s">
        <v>401</v>
      </c>
      <c r="E325" s="199" t="s">
        <v>137</v>
      </c>
      <c r="F325" s="200">
        <v>43591</v>
      </c>
      <c r="G325" s="200">
        <v>43637</v>
      </c>
      <c r="H325" s="199">
        <v>38146</v>
      </c>
      <c r="I325" s="199">
        <v>38146</v>
      </c>
      <c r="J325" s="199">
        <v>0.71</v>
      </c>
      <c r="K325" s="199">
        <f t="shared" si="4"/>
        <v>27.08</v>
      </c>
    </row>
    <row r="326" spans="2:11" x14ac:dyDescent="0.25">
      <c r="B326" s="198">
        <v>299</v>
      </c>
      <c r="C326" s="199">
        <v>10312000</v>
      </c>
      <c r="D326" s="199" t="s">
        <v>402</v>
      </c>
      <c r="E326" s="199" t="s">
        <v>152</v>
      </c>
      <c r="F326" s="200">
        <v>43593</v>
      </c>
      <c r="G326" s="200">
        <v>43618</v>
      </c>
      <c r="H326" s="199">
        <v>15359</v>
      </c>
      <c r="I326" s="199">
        <v>15359</v>
      </c>
      <c r="J326" s="199">
        <v>0.71</v>
      </c>
      <c r="K326" s="199">
        <f t="shared" si="4"/>
        <v>10.9</v>
      </c>
    </row>
    <row r="327" spans="2:11" x14ac:dyDescent="0.25">
      <c r="B327" s="198">
        <v>300</v>
      </c>
      <c r="C327" s="199">
        <v>10312001</v>
      </c>
      <c r="D327" s="199" t="s">
        <v>403</v>
      </c>
      <c r="E327" s="199" t="s">
        <v>149</v>
      </c>
      <c r="F327" s="200">
        <v>43593</v>
      </c>
      <c r="G327" s="200">
        <v>43830</v>
      </c>
      <c r="H327" s="199">
        <v>1029531</v>
      </c>
      <c r="I327" s="199">
        <v>1029531</v>
      </c>
      <c r="J327" s="199">
        <v>0.71</v>
      </c>
      <c r="K327" s="199">
        <f t="shared" si="4"/>
        <v>730.97</v>
      </c>
    </row>
    <row r="328" spans="2:11" x14ac:dyDescent="0.25">
      <c r="B328" s="198">
        <v>301</v>
      </c>
      <c r="C328" s="199">
        <v>10312003</v>
      </c>
      <c r="D328" s="199" t="s">
        <v>404</v>
      </c>
      <c r="E328" s="199" t="s">
        <v>137</v>
      </c>
      <c r="F328" s="200">
        <v>43593</v>
      </c>
      <c r="G328" s="200">
        <v>43639</v>
      </c>
      <c r="H328" s="199">
        <v>68946</v>
      </c>
      <c r="I328" s="199">
        <v>68946</v>
      </c>
      <c r="J328" s="199">
        <v>0.71</v>
      </c>
      <c r="K328" s="199">
        <f t="shared" si="4"/>
        <v>48.95</v>
      </c>
    </row>
    <row r="329" spans="2:11" x14ac:dyDescent="0.25">
      <c r="B329" s="198">
        <v>302</v>
      </c>
      <c r="C329" s="199">
        <v>10312008</v>
      </c>
      <c r="D329" s="199" t="s">
        <v>405</v>
      </c>
      <c r="E329" s="199" t="s">
        <v>152</v>
      </c>
      <c r="F329" s="200">
        <v>43588</v>
      </c>
      <c r="G329" s="200">
        <v>43639</v>
      </c>
      <c r="H329" s="199">
        <v>225495</v>
      </c>
      <c r="I329" s="199">
        <v>225495</v>
      </c>
      <c r="J329" s="199">
        <v>0.71</v>
      </c>
      <c r="K329" s="199">
        <f t="shared" si="4"/>
        <v>160.1</v>
      </c>
    </row>
    <row r="330" spans="2:11" x14ac:dyDescent="0.25">
      <c r="B330" s="198">
        <v>303</v>
      </c>
      <c r="C330" s="199">
        <v>10312010</v>
      </c>
      <c r="D330" s="199" t="s">
        <v>406</v>
      </c>
      <c r="E330" s="199" t="s">
        <v>137</v>
      </c>
      <c r="F330" s="200">
        <v>43584</v>
      </c>
      <c r="G330" s="200">
        <v>43646</v>
      </c>
      <c r="H330" s="199">
        <v>706231</v>
      </c>
      <c r="I330" s="199">
        <v>706231</v>
      </c>
      <c r="J330" s="199">
        <v>0.71</v>
      </c>
      <c r="K330" s="199">
        <f t="shared" si="4"/>
        <v>501.42</v>
      </c>
    </row>
    <row r="331" spans="2:11" x14ac:dyDescent="0.25">
      <c r="B331" s="198">
        <v>304</v>
      </c>
      <c r="C331" s="199">
        <v>10312012</v>
      </c>
      <c r="D331" s="199" t="s">
        <v>407</v>
      </c>
      <c r="E331" s="199" t="s">
        <v>148</v>
      </c>
      <c r="F331" s="200">
        <v>43598</v>
      </c>
      <c r="G331" s="200">
        <v>43611</v>
      </c>
      <c r="H331" s="199">
        <v>1060033</v>
      </c>
      <c r="I331" s="199">
        <v>1060033</v>
      </c>
      <c r="J331" s="199">
        <v>0.71</v>
      </c>
      <c r="K331" s="199">
        <f t="shared" si="4"/>
        <v>752.62</v>
      </c>
    </row>
    <row r="332" spans="2:11" x14ac:dyDescent="0.25">
      <c r="B332" s="198">
        <v>305</v>
      </c>
      <c r="C332" s="199">
        <v>10312017</v>
      </c>
      <c r="D332" s="199" t="s">
        <v>408</v>
      </c>
      <c r="E332" s="199" t="s">
        <v>148</v>
      </c>
      <c r="F332" s="200">
        <v>43598</v>
      </c>
      <c r="G332" s="200">
        <v>43646</v>
      </c>
      <c r="H332" s="199">
        <v>78969</v>
      </c>
      <c r="I332" s="199">
        <v>78969</v>
      </c>
      <c r="J332" s="199">
        <v>0.71</v>
      </c>
      <c r="K332" s="199">
        <f t="shared" si="4"/>
        <v>56.07</v>
      </c>
    </row>
    <row r="333" spans="2:11" x14ac:dyDescent="0.25">
      <c r="B333" s="198">
        <v>306</v>
      </c>
      <c r="C333" s="199">
        <v>10312017</v>
      </c>
      <c r="D333" s="199" t="s">
        <v>408</v>
      </c>
      <c r="E333" s="199" t="s">
        <v>146</v>
      </c>
      <c r="F333" s="200">
        <v>43598</v>
      </c>
      <c r="G333" s="200">
        <v>43646</v>
      </c>
      <c r="H333" s="199">
        <v>77184</v>
      </c>
      <c r="I333" s="199">
        <v>77184</v>
      </c>
      <c r="J333" s="199">
        <v>0.71</v>
      </c>
      <c r="K333" s="199">
        <f t="shared" si="4"/>
        <v>54.8</v>
      </c>
    </row>
    <row r="334" spans="2:11" x14ac:dyDescent="0.25">
      <c r="B334" s="198">
        <v>307</v>
      </c>
      <c r="C334" s="199">
        <v>10312018</v>
      </c>
      <c r="D334" s="199" t="s">
        <v>409</v>
      </c>
      <c r="E334" s="199" t="s">
        <v>137</v>
      </c>
      <c r="F334" s="200">
        <v>43598</v>
      </c>
      <c r="G334" s="200">
        <v>43616</v>
      </c>
      <c r="H334" s="199">
        <v>394198</v>
      </c>
      <c r="I334" s="199">
        <v>394198</v>
      </c>
      <c r="J334" s="199">
        <v>0.71</v>
      </c>
      <c r="K334" s="199">
        <f t="shared" si="4"/>
        <v>279.88</v>
      </c>
    </row>
    <row r="335" spans="2:11" x14ac:dyDescent="0.25">
      <c r="B335" s="198">
        <v>308</v>
      </c>
      <c r="C335" s="199">
        <v>10312018</v>
      </c>
      <c r="D335" s="199" t="s">
        <v>409</v>
      </c>
      <c r="E335" s="199" t="s">
        <v>152</v>
      </c>
      <c r="F335" s="200">
        <v>43598</v>
      </c>
      <c r="G335" s="200">
        <v>43616</v>
      </c>
      <c r="H335" s="199">
        <v>52781</v>
      </c>
      <c r="I335" s="199">
        <v>52781</v>
      </c>
      <c r="J335" s="199">
        <v>0.71</v>
      </c>
      <c r="K335" s="199">
        <f t="shared" si="4"/>
        <v>37.47</v>
      </c>
    </row>
    <row r="336" spans="2:11" x14ac:dyDescent="0.25">
      <c r="B336" s="198">
        <v>309</v>
      </c>
      <c r="C336" s="199">
        <v>10312021</v>
      </c>
      <c r="D336" s="199" t="s">
        <v>410</v>
      </c>
      <c r="E336" s="199" t="s">
        <v>137</v>
      </c>
      <c r="F336" s="200">
        <v>43599</v>
      </c>
      <c r="G336" s="200">
        <v>43616</v>
      </c>
      <c r="H336" s="199">
        <v>196791</v>
      </c>
      <c r="I336" s="199">
        <v>196791</v>
      </c>
      <c r="J336" s="199">
        <v>0.71</v>
      </c>
      <c r="K336" s="199">
        <f t="shared" si="4"/>
        <v>139.72</v>
      </c>
    </row>
    <row r="337" spans="2:11" x14ac:dyDescent="0.25">
      <c r="B337" s="198">
        <v>310</v>
      </c>
      <c r="C337" s="199">
        <v>10312022</v>
      </c>
      <c r="D337" s="199" t="s">
        <v>411</v>
      </c>
      <c r="E337" s="199" t="s">
        <v>137</v>
      </c>
      <c r="F337" s="200">
        <v>43591</v>
      </c>
      <c r="G337" s="200">
        <v>43632</v>
      </c>
      <c r="H337" s="199">
        <v>382562</v>
      </c>
      <c r="I337" s="199">
        <v>382562</v>
      </c>
      <c r="J337" s="199">
        <v>0.71</v>
      </c>
      <c r="K337" s="199">
        <f t="shared" si="4"/>
        <v>271.62</v>
      </c>
    </row>
    <row r="338" spans="2:11" x14ac:dyDescent="0.25">
      <c r="B338" s="198">
        <v>311</v>
      </c>
      <c r="C338" s="199">
        <v>10312026</v>
      </c>
      <c r="D338" s="199" t="s">
        <v>412</v>
      </c>
      <c r="E338" s="199" t="s">
        <v>137</v>
      </c>
      <c r="F338" s="200">
        <v>43592</v>
      </c>
      <c r="G338" s="200">
        <v>43646</v>
      </c>
      <c r="H338" s="199">
        <v>312582</v>
      </c>
      <c r="I338" s="199">
        <v>312582</v>
      </c>
      <c r="J338" s="199">
        <v>0.71</v>
      </c>
      <c r="K338" s="199">
        <f t="shared" si="4"/>
        <v>221.93</v>
      </c>
    </row>
    <row r="339" spans="2:11" x14ac:dyDescent="0.25">
      <c r="B339" s="198">
        <v>312</v>
      </c>
      <c r="C339" s="199">
        <v>10312026</v>
      </c>
      <c r="D339" s="199" t="s">
        <v>412</v>
      </c>
      <c r="E339" s="199" t="s">
        <v>152</v>
      </c>
      <c r="F339" s="200">
        <v>43592</v>
      </c>
      <c r="G339" s="200">
        <v>43646</v>
      </c>
      <c r="H339" s="199">
        <v>4683336</v>
      </c>
      <c r="I339" s="199">
        <v>4683336</v>
      </c>
      <c r="J339" s="199">
        <v>0.71</v>
      </c>
      <c r="K339" s="199">
        <f t="shared" si="4"/>
        <v>3325.17</v>
      </c>
    </row>
    <row r="340" spans="2:11" x14ac:dyDescent="0.25">
      <c r="B340" s="198">
        <v>313</v>
      </c>
      <c r="C340" s="199">
        <v>10312027</v>
      </c>
      <c r="D340" s="199" t="s">
        <v>413</v>
      </c>
      <c r="E340" s="199" t="s">
        <v>152</v>
      </c>
      <c r="F340" s="200">
        <v>43599</v>
      </c>
      <c r="G340" s="200">
        <v>43618</v>
      </c>
      <c r="H340" s="199">
        <v>270566</v>
      </c>
      <c r="I340" s="199">
        <v>270566</v>
      </c>
      <c r="J340" s="199">
        <v>0.71</v>
      </c>
      <c r="K340" s="199">
        <f t="shared" si="4"/>
        <v>192.1</v>
      </c>
    </row>
    <row r="341" spans="2:11" x14ac:dyDescent="0.25">
      <c r="B341" s="198">
        <v>314</v>
      </c>
      <c r="C341" s="199">
        <v>10312028</v>
      </c>
      <c r="D341" s="199" t="s">
        <v>414</v>
      </c>
      <c r="E341" s="199" t="s">
        <v>137</v>
      </c>
      <c r="F341" s="200">
        <v>43594</v>
      </c>
      <c r="G341" s="200">
        <v>43646</v>
      </c>
      <c r="H341" s="199">
        <v>465352</v>
      </c>
      <c r="I341" s="199">
        <v>465352</v>
      </c>
      <c r="J341" s="199">
        <v>0.71</v>
      </c>
      <c r="K341" s="199">
        <f t="shared" si="4"/>
        <v>330.4</v>
      </c>
    </row>
    <row r="342" spans="2:11" x14ac:dyDescent="0.25">
      <c r="B342" s="198">
        <v>315</v>
      </c>
      <c r="C342" s="199">
        <v>10312029</v>
      </c>
      <c r="D342" s="199" t="s">
        <v>415</v>
      </c>
      <c r="E342" s="199" t="s">
        <v>137</v>
      </c>
      <c r="F342" s="200">
        <v>43593</v>
      </c>
      <c r="G342" s="200">
        <v>43632</v>
      </c>
      <c r="H342" s="199">
        <v>520908</v>
      </c>
      <c r="I342" s="199">
        <v>520908</v>
      </c>
      <c r="J342" s="199">
        <v>0.71</v>
      </c>
      <c r="K342" s="199">
        <f t="shared" si="4"/>
        <v>369.84</v>
      </c>
    </row>
    <row r="343" spans="2:11" x14ac:dyDescent="0.25">
      <c r="B343" s="198">
        <v>316</v>
      </c>
      <c r="C343" s="199">
        <v>10312030</v>
      </c>
      <c r="D343" s="199" t="s">
        <v>416</v>
      </c>
      <c r="E343" s="199" t="s">
        <v>152</v>
      </c>
      <c r="F343" s="200">
        <v>43598</v>
      </c>
      <c r="G343" s="200">
        <v>43614</v>
      </c>
      <c r="H343" s="199">
        <v>213517</v>
      </c>
      <c r="I343" s="199">
        <v>213517</v>
      </c>
      <c r="J343" s="199">
        <v>0.71</v>
      </c>
      <c r="K343" s="199">
        <f t="shared" si="4"/>
        <v>151.6</v>
      </c>
    </row>
    <row r="344" spans="2:11" x14ac:dyDescent="0.25">
      <c r="B344" s="198">
        <v>317</v>
      </c>
      <c r="C344" s="199">
        <v>10312041</v>
      </c>
      <c r="D344" s="199" t="s">
        <v>417</v>
      </c>
      <c r="E344" s="199" t="s">
        <v>137</v>
      </c>
      <c r="F344" s="200">
        <v>43582</v>
      </c>
      <c r="G344" s="200">
        <v>43644</v>
      </c>
      <c r="H344" s="199">
        <v>802397</v>
      </c>
      <c r="I344" s="199">
        <v>802397</v>
      </c>
      <c r="J344" s="199">
        <v>0.71</v>
      </c>
      <c r="K344" s="199">
        <f t="shared" si="4"/>
        <v>569.70000000000005</v>
      </c>
    </row>
    <row r="345" spans="2:11" x14ac:dyDescent="0.25">
      <c r="B345" s="198">
        <v>318</v>
      </c>
      <c r="C345" s="199">
        <v>10312050</v>
      </c>
      <c r="D345" s="199" t="s">
        <v>418</v>
      </c>
      <c r="E345" s="199" t="s">
        <v>137</v>
      </c>
      <c r="F345" s="200">
        <v>43595</v>
      </c>
      <c r="G345" s="200">
        <v>43646</v>
      </c>
      <c r="H345" s="199">
        <v>181141</v>
      </c>
      <c r="I345" s="199">
        <v>181141</v>
      </c>
      <c r="J345" s="199">
        <v>0.71</v>
      </c>
      <c r="K345" s="199">
        <f t="shared" si="4"/>
        <v>128.61000000000001</v>
      </c>
    </row>
    <row r="346" spans="2:11" x14ac:dyDescent="0.25">
      <c r="B346" s="198">
        <v>319</v>
      </c>
      <c r="C346" s="199">
        <v>10312050</v>
      </c>
      <c r="D346" s="199" t="s">
        <v>418</v>
      </c>
      <c r="E346" s="199" t="s">
        <v>152</v>
      </c>
      <c r="F346" s="200">
        <v>43595</v>
      </c>
      <c r="G346" s="200">
        <v>43646</v>
      </c>
      <c r="H346" s="199">
        <v>150082</v>
      </c>
      <c r="I346" s="199">
        <v>150082</v>
      </c>
      <c r="J346" s="199">
        <v>0.71</v>
      </c>
      <c r="K346" s="199">
        <f t="shared" si="4"/>
        <v>106.56</v>
      </c>
    </row>
    <row r="347" spans="2:11" x14ac:dyDescent="0.25">
      <c r="B347" s="198">
        <v>320</v>
      </c>
      <c r="C347" s="199">
        <v>10312053</v>
      </c>
      <c r="D347" s="199" t="s">
        <v>419</v>
      </c>
      <c r="E347" s="199" t="s">
        <v>137</v>
      </c>
      <c r="F347" s="200">
        <v>43564</v>
      </c>
      <c r="G347" s="200">
        <v>43632</v>
      </c>
      <c r="H347" s="199">
        <v>105990</v>
      </c>
      <c r="I347" s="199">
        <v>105990</v>
      </c>
      <c r="J347" s="199">
        <v>0.71</v>
      </c>
      <c r="K347" s="199">
        <f t="shared" si="4"/>
        <v>75.25</v>
      </c>
    </row>
    <row r="348" spans="2:11" x14ac:dyDescent="0.25">
      <c r="B348" s="198">
        <v>321</v>
      </c>
      <c r="C348" s="199">
        <v>10312054</v>
      </c>
      <c r="D348" s="199" t="s">
        <v>420</v>
      </c>
      <c r="E348" s="199" t="s">
        <v>137</v>
      </c>
      <c r="F348" s="200">
        <v>43598</v>
      </c>
      <c r="G348" s="200">
        <v>43611</v>
      </c>
      <c r="H348" s="199">
        <v>454415</v>
      </c>
      <c r="I348" s="199">
        <v>454415</v>
      </c>
      <c r="J348" s="199">
        <v>0.71</v>
      </c>
      <c r="K348" s="199">
        <f t="shared" ref="K348:K411" si="5">ROUND(I348*(J348/1000),2)</f>
        <v>322.63</v>
      </c>
    </row>
    <row r="349" spans="2:11" x14ac:dyDescent="0.25">
      <c r="B349" s="198">
        <v>322</v>
      </c>
      <c r="C349" s="199">
        <v>10312058</v>
      </c>
      <c r="D349" s="199" t="s">
        <v>421</v>
      </c>
      <c r="E349" s="199" t="s">
        <v>137</v>
      </c>
      <c r="F349" s="200">
        <v>43605</v>
      </c>
      <c r="G349" s="200">
        <v>43618</v>
      </c>
      <c r="H349" s="199">
        <v>42383</v>
      </c>
      <c r="I349" s="199">
        <v>42383</v>
      </c>
      <c r="J349" s="199">
        <v>0.71</v>
      </c>
      <c r="K349" s="199">
        <f t="shared" si="5"/>
        <v>30.09</v>
      </c>
    </row>
    <row r="350" spans="2:11" x14ac:dyDescent="0.25">
      <c r="B350" s="198">
        <v>323</v>
      </c>
      <c r="C350" s="199">
        <v>10312059</v>
      </c>
      <c r="D350" s="199" t="s">
        <v>422</v>
      </c>
      <c r="E350" s="199" t="s">
        <v>137</v>
      </c>
      <c r="F350" s="200">
        <v>43594</v>
      </c>
      <c r="G350" s="200">
        <v>43623</v>
      </c>
      <c r="H350" s="199">
        <v>71179</v>
      </c>
      <c r="I350" s="199">
        <v>71179</v>
      </c>
      <c r="J350" s="199">
        <v>0.71</v>
      </c>
      <c r="K350" s="199">
        <f t="shared" si="5"/>
        <v>50.54</v>
      </c>
    </row>
    <row r="351" spans="2:11" x14ac:dyDescent="0.25">
      <c r="B351" s="198">
        <v>324</v>
      </c>
      <c r="C351" s="199">
        <v>10312060</v>
      </c>
      <c r="D351" s="199" t="s">
        <v>423</v>
      </c>
      <c r="E351" s="199" t="s">
        <v>148</v>
      </c>
      <c r="F351" s="200">
        <v>43601</v>
      </c>
      <c r="G351" s="200">
        <v>43604</v>
      </c>
      <c r="H351" s="199">
        <v>879661</v>
      </c>
      <c r="I351" s="199">
        <v>879661</v>
      </c>
      <c r="J351" s="199">
        <v>0.71</v>
      </c>
      <c r="K351" s="199">
        <f t="shared" si="5"/>
        <v>624.55999999999995</v>
      </c>
    </row>
    <row r="352" spans="2:11" x14ac:dyDescent="0.25">
      <c r="B352" s="198">
        <v>325</v>
      </c>
      <c r="C352" s="199">
        <v>10312060</v>
      </c>
      <c r="D352" s="199" t="s">
        <v>423</v>
      </c>
      <c r="E352" s="199" t="s">
        <v>146</v>
      </c>
      <c r="F352" s="200">
        <v>43601</v>
      </c>
      <c r="G352" s="200">
        <v>43604</v>
      </c>
      <c r="H352" s="199">
        <v>275014</v>
      </c>
      <c r="I352" s="199">
        <v>275014</v>
      </c>
      <c r="J352" s="199">
        <v>0.71</v>
      </c>
      <c r="K352" s="199">
        <f t="shared" si="5"/>
        <v>195.26</v>
      </c>
    </row>
    <row r="353" spans="2:11" x14ac:dyDescent="0.25">
      <c r="B353" s="198">
        <v>326</v>
      </c>
      <c r="C353" s="199">
        <v>10312065</v>
      </c>
      <c r="D353" s="199" t="s">
        <v>424</v>
      </c>
      <c r="E353" s="199" t="s">
        <v>137</v>
      </c>
      <c r="F353" s="200">
        <v>43605</v>
      </c>
      <c r="G353" s="200">
        <v>43618</v>
      </c>
      <c r="H353" s="199">
        <v>42472</v>
      </c>
      <c r="I353" s="199">
        <v>42472</v>
      </c>
      <c r="J353" s="199">
        <v>0.71</v>
      </c>
      <c r="K353" s="199">
        <f t="shared" si="5"/>
        <v>30.16</v>
      </c>
    </row>
    <row r="354" spans="2:11" x14ac:dyDescent="0.25">
      <c r="B354" s="198">
        <v>327</v>
      </c>
      <c r="C354" s="199">
        <v>10312066</v>
      </c>
      <c r="D354" s="199" t="s">
        <v>425</v>
      </c>
      <c r="E354" s="199" t="s">
        <v>137</v>
      </c>
      <c r="F354" s="200">
        <v>43599</v>
      </c>
      <c r="G354" s="200">
        <v>43611</v>
      </c>
      <c r="H354" s="199">
        <v>30591</v>
      </c>
      <c r="I354" s="199">
        <v>30591</v>
      </c>
      <c r="J354" s="199">
        <v>0.71</v>
      </c>
      <c r="K354" s="199">
        <f t="shared" si="5"/>
        <v>21.72</v>
      </c>
    </row>
    <row r="355" spans="2:11" x14ac:dyDescent="0.25">
      <c r="B355" s="198">
        <v>328</v>
      </c>
      <c r="C355" s="199">
        <v>10312067</v>
      </c>
      <c r="D355" s="199" t="s">
        <v>426</v>
      </c>
      <c r="E355" s="199" t="s">
        <v>137</v>
      </c>
      <c r="F355" s="200">
        <v>43556</v>
      </c>
      <c r="G355" s="200">
        <v>43632</v>
      </c>
      <c r="H355" s="199">
        <v>7151</v>
      </c>
      <c r="I355" s="199">
        <v>7151</v>
      </c>
      <c r="J355" s="199">
        <v>0.71</v>
      </c>
      <c r="K355" s="199">
        <f t="shared" si="5"/>
        <v>5.08</v>
      </c>
    </row>
    <row r="356" spans="2:11" x14ac:dyDescent="0.25">
      <c r="B356" s="198">
        <v>329</v>
      </c>
      <c r="C356" s="199">
        <v>10312068</v>
      </c>
      <c r="D356" s="199" t="s">
        <v>427</v>
      </c>
      <c r="E356" s="199" t="s">
        <v>137</v>
      </c>
      <c r="F356" s="200">
        <v>43602</v>
      </c>
      <c r="G356" s="200">
        <v>43646</v>
      </c>
      <c r="H356" s="199">
        <v>738407</v>
      </c>
      <c r="I356" s="199">
        <v>738407</v>
      </c>
      <c r="J356" s="199">
        <v>0.71</v>
      </c>
      <c r="K356" s="199">
        <f t="shared" si="5"/>
        <v>524.27</v>
      </c>
    </row>
    <row r="357" spans="2:11" x14ac:dyDescent="0.25">
      <c r="B357" s="198">
        <v>330</v>
      </c>
      <c r="C357" s="199">
        <v>10312069</v>
      </c>
      <c r="D357" s="199" t="s">
        <v>428</v>
      </c>
      <c r="E357" s="199" t="s">
        <v>137</v>
      </c>
      <c r="F357" s="200">
        <v>43605</v>
      </c>
      <c r="G357" s="200">
        <v>43639</v>
      </c>
      <c r="H357" s="199">
        <v>1063482</v>
      </c>
      <c r="I357" s="199">
        <v>1063482</v>
      </c>
      <c r="J357" s="199">
        <v>0.71</v>
      </c>
      <c r="K357" s="199">
        <f t="shared" si="5"/>
        <v>755.07</v>
      </c>
    </row>
    <row r="358" spans="2:11" x14ac:dyDescent="0.25">
      <c r="B358" s="198">
        <v>331</v>
      </c>
      <c r="C358" s="199">
        <v>10312071</v>
      </c>
      <c r="D358" s="199" t="s">
        <v>429</v>
      </c>
      <c r="E358" s="199" t="s">
        <v>137</v>
      </c>
      <c r="F358" s="200">
        <v>43605</v>
      </c>
      <c r="G358" s="200">
        <v>43633</v>
      </c>
      <c r="H358" s="199">
        <v>24509</v>
      </c>
      <c r="I358" s="199">
        <v>24509</v>
      </c>
      <c r="J358" s="199">
        <v>0.71</v>
      </c>
      <c r="K358" s="199">
        <f t="shared" si="5"/>
        <v>17.399999999999999</v>
      </c>
    </row>
    <row r="359" spans="2:11" x14ac:dyDescent="0.25">
      <c r="B359" s="198">
        <v>332</v>
      </c>
      <c r="C359" s="199">
        <v>10312074</v>
      </c>
      <c r="D359" s="199" t="s">
        <v>430</v>
      </c>
      <c r="E359" s="199" t="s">
        <v>152</v>
      </c>
      <c r="F359" s="200">
        <v>43600</v>
      </c>
      <c r="G359" s="200">
        <v>43625</v>
      </c>
      <c r="H359" s="199">
        <v>170</v>
      </c>
      <c r="I359" s="199">
        <v>170</v>
      </c>
      <c r="J359" s="199">
        <v>0.71</v>
      </c>
      <c r="K359" s="199">
        <f t="shared" si="5"/>
        <v>0.12</v>
      </c>
    </row>
    <row r="360" spans="2:11" x14ac:dyDescent="0.25">
      <c r="B360" s="198">
        <v>333</v>
      </c>
      <c r="C360" s="199">
        <v>10312075</v>
      </c>
      <c r="D360" s="199" t="s">
        <v>431</v>
      </c>
      <c r="E360" s="199" t="s">
        <v>152</v>
      </c>
      <c r="F360" s="200">
        <v>43600</v>
      </c>
      <c r="G360" s="200">
        <v>43646</v>
      </c>
      <c r="H360" s="199">
        <v>162939</v>
      </c>
      <c r="I360" s="199">
        <v>162939</v>
      </c>
      <c r="J360" s="199">
        <v>0.71</v>
      </c>
      <c r="K360" s="199">
        <f t="shared" si="5"/>
        <v>115.69</v>
      </c>
    </row>
    <row r="361" spans="2:11" x14ac:dyDescent="0.25">
      <c r="B361" s="198">
        <v>334</v>
      </c>
      <c r="C361" s="199">
        <v>10312076</v>
      </c>
      <c r="D361" s="199" t="s">
        <v>432</v>
      </c>
      <c r="E361" s="199" t="s">
        <v>137</v>
      </c>
      <c r="F361" s="200">
        <v>43572</v>
      </c>
      <c r="G361" s="200">
        <v>43646</v>
      </c>
      <c r="H361" s="199">
        <v>39690</v>
      </c>
      <c r="I361" s="199">
        <v>39690</v>
      </c>
      <c r="J361" s="199">
        <v>0.71</v>
      </c>
      <c r="K361" s="199">
        <f t="shared" si="5"/>
        <v>28.18</v>
      </c>
    </row>
    <row r="362" spans="2:11" x14ac:dyDescent="0.25">
      <c r="B362" s="198">
        <v>335</v>
      </c>
      <c r="C362" s="199">
        <v>10312078</v>
      </c>
      <c r="D362" s="199" t="s">
        <v>433</v>
      </c>
      <c r="E362" s="199" t="s">
        <v>137</v>
      </c>
      <c r="F362" s="200">
        <v>43584</v>
      </c>
      <c r="G362" s="200">
        <v>43644</v>
      </c>
      <c r="H362" s="199">
        <v>470447</v>
      </c>
      <c r="I362" s="199">
        <v>470447</v>
      </c>
      <c r="J362" s="199">
        <v>0.71</v>
      </c>
      <c r="K362" s="199">
        <f t="shared" si="5"/>
        <v>334.02</v>
      </c>
    </row>
    <row r="363" spans="2:11" x14ac:dyDescent="0.25">
      <c r="B363" s="198">
        <v>336</v>
      </c>
      <c r="C363" s="199">
        <v>10312080</v>
      </c>
      <c r="D363" s="199" t="s">
        <v>434</v>
      </c>
      <c r="E363" s="199" t="s">
        <v>148</v>
      </c>
      <c r="F363" s="200">
        <v>43606</v>
      </c>
      <c r="G363" s="200">
        <v>43626</v>
      </c>
      <c r="H363" s="199">
        <v>272084</v>
      </c>
      <c r="I363" s="199">
        <v>272084</v>
      </c>
      <c r="J363" s="199">
        <v>0.71</v>
      </c>
      <c r="K363" s="199">
        <f t="shared" si="5"/>
        <v>193.18</v>
      </c>
    </row>
    <row r="364" spans="2:11" x14ac:dyDescent="0.25">
      <c r="B364" s="198">
        <v>337</v>
      </c>
      <c r="C364" s="199">
        <v>10312080</v>
      </c>
      <c r="D364" s="199" t="s">
        <v>434</v>
      </c>
      <c r="E364" s="199" t="s">
        <v>146</v>
      </c>
      <c r="F364" s="200">
        <v>43606</v>
      </c>
      <c r="G364" s="200">
        <v>43626</v>
      </c>
      <c r="H364" s="199">
        <v>267026</v>
      </c>
      <c r="I364" s="199">
        <v>267026</v>
      </c>
      <c r="J364" s="199">
        <v>0.71</v>
      </c>
      <c r="K364" s="199">
        <f t="shared" si="5"/>
        <v>189.59</v>
      </c>
    </row>
    <row r="365" spans="2:11" x14ac:dyDescent="0.25">
      <c r="B365" s="198">
        <v>338</v>
      </c>
      <c r="C365" s="199">
        <v>10312081</v>
      </c>
      <c r="D365" s="199" t="s">
        <v>435</v>
      </c>
      <c r="E365" s="199" t="s">
        <v>137</v>
      </c>
      <c r="F365" s="200">
        <v>43602</v>
      </c>
      <c r="G365" s="200">
        <v>43639</v>
      </c>
      <c r="H365" s="199">
        <v>2154</v>
      </c>
      <c r="I365" s="199">
        <v>2154</v>
      </c>
      <c r="J365" s="199">
        <v>0.71</v>
      </c>
      <c r="K365" s="199">
        <f t="shared" si="5"/>
        <v>1.53</v>
      </c>
    </row>
    <row r="366" spans="2:11" x14ac:dyDescent="0.25">
      <c r="B366" s="198">
        <v>339</v>
      </c>
      <c r="C366" s="199">
        <v>10312082</v>
      </c>
      <c r="D366" s="199" t="s">
        <v>436</v>
      </c>
      <c r="E366" s="199" t="s">
        <v>152</v>
      </c>
      <c r="F366" s="200">
        <v>43606</v>
      </c>
      <c r="G366" s="200">
        <v>43632</v>
      </c>
      <c r="H366" s="199">
        <v>151287</v>
      </c>
      <c r="I366" s="199">
        <v>151287</v>
      </c>
      <c r="J366" s="199">
        <v>0.71</v>
      </c>
      <c r="K366" s="199">
        <f t="shared" si="5"/>
        <v>107.41</v>
      </c>
    </row>
    <row r="367" spans="2:11" x14ac:dyDescent="0.25">
      <c r="B367" s="198">
        <v>340</v>
      </c>
      <c r="C367" s="199">
        <v>10312084</v>
      </c>
      <c r="D367" s="199" t="s">
        <v>437</v>
      </c>
      <c r="E367" s="199" t="s">
        <v>137</v>
      </c>
      <c r="F367" s="200">
        <v>43557</v>
      </c>
      <c r="G367" s="200">
        <v>43646</v>
      </c>
      <c r="H367" s="199">
        <v>278692</v>
      </c>
      <c r="I367" s="199">
        <v>278692</v>
      </c>
      <c r="J367" s="199">
        <v>0.71</v>
      </c>
      <c r="K367" s="199">
        <f t="shared" si="5"/>
        <v>197.87</v>
      </c>
    </row>
    <row r="368" spans="2:11" x14ac:dyDescent="0.25">
      <c r="B368" s="198">
        <v>341</v>
      </c>
      <c r="C368" s="199">
        <v>10312090</v>
      </c>
      <c r="D368" s="199" t="s">
        <v>438</v>
      </c>
      <c r="E368" s="199" t="s">
        <v>148</v>
      </c>
      <c r="F368" s="200">
        <v>43605</v>
      </c>
      <c r="G368" s="200">
        <v>43616</v>
      </c>
      <c r="H368" s="199">
        <v>149693</v>
      </c>
      <c r="I368" s="199">
        <v>149693</v>
      </c>
      <c r="J368" s="199">
        <v>0.71</v>
      </c>
      <c r="K368" s="199">
        <f t="shared" si="5"/>
        <v>106.28</v>
      </c>
    </row>
    <row r="369" spans="2:11" x14ac:dyDescent="0.25">
      <c r="B369" s="198">
        <v>342</v>
      </c>
      <c r="C369" s="199">
        <v>10312090</v>
      </c>
      <c r="D369" s="199" t="s">
        <v>438</v>
      </c>
      <c r="E369" s="199" t="s">
        <v>146</v>
      </c>
      <c r="F369" s="200">
        <v>43605</v>
      </c>
      <c r="G369" s="200">
        <v>43616</v>
      </c>
      <c r="H369" s="199">
        <v>37404</v>
      </c>
      <c r="I369" s="199">
        <v>37404</v>
      </c>
      <c r="J369" s="199">
        <v>0.71</v>
      </c>
      <c r="K369" s="199">
        <f t="shared" si="5"/>
        <v>26.56</v>
      </c>
    </row>
    <row r="370" spans="2:11" x14ac:dyDescent="0.25">
      <c r="B370" s="198">
        <v>343</v>
      </c>
      <c r="C370" s="199">
        <v>10312091</v>
      </c>
      <c r="D370" s="199" t="s">
        <v>439</v>
      </c>
      <c r="E370" s="199" t="s">
        <v>137</v>
      </c>
      <c r="F370" s="200">
        <v>43601</v>
      </c>
      <c r="G370" s="200">
        <v>43646</v>
      </c>
      <c r="H370" s="199">
        <v>1206897</v>
      </c>
      <c r="I370" s="199">
        <v>1206897</v>
      </c>
      <c r="J370" s="199">
        <v>0.71</v>
      </c>
      <c r="K370" s="199">
        <f t="shared" si="5"/>
        <v>856.9</v>
      </c>
    </row>
    <row r="371" spans="2:11" x14ac:dyDescent="0.25">
      <c r="B371" s="198">
        <v>344</v>
      </c>
      <c r="C371" s="199">
        <v>10312093</v>
      </c>
      <c r="D371" s="199" t="s">
        <v>440</v>
      </c>
      <c r="E371" s="199" t="s">
        <v>137</v>
      </c>
      <c r="F371" s="200">
        <v>43605</v>
      </c>
      <c r="G371" s="200">
        <v>43644</v>
      </c>
      <c r="H371" s="199">
        <v>5074</v>
      </c>
      <c r="I371" s="199">
        <v>5074</v>
      </c>
      <c r="J371" s="199">
        <v>0.71</v>
      </c>
      <c r="K371" s="199">
        <f t="shared" si="5"/>
        <v>3.6</v>
      </c>
    </row>
    <row r="372" spans="2:11" x14ac:dyDescent="0.25">
      <c r="B372" s="198">
        <v>345</v>
      </c>
      <c r="C372" s="199">
        <v>10312094</v>
      </c>
      <c r="D372" s="199" t="s">
        <v>441</v>
      </c>
      <c r="E372" s="199" t="s">
        <v>137</v>
      </c>
      <c r="F372" s="200">
        <v>43584</v>
      </c>
      <c r="G372" s="200">
        <v>43618</v>
      </c>
      <c r="H372" s="199">
        <v>1237924</v>
      </c>
      <c r="I372" s="199">
        <v>1237924</v>
      </c>
      <c r="J372" s="199">
        <v>0.71</v>
      </c>
      <c r="K372" s="199">
        <f t="shared" si="5"/>
        <v>878.93</v>
      </c>
    </row>
    <row r="373" spans="2:11" x14ac:dyDescent="0.25">
      <c r="B373" s="198">
        <v>346</v>
      </c>
      <c r="C373" s="199">
        <v>10312094</v>
      </c>
      <c r="D373" s="199" t="s">
        <v>441</v>
      </c>
      <c r="E373" s="199" t="s">
        <v>152</v>
      </c>
      <c r="F373" s="200">
        <v>43584</v>
      </c>
      <c r="G373" s="200">
        <v>43618</v>
      </c>
      <c r="H373" s="199">
        <v>991205</v>
      </c>
      <c r="I373" s="199">
        <v>991205</v>
      </c>
      <c r="J373" s="199">
        <v>0.71</v>
      </c>
      <c r="K373" s="199">
        <f t="shared" si="5"/>
        <v>703.76</v>
      </c>
    </row>
    <row r="374" spans="2:11" x14ac:dyDescent="0.25">
      <c r="B374" s="198">
        <v>347</v>
      </c>
      <c r="C374" s="199">
        <v>10312096</v>
      </c>
      <c r="D374" s="199" t="s">
        <v>442</v>
      </c>
      <c r="E374" s="199" t="s">
        <v>137</v>
      </c>
      <c r="F374" s="200">
        <v>43557</v>
      </c>
      <c r="G374" s="200">
        <v>43646</v>
      </c>
      <c r="H374" s="199">
        <v>517019</v>
      </c>
      <c r="I374" s="199">
        <v>517019</v>
      </c>
      <c r="J374" s="199">
        <v>0.71</v>
      </c>
      <c r="K374" s="199">
        <f t="shared" si="5"/>
        <v>367.08</v>
      </c>
    </row>
    <row r="375" spans="2:11" x14ac:dyDescent="0.25">
      <c r="B375" s="198">
        <v>348</v>
      </c>
      <c r="C375" s="199">
        <v>10312096</v>
      </c>
      <c r="D375" s="199" t="s">
        <v>442</v>
      </c>
      <c r="E375" s="199" t="s">
        <v>152</v>
      </c>
      <c r="F375" s="200">
        <v>43557</v>
      </c>
      <c r="G375" s="200">
        <v>43646</v>
      </c>
      <c r="H375" s="199">
        <v>2100739</v>
      </c>
      <c r="I375" s="199">
        <v>2100739</v>
      </c>
      <c r="J375" s="199">
        <v>0.71</v>
      </c>
      <c r="K375" s="199">
        <f t="shared" si="5"/>
        <v>1491.52</v>
      </c>
    </row>
    <row r="376" spans="2:11" x14ac:dyDescent="0.25">
      <c r="B376" s="198">
        <v>349</v>
      </c>
      <c r="C376" s="199">
        <v>10312098</v>
      </c>
      <c r="D376" s="199" t="s">
        <v>443</v>
      </c>
      <c r="E376" s="199" t="s">
        <v>148</v>
      </c>
      <c r="F376" s="200">
        <v>43605</v>
      </c>
      <c r="G376" s="200">
        <v>43646</v>
      </c>
      <c r="H376" s="199">
        <v>18155</v>
      </c>
      <c r="I376" s="199">
        <v>18155</v>
      </c>
      <c r="J376" s="199">
        <v>0.71</v>
      </c>
      <c r="K376" s="199">
        <f t="shared" si="5"/>
        <v>12.89</v>
      </c>
    </row>
    <row r="377" spans="2:11" x14ac:dyDescent="0.25">
      <c r="B377" s="198">
        <v>350</v>
      </c>
      <c r="C377" s="199">
        <v>10312098</v>
      </c>
      <c r="D377" s="199" t="s">
        <v>443</v>
      </c>
      <c r="E377" s="199" t="s">
        <v>146</v>
      </c>
      <c r="F377" s="200">
        <v>43605</v>
      </c>
      <c r="G377" s="200">
        <v>43646</v>
      </c>
      <c r="H377" s="199">
        <v>10562</v>
      </c>
      <c r="I377" s="199">
        <v>10562</v>
      </c>
      <c r="J377" s="199">
        <v>0.71</v>
      </c>
      <c r="K377" s="199">
        <f t="shared" si="5"/>
        <v>7.5</v>
      </c>
    </row>
    <row r="378" spans="2:11" x14ac:dyDescent="0.25">
      <c r="B378" s="198">
        <v>351</v>
      </c>
      <c r="C378" s="199">
        <v>10312099</v>
      </c>
      <c r="D378" s="199" t="s">
        <v>444</v>
      </c>
      <c r="E378" s="199" t="s">
        <v>137</v>
      </c>
      <c r="F378" s="200">
        <v>43563</v>
      </c>
      <c r="G378" s="200">
        <v>43632</v>
      </c>
      <c r="H378" s="199">
        <v>627132</v>
      </c>
      <c r="I378" s="199">
        <v>627132</v>
      </c>
      <c r="J378" s="199">
        <v>0.71</v>
      </c>
      <c r="K378" s="199">
        <f t="shared" si="5"/>
        <v>445.26</v>
      </c>
    </row>
    <row r="379" spans="2:11" x14ac:dyDescent="0.25">
      <c r="B379" s="198">
        <v>352</v>
      </c>
      <c r="C379" s="199">
        <v>10312103</v>
      </c>
      <c r="D379" s="199" t="s">
        <v>445</v>
      </c>
      <c r="E379" s="199" t="s">
        <v>137</v>
      </c>
      <c r="F379" s="200">
        <v>43601</v>
      </c>
      <c r="G379" s="200">
        <v>43646</v>
      </c>
      <c r="H379" s="199">
        <v>26887</v>
      </c>
      <c r="I379" s="199">
        <v>26887</v>
      </c>
      <c r="J379" s="199">
        <v>0.71</v>
      </c>
      <c r="K379" s="199">
        <f t="shared" si="5"/>
        <v>19.09</v>
      </c>
    </row>
    <row r="380" spans="2:11" x14ac:dyDescent="0.25">
      <c r="B380" s="198">
        <v>353</v>
      </c>
      <c r="C380" s="199">
        <v>10312103</v>
      </c>
      <c r="D380" s="199" t="s">
        <v>445</v>
      </c>
      <c r="E380" s="199" t="s">
        <v>152</v>
      </c>
      <c r="F380" s="200">
        <v>43601</v>
      </c>
      <c r="G380" s="200">
        <v>43646</v>
      </c>
      <c r="H380" s="199">
        <v>45311</v>
      </c>
      <c r="I380" s="199">
        <v>45311</v>
      </c>
      <c r="J380" s="199">
        <v>0.71</v>
      </c>
      <c r="K380" s="199">
        <f t="shared" si="5"/>
        <v>32.17</v>
      </c>
    </row>
    <row r="381" spans="2:11" x14ac:dyDescent="0.25">
      <c r="B381" s="198">
        <v>354</v>
      </c>
      <c r="C381" s="199">
        <v>10312105</v>
      </c>
      <c r="D381" s="199" t="s">
        <v>446</v>
      </c>
      <c r="E381" s="199" t="s">
        <v>152</v>
      </c>
      <c r="F381" s="200">
        <v>43608</v>
      </c>
      <c r="G381" s="200">
        <v>43646</v>
      </c>
      <c r="H381" s="199">
        <v>30638</v>
      </c>
      <c r="I381" s="199">
        <v>30638</v>
      </c>
      <c r="J381" s="199">
        <v>0.71</v>
      </c>
      <c r="K381" s="199">
        <f t="shared" si="5"/>
        <v>21.75</v>
      </c>
    </row>
    <row r="382" spans="2:11" x14ac:dyDescent="0.25">
      <c r="B382" s="198">
        <v>355</v>
      </c>
      <c r="C382" s="199">
        <v>10312106</v>
      </c>
      <c r="D382" s="199" t="s">
        <v>447</v>
      </c>
      <c r="E382" s="199" t="s">
        <v>137</v>
      </c>
      <c r="F382" s="200">
        <v>43606</v>
      </c>
      <c r="G382" s="200">
        <v>43639</v>
      </c>
      <c r="H382" s="199">
        <v>11715</v>
      </c>
      <c r="I382" s="199">
        <v>11715</v>
      </c>
      <c r="J382" s="199">
        <v>0.71</v>
      </c>
      <c r="K382" s="199">
        <f t="shared" si="5"/>
        <v>8.32</v>
      </c>
    </row>
    <row r="383" spans="2:11" x14ac:dyDescent="0.25">
      <c r="B383" s="198">
        <v>356</v>
      </c>
      <c r="C383" s="199">
        <v>10312107</v>
      </c>
      <c r="D383" s="199" t="s">
        <v>448</v>
      </c>
      <c r="E383" s="199" t="s">
        <v>152</v>
      </c>
      <c r="F383" s="200">
        <v>43612</v>
      </c>
      <c r="G383" s="200">
        <v>43639</v>
      </c>
      <c r="H383" s="199">
        <v>73381</v>
      </c>
      <c r="I383" s="199">
        <v>73381</v>
      </c>
      <c r="J383" s="199">
        <v>0.71</v>
      </c>
      <c r="K383" s="199">
        <f t="shared" si="5"/>
        <v>52.1</v>
      </c>
    </row>
    <row r="384" spans="2:11" x14ac:dyDescent="0.25">
      <c r="B384" s="198">
        <v>357</v>
      </c>
      <c r="C384" s="199">
        <v>10312108</v>
      </c>
      <c r="D384" s="199" t="s">
        <v>449</v>
      </c>
      <c r="E384" s="199" t="s">
        <v>137</v>
      </c>
      <c r="F384" s="200">
        <v>43605</v>
      </c>
      <c r="G384" s="200">
        <v>43677</v>
      </c>
      <c r="H384" s="199">
        <v>35829</v>
      </c>
      <c r="I384" s="199">
        <v>35829</v>
      </c>
      <c r="J384" s="199">
        <v>0.71</v>
      </c>
      <c r="K384" s="199">
        <f t="shared" si="5"/>
        <v>25.44</v>
      </c>
    </row>
    <row r="385" spans="2:11" x14ac:dyDescent="0.25">
      <c r="B385" s="198">
        <v>358</v>
      </c>
      <c r="C385" s="199">
        <v>10312108</v>
      </c>
      <c r="D385" s="199" t="s">
        <v>449</v>
      </c>
      <c r="E385" s="199" t="s">
        <v>148</v>
      </c>
      <c r="F385" s="200">
        <v>43605</v>
      </c>
      <c r="G385" s="200">
        <v>43677</v>
      </c>
      <c r="H385" s="199">
        <v>21</v>
      </c>
      <c r="I385" s="199">
        <v>21</v>
      </c>
      <c r="J385" s="199">
        <v>0.71</v>
      </c>
      <c r="K385" s="199">
        <f t="shared" si="5"/>
        <v>0.01</v>
      </c>
    </row>
    <row r="386" spans="2:11" x14ac:dyDescent="0.25">
      <c r="B386" s="198">
        <v>359</v>
      </c>
      <c r="C386" s="199">
        <v>10312108</v>
      </c>
      <c r="D386" s="199" t="s">
        <v>449</v>
      </c>
      <c r="E386" s="199" t="s">
        <v>149</v>
      </c>
      <c r="F386" s="200">
        <v>43605</v>
      </c>
      <c r="G386" s="200">
        <v>43677</v>
      </c>
      <c r="H386" s="199">
        <v>2</v>
      </c>
      <c r="I386" s="199">
        <v>2</v>
      </c>
      <c r="J386" s="199">
        <v>0.71</v>
      </c>
      <c r="K386" s="199">
        <f t="shared" si="5"/>
        <v>0</v>
      </c>
    </row>
    <row r="387" spans="2:11" x14ac:dyDescent="0.25">
      <c r="B387" s="198">
        <v>360</v>
      </c>
      <c r="C387" s="199">
        <v>10312108</v>
      </c>
      <c r="D387" s="199" t="s">
        <v>449</v>
      </c>
      <c r="E387" s="199" t="s">
        <v>146</v>
      </c>
      <c r="F387" s="200">
        <v>43605</v>
      </c>
      <c r="G387" s="200">
        <v>43677</v>
      </c>
      <c r="H387" s="199">
        <v>207</v>
      </c>
      <c r="I387" s="199">
        <v>207</v>
      </c>
      <c r="J387" s="199">
        <v>0.71</v>
      </c>
      <c r="K387" s="199">
        <f t="shared" si="5"/>
        <v>0.15</v>
      </c>
    </row>
    <row r="388" spans="2:11" x14ac:dyDescent="0.25">
      <c r="B388" s="198">
        <v>361</v>
      </c>
      <c r="C388" s="199">
        <v>10312109</v>
      </c>
      <c r="D388" s="199" t="s">
        <v>450</v>
      </c>
      <c r="E388" s="199" t="s">
        <v>137</v>
      </c>
      <c r="F388" s="200">
        <v>43598</v>
      </c>
      <c r="G388" s="200">
        <v>43646</v>
      </c>
      <c r="H388" s="199">
        <v>226703</v>
      </c>
      <c r="I388" s="199">
        <v>226703</v>
      </c>
      <c r="J388" s="199">
        <v>0.71</v>
      </c>
      <c r="K388" s="199">
        <f t="shared" si="5"/>
        <v>160.96</v>
      </c>
    </row>
    <row r="389" spans="2:11" x14ac:dyDescent="0.25">
      <c r="B389" s="198">
        <v>362</v>
      </c>
      <c r="C389" s="199">
        <v>10312110</v>
      </c>
      <c r="D389" s="199" t="s">
        <v>451</v>
      </c>
      <c r="E389" s="199" t="s">
        <v>137</v>
      </c>
      <c r="F389" s="200">
        <v>43605</v>
      </c>
      <c r="G389" s="200">
        <v>43646</v>
      </c>
      <c r="H389" s="199">
        <v>247485</v>
      </c>
      <c r="I389" s="199">
        <v>247485</v>
      </c>
      <c r="J389" s="199">
        <v>0.71</v>
      </c>
      <c r="K389" s="199">
        <f t="shared" si="5"/>
        <v>175.71</v>
      </c>
    </row>
    <row r="390" spans="2:11" x14ac:dyDescent="0.25">
      <c r="B390" s="198">
        <v>363</v>
      </c>
      <c r="C390" s="199">
        <v>10312111</v>
      </c>
      <c r="D390" s="199" t="s">
        <v>452</v>
      </c>
      <c r="E390" s="199" t="s">
        <v>137</v>
      </c>
      <c r="F390" s="200">
        <v>43605</v>
      </c>
      <c r="G390" s="200">
        <v>43646</v>
      </c>
      <c r="H390" s="199">
        <v>23113</v>
      </c>
      <c r="I390" s="199">
        <v>23113</v>
      </c>
      <c r="J390" s="199">
        <v>0.71</v>
      </c>
      <c r="K390" s="199">
        <f t="shared" si="5"/>
        <v>16.41</v>
      </c>
    </row>
    <row r="391" spans="2:11" x14ac:dyDescent="0.25">
      <c r="B391" s="198">
        <v>364</v>
      </c>
      <c r="C391" s="199">
        <v>10312112</v>
      </c>
      <c r="D391" s="199" t="s">
        <v>453</v>
      </c>
      <c r="E391" s="199" t="s">
        <v>148</v>
      </c>
      <c r="F391" s="200">
        <v>43605</v>
      </c>
      <c r="G391" s="200">
        <v>43618</v>
      </c>
      <c r="H391" s="199">
        <v>279681</v>
      </c>
      <c r="I391" s="199">
        <v>279681</v>
      </c>
      <c r="J391" s="199">
        <v>0.71</v>
      </c>
      <c r="K391" s="199">
        <f t="shared" si="5"/>
        <v>198.57</v>
      </c>
    </row>
    <row r="392" spans="2:11" x14ac:dyDescent="0.25">
      <c r="B392" s="198">
        <v>365</v>
      </c>
      <c r="C392" s="199">
        <v>10312112</v>
      </c>
      <c r="D392" s="199" t="s">
        <v>453</v>
      </c>
      <c r="E392" s="199" t="s">
        <v>149</v>
      </c>
      <c r="F392" s="200">
        <v>43605</v>
      </c>
      <c r="G392" s="200">
        <v>43618</v>
      </c>
      <c r="H392" s="199">
        <v>217472</v>
      </c>
      <c r="I392" s="199">
        <v>217472</v>
      </c>
      <c r="J392" s="199">
        <v>0.71</v>
      </c>
      <c r="K392" s="199">
        <f t="shared" si="5"/>
        <v>154.41</v>
      </c>
    </row>
    <row r="393" spans="2:11" x14ac:dyDescent="0.25">
      <c r="B393" s="198">
        <v>366</v>
      </c>
      <c r="C393" s="199">
        <v>10312112</v>
      </c>
      <c r="D393" s="199" t="s">
        <v>453</v>
      </c>
      <c r="E393" s="199" t="s">
        <v>146</v>
      </c>
      <c r="F393" s="200">
        <v>43605</v>
      </c>
      <c r="G393" s="200">
        <v>43618</v>
      </c>
      <c r="H393" s="199">
        <v>86220</v>
      </c>
      <c r="I393" s="199">
        <v>86220</v>
      </c>
      <c r="J393" s="199">
        <v>0.71</v>
      </c>
      <c r="K393" s="199">
        <f t="shared" si="5"/>
        <v>61.22</v>
      </c>
    </row>
    <row r="394" spans="2:11" x14ac:dyDescent="0.25">
      <c r="B394" s="198">
        <v>367</v>
      </c>
      <c r="C394" s="199">
        <v>10312115</v>
      </c>
      <c r="D394" s="199" t="s">
        <v>454</v>
      </c>
      <c r="E394" s="199" t="s">
        <v>137</v>
      </c>
      <c r="F394" s="200">
        <v>43612</v>
      </c>
      <c r="G394" s="200">
        <v>43645</v>
      </c>
      <c r="H394" s="199">
        <v>7442</v>
      </c>
      <c r="I394" s="199">
        <v>7442</v>
      </c>
      <c r="J394" s="199">
        <v>0.71</v>
      </c>
      <c r="K394" s="199">
        <f t="shared" si="5"/>
        <v>5.28</v>
      </c>
    </row>
    <row r="395" spans="2:11" x14ac:dyDescent="0.25">
      <c r="B395" s="198">
        <v>368</v>
      </c>
      <c r="C395" s="199">
        <v>10312115</v>
      </c>
      <c r="D395" s="199" t="s">
        <v>454</v>
      </c>
      <c r="E395" s="199" t="s">
        <v>152</v>
      </c>
      <c r="F395" s="200">
        <v>43612</v>
      </c>
      <c r="G395" s="200">
        <v>43645</v>
      </c>
      <c r="H395" s="199">
        <v>181178</v>
      </c>
      <c r="I395" s="199">
        <v>181178</v>
      </c>
      <c r="J395" s="199">
        <v>0.71</v>
      </c>
      <c r="K395" s="199">
        <f t="shared" si="5"/>
        <v>128.63999999999999</v>
      </c>
    </row>
    <row r="396" spans="2:11" x14ac:dyDescent="0.25">
      <c r="B396" s="198">
        <v>369</v>
      </c>
      <c r="C396" s="199">
        <v>10312117</v>
      </c>
      <c r="D396" s="199" t="s">
        <v>455</v>
      </c>
      <c r="E396" s="199" t="s">
        <v>137</v>
      </c>
      <c r="F396" s="200">
        <v>43613</v>
      </c>
      <c r="G396" s="200">
        <v>43646</v>
      </c>
      <c r="H396" s="199">
        <v>151272</v>
      </c>
      <c r="I396" s="199">
        <v>151272</v>
      </c>
      <c r="J396" s="199">
        <v>0.71</v>
      </c>
      <c r="K396" s="199">
        <f t="shared" si="5"/>
        <v>107.4</v>
      </c>
    </row>
    <row r="397" spans="2:11" x14ac:dyDescent="0.25">
      <c r="B397" s="198">
        <v>370</v>
      </c>
      <c r="C397" s="199">
        <v>10312117</v>
      </c>
      <c r="D397" s="199" t="s">
        <v>455</v>
      </c>
      <c r="E397" s="199" t="s">
        <v>152</v>
      </c>
      <c r="F397" s="200">
        <v>43613</v>
      </c>
      <c r="G397" s="200">
        <v>43646</v>
      </c>
      <c r="H397" s="199">
        <v>5945</v>
      </c>
      <c r="I397" s="199">
        <v>5945</v>
      </c>
      <c r="J397" s="199">
        <v>0.71</v>
      </c>
      <c r="K397" s="199">
        <f t="shared" si="5"/>
        <v>4.22</v>
      </c>
    </row>
    <row r="398" spans="2:11" x14ac:dyDescent="0.25">
      <c r="B398" s="198">
        <v>371</v>
      </c>
      <c r="C398" s="199">
        <v>10312118</v>
      </c>
      <c r="D398" s="199" t="s">
        <v>456</v>
      </c>
      <c r="E398" s="199" t="s">
        <v>137</v>
      </c>
      <c r="F398" s="200">
        <v>43606</v>
      </c>
      <c r="G398" s="200">
        <v>43642</v>
      </c>
      <c r="H398" s="199">
        <v>32566</v>
      </c>
      <c r="I398" s="199">
        <v>32566</v>
      </c>
      <c r="J398" s="199">
        <v>0.71</v>
      </c>
      <c r="K398" s="199">
        <f t="shared" si="5"/>
        <v>23.12</v>
      </c>
    </row>
    <row r="399" spans="2:11" x14ac:dyDescent="0.25">
      <c r="B399" s="198">
        <v>372</v>
      </c>
      <c r="C399" s="199">
        <v>10312119</v>
      </c>
      <c r="D399" s="199" t="s">
        <v>457</v>
      </c>
      <c r="E399" s="199" t="s">
        <v>152</v>
      </c>
      <c r="F399" s="200">
        <v>43557</v>
      </c>
      <c r="G399" s="200">
        <v>43646</v>
      </c>
      <c r="H399" s="199">
        <v>93219</v>
      </c>
      <c r="I399" s="199">
        <v>93219</v>
      </c>
      <c r="J399" s="199">
        <v>0.71</v>
      </c>
      <c r="K399" s="199">
        <f t="shared" si="5"/>
        <v>66.19</v>
      </c>
    </row>
    <row r="400" spans="2:11" x14ac:dyDescent="0.25">
      <c r="B400" s="198">
        <v>373</v>
      </c>
      <c r="C400" s="199">
        <v>10312120</v>
      </c>
      <c r="D400" s="199" t="s">
        <v>458</v>
      </c>
      <c r="E400" s="199" t="s">
        <v>152</v>
      </c>
      <c r="F400" s="200">
        <v>43605</v>
      </c>
      <c r="G400" s="200">
        <v>43646</v>
      </c>
      <c r="H400" s="199">
        <v>547</v>
      </c>
      <c r="I400" s="199">
        <v>547</v>
      </c>
      <c r="J400" s="199">
        <v>0.71</v>
      </c>
      <c r="K400" s="199">
        <f t="shared" si="5"/>
        <v>0.39</v>
      </c>
    </row>
    <row r="401" spans="2:11" x14ac:dyDescent="0.25">
      <c r="B401" s="198">
        <v>374</v>
      </c>
      <c r="C401" s="199">
        <v>10312126</v>
      </c>
      <c r="D401" s="199" t="s">
        <v>459</v>
      </c>
      <c r="E401" s="199" t="s">
        <v>137</v>
      </c>
      <c r="F401" s="200">
        <v>43605</v>
      </c>
      <c r="G401" s="200">
        <v>43625</v>
      </c>
      <c r="H401" s="199">
        <v>6642</v>
      </c>
      <c r="I401" s="199">
        <v>6642</v>
      </c>
      <c r="J401" s="199">
        <v>0.71</v>
      </c>
      <c r="K401" s="199">
        <f t="shared" si="5"/>
        <v>4.72</v>
      </c>
    </row>
    <row r="402" spans="2:11" x14ac:dyDescent="0.25">
      <c r="B402" s="198">
        <v>375</v>
      </c>
      <c r="C402" s="199">
        <v>10312127</v>
      </c>
      <c r="D402" s="199" t="s">
        <v>460</v>
      </c>
      <c r="E402" s="199" t="s">
        <v>137</v>
      </c>
      <c r="F402" s="200">
        <v>43609</v>
      </c>
      <c r="G402" s="200">
        <v>43730</v>
      </c>
      <c r="H402" s="199">
        <v>5315</v>
      </c>
      <c r="I402" s="199">
        <v>5315</v>
      </c>
      <c r="J402" s="199">
        <v>0.71</v>
      </c>
      <c r="K402" s="199">
        <f t="shared" si="5"/>
        <v>3.77</v>
      </c>
    </row>
    <row r="403" spans="2:11" x14ac:dyDescent="0.25">
      <c r="B403" s="198">
        <v>376</v>
      </c>
      <c r="C403" s="199">
        <v>10312129</v>
      </c>
      <c r="D403" s="199" t="s">
        <v>461</v>
      </c>
      <c r="E403" s="199" t="s">
        <v>137</v>
      </c>
      <c r="F403" s="200">
        <v>43592</v>
      </c>
      <c r="G403" s="200">
        <v>43646</v>
      </c>
      <c r="H403" s="199">
        <v>2992</v>
      </c>
      <c r="I403" s="199">
        <v>2992</v>
      </c>
      <c r="J403" s="199">
        <v>0.71</v>
      </c>
      <c r="K403" s="199">
        <f t="shared" si="5"/>
        <v>2.12</v>
      </c>
    </row>
    <row r="404" spans="2:11" x14ac:dyDescent="0.25">
      <c r="B404" s="198">
        <v>377</v>
      </c>
      <c r="C404" s="199">
        <v>10312129</v>
      </c>
      <c r="D404" s="199" t="s">
        <v>461</v>
      </c>
      <c r="E404" s="199" t="s">
        <v>152</v>
      </c>
      <c r="F404" s="200">
        <v>43592</v>
      </c>
      <c r="G404" s="200">
        <v>43646</v>
      </c>
      <c r="H404" s="199">
        <v>22663</v>
      </c>
      <c r="I404" s="199">
        <v>22663</v>
      </c>
      <c r="J404" s="199">
        <v>0.71</v>
      </c>
      <c r="K404" s="199">
        <f t="shared" si="5"/>
        <v>16.09</v>
      </c>
    </row>
    <row r="405" spans="2:11" x14ac:dyDescent="0.25">
      <c r="B405" s="198">
        <v>378</v>
      </c>
      <c r="C405" s="199">
        <v>10312130</v>
      </c>
      <c r="D405" s="199" t="s">
        <v>462</v>
      </c>
      <c r="E405" s="199" t="s">
        <v>137</v>
      </c>
      <c r="F405" s="200">
        <v>43556</v>
      </c>
      <c r="G405" s="200">
        <v>43646</v>
      </c>
      <c r="H405" s="199">
        <v>4416</v>
      </c>
      <c r="I405" s="199">
        <v>4416</v>
      </c>
      <c r="J405" s="199">
        <v>0.71</v>
      </c>
      <c r="K405" s="199">
        <f t="shared" si="5"/>
        <v>3.14</v>
      </c>
    </row>
    <row r="406" spans="2:11" x14ac:dyDescent="0.25">
      <c r="B406" s="198">
        <v>379</v>
      </c>
      <c r="C406" s="199">
        <v>10312131</v>
      </c>
      <c r="D406" s="199" t="s">
        <v>463</v>
      </c>
      <c r="E406" s="199" t="s">
        <v>137</v>
      </c>
      <c r="F406" s="200">
        <v>43591</v>
      </c>
      <c r="G406" s="200">
        <v>43625</v>
      </c>
      <c r="H406" s="199">
        <v>473</v>
      </c>
      <c r="I406" s="199">
        <v>473</v>
      </c>
      <c r="J406" s="199">
        <v>0.71</v>
      </c>
      <c r="K406" s="199">
        <f t="shared" si="5"/>
        <v>0.34</v>
      </c>
    </row>
    <row r="407" spans="2:11" x14ac:dyDescent="0.25">
      <c r="B407" s="198">
        <v>380</v>
      </c>
      <c r="C407" s="199">
        <v>10312132</v>
      </c>
      <c r="D407" s="199" t="s">
        <v>464</v>
      </c>
      <c r="E407" s="199" t="s">
        <v>137</v>
      </c>
      <c r="F407" s="200">
        <v>43577</v>
      </c>
      <c r="G407" s="200">
        <v>43646</v>
      </c>
      <c r="H407" s="199">
        <v>90</v>
      </c>
      <c r="I407" s="199">
        <v>90</v>
      </c>
      <c r="J407" s="199">
        <v>0.71</v>
      </c>
      <c r="K407" s="199">
        <f t="shared" si="5"/>
        <v>0.06</v>
      </c>
    </row>
    <row r="408" spans="2:11" x14ac:dyDescent="0.25">
      <c r="B408" s="198">
        <v>381</v>
      </c>
      <c r="C408" s="199">
        <v>10312133</v>
      </c>
      <c r="D408" s="199" t="s">
        <v>465</v>
      </c>
      <c r="E408" s="199" t="s">
        <v>152</v>
      </c>
      <c r="F408" s="200">
        <v>43612</v>
      </c>
      <c r="G408" s="200">
        <v>43625</v>
      </c>
      <c r="H408" s="199">
        <v>60294</v>
      </c>
      <c r="I408" s="199">
        <v>60294</v>
      </c>
      <c r="J408" s="199">
        <v>0.71</v>
      </c>
      <c r="K408" s="199">
        <f t="shared" si="5"/>
        <v>42.81</v>
      </c>
    </row>
    <row r="409" spans="2:11" x14ac:dyDescent="0.25">
      <c r="B409" s="198">
        <v>382</v>
      </c>
      <c r="C409" s="199">
        <v>10312134</v>
      </c>
      <c r="D409" s="199" t="s">
        <v>466</v>
      </c>
      <c r="E409" s="199" t="s">
        <v>137</v>
      </c>
      <c r="F409" s="200">
        <v>43556</v>
      </c>
      <c r="G409" s="200">
        <v>43646</v>
      </c>
      <c r="H409" s="199">
        <v>1901</v>
      </c>
      <c r="I409" s="199">
        <v>1901</v>
      </c>
      <c r="J409" s="199">
        <v>0.71</v>
      </c>
      <c r="K409" s="199">
        <f t="shared" si="5"/>
        <v>1.35</v>
      </c>
    </row>
    <row r="410" spans="2:11" x14ac:dyDescent="0.25">
      <c r="B410" s="198">
        <v>383</v>
      </c>
      <c r="C410" s="199">
        <v>10312135</v>
      </c>
      <c r="D410" s="199" t="s">
        <v>467</v>
      </c>
      <c r="E410" s="199" t="s">
        <v>149</v>
      </c>
      <c r="F410" s="200">
        <v>43614</v>
      </c>
      <c r="G410" s="200">
        <v>43632</v>
      </c>
      <c r="H410" s="199">
        <v>172372</v>
      </c>
      <c r="I410" s="199">
        <v>172372</v>
      </c>
      <c r="J410" s="199">
        <v>0.71</v>
      </c>
      <c r="K410" s="199">
        <f t="shared" si="5"/>
        <v>122.38</v>
      </c>
    </row>
    <row r="411" spans="2:11" x14ac:dyDescent="0.25">
      <c r="B411" s="198">
        <v>384</v>
      </c>
      <c r="C411" s="199">
        <v>10312136</v>
      </c>
      <c r="D411" s="199" t="s">
        <v>468</v>
      </c>
      <c r="E411" s="199" t="s">
        <v>137</v>
      </c>
      <c r="F411" s="200">
        <v>43557</v>
      </c>
      <c r="G411" s="200">
        <v>43646</v>
      </c>
      <c r="H411" s="199">
        <v>1420</v>
      </c>
      <c r="I411" s="199">
        <v>1420</v>
      </c>
      <c r="J411" s="199">
        <v>0.71</v>
      </c>
      <c r="K411" s="199">
        <f t="shared" si="5"/>
        <v>1.01</v>
      </c>
    </row>
    <row r="412" spans="2:11" x14ac:dyDescent="0.25">
      <c r="B412" s="198">
        <v>385</v>
      </c>
      <c r="C412" s="199">
        <v>10312137</v>
      </c>
      <c r="D412" s="199" t="s">
        <v>469</v>
      </c>
      <c r="E412" s="199" t="s">
        <v>137</v>
      </c>
      <c r="F412" s="200">
        <v>43559</v>
      </c>
      <c r="G412" s="200">
        <v>43646</v>
      </c>
      <c r="H412" s="199">
        <v>503</v>
      </c>
      <c r="I412" s="199">
        <v>503</v>
      </c>
      <c r="J412" s="199">
        <v>0.71</v>
      </c>
      <c r="K412" s="199">
        <f t="shared" ref="K412:K475" si="6">ROUND(I412*(J412/1000),2)</f>
        <v>0.36</v>
      </c>
    </row>
    <row r="413" spans="2:11" x14ac:dyDescent="0.25">
      <c r="B413" s="198">
        <v>386</v>
      </c>
      <c r="C413" s="199">
        <v>10312138</v>
      </c>
      <c r="D413" s="199" t="s">
        <v>470</v>
      </c>
      <c r="E413" s="199" t="s">
        <v>148</v>
      </c>
      <c r="F413" s="200">
        <v>43605</v>
      </c>
      <c r="G413" s="200">
        <v>43660</v>
      </c>
      <c r="H413" s="199">
        <v>40918</v>
      </c>
      <c r="I413" s="199">
        <v>40918</v>
      </c>
      <c r="J413" s="199">
        <v>0.71</v>
      </c>
      <c r="K413" s="199">
        <f t="shared" si="6"/>
        <v>29.05</v>
      </c>
    </row>
    <row r="414" spans="2:11" x14ac:dyDescent="0.25">
      <c r="B414" s="198">
        <v>387</v>
      </c>
      <c r="C414" s="199">
        <v>10312138</v>
      </c>
      <c r="D414" s="199" t="s">
        <v>470</v>
      </c>
      <c r="E414" s="199" t="s">
        <v>149</v>
      </c>
      <c r="F414" s="200">
        <v>43605</v>
      </c>
      <c r="G414" s="200">
        <v>43660</v>
      </c>
      <c r="H414" s="199">
        <v>25579</v>
      </c>
      <c r="I414" s="199">
        <v>25579</v>
      </c>
      <c r="J414" s="199">
        <v>0.71</v>
      </c>
      <c r="K414" s="199">
        <f t="shared" si="6"/>
        <v>18.16</v>
      </c>
    </row>
    <row r="415" spans="2:11" x14ac:dyDescent="0.25">
      <c r="B415" s="198">
        <v>388</v>
      </c>
      <c r="C415" s="199">
        <v>10312138</v>
      </c>
      <c r="D415" s="199" t="s">
        <v>470</v>
      </c>
      <c r="E415" s="199" t="s">
        <v>146</v>
      </c>
      <c r="F415" s="200">
        <v>43605</v>
      </c>
      <c r="G415" s="200">
        <v>43660</v>
      </c>
      <c r="H415" s="199">
        <v>14385</v>
      </c>
      <c r="I415" s="199">
        <v>14385</v>
      </c>
      <c r="J415" s="199">
        <v>0.71</v>
      </c>
      <c r="K415" s="199">
        <f t="shared" si="6"/>
        <v>10.210000000000001</v>
      </c>
    </row>
    <row r="416" spans="2:11" x14ac:dyDescent="0.25">
      <c r="B416" s="198">
        <v>389</v>
      </c>
      <c r="C416" s="199">
        <v>10312139</v>
      </c>
      <c r="D416" s="199" t="s">
        <v>471</v>
      </c>
      <c r="E416" s="199" t="s">
        <v>137</v>
      </c>
      <c r="F416" s="200">
        <v>43614</v>
      </c>
      <c r="G416" s="200">
        <v>43620</v>
      </c>
      <c r="H416" s="199">
        <v>3661</v>
      </c>
      <c r="I416" s="199">
        <v>3661</v>
      </c>
      <c r="J416" s="199">
        <v>0.71</v>
      </c>
      <c r="K416" s="199">
        <f t="shared" si="6"/>
        <v>2.6</v>
      </c>
    </row>
    <row r="417" spans="2:11" x14ac:dyDescent="0.25">
      <c r="B417" s="198">
        <v>390</v>
      </c>
      <c r="C417" s="199">
        <v>10312140</v>
      </c>
      <c r="D417" s="199" t="s">
        <v>472</v>
      </c>
      <c r="E417" s="199" t="s">
        <v>148</v>
      </c>
      <c r="F417" s="200">
        <v>43613</v>
      </c>
      <c r="G417" s="200">
        <v>43632</v>
      </c>
      <c r="H417" s="199">
        <v>266785</v>
      </c>
      <c r="I417" s="199">
        <v>266785</v>
      </c>
      <c r="J417" s="199">
        <v>0.71</v>
      </c>
      <c r="K417" s="199">
        <f t="shared" si="6"/>
        <v>189.42</v>
      </c>
    </row>
    <row r="418" spans="2:11" x14ac:dyDescent="0.25">
      <c r="B418" s="198">
        <v>391</v>
      </c>
      <c r="C418" s="199">
        <v>10312141</v>
      </c>
      <c r="D418" s="199" t="s">
        <v>473</v>
      </c>
      <c r="E418" s="199" t="s">
        <v>137</v>
      </c>
      <c r="F418" s="200">
        <v>43612</v>
      </c>
      <c r="G418" s="200">
        <v>43646</v>
      </c>
      <c r="H418" s="199">
        <v>80</v>
      </c>
      <c r="I418" s="199">
        <v>80</v>
      </c>
      <c r="J418" s="199">
        <v>0.71</v>
      </c>
      <c r="K418" s="199">
        <f t="shared" si="6"/>
        <v>0.06</v>
      </c>
    </row>
    <row r="419" spans="2:11" x14ac:dyDescent="0.25">
      <c r="B419" s="198">
        <v>392</v>
      </c>
      <c r="C419" s="199">
        <v>10312142</v>
      </c>
      <c r="D419" s="199" t="s">
        <v>474</v>
      </c>
      <c r="E419" s="199" t="s">
        <v>137</v>
      </c>
      <c r="F419" s="200">
        <v>43600</v>
      </c>
      <c r="G419" s="200">
        <v>43618</v>
      </c>
      <c r="H419" s="199">
        <v>4744</v>
      </c>
      <c r="I419" s="199">
        <v>4744</v>
      </c>
      <c r="J419" s="199">
        <v>0.71</v>
      </c>
      <c r="K419" s="199">
        <f t="shared" si="6"/>
        <v>3.37</v>
      </c>
    </row>
    <row r="420" spans="2:11" x14ac:dyDescent="0.25">
      <c r="B420" s="198">
        <v>393</v>
      </c>
      <c r="C420" s="199">
        <v>10312142</v>
      </c>
      <c r="D420" s="199" t="s">
        <v>474</v>
      </c>
      <c r="E420" s="199" t="s">
        <v>152</v>
      </c>
      <c r="F420" s="200">
        <v>43600</v>
      </c>
      <c r="G420" s="200">
        <v>43618</v>
      </c>
      <c r="H420" s="199">
        <v>39</v>
      </c>
      <c r="I420" s="199">
        <v>39</v>
      </c>
      <c r="J420" s="199">
        <v>0.71</v>
      </c>
      <c r="K420" s="199">
        <f t="shared" si="6"/>
        <v>0.03</v>
      </c>
    </row>
    <row r="421" spans="2:11" x14ac:dyDescent="0.25">
      <c r="B421" s="198">
        <v>394</v>
      </c>
      <c r="C421" s="199">
        <v>10312144</v>
      </c>
      <c r="D421" s="199" t="s">
        <v>475</v>
      </c>
      <c r="E421" s="199" t="s">
        <v>137</v>
      </c>
      <c r="F421" s="200">
        <v>43615</v>
      </c>
      <c r="G421" s="200">
        <v>43646</v>
      </c>
      <c r="H421" s="199">
        <v>2876</v>
      </c>
      <c r="I421" s="199">
        <v>2876</v>
      </c>
      <c r="J421" s="199">
        <v>0.71</v>
      </c>
      <c r="K421" s="199">
        <f t="shared" si="6"/>
        <v>2.04</v>
      </c>
    </row>
    <row r="422" spans="2:11" x14ac:dyDescent="0.25">
      <c r="B422" s="198">
        <v>395</v>
      </c>
      <c r="C422" s="199">
        <v>10312145</v>
      </c>
      <c r="D422" s="199" t="s">
        <v>476</v>
      </c>
      <c r="E422" s="199" t="s">
        <v>152</v>
      </c>
      <c r="F422" s="200">
        <v>43615</v>
      </c>
      <c r="G422" s="200">
        <v>43646</v>
      </c>
      <c r="H422" s="199">
        <v>611</v>
      </c>
      <c r="I422" s="199">
        <v>611</v>
      </c>
      <c r="J422" s="199">
        <v>0.71</v>
      </c>
      <c r="K422" s="199">
        <f t="shared" si="6"/>
        <v>0.43</v>
      </c>
    </row>
    <row r="423" spans="2:11" x14ac:dyDescent="0.25">
      <c r="B423" s="198">
        <v>396</v>
      </c>
      <c r="C423" s="199">
        <v>10312146</v>
      </c>
      <c r="D423" s="199" t="s">
        <v>477</v>
      </c>
      <c r="E423" s="199" t="s">
        <v>137</v>
      </c>
      <c r="F423" s="200">
        <v>43617</v>
      </c>
      <c r="G423" s="200">
        <v>43625</v>
      </c>
      <c r="H423" s="199">
        <v>337</v>
      </c>
      <c r="I423" s="199">
        <v>337</v>
      </c>
      <c r="J423" s="199">
        <v>0.71</v>
      </c>
      <c r="K423" s="199">
        <f t="shared" si="6"/>
        <v>0.24</v>
      </c>
    </row>
    <row r="424" spans="2:11" x14ac:dyDescent="0.25">
      <c r="B424" s="198">
        <v>397</v>
      </c>
      <c r="C424" s="199">
        <v>10312147</v>
      </c>
      <c r="D424" s="199" t="s">
        <v>478</v>
      </c>
      <c r="E424" s="199" t="s">
        <v>137</v>
      </c>
      <c r="F424" s="200">
        <v>43617</v>
      </c>
      <c r="G424" s="200">
        <v>43625</v>
      </c>
      <c r="H424" s="199">
        <v>251</v>
      </c>
      <c r="I424" s="199">
        <v>251</v>
      </c>
      <c r="J424" s="199">
        <v>0.71</v>
      </c>
      <c r="K424" s="199">
        <f t="shared" si="6"/>
        <v>0.18</v>
      </c>
    </row>
    <row r="425" spans="2:11" x14ac:dyDescent="0.25">
      <c r="B425" s="198">
        <v>398</v>
      </c>
      <c r="C425" s="199">
        <v>10312149</v>
      </c>
      <c r="D425" s="199" t="s">
        <v>479</v>
      </c>
      <c r="E425" s="199" t="s">
        <v>152</v>
      </c>
      <c r="F425" s="200">
        <v>43617</v>
      </c>
      <c r="G425" s="200">
        <v>43646</v>
      </c>
      <c r="H425" s="199">
        <v>171</v>
      </c>
      <c r="I425" s="199">
        <v>171</v>
      </c>
      <c r="J425" s="199">
        <v>0.71</v>
      </c>
      <c r="K425" s="199">
        <f t="shared" si="6"/>
        <v>0.12</v>
      </c>
    </row>
    <row r="426" spans="2:11" x14ac:dyDescent="0.25">
      <c r="B426" s="198">
        <v>399</v>
      </c>
      <c r="C426" s="199">
        <v>10312150</v>
      </c>
      <c r="D426" s="199" t="s">
        <v>480</v>
      </c>
      <c r="E426" s="199" t="s">
        <v>152</v>
      </c>
      <c r="F426" s="200">
        <v>43617</v>
      </c>
      <c r="G426" s="200">
        <v>43625</v>
      </c>
      <c r="H426" s="199">
        <v>322</v>
      </c>
      <c r="I426" s="199">
        <v>322</v>
      </c>
      <c r="J426" s="199">
        <v>0.71</v>
      </c>
      <c r="K426" s="199">
        <f t="shared" si="6"/>
        <v>0.23</v>
      </c>
    </row>
    <row r="427" spans="2:11" x14ac:dyDescent="0.25">
      <c r="B427" s="198">
        <v>400</v>
      </c>
      <c r="C427" s="199">
        <v>10312151</v>
      </c>
      <c r="D427" s="199" t="s">
        <v>481</v>
      </c>
      <c r="E427" s="199" t="s">
        <v>152</v>
      </c>
      <c r="F427" s="200">
        <v>43617</v>
      </c>
      <c r="G427" s="200">
        <v>43625</v>
      </c>
      <c r="H427" s="199">
        <v>299</v>
      </c>
      <c r="I427" s="199">
        <v>299</v>
      </c>
      <c r="J427" s="199">
        <v>0.71</v>
      </c>
      <c r="K427" s="199">
        <f t="shared" si="6"/>
        <v>0.21</v>
      </c>
    </row>
    <row r="428" spans="2:11" x14ac:dyDescent="0.25">
      <c r="B428" s="198">
        <v>401</v>
      </c>
      <c r="C428" s="199" t="s">
        <v>482</v>
      </c>
      <c r="D428" s="199" t="s">
        <v>483</v>
      </c>
      <c r="E428" s="199" t="s">
        <v>137</v>
      </c>
      <c r="F428" s="200">
        <v>43586</v>
      </c>
      <c r="G428" s="200">
        <v>43616</v>
      </c>
      <c r="H428" s="199">
        <v>693094</v>
      </c>
      <c r="I428" s="199">
        <v>693094</v>
      </c>
      <c r="J428" s="199">
        <v>0.71</v>
      </c>
      <c r="K428" s="199">
        <f t="shared" si="6"/>
        <v>492.1</v>
      </c>
    </row>
    <row r="429" spans="2:11" x14ac:dyDescent="0.25">
      <c r="B429" s="198">
        <v>402</v>
      </c>
      <c r="C429" s="199" t="s">
        <v>482</v>
      </c>
      <c r="D429" s="199" t="s">
        <v>484</v>
      </c>
      <c r="E429" s="199" t="s">
        <v>148</v>
      </c>
      <c r="F429" s="200">
        <v>43586</v>
      </c>
      <c r="G429" s="200">
        <v>43616</v>
      </c>
      <c r="H429" s="199">
        <v>17069484</v>
      </c>
      <c r="I429" s="199">
        <v>17069484</v>
      </c>
      <c r="J429" s="199">
        <v>0.71</v>
      </c>
      <c r="K429" s="199">
        <f t="shared" si="6"/>
        <v>12119.33</v>
      </c>
    </row>
    <row r="430" spans="2:11" x14ac:dyDescent="0.25">
      <c r="B430" s="198">
        <v>403</v>
      </c>
      <c r="C430" s="199" t="s">
        <v>482</v>
      </c>
      <c r="D430" s="199" t="s">
        <v>485</v>
      </c>
      <c r="E430" s="199" t="s">
        <v>146</v>
      </c>
      <c r="F430" s="200">
        <v>43586</v>
      </c>
      <c r="G430" s="200">
        <v>43616</v>
      </c>
      <c r="H430" s="199">
        <v>134168</v>
      </c>
      <c r="I430" s="199">
        <v>134168</v>
      </c>
      <c r="J430" s="199">
        <v>0.71</v>
      </c>
      <c r="K430" s="199">
        <f t="shared" si="6"/>
        <v>95.26</v>
      </c>
    </row>
    <row r="431" spans="2:11" x14ac:dyDescent="0.25">
      <c r="B431" s="198">
        <v>404</v>
      </c>
      <c r="C431" s="199" t="s">
        <v>482</v>
      </c>
      <c r="D431" s="199" t="s">
        <v>486</v>
      </c>
      <c r="E431" s="199" t="s">
        <v>152</v>
      </c>
      <c r="F431" s="200">
        <v>43586</v>
      </c>
      <c r="G431" s="200">
        <v>43616</v>
      </c>
      <c r="H431" s="199">
        <v>154835</v>
      </c>
      <c r="I431" s="199">
        <v>154835</v>
      </c>
      <c r="J431" s="199">
        <v>0.71</v>
      </c>
      <c r="K431" s="199">
        <f t="shared" si="6"/>
        <v>109.93</v>
      </c>
    </row>
    <row r="433" spans="2:14" x14ac:dyDescent="0.25">
      <c r="F433" s="20"/>
      <c r="G433" s="20"/>
      <c r="H433" s="21"/>
      <c r="I433" s="20"/>
      <c r="J433" s="212"/>
      <c r="K433" s="213"/>
    </row>
    <row r="435" spans="2:14" x14ac:dyDescent="0.25">
      <c r="B435" s="46"/>
      <c r="C435" s="45"/>
      <c r="D435" s="45"/>
      <c r="E435" s="45"/>
      <c r="G435" s="47" t="s">
        <v>130</v>
      </c>
      <c r="H435" s="152" t="s">
        <v>137</v>
      </c>
      <c r="I435" s="151">
        <f>SUMIF(E28:E433,H435,I28:I433)</f>
        <v>143088570</v>
      </c>
      <c r="J435" s="214"/>
      <c r="K435" s="215">
        <f>SUMIF(E28:E433,H435,K28:K433)</f>
        <v>101592.79999999996</v>
      </c>
      <c r="L435" s="45"/>
    </row>
    <row r="436" spans="2:14" x14ac:dyDescent="0.25">
      <c r="B436" s="46"/>
      <c r="C436" s="45"/>
      <c r="D436" s="45"/>
      <c r="E436" s="45"/>
      <c r="G436" s="180"/>
      <c r="H436" s="152" t="s">
        <v>149</v>
      </c>
      <c r="I436" s="151">
        <f>SUMIF(E28:E433,H436,I28:I433)</f>
        <v>43069627</v>
      </c>
      <c r="J436" s="214"/>
      <c r="K436" s="216">
        <f>SUMIF(E28:E433,H436,K28:K433)</f>
        <v>30579.43</v>
      </c>
      <c r="L436" s="45"/>
    </row>
    <row r="437" spans="2:14" x14ac:dyDescent="0.25">
      <c r="B437" s="46"/>
      <c r="C437" s="45"/>
      <c r="D437" s="45"/>
      <c r="E437" s="45"/>
      <c r="G437" s="180"/>
      <c r="H437" s="152" t="s">
        <v>152</v>
      </c>
      <c r="I437" s="151">
        <f>SUMIF(E28:E433,H437,I28:I433)</f>
        <v>104167779</v>
      </c>
      <c r="J437" s="214"/>
      <c r="K437" s="216">
        <f>SUMIF(E28:E433,H437,K28:K433)</f>
        <v>73959.110000000015</v>
      </c>
      <c r="L437" s="45"/>
    </row>
    <row r="438" spans="2:14" x14ac:dyDescent="0.25">
      <c r="B438" s="46"/>
      <c r="C438" s="45"/>
      <c r="D438" s="45"/>
      <c r="E438" s="45"/>
      <c r="G438" s="180"/>
      <c r="H438" s="152" t="s">
        <v>148</v>
      </c>
      <c r="I438" s="151">
        <f>SUMIF(E28:E433,H438,I28:I433)</f>
        <v>59496738</v>
      </c>
      <c r="J438" s="214"/>
      <c r="K438" s="216">
        <f>SUMIF(E28:E433,H438,K28:K433)</f>
        <v>42242.679999999993</v>
      </c>
      <c r="L438" s="45"/>
      <c r="N438" s="180"/>
    </row>
    <row r="439" spans="2:14" x14ac:dyDescent="0.25">
      <c r="B439" s="46"/>
      <c r="C439" s="45"/>
      <c r="D439" s="45"/>
      <c r="E439" s="45"/>
      <c r="G439" s="180"/>
      <c r="H439" s="152" t="s">
        <v>146</v>
      </c>
      <c r="I439" s="151">
        <f>SUMIF(E28:E433,H439,I28:I433)</f>
        <v>30800343</v>
      </c>
      <c r="J439" s="214"/>
      <c r="K439" s="216">
        <f>SUMIF(E28:E433,H439,K28:K433)</f>
        <v>21868.239999999994</v>
      </c>
      <c r="L439" s="45"/>
    </row>
    <row r="440" spans="2:14" x14ac:dyDescent="0.25">
      <c r="B440" s="46"/>
      <c r="C440" s="45"/>
      <c r="D440" s="45"/>
      <c r="E440" s="45"/>
      <c r="F440" s="20"/>
      <c r="G440" s="20"/>
      <c r="H440" s="21"/>
      <c r="I440" s="20"/>
      <c r="J440" s="212"/>
      <c r="K440" s="213"/>
      <c r="L440" s="45"/>
    </row>
    <row r="441" spans="2:14" x14ac:dyDescent="0.25">
      <c r="B441" s="46"/>
      <c r="C441" s="45"/>
      <c r="D441" s="45"/>
      <c r="E441" s="45"/>
      <c r="G441" s="180"/>
      <c r="I441" s="180"/>
      <c r="J441" s="217"/>
      <c r="K441" s="218"/>
      <c r="L441" s="45"/>
    </row>
    <row r="442" spans="2:14" x14ac:dyDescent="0.25">
      <c r="G442" s="23" t="s">
        <v>131</v>
      </c>
      <c r="H442" s="180"/>
      <c r="I442" s="180">
        <f>SUM(I28:I433)</f>
        <v>380623057</v>
      </c>
      <c r="K442" s="219">
        <f>SUM(K28:K433)</f>
        <v>270242.25999999983</v>
      </c>
    </row>
    <row r="443" spans="2:14" x14ac:dyDescent="0.25">
      <c r="M443" s="44"/>
    </row>
    <row r="444" spans="2:14" x14ac:dyDescent="0.25">
      <c r="B444" s="32" t="s">
        <v>132</v>
      </c>
      <c r="C444" s="43"/>
      <c r="D444" s="42"/>
      <c r="E444" s="24"/>
      <c r="F444" s="24"/>
      <c r="G444" s="24"/>
      <c r="H444" s="24"/>
      <c r="I444" s="24"/>
      <c r="J444" s="24"/>
      <c r="K444" s="25"/>
      <c r="L444" s="41"/>
    </row>
    <row r="445" spans="2:14" x14ac:dyDescent="0.25">
      <c r="B445" s="26"/>
      <c r="C445" s="27"/>
      <c r="D445" s="27"/>
      <c r="E445" s="27"/>
      <c r="F445" s="27"/>
      <c r="G445" s="27"/>
      <c r="H445" s="27"/>
      <c r="I445" s="27"/>
      <c r="J445" s="27"/>
      <c r="K445" s="28"/>
      <c r="L445" s="40"/>
    </row>
    <row r="446" spans="2:14" x14ac:dyDescent="0.25">
      <c r="B446" s="18"/>
      <c r="C446" s="18"/>
      <c r="D446" s="18"/>
      <c r="E446" s="18"/>
      <c r="F446" s="18"/>
      <c r="G446" s="18"/>
      <c r="H446" s="18"/>
      <c r="I446" s="18"/>
      <c r="J446" s="18"/>
      <c r="K446" s="18"/>
    </row>
    <row r="448" spans="2:14" x14ac:dyDescent="0.25">
      <c r="B448" s="10" t="s">
        <v>133</v>
      </c>
      <c r="J448" s="152" t="s">
        <v>137</v>
      </c>
      <c r="K448" s="207">
        <f>SUMIF(E28:E433,J448,K28:K433)</f>
        <v>101592.79999999996</v>
      </c>
    </row>
    <row r="449" spans="2:11" x14ac:dyDescent="0.25">
      <c r="B449" s="10"/>
      <c r="J449" s="152" t="s">
        <v>149</v>
      </c>
      <c r="K449" s="207">
        <f>SUMIF(E28:E433,J449,K28:K433)</f>
        <v>30579.43</v>
      </c>
    </row>
    <row r="450" spans="2:11" x14ac:dyDescent="0.25">
      <c r="J450" s="152" t="s">
        <v>487</v>
      </c>
      <c r="K450" s="207">
        <f>K32</f>
        <v>4921.18</v>
      </c>
    </row>
    <row r="451" spans="2:11" x14ac:dyDescent="0.25">
      <c r="C451" s="15" t="s">
        <v>4</v>
      </c>
      <c r="D451" s="29"/>
      <c r="J451" s="152" t="s">
        <v>148</v>
      </c>
      <c r="K451" s="207">
        <f>SUMIF(E28:E433,J451,K28:K433)</f>
        <v>42242.679999999993</v>
      </c>
    </row>
    <row r="452" spans="2:11" x14ac:dyDescent="0.25">
      <c r="C452" s="9" t="s">
        <v>8</v>
      </c>
      <c r="D452" s="30"/>
      <c r="E452" s="39" t="s">
        <v>0</v>
      </c>
      <c r="F452" s="12" t="str">
        <f>K1</f>
        <v>06/04/2019</v>
      </c>
      <c r="J452" s="152" t="s">
        <v>146</v>
      </c>
      <c r="K452" s="207">
        <f>SUMIF(E28:E433,J452,K28:K433)</f>
        <v>21868.239999999994</v>
      </c>
    </row>
    <row r="453" spans="2:11" x14ac:dyDescent="0.25">
      <c r="C453" s="16" t="s">
        <v>6</v>
      </c>
      <c r="D453" s="30"/>
      <c r="E453" s="152" t="s">
        <v>2</v>
      </c>
      <c r="F453" s="13">
        <f>K2</f>
        <v>8472</v>
      </c>
      <c r="K453" s="21"/>
    </row>
    <row r="454" spans="2:11" x14ac:dyDescent="0.25">
      <c r="C454" s="38" t="s">
        <v>7</v>
      </c>
      <c r="D454" s="31"/>
      <c r="E454" s="152" t="s">
        <v>134</v>
      </c>
      <c r="F454" s="13" t="s">
        <v>137</v>
      </c>
    </row>
    <row r="455" spans="2:11" x14ac:dyDescent="0.25">
      <c r="C455" s="4"/>
      <c r="D455" s="4"/>
      <c r="F455" s="37"/>
      <c r="G455" s="166"/>
      <c r="H455" s="166"/>
      <c r="J455" s="36" t="s">
        <v>135</v>
      </c>
      <c r="K455" s="220">
        <f>SUM(K28:K433)</f>
        <v>270242.25999999983</v>
      </c>
    </row>
    <row r="456" spans="2:11" x14ac:dyDescent="0.25">
      <c r="C456" s="4"/>
      <c r="D456" s="4"/>
      <c r="E456" s="4"/>
      <c r="F456" s="3"/>
    </row>
  </sheetData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hyperlinks>
    <hyperlink ref="B10" r:id="rId1" xr:uid="{00000000-0004-0000-0100-000000000000}"/>
    <hyperlink ref="D16" r:id="rId2" xr:uid="{00000000-0004-0000-0100-000001000000}"/>
    <hyperlink ref="B10" r:id="rId3" xr:uid="{00000000-0004-0000-0100-000002000000}"/>
    <hyperlink ref="D16" r:id="rId4" xr:uid="{00000000-0004-0000-0100-000003000000}"/>
    <hyperlink ref="B10" r:id="rId5" xr:uid="{00000000-0004-0000-0100-000004000000}"/>
    <hyperlink ref="D16" r:id="rId6" xr:uid="{00000000-0004-0000-0100-000005000000}"/>
    <hyperlink ref="B10" r:id="rId7" xr:uid="{00000000-0004-0000-0100-000006000000}"/>
    <hyperlink ref="D16" r:id="rId8" xr:uid="{00000000-0004-0000-0100-000007000000}"/>
    <hyperlink ref="B10" r:id="rId9" xr:uid="{00000000-0004-0000-0100-000008000000}"/>
    <hyperlink ref="D16" r:id="rId10" xr:uid="{00000000-0004-0000-0100-000009000000}"/>
    <hyperlink ref="B10" r:id="rId11" xr:uid="{00000000-0004-0000-0100-00000A000000}"/>
    <hyperlink ref="D16" r:id="rId12" xr:uid="{00000000-0004-0000-0100-00000B000000}"/>
    <hyperlink ref="B10" r:id="rId13" xr:uid="{00000000-0004-0000-0100-00000C000000}"/>
    <hyperlink ref="D16" r:id="rId14" xr:uid="{00000000-0004-0000-0100-00000D000000}"/>
    <hyperlink ref="B10" r:id="rId15" xr:uid="{00000000-0004-0000-0100-00000E000000}"/>
    <hyperlink ref="D16" r:id="rId16" xr:uid="{00000000-0004-0000-0100-00000F000000}"/>
    <hyperlink ref="B10" r:id="rId17" xr:uid="{00000000-0004-0000-0100-000010000000}"/>
    <hyperlink ref="D16" r:id="rId18" xr:uid="{00000000-0004-0000-0100-000011000000}"/>
    <hyperlink ref="B10" r:id="rId19" xr:uid="{00000000-0004-0000-0100-000012000000}"/>
    <hyperlink ref="D16" r:id="rId20" xr:uid="{00000000-0004-0000-0100-000013000000}"/>
    <hyperlink ref="B10" r:id="rId21" xr:uid="{00000000-0004-0000-0100-000014000000}"/>
    <hyperlink ref="D16" r:id="rId22" xr:uid="{00000000-0004-0000-0100-000015000000}"/>
    <hyperlink ref="B10" r:id="rId23" xr:uid="{00000000-0004-0000-0100-000016000000}"/>
    <hyperlink ref="D16" r:id="rId24" xr:uid="{00000000-0004-0000-0100-000017000000}"/>
    <hyperlink ref="B10" r:id="rId25" xr:uid="{00000000-0004-0000-0100-000018000000}"/>
    <hyperlink ref="D16" r:id="rId26" xr:uid="{00000000-0004-0000-0100-000019000000}"/>
    <hyperlink ref="B10" r:id="rId27" xr:uid="{00000000-0004-0000-0100-00001A000000}"/>
    <hyperlink ref="D16" r:id="rId28" xr:uid="{00000000-0004-0000-0100-00001B000000}"/>
    <hyperlink ref="B10" r:id="rId29" xr:uid="{00000000-0004-0000-0100-00001C000000}"/>
    <hyperlink ref="D16" r:id="rId30" xr:uid="{00000000-0004-0000-0100-00001D000000}"/>
    <hyperlink ref="B10" r:id="rId31" xr:uid="{00000000-0004-0000-0100-00001E000000}"/>
    <hyperlink ref="D16" r:id="rId32" xr:uid="{00000000-0004-0000-0100-00001F000000}"/>
    <hyperlink ref="B10" r:id="rId33" xr:uid="{00000000-0004-0000-0100-000020000000}"/>
    <hyperlink ref="D16" r:id="rId34" xr:uid="{00000000-0004-0000-0100-000021000000}"/>
    <hyperlink ref="B10" r:id="rId35" xr:uid="{00000000-0004-0000-0100-000022000000}"/>
    <hyperlink ref="D16" r:id="rId36" xr:uid="{00000000-0004-0000-0100-000023000000}"/>
    <hyperlink ref="B10" r:id="rId37" xr:uid="{00000000-0004-0000-0100-000024000000}"/>
    <hyperlink ref="D16" r:id="rId38" xr:uid="{00000000-0004-0000-0100-000025000000}"/>
    <hyperlink ref="B10" r:id="rId39" xr:uid="{00000000-0004-0000-0100-000026000000}"/>
    <hyperlink ref="D16" r:id="rId40" xr:uid="{00000000-0004-0000-0100-000027000000}"/>
  </hyperlinks>
  <printOptions horizontalCentered="1"/>
  <pageMargins left="0.5" right="0.5" top="0.5" bottom="0.6" header="0.2" footer="0.2"/>
  <pageSetup scale="57" fitToHeight="0" orientation="landscape" r:id="rId41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T718"/>
  <sheetViews>
    <sheetView showGridLines="0" topLeftCell="A7" zoomScale="85" zoomScaleNormal="85" zoomScalePageLayoutView="80" workbookViewId="0">
      <selection activeCell="I10" sqref="I1:I1048576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78.7109375" style="2" bestFit="1" customWidth="1"/>
    <col min="5" max="5" width="20.7109375" style="2" customWidth="1"/>
    <col min="6" max="6" width="13" style="2" bestFit="1" customWidth="1"/>
    <col min="7" max="8" width="24.42578125" style="2" bestFit="1" customWidth="1"/>
    <col min="9" max="9" width="18.42578125" style="2" bestFit="1" customWidth="1"/>
    <col min="10" max="10" width="16.42578125" style="2" customWidth="1"/>
    <col min="11" max="11" width="14.42578125" style="2" bestFit="1" customWidth="1"/>
    <col min="12" max="12" width="3.7109375" style="2" customWidth="1"/>
    <col min="13" max="13" width="15.140625" style="2" bestFit="1" customWidth="1"/>
    <col min="14" max="14" width="17.28515625" style="2" bestFit="1" customWidth="1"/>
    <col min="15" max="15" width="17" style="2" bestFit="1" customWidth="1"/>
    <col min="16" max="16" width="20.140625" style="2" bestFit="1" customWidth="1"/>
    <col min="17" max="17" width="15.7109375" style="2" bestFit="1" customWidth="1"/>
    <col min="18" max="18" width="13.7109375" style="2" bestFit="1" customWidth="1"/>
    <col min="19" max="21" width="8.7109375" style="2" customWidth="1"/>
    <col min="22" max="22" width="15.28515625" style="2" customWidth="1"/>
    <col min="23" max="23" width="8.7109375" style="2" customWidth="1"/>
    <col min="24" max="16384" width="8.7109375" style="2"/>
  </cols>
  <sheetData>
    <row r="1" spans="1:15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5" x14ac:dyDescent="0.25">
      <c r="B2" s="62"/>
      <c r="C2" s="62"/>
      <c r="D2" s="62"/>
      <c r="E2" s="62"/>
      <c r="F2" s="62"/>
      <c r="G2" s="62"/>
      <c r="H2" s="62"/>
      <c r="J2" s="23" t="s">
        <v>2</v>
      </c>
      <c r="K2" s="82">
        <v>8490</v>
      </c>
    </row>
    <row r="3" spans="1:15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5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5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5" x14ac:dyDescent="0.25">
      <c r="B6" s="65" t="s">
        <v>4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5" x14ac:dyDescent="0.25">
      <c r="B7" s="64" t="s">
        <v>6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5" x14ac:dyDescent="0.25">
      <c r="B8" s="64" t="s">
        <v>7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</row>
    <row r="9" spans="1:15" x14ac:dyDescent="0.25">
      <c r="B9" s="1" t="s">
        <v>9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</row>
    <row r="10" spans="1:15" x14ac:dyDescent="0.25">
      <c r="B10" s="63" t="s">
        <v>10</v>
      </c>
      <c r="C10" s="182"/>
      <c r="D10" s="62"/>
      <c r="E10" s="62"/>
      <c r="F10" s="62"/>
    </row>
    <row r="11" spans="1:15" x14ac:dyDescent="0.25">
      <c r="C11" s="61"/>
      <c r="D11" s="59"/>
      <c r="E11" s="59"/>
      <c r="F11" s="59"/>
      <c r="G11" s="244" t="s">
        <v>136</v>
      </c>
      <c r="H11" s="245"/>
      <c r="I11" s="245"/>
      <c r="J11" s="245"/>
      <c r="K11" s="245"/>
      <c r="N11" s="52"/>
    </row>
    <row r="12" spans="1:15" x14ac:dyDescent="0.25">
      <c r="B12" s="54" t="s">
        <v>12</v>
      </c>
      <c r="C12" s="59"/>
      <c r="D12" s="58" t="s">
        <v>2410</v>
      </c>
      <c r="E12" s="59"/>
      <c r="F12" s="59"/>
      <c r="G12" s="247" t="s">
        <v>14</v>
      </c>
      <c r="H12" s="245"/>
      <c r="I12" s="245"/>
      <c r="J12" s="245"/>
      <c r="K12" s="245"/>
      <c r="N12" s="180"/>
    </row>
    <row r="13" spans="1:15" x14ac:dyDescent="0.25">
      <c r="C13" s="59"/>
      <c r="D13" s="58" t="s">
        <v>2411</v>
      </c>
      <c r="E13" s="59"/>
      <c r="F13" s="59"/>
      <c r="G13" s="248" t="s">
        <v>16</v>
      </c>
      <c r="H13" s="245"/>
      <c r="I13" s="245"/>
      <c r="J13" s="245"/>
      <c r="K13" s="245"/>
    </row>
    <row r="14" spans="1:15" x14ac:dyDescent="0.25">
      <c r="C14" s="59"/>
      <c r="D14" s="58"/>
      <c r="E14" s="185"/>
      <c r="F14" s="185"/>
      <c r="G14" s="182"/>
      <c r="H14" s="182"/>
      <c r="I14" s="182"/>
      <c r="J14" s="182"/>
      <c r="K14" s="182"/>
      <c r="M14" s="189"/>
      <c r="N14" s="217"/>
      <c r="O14" s="218"/>
    </row>
    <row r="15" spans="1:15" x14ac:dyDescent="0.25">
      <c r="A15" s="2" t="s">
        <v>18</v>
      </c>
      <c r="C15" s="185"/>
      <c r="D15" s="58" t="s">
        <v>2412</v>
      </c>
      <c r="E15" s="185"/>
      <c r="F15" s="185"/>
      <c r="G15" s="249" t="s">
        <v>20</v>
      </c>
      <c r="H15" s="245"/>
      <c r="I15" s="245"/>
      <c r="J15" s="245"/>
      <c r="K15" s="245"/>
    </row>
    <row r="16" spans="1:15" x14ac:dyDescent="0.25">
      <c r="D16" s="33" t="s">
        <v>2413</v>
      </c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  <c r="M16" s="190"/>
    </row>
    <row r="17" spans="2:17" x14ac:dyDescent="0.25">
      <c r="C17" s="185"/>
      <c r="E17" s="185"/>
      <c r="F17" s="185"/>
      <c r="G17" s="10"/>
      <c r="H17" s="183" t="s">
        <v>25</v>
      </c>
      <c r="I17" s="210">
        <v>1.28</v>
      </c>
      <c r="J17" s="88"/>
      <c r="K17" s="50"/>
      <c r="M17" s="190"/>
      <c r="N17" s="189"/>
    </row>
    <row r="18" spans="2:17" x14ac:dyDescent="0.25">
      <c r="B18" s="56" t="s">
        <v>26</v>
      </c>
      <c r="D18" s="55">
        <v>43586</v>
      </c>
      <c r="E18" s="185"/>
      <c r="F18" s="185"/>
      <c r="G18" s="10"/>
      <c r="H18" s="183" t="s">
        <v>27</v>
      </c>
      <c r="I18" s="210">
        <v>1.1299999999999999</v>
      </c>
      <c r="J18" s="88"/>
      <c r="K18" s="50"/>
      <c r="O18" s="189"/>
    </row>
    <row r="19" spans="2:17" x14ac:dyDescent="0.25">
      <c r="B19" s="56" t="s">
        <v>28</v>
      </c>
      <c r="D19" s="55">
        <v>43616</v>
      </c>
      <c r="E19" s="185"/>
      <c r="F19" s="185"/>
      <c r="G19" s="10"/>
      <c r="H19" s="183" t="s">
        <v>29</v>
      </c>
      <c r="I19" s="210">
        <v>0.9900000000000001</v>
      </c>
      <c r="J19" s="88"/>
      <c r="K19" s="50"/>
      <c r="M19" s="190"/>
      <c r="N19" s="189"/>
      <c r="O19" s="180"/>
      <c r="P19" s="190"/>
    </row>
    <row r="20" spans="2:17" x14ac:dyDescent="0.25">
      <c r="B20" s="54" t="s">
        <v>30</v>
      </c>
      <c r="D20" s="181" t="s">
        <v>2410</v>
      </c>
      <c r="E20" s="185"/>
      <c r="F20" s="185"/>
      <c r="G20" s="171"/>
      <c r="H20" s="49" t="s">
        <v>32</v>
      </c>
      <c r="I20" s="191">
        <v>0.85000000000000009</v>
      </c>
      <c r="J20" s="51"/>
      <c r="K20" s="89"/>
      <c r="M20" s="180"/>
      <c r="N20" s="189"/>
      <c r="P20" s="180"/>
    </row>
    <row r="21" spans="2:17" x14ac:dyDescent="0.25">
      <c r="B21" s="54" t="s">
        <v>33</v>
      </c>
      <c r="D21" s="256" t="s">
        <v>2414</v>
      </c>
      <c r="E21" s="245"/>
      <c r="F21" s="185"/>
      <c r="G21" s="192"/>
      <c r="H21" s="193" t="s">
        <v>142</v>
      </c>
      <c r="I21" s="194">
        <v>0.71000000000000008</v>
      </c>
      <c r="J21" s="195">
        <f>SUM(I28:I682) + D22</f>
        <v>1211605190</v>
      </c>
      <c r="K21" s="196"/>
      <c r="M21" s="190"/>
      <c r="N21" s="180"/>
      <c r="P21" s="180"/>
    </row>
    <row r="22" spans="2:17" x14ac:dyDescent="0.25">
      <c r="B22" s="10" t="s">
        <v>36</v>
      </c>
      <c r="D22" s="19">
        <v>966052759</v>
      </c>
      <c r="E22" s="185"/>
      <c r="F22" s="185"/>
      <c r="G22" s="10"/>
      <c r="H22" s="183" t="s">
        <v>37</v>
      </c>
      <c r="I22" s="210">
        <v>0.6100000000000001</v>
      </c>
      <c r="J22" s="88"/>
      <c r="K22" s="50"/>
      <c r="M22" s="190"/>
      <c r="N22" s="189"/>
    </row>
    <row r="23" spans="2:17" x14ac:dyDescent="0.25">
      <c r="B23" s="10"/>
      <c r="D23" s="19"/>
      <c r="E23" s="185"/>
      <c r="F23" s="185"/>
      <c r="G23" s="172"/>
      <c r="H23" s="49" t="s">
        <v>38</v>
      </c>
      <c r="I23" s="191">
        <v>0.58000000000000007</v>
      </c>
      <c r="J23" s="197"/>
      <c r="K23" s="48"/>
      <c r="M23" s="190"/>
      <c r="N23" s="237"/>
      <c r="O23" s="237"/>
    </row>
    <row r="24" spans="2:17" x14ac:dyDescent="0.25">
      <c r="B24" s="10"/>
      <c r="D24" s="19"/>
      <c r="E24" s="185"/>
      <c r="F24" s="185"/>
      <c r="G24" s="172"/>
      <c r="H24" s="49" t="s">
        <v>39</v>
      </c>
      <c r="I24" s="191">
        <v>0.55000000000000004</v>
      </c>
      <c r="J24" s="197"/>
      <c r="K24" s="48"/>
      <c r="N24" s="188"/>
      <c r="P24" s="180"/>
      <c r="Q24" s="180"/>
    </row>
    <row r="25" spans="2:17" x14ac:dyDescent="0.25">
      <c r="B25" s="185"/>
      <c r="C25" s="185"/>
      <c r="D25" s="185"/>
      <c r="E25" s="185"/>
      <c r="F25" s="185"/>
      <c r="G25" s="185"/>
      <c r="H25" s="49" t="s">
        <v>40</v>
      </c>
      <c r="I25" s="191">
        <v>0.5</v>
      </c>
      <c r="J25" s="182"/>
      <c r="K25" s="182"/>
      <c r="L25" s="182"/>
      <c r="M25" s="182"/>
      <c r="N25" s="165"/>
      <c r="Q25" s="19"/>
    </row>
    <row r="26" spans="2:17" x14ac:dyDescent="0.25">
      <c r="B26" s="185"/>
      <c r="C26" s="185"/>
      <c r="D26" s="185"/>
      <c r="E26" s="185"/>
      <c r="F26" s="185"/>
      <c r="G26" s="185"/>
      <c r="H26" s="185"/>
      <c r="J26" s="182"/>
      <c r="K26" s="182"/>
      <c r="L26" s="182"/>
      <c r="M26" s="182"/>
      <c r="N26" s="165"/>
      <c r="Q26" s="19"/>
    </row>
    <row r="27" spans="2:17" ht="31.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  <c r="O27" s="180"/>
      <c r="P27" s="217"/>
      <c r="Q27" s="218"/>
    </row>
    <row r="28" spans="2:17" x14ac:dyDescent="0.25">
      <c r="B28" s="198">
        <v>1</v>
      </c>
      <c r="C28" s="199">
        <v>7228740</v>
      </c>
      <c r="D28" s="199" t="s">
        <v>2415</v>
      </c>
      <c r="E28" s="199" t="s">
        <v>2416</v>
      </c>
      <c r="F28" s="200">
        <v>42097</v>
      </c>
      <c r="G28" s="200">
        <v>43627</v>
      </c>
      <c r="H28" s="199">
        <v>18357386</v>
      </c>
      <c r="I28" s="199">
        <v>18357386</v>
      </c>
      <c r="J28" s="199">
        <v>0.71</v>
      </c>
      <c r="K28" s="199">
        <f t="shared" ref="K28:K91" si="0">ROUND(I28*(J28/1000),2)</f>
        <v>13033.74</v>
      </c>
    </row>
    <row r="29" spans="2:17" ht="16.5" customHeight="1" thickBot="1" x14ac:dyDescent="0.3">
      <c r="B29" s="198">
        <v>2</v>
      </c>
      <c r="C29" s="199">
        <v>16171827</v>
      </c>
      <c r="D29" s="199" t="s">
        <v>2417</v>
      </c>
      <c r="E29" s="199" t="s">
        <v>2418</v>
      </c>
      <c r="F29" s="200">
        <v>42950</v>
      </c>
      <c r="G29" s="200">
        <v>43621</v>
      </c>
      <c r="H29" s="199">
        <v>20730261</v>
      </c>
      <c r="I29" s="199">
        <v>20730261</v>
      </c>
      <c r="J29" s="199">
        <v>0.71</v>
      </c>
      <c r="K29" s="199">
        <f t="shared" si="0"/>
        <v>14718.49</v>
      </c>
    </row>
    <row r="30" spans="2:17" ht="16.5" customHeight="1" thickTop="1" x14ac:dyDescent="0.25">
      <c r="B30" s="198">
        <v>3</v>
      </c>
      <c r="C30" s="199">
        <v>20692127</v>
      </c>
      <c r="D30" s="199" t="s">
        <v>2419</v>
      </c>
      <c r="E30" s="199" t="s">
        <v>2416</v>
      </c>
      <c r="F30" s="200">
        <v>43154</v>
      </c>
      <c r="G30" s="200">
        <v>43282</v>
      </c>
      <c r="H30" s="199">
        <v>2186095</v>
      </c>
      <c r="I30" s="199">
        <v>2186095</v>
      </c>
      <c r="J30" s="199">
        <v>0.71</v>
      </c>
      <c r="K30" s="199">
        <f t="shared" si="0"/>
        <v>1552.13</v>
      </c>
    </row>
    <row r="31" spans="2:17" x14ac:dyDescent="0.25">
      <c r="B31" s="198">
        <v>4</v>
      </c>
      <c r="C31" s="199">
        <v>20692141</v>
      </c>
      <c r="D31" s="199" t="s">
        <v>2420</v>
      </c>
      <c r="E31" s="199" t="s">
        <v>2418</v>
      </c>
      <c r="F31" s="200">
        <v>43154</v>
      </c>
      <c r="G31" s="200">
        <v>43282</v>
      </c>
      <c r="H31" s="199">
        <v>11133048</v>
      </c>
      <c r="I31" s="199">
        <v>11133048</v>
      </c>
      <c r="J31" s="199">
        <v>0.71</v>
      </c>
      <c r="K31" s="199">
        <f t="shared" si="0"/>
        <v>7904.46</v>
      </c>
    </row>
    <row r="32" spans="2:17" x14ac:dyDescent="0.25">
      <c r="B32" s="198">
        <v>5</v>
      </c>
      <c r="C32" s="199">
        <v>25156592</v>
      </c>
      <c r="D32" s="199" t="s">
        <v>2421</v>
      </c>
      <c r="E32" s="199" t="s">
        <v>2418</v>
      </c>
      <c r="F32" s="200">
        <v>43556</v>
      </c>
      <c r="G32" s="200">
        <v>43646</v>
      </c>
      <c r="H32" s="199">
        <v>1677978</v>
      </c>
      <c r="I32" s="199">
        <v>1677978</v>
      </c>
      <c r="J32" s="199">
        <v>0.71</v>
      </c>
      <c r="K32" s="199">
        <f t="shared" si="0"/>
        <v>1191.3599999999999</v>
      </c>
    </row>
    <row r="33" spans="2:11" x14ac:dyDescent="0.25">
      <c r="B33" s="198">
        <v>6</v>
      </c>
      <c r="C33" s="199">
        <v>27365379</v>
      </c>
      <c r="D33" s="199" t="s">
        <v>2422</v>
      </c>
      <c r="E33" s="199" t="s">
        <v>2416</v>
      </c>
      <c r="F33" s="200">
        <v>43465</v>
      </c>
      <c r="G33" s="200">
        <v>43702</v>
      </c>
      <c r="H33" s="199">
        <v>1716508</v>
      </c>
      <c r="I33" s="199">
        <v>1716508</v>
      </c>
      <c r="J33" s="199">
        <v>0.71</v>
      </c>
      <c r="K33" s="199">
        <f t="shared" si="0"/>
        <v>1218.72</v>
      </c>
    </row>
    <row r="34" spans="2:11" x14ac:dyDescent="0.25">
      <c r="B34" s="198">
        <v>7</v>
      </c>
      <c r="C34" s="199">
        <v>27725198</v>
      </c>
      <c r="D34" s="199" t="s">
        <v>2423</v>
      </c>
      <c r="E34" s="199" t="s">
        <v>2424</v>
      </c>
      <c r="F34" s="200">
        <v>43578</v>
      </c>
      <c r="G34" s="200">
        <v>43738</v>
      </c>
      <c r="H34" s="199">
        <v>10400</v>
      </c>
      <c r="I34" s="199">
        <v>10400</v>
      </c>
      <c r="J34" s="199">
        <v>0.71</v>
      </c>
      <c r="K34" s="199">
        <f t="shared" si="0"/>
        <v>7.38</v>
      </c>
    </row>
    <row r="35" spans="2:11" x14ac:dyDescent="0.25">
      <c r="B35" s="198">
        <v>8</v>
      </c>
      <c r="C35" s="199">
        <v>27725198</v>
      </c>
      <c r="D35" s="199" t="s">
        <v>2423</v>
      </c>
      <c r="E35" s="199" t="s">
        <v>2425</v>
      </c>
      <c r="F35" s="200">
        <v>43578</v>
      </c>
      <c r="G35" s="200">
        <v>43738</v>
      </c>
      <c r="H35" s="199">
        <v>239829</v>
      </c>
      <c r="I35" s="199">
        <v>239829</v>
      </c>
      <c r="J35" s="199">
        <v>0.71</v>
      </c>
      <c r="K35" s="199">
        <f t="shared" si="0"/>
        <v>170.28</v>
      </c>
    </row>
    <row r="36" spans="2:11" x14ac:dyDescent="0.25">
      <c r="B36" s="198">
        <v>9</v>
      </c>
      <c r="C36" s="199">
        <v>27725198</v>
      </c>
      <c r="D36" s="199" t="s">
        <v>2423</v>
      </c>
      <c r="E36" s="199" t="s">
        <v>2426</v>
      </c>
      <c r="F36" s="200">
        <v>43578</v>
      </c>
      <c r="G36" s="200">
        <v>43738</v>
      </c>
      <c r="H36" s="199">
        <v>619888</v>
      </c>
      <c r="I36" s="199">
        <v>619888</v>
      </c>
      <c r="J36" s="199">
        <v>0.71</v>
      </c>
      <c r="K36" s="199">
        <f t="shared" si="0"/>
        <v>440.12</v>
      </c>
    </row>
    <row r="37" spans="2:11" x14ac:dyDescent="0.25">
      <c r="B37" s="198">
        <v>10</v>
      </c>
      <c r="C37" s="199">
        <v>27725198</v>
      </c>
      <c r="D37" s="199" t="s">
        <v>2423</v>
      </c>
      <c r="E37" s="199" t="s">
        <v>2427</v>
      </c>
      <c r="F37" s="200">
        <v>43578</v>
      </c>
      <c r="G37" s="200">
        <v>43738</v>
      </c>
      <c r="H37" s="199">
        <v>246935</v>
      </c>
      <c r="I37" s="199">
        <v>246935</v>
      </c>
      <c r="J37" s="199">
        <v>0.71</v>
      </c>
      <c r="K37" s="199">
        <f t="shared" si="0"/>
        <v>175.32</v>
      </c>
    </row>
    <row r="38" spans="2:11" x14ac:dyDescent="0.25">
      <c r="B38" s="198">
        <v>11</v>
      </c>
      <c r="C38" s="199">
        <v>27725198</v>
      </c>
      <c r="D38" s="199" t="s">
        <v>2423</v>
      </c>
      <c r="E38" s="199" t="s">
        <v>2428</v>
      </c>
      <c r="F38" s="200">
        <v>43578</v>
      </c>
      <c r="G38" s="200">
        <v>43738</v>
      </c>
      <c r="H38" s="199">
        <v>31748</v>
      </c>
      <c r="I38" s="199">
        <v>31748</v>
      </c>
      <c r="J38" s="199">
        <v>0.71</v>
      </c>
      <c r="K38" s="199">
        <f t="shared" si="0"/>
        <v>22.54</v>
      </c>
    </row>
    <row r="39" spans="2:11" x14ac:dyDescent="0.25">
      <c r="B39" s="198">
        <v>12</v>
      </c>
      <c r="C39" s="199">
        <v>27725198</v>
      </c>
      <c r="D39" s="199" t="s">
        <v>2423</v>
      </c>
      <c r="E39" s="199" t="s">
        <v>2429</v>
      </c>
      <c r="F39" s="200">
        <v>43578</v>
      </c>
      <c r="G39" s="200">
        <v>43738</v>
      </c>
      <c r="H39" s="199">
        <v>623040</v>
      </c>
      <c r="I39" s="199">
        <v>623040</v>
      </c>
      <c r="J39" s="199">
        <v>0.71</v>
      </c>
      <c r="K39" s="199">
        <f t="shared" si="0"/>
        <v>442.36</v>
      </c>
    </row>
    <row r="40" spans="2:11" x14ac:dyDescent="0.25">
      <c r="B40" s="198">
        <v>13</v>
      </c>
      <c r="C40" s="199">
        <v>27768987</v>
      </c>
      <c r="D40" s="199" t="s">
        <v>2430</v>
      </c>
      <c r="E40" s="199" t="s">
        <v>2424</v>
      </c>
      <c r="F40" s="200">
        <v>43556</v>
      </c>
      <c r="G40" s="200">
        <v>43737</v>
      </c>
      <c r="H40" s="199">
        <v>227</v>
      </c>
      <c r="I40" s="199">
        <v>227</v>
      </c>
      <c r="J40" s="199">
        <v>0.71</v>
      </c>
      <c r="K40" s="199">
        <f t="shared" si="0"/>
        <v>0.16</v>
      </c>
    </row>
    <row r="41" spans="2:11" x14ac:dyDescent="0.25">
      <c r="B41" s="198">
        <v>14</v>
      </c>
      <c r="C41" s="199">
        <v>27768987</v>
      </c>
      <c r="D41" s="199" t="s">
        <v>2430</v>
      </c>
      <c r="E41" s="199" t="s">
        <v>2425</v>
      </c>
      <c r="F41" s="200">
        <v>43556</v>
      </c>
      <c r="G41" s="200">
        <v>43737</v>
      </c>
      <c r="H41" s="199">
        <v>3701</v>
      </c>
      <c r="I41" s="199">
        <v>3701</v>
      </c>
      <c r="J41" s="199">
        <v>0.71</v>
      </c>
      <c r="K41" s="199">
        <f t="shared" si="0"/>
        <v>2.63</v>
      </c>
    </row>
    <row r="42" spans="2:11" x14ac:dyDescent="0.25">
      <c r="B42" s="198">
        <v>15</v>
      </c>
      <c r="C42" s="199">
        <v>27768987</v>
      </c>
      <c r="D42" s="199" t="s">
        <v>2430</v>
      </c>
      <c r="E42" s="199" t="s">
        <v>2426</v>
      </c>
      <c r="F42" s="200">
        <v>43556</v>
      </c>
      <c r="G42" s="200">
        <v>43737</v>
      </c>
      <c r="H42" s="199">
        <v>64065</v>
      </c>
      <c r="I42" s="199">
        <v>64065</v>
      </c>
      <c r="J42" s="199">
        <v>0.71</v>
      </c>
      <c r="K42" s="199">
        <f t="shared" si="0"/>
        <v>45.49</v>
      </c>
    </row>
    <row r="43" spans="2:11" x14ac:dyDescent="0.25">
      <c r="B43" s="198">
        <v>16</v>
      </c>
      <c r="C43" s="199">
        <v>27768987</v>
      </c>
      <c r="D43" s="199" t="s">
        <v>2430</v>
      </c>
      <c r="E43" s="199" t="s">
        <v>2427</v>
      </c>
      <c r="F43" s="200">
        <v>43556</v>
      </c>
      <c r="G43" s="200">
        <v>43737</v>
      </c>
      <c r="H43" s="199">
        <v>24426</v>
      </c>
      <c r="I43" s="199">
        <v>24426</v>
      </c>
      <c r="J43" s="199">
        <v>0.71</v>
      </c>
      <c r="K43" s="199">
        <f t="shared" si="0"/>
        <v>17.34</v>
      </c>
    </row>
    <row r="44" spans="2:11" x14ac:dyDescent="0.25">
      <c r="B44" s="198">
        <v>17</v>
      </c>
      <c r="C44" s="199">
        <v>27768987</v>
      </c>
      <c r="D44" s="199" t="s">
        <v>2430</v>
      </c>
      <c r="E44" s="199" t="s">
        <v>2428</v>
      </c>
      <c r="F44" s="200">
        <v>43556</v>
      </c>
      <c r="G44" s="200">
        <v>43737</v>
      </c>
      <c r="H44" s="199">
        <v>2503</v>
      </c>
      <c r="I44" s="199">
        <v>2503</v>
      </c>
      <c r="J44" s="199">
        <v>0.71</v>
      </c>
      <c r="K44" s="199">
        <f t="shared" si="0"/>
        <v>1.78</v>
      </c>
    </row>
    <row r="45" spans="2:11" x14ac:dyDescent="0.25">
      <c r="B45" s="198">
        <v>18</v>
      </c>
      <c r="C45" s="199">
        <v>27768987</v>
      </c>
      <c r="D45" s="199" t="s">
        <v>2430</v>
      </c>
      <c r="E45" s="199" t="s">
        <v>2429</v>
      </c>
      <c r="F45" s="200">
        <v>43556</v>
      </c>
      <c r="G45" s="200">
        <v>43737</v>
      </c>
      <c r="H45" s="199">
        <v>83477</v>
      </c>
      <c r="I45" s="199">
        <v>83477</v>
      </c>
      <c r="J45" s="199">
        <v>0.71</v>
      </c>
      <c r="K45" s="199">
        <f t="shared" si="0"/>
        <v>59.27</v>
      </c>
    </row>
    <row r="46" spans="2:11" x14ac:dyDescent="0.25">
      <c r="B46" s="198">
        <v>19</v>
      </c>
      <c r="C46" s="199">
        <v>27965321</v>
      </c>
      <c r="D46" s="199" t="s">
        <v>2431</v>
      </c>
      <c r="E46" s="199" t="s">
        <v>2424</v>
      </c>
      <c r="F46" s="200">
        <v>43556</v>
      </c>
      <c r="G46" s="200">
        <v>43738</v>
      </c>
      <c r="H46" s="199">
        <v>1319</v>
      </c>
      <c r="I46" s="199">
        <v>1319</v>
      </c>
      <c r="J46" s="199">
        <v>0.71</v>
      </c>
      <c r="K46" s="199">
        <f t="shared" si="0"/>
        <v>0.94</v>
      </c>
    </row>
    <row r="47" spans="2:11" ht="16.5" customHeight="1" thickBot="1" x14ac:dyDescent="0.3">
      <c r="B47" s="198">
        <v>20</v>
      </c>
      <c r="C47" s="199">
        <v>27965321</v>
      </c>
      <c r="D47" s="199" t="s">
        <v>2431</v>
      </c>
      <c r="E47" s="199" t="s">
        <v>2425</v>
      </c>
      <c r="F47" s="200">
        <v>43556</v>
      </c>
      <c r="G47" s="200">
        <v>43738</v>
      </c>
      <c r="H47" s="199">
        <v>34934</v>
      </c>
      <c r="I47" s="199">
        <v>34934</v>
      </c>
      <c r="J47" s="199">
        <v>0.71</v>
      </c>
      <c r="K47" s="199">
        <f t="shared" si="0"/>
        <v>24.8</v>
      </c>
    </row>
    <row r="48" spans="2:11" ht="16.5" customHeight="1" thickTop="1" x14ac:dyDescent="0.25">
      <c r="B48" s="198">
        <v>21</v>
      </c>
      <c r="C48" s="199">
        <v>27965321</v>
      </c>
      <c r="D48" s="199" t="s">
        <v>2431</v>
      </c>
      <c r="E48" s="199" t="s">
        <v>2426</v>
      </c>
      <c r="F48" s="200">
        <v>43556</v>
      </c>
      <c r="G48" s="200">
        <v>43738</v>
      </c>
      <c r="H48" s="199">
        <v>177664</v>
      </c>
      <c r="I48" s="199">
        <v>177664</v>
      </c>
      <c r="J48" s="199">
        <v>0.71</v>
      </c>
      <c r="K48" s="199">
        <f t="shared" si="0"/>
        <v>126.14</v>
      </c>
    </row>
    <row r="49" spans="2:11" x14ac:dyDescent="0.25">
      <c r="B49" s="198">
        <v>22</v>
      </c>
      <c r="C49" s="199">
        <v>27965321</v>
      </c>
      <c r="D49" s="199" t="s">
        <v>2431</v>
      </c>
      <c r="E49" s="199" t="s">
        <v>2432</v>
      </c>
      <c r="F49" s="200">
        <v>43556</v>
      </c>
      <c r="G49" s="200">
        <v>43738</v>
      </c>
      <c r="H49" s="199">
        <v>200</v>
      </c>
      <c r="I49" s="199">
        <v>200</v>
      </c>
      <c r="J49" s="199">
        <v>0.71</v>
      </c>
      <c r="K49" s="199">
        <f t="shared" si="0"/>
        <v>0.14000000000000001</v>
      </c>
    </row>
    <row r="50" spans="2:11" x14ac:dyDescent="0.25">
      <c r="B50" s="198">
        <v>23</v>
      </c>
      <c r="C50" s="199">
        <v>27965321</v>
      </c>
      <c r="D50" s="199" t="s">
        <v>2431</v>
      </c>
      <c r="E50" s="199" t="s">
        <v>2427</v>
      </c>
      <c r="F50" s="200">
        <v>43556</v>
      </c>
      <c r="G50" s="200">
        <v>43738</v>
      </c>
      <c r="H50" s="199">
        <v>54644</v>
      </c>
      <c r="I50" s="199">
        <v>54644</v>
      </c>
      <c r="J50" s="199">
        <v>0.71</v>
      </c>
      <c r="K50" s="199">
        <f t="shared" si="0"/>
        <v>38.799999999999997</v>
      </c>
    </row>
    <row r="51" spans="2:11" x14ac:dyDescent="0.25">
      <c r="B51" s="198">
        <v>24</v>
      </c>
      <c r="C51" s="199">
        <v>27965321</v>
      </c>
      <c r="D51" s="199" t="s">
        <v>2431</v>
      </c>
      <c r="E51" s="199" t="s">
        <v>2428</v>
      </c>
      <c r="F51" s="200">
        <v>43556</v>
      </c>
      <c r="G51" s="200">
        <v>43738</v>
      </c>
      <c r="H51" s="199">
        <v>7754</v>
      </c>
      <c r="I51" s="199">
        <v>7754</v>
      </c>
      <c r="J51" s="199">
        <v>0.71</v>
      </c>
      <c r="K51" s="199">
        <f t="shared" si="0"/>
        <v>5.51</v>
      </c>
    </row>
    <row r="52" spans="2:11" x14ac:dyDescent="0.25">
      <c r="B52" s="198">
        <v>25</v>
      </c>
      <c r="C52" s="199">
        <v>27965321</v>
      </c>
      <c r="D52" s="199" t="s">
        <v>2431</v>
      </c>
      <c r="E52" s="199" t="s">
        <v>2429</v>
      </c>
      <c r="F52" s="200">
        <v>43556</v>
      </c>
      <c r="G52" s="200">
        <v>43738</v>
      </c>
      <c r="H52" s="199">
        <v>202809</v>
      </c>
      <c r="I52" s="199">
        <v>202809</v>
      </c>
      <c r="J52" s="199">
        <v>0.71</v>
      </c>
      <c r="K52" s="199">
        <f t="shared" si="0"/>
        <v>143.99</v>
      </c>
    </row>
    <row r="53" spans="2:11" x14ac:dyDescent="0.25">
      <c r="B53" s="198">
        <v>26</v>
      </c>
      <c r="C53" s="199">
        <v>28075081</v>
      </c>
      <c r="D53" s="199" t="s">
        <v>2433</v>
      </c>
      <c r="E53" s="199" t="s">
        <v>2416</v>
      </c>
      <c r="F53" s="200">
        <v>43586</v>
      </c>
      <c r="G53" s="200">
        <v>43738</v>
      </c>
      <c r="H53" s="199">
        <v>1072605</v>
      </c>
      <c r="I53" s="199">
        <v>1072605</v>
      </c>
      <c r="J53" s="199">
        <v>0.71</v>
      </c>
      <c r="K53" s="199">
        <f t="shared" si="0"/>
        <v>761.55</v>
      </c>
    </row>
    <row r="54" spans="2:11" x14ac:dyDescent="0.25">
      <c r="B54" s="198">
        <v>27</v>
      </c>
      <c r="C54" s="199">
        <v>28411339</v>
      </c>
      <c r="D54" s="199" t="s">
        <v>2434</v>
      </c>
      <c r="E54" s="199" t="s">
        <v>2435</v>
      </c>
      <c r="F54" s="200">
        <v>43395</v>
      </c>
      <c r="G54" s="200">
        <v>43646</v>
      </c>
      <c r="H54" s="199">
        <v>1471059</v>
      </c>
      <c r="I54" s="199">
        <v>1471059</v>
      </c>
      <c r="J54" s="199">
        <v>0.71</v>
      </c>
      <c r="K54" s="199">
        <f t="shared" si="0"/>
        <v>1044.45</v>
      </c>
    </row>
    <row r="55" spans="2:11" ht="16.5" customHeight="1" thickBot="1" x14ac:dyDescent="0.3">
      <c r="B55" s="198">
        <v>28</v>
      </c>
      <c r="C55" s="199">
        <v>28411339</v>
      </c>
      <c r="D55" s="199" t="s">
        <v>2434</v>
      </c>
      <c r="E55" s="199" t="s">
        <v>2436</v>
      </c>
      <c r="F55" s="200">
        <v>43395</v>
      </c>
      <c r="G55" s="200">
        <v>43646</v>
      </c>
      <c r="H55" s="199">
        <v>102451</v>
      </c>
      <c r="I55" s="199">
        <v>102451</v>
      </c>
      <c r="J55" s="199">
        <v>0.71</v>
      </c>
      <c r="K55" s="199">
        <f t="shared" si="0"/>
        <v>72.739999999999995</v>
      </c>
    </row>
    <row r="56" spans="2:11" x14ac:dyDescent="0.25">
      <c r="B56" s="198">
        <v>29</v>
      </c>
      <c r="C56" s="199">
        <v>28418928</v>
      </c>
      <c r="D56" s="199" t="s">
        <v>2437</v>
      </c>
      <c r="E56" s="199" t="s">
        <v>2418</v>
      </c>
      <c r="F56" s="200">
        <v>43577</v>
      </c>
      <c r="G56" s="200">
        <v>43738</v>
      </c>
      <c r="H56" s="199">
        <v>106034</v>
      </c>
      <c r="I56" s="199">
        <v>106034</v>
      </c>
      <c r="J56" s="199">
        <v>0.71</v>
      </c>
      <c r="K56" s="199">
        <f t="shared" si="0"/>
        <v>75.28</v>
      </c>
    </row>
    <row r="57" spans="2:11" x14ac:dyDescent="0.25">
      <c r="B57" s="198">
        <v>30</v>
      </c>
      <c r="C57" s="199">
        <v>29445630</v>
      </c>
      <c r="D57" s="199" t="s">
        <v>2438</v>
      </c>
      <c r="E57" s="199" t="s">
        <v>2435</v>
      </c>
      <c r="F57" s="200">
        <v>43472</v>
      </c>
      <c r="G57" s="200">
        <v>43731</v>
      </c>
      <c r="H57" s="199">
        <v>1997804</v>
      </c>
      <c r="I57" s="199">
        <v>1997804</v>
      </c>
      <c r="J57" s="199">
        <v>0.71</v>
      </c>
      <c r="K57" s="199">
        <f t="shared" si="0"/>
        <v>1418.44</v>
      </c>
    </row>
    <row r="58" spans="2:11" x14ac:dyDescent="0.25">
      <c r="B58" s="198">
        <v>31</v>
      </c>
      <c r="C58" s="199">
        <v>30549885</v>
      </c>
      <c r="D58" s="199" t="s">
        <v>2439</v>
      </c>
      <c r="E58" s="199" t="s">
        <v>2435</v>
      </c>
      <c r="F58" s="200">
        <v>43556</v>
      </c>
      <c r="G58" s="200">
        <v>43830</v>
      </c>
      <c r="H58" s="199">
        <v>1238434</v>
      </c>
      <c r="I58" s="199">
        <v>1238434</v>
      </c>
      <c r="J58" s="199">
        <v>0.71</v>
      </c>
      <c r="K58" s="199">
        <f t="shared" si="0"/>
        <v>879.29</v>
      </c>
    </row>
    <row r="59" spans="2:11" x14ac:dyDescent="0.25">
      <c r="B59" s="198">
        <v>32</v>
      </c>
      <c r="C59" s="199">
        <v>30549885</v>
      </c>
      <c r="D59" s="199" t="s">
        <v>2439</v>
      </c>
      <c r="E59" s="199" t="s">
        <v>2436</v>
      </c>
      <c r="F59" s="200">
        <v>43556</v>
      </c>
      <c r="G59" s="200">
        <v>43830</v>
      </c>
      <c r="H59" s="199">
        <v>52617</v>
      </c>
      <c r="I59" s="199">
        <v>52617</v>
      </c>
      <c r="J59" s="199">
        <v>0.71</v>
      </c>
      <c r="K59" s="199">
        <f t="shared" si="0"/>
        <v>37.36</v>
      </c>
    </row>
    <row r="60" spans="2:11" x14ac:dyDescent="0.25">
      <c r="B60" s="198">
        <v>33</v>
      </c>
      <c r="C60" s="199">
        <v>30560162</v>
      </c>
      <c r="D60" s="199" t="s">
        <v>2440</v>
      </c>
      <c r="E60" s="199" t="s">
        <v>2424</v>
      </c>
      <c r="F60" s="200">
        <v>43586</v>
      </c>
      <c r="G60" s="200">
        <v>43646</v>
      </c>
      <c r="H60" s="199">
        <v>1756</v>
      </c>
      <c r="I60" s="199">
        <v>1756</v>
      </c>
      <c r="J60" s="199">
        <v>0.71</v>
      </c>
      <c r="K60" s="199">
        <f t="shared" si="0"/>
        <v>1.25</v>
      </c>
    </row>
    <row r="61" spans="2:11" x14ac:dyDescent="0.25">
      <c r="B61" s="198">
        <v>34</v>
      </c>
      <c r="C61" s="199">
        <v>30560162</v>
      </c>
      <c r="D61" s="199" t="s">
        <v>2440</v>
      </c>
      <c r="E61" s="199" t="s">
        <v>2425</v>
      </c>
      <c r="F61" s="200">
        <v>43586</v>
      </c>
      <c r="G61" s="200">
        <v>43646</v>
      </c>
      <c r="H61" s="199">
        <v>17559</v>
      </c>
      <c r="I61" s="199">
        <v>17559</v>
      </c>
      <c r="J61" s="199">
        <v>0.71</v>
      </c>
      <c r="K61" s="199">
        <f t="shared" si="0"/>
        <v>12.47</v>
      </c>
    </row>
    <row r="62" spans="2:11" x14ac:dyDescent="0.25">
      <c r="B62" s="198">
        <v>35</v>
      </c>
      <c r="C62" s="199">
        <v>30560162</v>
      </c>
      <c r="D62" s="199" t="s">
        <v>2440</v>
      </c>
      <c r="E62" s="199" t="s">
        <v>2426</v>
      </c>
      <c r="F62" s="200">
        <v>43586</v>
      </c>
      <c r="G62" s="200">
        <v>43646</v>
      </c>
      <c r="H62" s="199">
        <v>201996</v>
      </c>
      <c r="I62" s="199">
        <v>201996</v>
      </c>
      <c r="J62" s="199">
        <v>0.71</v>
      </c>
      <c r="K62" s="199">
        <f t="shared" si="0"/>
        <v>143.41999999999999</v>
      </c>
    </row>
    <row r="63" spans="2:11" x14ac:dyDescent="0.25">
      <c r="B63" s="198">
        <v>36</v>
      </c>
      <c r="C63" s="199">
        <v>30560162</v>
      </c>
      <c r="D63" s="199" t="s">
        <v>2440</v>
      </c>
      <c r="E63" s="199" t="s">
        <v>2427</v>
      </c>
      <c r="F63" s="200">
        <v>43586</v>
      </c>
      <c r="G63" s="200">
        <v>43646</v>
      </c>
      <c r="H63" s="199">
        <v>95006</v>
      </c>
      <c r="I63" s="199">
        <v>95006</v>
      </c>
      <c r="J63" s="199">
        <v>0.71</v>
      </c>
      <c r="K63" s="199">
        <f t="shared" si="0"/>
        <v>67.45</v>
      </c>
    </row>
    <row r="64" spans="2:11" ht="15.75" customHeight="1" x14ac:dyDescent="0.25">
      <c r="B64" s="198">
        <v>37</v>
      </c>
      <c r="C64" s="199">
        <v>30560162</v>
      </c>
      <c r="D64" s="199" t="s">
        <v>2440</v>
      </c>
      <c r="E64" s="199" t="s">
        <v>2428</v>
      </c>
      <c r="F64" s="200">
        <v>43586</v>
      </c>
      <c r="G64" s="200">
        <v>43646</v>
      </c>
      <c r="H64" s="199">
        <v>15710</v>
      </c>
      <c r="I64" s="199">
        <v>15710</v>
      </c>
      <c r="J64" s="199">
        <v>0.71</v>
      </c>
      <c r="K64" s="199">
        <f t="shared" si="0"/>
        <v>11.15</v>
      </c>
    </row>
    <row r="65" spans="2:11" x14ac:dyDescent="0.25">
      <c r="B65" s="198">
        <v>38</v>
      </c>
      <c r="C65" s="199">
        <v>30560162</v>
      </c>
      <c r="D65" s="199" t="s">
        <v>2440</v>
      </c>
      <c r="E65" s="199" t="s">
        <v>2429</v>
      </c>
      <c r="F65" s="200">
        <v>43586</v>
      </c>
      <c r="G65" s="200">
        <v>43646</v>
      </c>
      <c r="H65" s="199">
        <v>170734</v>
      </c>
      <c r="I65" s="199">
        <v>170734</v>
      </c>
      <c r="J65" s="199">
        <v>0.71</v>
      </c>
      <c r="K65" s="199">
        <f t="shared" si="0"/>
        <v>121.22</v>
      </c>
    </row>
    <row r="66" spans="2:11" x14ac:dyDescent="0.25">
      <c r="B66" s="198">
        <v>39</v>
      </c>
      <c r="C66" s="199">
        <v>30565933</v>
      </c>
      <c r="D66" s="199" t="s">
        <v>2441</v>
      </c>
      <c r="E66" s="199" t="s">
        <v>2424</v>
      </c>
      <c r="F66" s="200">
        <v>43586</v>
      </c>
      <c r="G66" s="200">
        <v>43646</v>
      </c>
      <c r="H66" s="199">
        <v>345</v>
      </c>
      <c r="I66" s="199">
        <v>345</v>
      </c>
      <c r="J66" s="199">
        <v>0.71</v>
      </c>
      <c r="K66" s="199">
        <f t="shared" si="0"/>
        <v>0.24</v>
      </c>
    </row>
    <row r="67" spans="2:11" x14ac:dyDescent="0.25">
      <c r="B67" s="198">
        <v>40</v>
      </c>
      <c r="C67" s="199">
        <v>30565933</v>
      </c>
      <c r="D67" s="199" t="s">
        <v>2441</v>
      </c>
      <c r="E67" s="199" t="s">
        <v>2425</v>
      </c>
      <c r="F67" s="200">
        <v>43586</v>
      </c>
      <c r="G67" s="200">
        <v>43646</v>
      </c>
      <c r="H67" s="199">
        <v>4816</v>
      </c>
      <c r="I67" s="199">
        <v>4816</v>
      </c>
      <c r="J67" s="199">
        <v>0.71</v>
      </c>
      <c r="K67" s="199">
        <f t="shared" si="0"/>
        <v>3.42</v>
      </c>
    </row>
    <row r="68" spans="2:11" x14ac:dyDescent="0.25">
      <c r="B68" s="198">
        <v>41</v>
      </c>
      <c r="C68" s="199">
        <v>30565933</v>
      </c>
      <c r="D68" s="199" t="s">
        <v>2441</v>
      </c>
      <c r="E68" s="199" t="s">
        <v>2426</v>
      </c>
      <c r="F68" s="200">
        <v>43586</v>
      </c>
      <c r="G68" s="200">
        <v>43646</v>
      </c>
      <c r="H68" s="199">
        <v>31233</v>
      </c>
      <c r="I68" s="199">
        <v>31233</v>
      </c>
      <c r="J68" s="199">
        <v>0.71</v>
      </c>
      <c r="K68" s="199">
        <f t="shared" si="0"/>
        <v>22.18</v>
      </c>
    </row>
    <row r="69" spans="2:11" x14ac:dyDescent="0.25">
      <c r="B69" s="198">
        <v>42</v>
      </c>
      <c r="C69" s="199">
        <v>30565933</v>
      </c>
      <c r="D69" s="199" t="s">
        <v>2441</v>
      </c>
      <c r="E69" s="199" t="s">
        <v>2427</v>
      </c>
      <c r="F69" s="200">
        <v>43586</v>
      </c>
      <c r="G69" s="200">
        <v>43646</v>
      </c>
      <c r="H69" s="199">
        <v>17939</v>
      </c>
      <c r="I69" s="199">
        <v>17939</v>
      </c>
      <c r="J69" s="199">
        <v>0.71</v>
      </c>
      <c r="K69" s="199">
        <f t="shared" si="0"/>
        <v>12.74</v>
      </c>
    </row>
    <row r="70" spans="2:11" x14ac:dyDescent="0.25">
      <c r="B70" s="198">
        <v>43</v>
      </c>
      <c r="C70" s="199">
        <v>30565933</v>
      </c>
      <c r="D70" s="199" t="s">
        <v>2441</v>
      </c>
      <c r="E70" s="199" t="s">
        <v>2428</v>
      </c>
      <c r="F70" s="200">
        <v>43586</v>
      </c>
      <c r="G70" s="200">
        <v>43646</v>
      </c>
      <c r="H70" s="199">
        <v>4481</v>
      </c>
      <c r="I70" s="199">
        <v>4481</v>
      </c>
      <c r="J70" s="199">
        <v>0.71</v>
      </c>
      <c r="K70" s="199">
        <f t="shared" si="0"/>
        <v>3.18</v>
      </c>
    </row>
    <row r="71" spans="2:11" x14ac:dyDescent="0.25">
      <c r="B71" s="198">
        <v>44</v>
      </c>
      <c r="C71" s="199">
        <v>30565933</v>
      </c>
      <c r="D71" s="199" t="s">
        <v>2441</v>
      </c>
      <c r="E71" s="199" t="s">
        <v>2429</v>
      </c>
      <c r="F71" s="200">
        <v>43586</v>
      </c>
      <c r="G71" s="200">
        <v>43646</v>
      </c>
      <c r="H71" s="199">
        <v>22278</v>
      </c>
      <c r="I71" s="199">
        <v>22278</v>
      </c>
      <c r="J71" s="199">
        <v>0.71</v>
      </c>
      <c r="K71" s="199">
        <f t="shared" si="0"/>
        <v>15.82</v>
      </c>
    </row>
    <row r="72" spans="2:11" x14ac:dyDescent="0.25">
      <c r="B72" s="198">
        <v>45</v>
      </c>
      <c r="C72" s="199">
        <v>30716575</v>
      </c>
      <c r="D72" s="199" t="s">
        <v>2442</v>
      </c>
      <c r="E72" s="199" t="s">
        <v>2424</v>
      </c>
      <c r="F72" s="200">
        <v>43556</v>
      </c>
      <c r="G72" s="200">
        <v>43828</v>
      </c>
      <c r="H72" s="199">
        <v>16</v>
      </c>
      <c r="I72" s="199">
        <v>16</v>
      </c>
      <c r="J72" s="199">
        <v>0.71</v>
      </c>
      <c r="K72" s="199">
        <f t="shared" si="0"/>
        <v>0.01</v>
      </c>
    </row>
    <row r="73" spans="2:11" x14ac:dyDescent="0.25">
      <c r="B73" s="198">
        <v>46</v>
      </c>
      <c r="C73" s="199">
        <v>30716575</v>
      </c>
      <c r="D73" s="199" t="s">
        <v>2442</v>
      </c>
      <c r="E73" s="199" t="s">
        <v>2425</v>
      </c>
      <c r="F73" s="200">
        <v>43556</v>
      </c>
      <c r="G73" s="200">
        <v>43828</v>
      </c>
      <c r="H73" s="199">
        <v>2113</v>
      </c>
      <c r="I73" s="199">
        <v>2113</v>
      </c>
      <c r="J73" s="199">
        <v>0.71</v>
      </c>
      <c r="K73" s="199">
        <f t="shared" si="0"/>
        <v>1.5</v>
      </c>
    </row>
    <row r="74" spans="2:11" x14ac:dyDescent="0.25">
      <c r="B74" s="198">
        <v>47</v>
      </c>
      <c r="C74" s="199">
        <v>30716575</v>
      </c>
      <c r="D74" s="199" t="s">
        <v>2442</v>
      </c>
      <c r="E74" s="199" t="s">
        <v>2426</v>
      </c>
      <c r="F74" s="200">
        <v>43556</v>
      </c>
      <c r="G74" s="200">
        <v>43828</v>
      </c>
      <c r="H74" s="199">
        <v>7359</v>
      </c>
      <c r="I74" s="199">
        <v>7359</v>
      </c>
      <c r="J74" s="199">
        <v>0.71</v>
      </c>
      <c r="K74" s="199">
        <f t="shared" si="0"/>
        <v>5.22</v>
      </c>
    </row>
    <row r="75" spans="2:11" x14ac:dyDescent="0.25">
      <c r="B75" s="198">
        <v>48</v>
      </c>
      <c r="C75" s="199">
        <v>30716575</v>
      </c>
      <c r="D75" s="199" t="s">
        <v>2442</v>
      </c>
      <c r="E75" s="199" t="s">
        <v>2427</v>
      </c>
      <c r="F75" s="200">
        <v>43556</v>
      </c>
      <c r="G75" s="200">
        <v>43828</v>
      </c>
      <c r="H75" s="199">
        <v>544</v>
      </c>
      <c r="I75" s="199">
        <v>544</v>
      </c>
      <c r="J75" s="199">
        <v>0.71</v>
      </c>
      <c r="K75" s="199">
        <f t="shared" si="0"/>
        <v>0.39</v>
      </c>
    </row>
    <row r="76" spans="2:11" x14ac:dyDescent="0.25">
      <c r="B76" s="198">
        <v>49</v>
      </c>
      <c r="C76" s="199">
        <v>30716575</v>
      </c>
      <c r="D76" s="199" t="s">
        <v>2442</v>
      </c>
      <c r="E76" s="199" t="s">
        <v>2428</v>
      </c>
      <c r="F76" s="200">
        <v>43556</v>
      </c>
      <c r="G76" s="200">
        <v>43828</v>
      </c>
      <c r="H76" s="199">
        <v>43</v>
      </c>
      <c r="I76" s="199">
        <v>43</v>
      </c>
      <c r="J76" s="199">
        <v>0.71</v>
      </c>
      <c r="K76" s="199">
        <f t="shared" si="0"/>
        <v>0.03</v>
      </c>
    </row>
    <row r="77" spans="2:11" x14ac:dyDescent="0.25">
      <c r="B77" s="198">
        <v>50</v>
      </c>
      <c r="C77" s="199">
        <v>30716575</v>
      </c>
      <c r="D77" s="199" t="s">
        <v>2442</v>
      </c>
      <c r="E77" s="199" t="s">
        <v>2429</v>
      </c>
      <c r="F77" s="200">
        <v>43556</v>
      </c>
      <c r="G77" s="200">
        <v>43828</v>
      </c>
      <c r="H77" s="199">
        <v>7633</v>
      </c>
      <c r="I77" s="199">
        <v>7633</v>
      </c>
      <c r="J77" s="199">
        <v>0.71</v>
      </c>
      <c r="K77" s="199">
        <f t="shared" si="0"/>
        <v>5.42</v>
      </c>
    </row>
    <row r="78" spans="2:11" x14ac:dyDescent="0.25">
      <c r="B78" s="198">
        <v>51</v>
      </c>
      <c r="C78" s="199">
        <v>30831493</v>
      </c>
      <c r="D78" s="199" t="s">
        <v>2443</v>
      </c>
      <c r="E78" s="199" t="s">
        <v>2425</v>
      </c>
      <c r="F78" s="200">
        <v>43467</v>
      </c>
      <c r="G78" s="200">
        <v>43830</v>
      </c>
      <c r="H78" s="199">
        <v>32044</v>
      </c>
      <c r="I78" s="199">
        <v>32044</v>
      </c>
      <c r="J78" s="199">
        <v>0.71</v>
      </c>
      <c r="K78" s="199">
        <f t="shared" si="0"/>
        <v>22.75</v>
      </c>
    </row>
    <row r="79" spans="2:11" x14ac:dyDescent="0.25">
      <c r="B79" s="198">
        <v>52</v>
      </c>
      <c r="C79" s="199">
        <v>30831493</v>
      </c>
      <c r="D79" s="199" t="s">
        <v>2443</v>
      </c>
      <c r="E79" s="199" t="s">
        <v>2426</v>
      </c>
      <c r="F79" s="200">
        <v>43467</v>
      </c>
      <c r="G79" s="200">
        <v>43830</v>
      </c>
      <c r="H79" s="199">
        <v>70376</v>
      </c>
      <c r="I79" s="199">
        <v>70376</v>
      </c>
      <c r="J79" s="199">
        <v>0.71</v>
      </c>
      <c r="K79" s="199">
        <f t="shared" si="0"/>
        <v>49.97</v>
      </c>
    </row>
    <row r="80" spans="2:11" x14ac:dyDescent="0.25">
      <c r="B80" s="198">
        <v>53</v>
      </c>
      <c r="C80" s="199">
        <v>30831493</v>
      </c>
      <c r="D80" s="199" t="s">
        <v>2443</v>
      </c>
      <c r="E80" s="199" t="s">
        <v>2429</v>
      </c>
      <c r="F80" s="200">
        <v>43467</v>
      </c>
      <c r="G80" s="200">
        <v>43830</v>
      </c>
      <c r="H80" s="199">
        <v>37564</v>
      </c>
      <c r="I80" s="199">
        <v>37564</v>
      </c>
      <c r="J80" s="199">
        <v>0.71</v>
      </c>
      <c r="K80" s="199">
        <f t="shared" si="0"/>
        <v>26.67</v>
      </c>
    </row>
    <row r="81" spans="2:11" x14ac:dyDescent="0.25">
      <c r="B81" s="198">
        <v>54</v>
      </c>
      <c r="C81" s="199">
        <v>30888250</v>
      </c>
      <c r="D81" s="199" t="s">
        <v>2444</v>
      </c>
      <c r="E81" s="199" t="s">
        <v>2424</v>
      </c>
      <c r="F81" s="200">
        <v>43523</v>
      </c>
      <c r="G81" s="200">
        <v>43737</v>
      </c>
      <c r="H81" s="199">
        <v>1758</v>
      </c>
      <c r="I81" s="199">
        <v>1758</v>
      </c>
      <c r="J81" s="199">
        <v>0.71</v>
      </c>
      <c r="K81" s="199">
        <f t="shared" si="0"/>
        <v>1.25</v>
      </c>
    </row>
    <row r="82" spans="2:11" x14ac:dyDescent="0.25">
      <c r="B82" s="198">
        <v>55</v>
      </c>
      <c r="C82" s="199">
        <v>30888250</v>
      </c>
      <c r="D82" s="199" t="s">
        <v>2444</v>
      </c>
      <c r="E82" s="199" t="s">
        <v>2425</v>
      </c>
      <c r="F82" s="200">
        <v>43523</v>
      </c>
      <c r="G82" s="200">
        <v>43737</v>
      </c>
      <c r="H82" s="199">
        <v>9823</v>
      </c>
      <c r="I82" s="199">
        <v>9823</v>
      </c>
      <c r="J82" s="199">
        <v>0.71</v>
      </c>
      <c r="K82" s="199">
        <f t="shared" si="0"/>
        <v>6.97</v>
      </c>
    </row>
    <row r="83" spans="2:11" x14ac:dyDescent="0.25">
      <c r="B83" s="198">
        <v>56</v>
      </c>
      <c r="C83" s="199">
        <v>30888250</v>
      </c>
      <c r="D83" s="199" t="s">
        <v>2444</v>
      </c>
      <c r="E83" s="199" t="s">
        <v>2426</v>
      </c>
      <c r="F83" s="200">
        <v>43523</v>
      </c>
      <c r="G83" s="200">
        <v>43737</v>
      </c>
      <c r="H83" s="199">
        <v>482334</v>
      </c>
      <c r="I83" s="199">
        <v>482334</v>
      </c>
      <c r="J83" s="199">
        <v>0.71</v>
      </c>
      <c r="K83" s="199">
        <f t="shared" si="0"/>
        <v>342.46</v>
      </c>
    </row>
    <row r="84" spans="2:11" x14ac:dyDescent="0.25">
      <c r="B84" s="198">
        <v>57</v>
      </c>
      <c r="C84" s="199">
        <v>30888250</v>
      </c>
      <c r="D84" s="199" t="s">
        <v>2444</v>
      </c>
      <c r="E84" s="199" t="s">
        <v>2427</v>
      </c>
      <c r="F84" s="200">
        <v>43523</v>
      </c>
      <c r="G84" s="200">
        <v>43737</v>
      </c>
      <c r="H84" s="199">
        <v>210186</v>
      </c>
      <c r="I84" s="199">
        <v>210186</v>
      </c>
      <c r="J84" s="199">
        <v>0.71</v>
      </c>
      <c r="K84" s="199">
        <f t="shared" si="0"/>
        <v>149.22999999999999</v>
      </c>
    </row>
    <row r="85" spans="2:11" x14ac:dyDescent="0.25">
      <c r="B85" s="198">
        <v>58</v>
      </c>
      <c r="C85" s="199">
        <v>30888250</v>
      </c>
      <c r="D85" s="199" t="s">
        <v>2444</v>
      </c>
      <c r="E85" s="199" t="s">
        <v>2428</v>
      </c>
      <c r="F85" s="200">
        <v>43523</v>
      </c>
      <c r="G85" s="200">
        <v>43737</v>
      </c>
      <c r="H85" s="199">
        <v>20102</v>
      </c>
      <c r="I85" s="199">
        <v>20102</v>
      </c>
      <c r="J85" s="199">
        <v>0.71</v>
      </c>
      <c r="K85" s="199">
        <f t="shared" si="0"/>
        <v>14.27</v>
      </c>
    </row>
    <row r="86" spans="2:11" x14ac:dyDescent="0.25">
      <c r="B86" s="198">
        <v>59</v>
      </c>
      <c r="C86" s="199">
        <v>30888250</v>
      </c>
      <c r="D86" s="199" t="s">
        <v>2444</v>
      </c>
      <c r="E86" s="199" t="s">
        <v>2429</v>
      </c>
      <c r="F86" s="200">
        <v>43523</v>
      </c>
      <c r="G86" s="200">
        <v>43737</v>
      </c>
      <c r="H86" s="199">
        <v>639455</v>
      </c>
      <c r="I86" s="199">
        <v>639455</v>
      </c>
      <c r="J86" s="199">
        <v>0.71</v>
      </c>
      <c r="K86" s="199">
        <f t="shared" si="0"/>
        <v>454.01</v>
      </c>
    </row>
    <row r="87" spans="2:11" x14ac:dyDescent="0.25">
      <c r="B87" s="198">
        <v>60</v>
      </c>
      <c r="C87" s="199">
        <v>30888805</v>
      </c>
      <c r="D87" s="199" t="s">
        <v>2445</v>
      </c>
      <c r="E87" s="199" t="s">
        <v>2424</v>
      </c>
      <c r="F87" s="200">
        <v>43591</v>
      </c>
      <c r="G87" s="200">
        <v>43709</v>
      </c>
      <c r="H87" s="199">
        <v>20972</v>
      </c>
      <c r="I87" s="199">
        <v>20972</v>
      </c>
      <c r="J87" s="199">
        <v>0.71</v>
      </c>
      <c r="K87" s="199">
        <f t="shared" si="0"/>
        <v>14.89</v>
      </c>
    </row>
    <row r="88" spans="2:11" x14ac:dyDescent="0.25">
      <c r="B88" s="198">
        <v>61</v>
      </c>
      <c r="C88" s="199">
        <v>30888805</v>
      </c>
      <c r="D88" s="199" t="s">
        <v>2445</v>
      </c>
      <c r="E88" s="199" t="s">
        <v>2425</v>
      </c>
      <c r="F88" s="200">
        <v>43591</v>
      </c>
      <c r="G88" s="200">
        <v>43709</v>
      </c>
      <c r="H88" s="199">
        <v>298402</v>
      </c>
      <c r="I88" s="199">
        <v>298402</v>
      </c>
      <c r="J88" s="199">
        <v>0.71</v>
      </c>
      <c r="K88" s="199">
        <f t="shared" si="0"/>
        <v>211.87</v>
      </c>
    </row>
    <row r="89" spans="2:11" x14ac:dyDescent="0.25">
      <c r="B89" s="198">
        <v>62</v>
      </c>
      <c r="C89" s="199">
        <v>30888805</v>
      </c>
      <c r="D89" s="199" t="s">
        <v>2445</v>
      </c>
      <c r="E89" s="199" t="s">
        <v>2426</v>
      </c>
      <c r="F89" s="200">
        <v>43591</v>
      </c>
      <c r="G89" s="200">
        <v>43709</v>
      </c>
      <c r="H89" s="199">
        <v>1280728</v>
      </c>
      <c r="I89" s="199">
        <v>1280728</v>
      </c>
      <c r="J89" s="199">
        <v>0.71</v>
      </c>
      <c r="K89" s="199">
        <f t="shared" si="0"/>
        <v>909.32</v>
      </c>
    </row>
    <row r="90" spans="2:11" x14ac:dyDescent="0.25">
      <c r="B90" s="198">
        <v>63</v>
      </c>
      <c r="C90" s="199">
        <v>30888805</v>
      </c>
      <c r="D90" s="199" t="s">
        <v>2445</v>
      </c>
      <c r="E90" s="199" t="s">
        <v>2427</v>
      </c>
      <c r="F90" s="200">
        <v>43591</v>
      </c>
      <c r="G90" s="200">
        <v>43709</v>
      </c>
      <c r="H90" s="199">
        <v>870830</v>
      </c>
      <c r="I90" s="199">
        <v>870830</v>
      </c>
      <c r="J90" s="199">
        <v>0.71</v>
      </c>
      <c r="K90" s="199">
        <f t="shared" si="0"/>
        <v>618.29</v>
      </c>
    </row>
    <row r="91" spans="2:11" x14ac:dyDescent="0.25">
      <c r="B91" s="198">
        <v>64</v>
      </c>
      <c r="C91" s="199">
        <v>30888805</v>
      </c>
      <c r="D91" s="199" t="s">
        <v>2445</v>
      </c>
      <c r="E91" s="199" t="s">
        <v>2428</v>
      </c>
      <c r="F91" s="200">
        <v>43591</v>
      </c>
      <c r="G91" s="200">
        <v>43709</v>
      </c>
      <c r="H91" s="199">
        <v>71133</v>
      </c>
      <c r="I91" s="199">
        <v>71133</v>
      </c>
      <c r="J91" s="199">
        <v>0.71</v>
      </c>
      <c r="K91" s="199">
        <f t="shared" si="0"/>
        <v>50.5</v>
      </c>
    </row>
    <row r="92" spans="2:11" x14ac:dyDescent="0.25">
      <c r="B92" s="198">
        <v>65</v>
      </c>
      <c r="C92" s="199">
        <v>30888805</v>
      </c>
      <c r="D92" s="199" t="s">
        <v>2445</v>
      </c>
      <c r="E92" s="199" t="s">
        <v>2429</v>
      </c>
      <c r="F92" s="200">
        <v>43591</v>
      </c>
      <c r="G92" s="200">
        <v>43709</v>
      </c>
      <c r="H92" s="199">
        <v>1310972</v>
      </c>
      <c r="I92" s="199">
        <v>1310972</v>
      </c>
      <c r="J92" s="199">
        <v>0.71</v>
      </c>
      <c r="K92" s="199">
        <f t="shared" ref="K92:K155" si="1">ROUND(I92*(J92/1000),2)</f>
        <v>930.79</v>
      </c>
    </row>
    <row r="93" spans="2:11" x14ac:dyDescent="0.25">
      <c r="B93" s="198">
        <v>66</v>
      </c>
      <c r="C93" s="199">
        <v>30940085</v>
      </c>
      <c r="D93" s="199" t="s">
        <v>2446</v>
      </c>
      <c r="E93" s="199" t="s">
        <v>2424</v>
      </c>
      <c r="F93" s="200">
        <v>43574</v>
      </c>
      <c r="G93" s="200">
        <v>43828</v>
      </c>
      <c r="H93" s="199">
        <v>8729</v>
      </c>
      <c r="I93" s="199">
        <v>8729</v>
      </c>
      <c r="J93" s="199">
        <v>0.71</v>
      </c>
      <c r="K93" s="199">
        <f t="shared" si="1"/>
        <v>6.2</v>
      </c>
    </row>
    <row r="94" spans="2:11" x14ac:dyDescent="0.25">
      <c r="B94" s="198">
        <v>67</v>
      </c>
      <c r="C94" s="199">
        <v>30940085</v>
      </c>
      <c r="D94" s="199" t="s">
        <v>2446</v>
      </c>
      <c r="E94" s="199" t="s">
        <v>2425</v>
      </c>
      <c r="F94" s="200">
        <v>43574</v>
      </c>
      <c r="G94" s="200">
        <v>43828</v>
      </c>
      <c r="H94" s="199">
        <v>135386</v>
      </c>
      <c r="I94" s="199">
        <v>135386</v>
      </c>
      <c r="J94" s="199">
        <v>0.71</v>
      </c>
      <c r="K94" s="199">
        <f t="shared" si="1"/>
        <v>96.12</v>
      </c>
    </row>
    <row r="95" spans="2:11" x14ac:dyDescent="0.25">
      <c r="B95" s="198">
        <v>68</v>
      </c>
      <c r="C95" s="199">
        <v>30940085</v>
      </c>
      <c r="D95" s="199" t="s">
        <v>2446</v>
      </c>
      <c r="E95" s="199" t="s">
        <v>2426</v>
      </c>
      <c r="F95" s="200">
        <v>43574</v>
      </c>
      <c r="G95" s="200">
        <v>43828</v>
      </c>
      <c r="H95" s="199">
        <v>1040472</v>
      </c>
      <c r="I95" s="199">
        <v>1040472</v>
      </c>
      <c r="J95" s="199">
        <v>0.71</v>
      </c>
      <c r="K95" s="199">
        <f t="shared" si="1"/>
        <v>738.74</v>
      </c>
    </row>
    <row r="96" spans="2:11" x14ac:dyDescent="0.25">
      <c r="B96" s="198">
        <v>69</v>
      </c>
      <c r="C96" s="199">
        <v>30940085</v>
      </c>
      <c r="D96" s="199" t="s">
        <v>2446</v>
      </c>
      <c r="E96" s="199" t="s">
        <v>2432</v>
      </c>
      <c r="F96" s="200">
        <v>43574</v>
      </c>
      <c r="G96" s="200">
        <v>43828</v>
      </c>
      <c r="H96" s="199">
        <v>2754</v>
      </c>
      <c r="I96" s="199">
        <v>2754</v>
      </c>
      <c r="J96" s="199">
        <v>0.71</v>
      </c>
      <c r="K96" s="199">
        <f t="shared" si="1"/>
        <v>1.96</v>
      </c>
    </row>
    <row r="97" spans="2:11" x14ac:dyDescent="0.25">
      <c r="B97" s="198">
        <v>70</v>
      </c>
      <c r="C97" s="199">
        <v>30940085</v>
      </c>
      <c r="D97" s="199" t="s">
        <v>2446</v>
      </c>
      <c r="E97" s="199" t="s">
        <v>2427</v>
      </c>
      <c r="F97" s="200">
        <v>43574</v>
      </c>
      <c r="G97" s="200">
        <v>43828</v>
      </c>
      <c r="H97" s="199">
        <v>551657</v>
      </c>
      <c r="I97" s="199">
        <v>551657</v>
      </c>
      <c r="J97" s="199">
        <v>0.71</v>
      </c>
      <c r="K97" s="199">
        <f t="shared" si="1"/>
        <v>391.68</v>
      </c>
    </row>
    <row r="98" spans="2:11" x14ac:dyDescent="0.25">
      <c r="B98" s="198">
        <v>71</v>
      </c>
      <c r="C98" s="199">
        <v>30940085</v>
      </c>
      <c r="D98" s="199" t="s">
        <v>2446</v>
      </c>
      <c r="E98" s="199" t="s">
        <v>2428</v>
      </c>
      <c r="F98" s="200">
        <v>43574</v>
      </c>
      <c r="G98" s="200">
        <v>43828</v>
      </c>
      <c r="H98" s="199">
        <v>57950</v>
      </c>
      <c r="I98" s="199">
        <v>57950</v>
      </c>
      <c r="J98" s="199">
        <v>0.71</v>
      </c>
      <c r="K98" s="199">
        <f t="shared" si="1"/>
        <v>41.14</v>
      </c>
    </row>
    <row r="99" spans="2:11" x14ac:dyDescent="0.25">
      <c r="B99" s="198">
        <v>72</v>
      </c>
      <c r="C99" s="199">
        <v>30940085</v>
      </c>
      <c r="D99" s="199" t="s">
        <v>2446</v>
      </c>
      <c r="E99" s="199" t="s">
        <v>2429</v>
      </c>
      <c r="F99" s="200">
        <v>43574</v>
      </c>
      <c r="G99" s="200">
        <v>43828</v>
      </c>
      <c r="H99" s="199">
        <v>1336329</v>
      </c>
      <c r="I99" s="199">
        <v>1336329</v>
      </c>
      <c r="J99" s="199">
        <v>0.71</v>
      </c>
      <c r="K99" s="199">
        <f t="shared" si="1"/>
        <v>948.79</v>
      </c>
    </row>
    <row r="100" spans="2:11" x14ac:dyDescent="0.25">
      <c r="B100" s="198">
        <v>73</v>
      </c>
      <c r="C100" s="199">
        <v>31013812</v>
      </c>
      <c r="D100" s="199" t="s">
        <v>2447</v>
      </c>
      <c r="E100" s="199" t="s">
        <v>2435</v>
      </c>
      <c r="F100" s="200">
        <v>43556</v>
      </c>
      <c r="G100" s="200">
        <v>43731</v>
      </c>
      <c r="H100" s="199">
        <v>1511133</v>
      </c>
      <c r="I100" s="199">
        <v>1511133</v>
      </c>
      <c r="J100" s="199">
        <v>0.71</v>
      </c>
      <c r="K100" s="199">
        <f t="shared" si="1"/>
        <v>1072.9000000000001</v>
      </c>
    </row>
    <row r="101" spans="2:11" x14ac:dyDescent="0.25">
      <c r="B101" s="198">
        <v>74</v>
      </c>
      <c r="C101" s="199">
        <v>31013812</v>
      </c>
      <c r="D101" s="199" t="s">
        <v>2447</v>
      </c>
      <c r="E101" s="199" t="s">
        <v>2436</v>
      </c>
      <c r="F101" s="200">
        <v>43556</v>
      </c>
      <c r="G101" s="200">
        <v>43731</v>
      </c>
      <c r="H101" s="199">
        <v>46068</v>
      </c>
      <c r="I101" s="199">
        <v>46068</v>
      </c>
      <c r="J101" s="199">
        <v>0.71</v>
      </c>
      <c r="K101" s="199">
        <f t="shared" si="1"/>
        <v>32.71</v>
      </c>
    </row>
    <row r="102" spans="2:11" x14ac:dyDescent="0.25">
      <c r="B102" s="198">
        <v>75</v>
      </c>
      <c r="C102" s="199">
        <v>31106123</v>
      </c>
      <c r="D102" s="199" t="s">
        <v>2448</v>
      </c>
      <c r="E102" s="199" t="s">
        <v>2424</v>
      </c>
      <c r="F102" s="200">
        <v>43598</v>
      </c>
      <c r="G102" s="200">
        <v>43723</v>
      </c>
      <c r="H102" s="199">
        <v>492</v>
      </c>
      <c r="I102" s="199">
        <v>492</v>
      </c>
      <c r="J102" s="199">
        <v>0.71</v>
      </c>
      <c r="K102" s="199">
        <f t="shared" si="1"/>
        <v>0.35</v>
      </c>
    </row>
    <row r="103" spans="2:11" x14ac:dyDescent="0.25">
      <c r="B103" s="198">
        <v>76</v>
      </c>
      <c r="C103" s="199">
        <v>31106123</v>
      </c>
      <c r="D103" s="199" t="s">
        <v>2448</v>
      </c>
      <c r="E103" s="199" t="s">
        <v>2425</v>
      </c>
      <c r="F103" s="200">
        <v>43598</v>
      </c>
      <c r="G103" s="200">
        <v>43723</v>
      </c>
      <c r="H103" s="199">
        <v>6626</v>
      </c>
      <c r="I103" s="199">
        <v>6626</v>
      </c>
      <c r="J103" s="199">
        <v>0.71</v>
      </c>
      <c r="K103" s="199">
        <f t="shared" si="1"/>
        <v>4.7</v>
      </c>
    </row>
    <row r="104" spans="2:11" x14ac:dyDescent="0.25">
      <c r="B104" s="198">
        <v>77</v>
      </c>
      <c r="C104" s="199">
        <v>31106123</v>
      </c>
      <c r="D104" s="199" t="s">
        <v>2448</v>
      </c>
      <c r="E104" s="199" t="s">
        <v>2426</v>
      </c>
      <c r="F104" s="200">
        <v>43598</v>
      </c>
      <c r="G104" s="200">
        <v>43723</v>
      </c>
      <c r="H104" s="199">
        <v>159029</v>
      </c>
      <c r="I104" s="199">
        <v>159029</v>
      </c>
      <c r="J104" s="199">
        <v>0.71</v>
      </c>
      <c r="K104" s="199">
        <f t="shared" si="1"/>
        <v>112.91</v>
      </c>
    </row>
    <row r="105" spans="2:11" x14ac:dyDescent="0.25">
      <c r="B105" s="198">
        <v>78</v>
      </c>
      <c r="C105" s="199">
        <v>31106123</v>
      </c>
      <c r="D105" s="199" t="s">
        <v>2448</v>
      </c>
      <c r="E105" s="199" t="s">
        <v>2427</v>
      </c>
      <c r="F105" s="200">
        <v>43598</v>
      </c>
      <c r="G105" s="200">
        <v>43723</v>
      </c>
      <c r="H105" s="199">
        <v>41225</v>
      </c>
      <c r="I105" s="199">
        <v>41225</v>
      </c>
      <c r="J105" s="199">
        <v>0.71</v>
      </c>
      <c r="K105" s="199">
        <f t="shared" si="1"/>
        <v>29.27</v>
      </c>
    </row>
    <row r="106" spans="2:11" x14ac:dyDescent="0.25">
      <c r="B106" s="198">
        <v>79</v>
      </c>
      <c r="C106" s="199">
        <v>31106123</v>
      </c>
      <c r="D106" s="199" t="s">
        <v>2448</v>
      </c>
      <c r="E106" s="199" t="s">
        <v>2428</v>
      </c>
      <c r="F106" s="200">
        <v>43598</v>
      </c>
      <c r="G106" s="200">
        <v>43723</v>
      </c>
      <c r="H106" s="199">
        <v>6209</v>
      </c>
      <c r="I106" s="199">
        <v>6209</v>
      </c>
      <c r="J106" s="199">
        <v>0.71</v>
      </c>
      <c r="K106" s="199">
        <f t="shared" si="1"/>
        <v>4.41</v>
      </c>
    </row>
    <row r="107" spans="2:11" x14ac:dyDescent="0.25">
      <c r="B107" s="198">
        <v>80</v>
      </c>
      <c r="C107" s="199">
        <v>31106123</v>
      </c>
      <c r="D107" s="199" t="s">
        <v>2448</v>
      </c>
      <c r="E107" s="199" t="s">
        <v>2429</v>
      </c>
      <c r="F107" s="200">
        <v>43598</v>
      </c>
      <c r="G107" s="200">
        <v>43723</v>
      </c>
      <c r="H107" s="199">
        <v>159564</v>
      </c>
      <c r="I107" s="199">
        <v>159564</v>
      </c>
      <c r="J107" s="199">
        <v>0.71</v>
      </c>
      <c r="K107" s="199">
        <f t="shared" si="1"/>
        <v>113.29</v>
      </c>
    </row>
    <row r="108" spans="2:11" x14ac:dyDescent="0.25">
      <c r="B108" s="198">
        <v>81</v>
      </c>
      <c r="C108" s="199">
        <v>31123457</v>
      </c>
      <c r="D108" s="199" t="s">
        <v>2449</v>
      </c>
      <c r="E108" s="199" t="s">
        <v>2435</v>
      </c>
      <c r="F108" s="200">
        <v>43486</v>
      </c>
      <c r="G108" s="200">
        <v>43646</v>
      </c>
      <c r="H108" s="199">
        <v>890342</v>
      </c>
      <c r="I108" s="199">
        <v>890342</v>
      </c>
      <c r="J108" s="199">
        <v>0.71</v>
      </c>
      <c r="K108" s="199">
        <f t="shared" si="1"/>
        <v>632.14</v>
      </c>
    </row>
    <row r="109" spans="2:11" x14ac:dyDescent="0.25">
      <c r="B109" s="198">
        <v>82</v>
      </c>
      <c r="C109" s="199">
        <v>31123457</v>
      </c>
      <c r="D109" s="199" t="s">
        <v>2449</v>
      </c>
      <c r="E109" s="199" t="s">
        <v>2436</v>
      </c>
      <c r="F109" s="200">
        <v>43486</v>
      </c>
      <c r="G109" s="200">
        <v>43646</v>
      </c>
      <c r="H109" s="199">
        <v>34817</v>
      </c>
      <c r="I109" s="199">
        <v>34817</v>
      </c>
      <c r="J109" s="199">
        <v>0.71</v>
      </c>
      <c r="K109" s="199">
        <f t="shared" si="1"/>
        <v>24.72</v>
      </c>
    </row>
    <row r="110" spans="2:11" x14ac:dyDescent="0.25">
      <c r="B110" s="198">
        <v>83</v>
      </c>
      <c r="C110" s="199">
        <v>31181451</v>
      </c>
      <c r="D110" s="199" t="s">
        <v>2450</v>
      </c>
      <c r="E110" s="199" t="s">
        <v>2426</v>
      </c>
      <c r="F110" s="200">
        <v>43525</v>
      </c>
      <c r="G110" s="200">
        <v>43614</v>
      </c>
      <c r="H110" s="199">
        <v>6276</v>
      </c>
      <c r="I110" s="199">
        <v>6276</v>
      </c>
      <c r="J110" s="199">
        <v>0.71</v>
      </c>
      <c r="K110" s="199">
        <f t="shared" si="1"/>
        <v>4.46</v>
      </c>
    </row>
    <row r="111" spans="2:11" x14ac:dyDescent="0.25">
      <c r="B111" s="198">
        <v>84</v>
      </c>
      <c r="C111" s="199">
        <v>31181451</v>
      </c>
      <c r="D111" s="199" t="s">
        <v>2450</v>
      </c>
      <c r="E111" s="199" t="s">
        <v>2432</v>
      </c>
      <c r="F111" s="200">
        <v>43525</v>
      </c>
      <c r="G111" s="200">
        <v>43614</v>
      </c>
      <c r="H111" s="199">
        <v>2</v>
      </c>
      <c r="I111" s="199">
        <v>2</v>
      </c>
      <c r="J111" s="199">
        <v>0.71</v>
      </c>
      <c r="K111" s="199">
        <f t="shared" si="1"/>
        <v>0</v>
      </c>
    </row>
    <row r="112" spans="2:11" x14ac:dyDescent="0.25">
      <c r="B112" s="198">
        <v>85</v>
      </c>
      <c r="C112" s="199">
        <v>31271618</v>
      </c>
      <c r="D112" s="199" t="s">
        <v>2451</v>
      </c>
      <c r="E112" s="199" t="s">
        <v>2424</v>
      </c>
      <c r="F112" s="200">
        <v>43600</v>
      </c>
      <c r="G112" s="200">
        <v>43646</v>
      </c>
      <c r="H112" s="199">
        <v>73</v>
      </c>
      <c r="I112" s="199">
        <v>73</v>
      </c>
      <c r="J112" s="199">
        <v>0.71</v>
      </c>
      <c r="K112" s="199">
        <f t="shared" si="1"/>
        <v>0.05</v>
      </c>
    </row>
    <row r="113" spans="2:11" x14ac:dyDescent="0.25">
      <c r="B113" s="198">
        <v>86</v>
      </c>
      <c r="C113" s="199">
        <v>31271618</v>
      </c>
      <c r="D113" s="199" t="s">
        <v>2451</v>
      </c>
      <c r="E113" s="199" t="s">
        <v>2425</v>
      </c>
      <c r="F113" s="200">
        <v>43600</v>
      </c>
      <c r="G113" s="200">
        <v>43646</v>
      </c>
      <c r="H113" s="199">
        <v>791</v>
      </c>
      <c r="I113" s="199">
        <v>791</v>
      </c>
      <c r="J113" s="199">
        <v>0.71</v>
      </c>
      <c r="K113" s="199">
        <f t="shared" si="1"/>
        <v>0.56000000000000005</v>
      </c>
    </row>
    <row r="114" spans="2:11" x14ac:dyDescent="0.25">
      <c r="B114" s="198">
        <v>87</v>
      </c>
      <c r="C114" s="199">
        <v>31271618</v>
      </c>
      <c r="D114" s="199" t="s">
        <v>2451</v>
      </c>
      <c r="E114" s="199" t="s">
        <v>2426</v>
      </c>
      <c r="F114" s="200">
        <v>43600</v>
      </c>
      <c r="G114" s="200">
        <v>43646</v>
      </c>
      <c r="H114" s="199">
        <v>28461</v>
      </c>
      <c r="I114" s="199">
        <v>28461</v>
      </c>
      <c r="J114" s="199">
        <v>0.71</v>
      </c>
      <c r="K114" s="199">
        <f t="shared" si="1"/>
        <v>20.21</v>
      </c>
    </row>
    <row r="115" spans="2:11" x14ac:dyDescent="0.25">
      <c r="B115" s="198">
        <v>88</v>
      </c>
      <c r="C115" s="199">
        <v>31271618</v>
      </c>
      <c r="D115" s="199" t="s">
        <v>2451</v>
      </c>
      <c r="E115" s="199" t="s">
        <v>2427</v>
      </c>
      <c r="F115" s="200">
        <v>43600</v>
      </c>
      <c r="G115" s="200">
        <v>43646</v>
      </c>
      <c r="H115" s="199">
        <v>5182</v>
      </c>
      <c r="I115" s="199">
        <v>5182</v>
      </c>
      <c r="J115" s="199">
        <v>0.71</v>
      </c>
      <c r="K115" s="199">
        <f t="shared" si="1"/>
        <v>3.68</v>
      </c>
    </row>
    <row r="116" spans="2:11" x14ac:dyDescent="0.25">
      <c r="B116" s="198">
        <v>89</v>
      </c>
      <c r="C116" s="199">
        <v>31271618</v>
      </c>
      <c r="D116" s="199" t="s">
        <v>2451</v>
      </c>
      <c r="E116" s="199" t="s">
        <v>2428</v>
      </c>
      <c r="F116" s="200">
        <v>43600</v>
      </c>
      <c r="G116" s="200">
        <v>43646</v>
      </c>
      <c r="H116" s="199">
        <v>1169</v>
      </c>
      <c r="I116" s="199">
        <v>1169</v>
      </c>
      <c r="J116" s="199">
        <v>0.71</v>
      </c>
      <c r="K116" s="199">
        <f t="shared" si="1"/>
        <v>0.83</v>
      </c>
    </row>
    <row r="117" spans="2:11" x14ac:dyDescent="0.25">
      <c r="B117" s="198">
        <v>90</v>
      </c>
      <c r="C117" s="199">
        <v>31271618</v>
      </c>
      <c r="D117" s="199" t="s">
        <v>2451</v>
      </c>
      <c r="E117" s="199" t="s">
        <v>2429</v>
      </c>
      <c r="F117" s="200">
        <v>43600</v>
      </c>
      <c r="G117" s="200">
        <v>43646</v>
      </c>
      <c r="H117" s="199">
        <v>19109</v>
      </c>
      <c r="I117" s="199">
        <v>19109</v>
      </c>
      <c r="J117" s="199">
        <v>0.71</v>
      </c>
      <c r="K117" s="199">
        <f t="shared" si="1"/>
        <v>13.57</v>
      </c>
    </row>
    <row r="118" spans="2:11" x14ac:dyDescent="0.25">
      <c r="B118" s="198">
        <v>91</v>
      </c>
      <c r="C118" s="199">
        <v>31343529</v>
      </c>
      <c r="D118" s="199" t="s">
        <v>2452</v>
      </c>
      <c r="E118" s="199" t="s">
        <v>2427</v>
      </c>
      <c r="F118" s="200">
        <v>43507</v>
      </c>
      <c r="G118" s="200">
        <v>43590</v>
      </c>
      <c r="H118" s="199">
        <v>791</v>
      </c>
      <c r="I118" s="199">
        <v>791</v>
      </c>
      <c r="J118" s="199">
        <v>0.71</v>
      </c>
      <c r="K118" s="199">
        <f t="shared" si="1"/>
        <v>0.56000000000000005</v>
      </c>
    </row>
    <row r="119" spans="2:11" x14ac:dyDescent="0.25">
      <c r="B119" s="198">
        <v>92</v>
      </c>
      <c r="C119" s="199">
        <v>31498327</v>
      </c>
      <c r="D119" s="199" t="s">
        <v>2453</v>
      </c>
      <c r="E119" s="199" t="s">
        <v>2424</v>
      </c>
      <c r="F119" s="200">
        <v>43586</v>
      </c>
      <c r="G119" s="200">
        <v>43737</v>
      </c>
      <c r="H119" s="199">
        <v>153</v>
      </c>
      <c r="I119" s="199">
        <v>153</v>
      </c>
      <c r="J119" s="199">
        <v>0.71</v>
      </c>
      <c r="K119" s="199">
        <f t="shared" si="1"/>
        <v>0.11</v>
      </c>
    </row>
    <row r="120" spans="2:11" x14ac:dyDescent="0.25">
      <c r="B120" s="198">
        <v>93</v>
      </c>
      <c r="C120" s="199">
        <v>31498327</v>
      </c>
      <c r="D120" s="199" t="s">
        <v>2453</v>
      </c>
      <c r="E120" s="199" t="s">
        <v>2425</v>
      </c>
      <c r="F120" s="200">
        <v>43586</v>
      </c>
      <c r="G120" s="200">
        <v>43737</v>
      </c>
      <c r="H120" s="199">
        <v>1493</v>
      </c>
      <c r="I120" s="199">
        <v>1493</v>
      </c>
      <c r="J120" s="199">
        <v>0.71</v>
      </c>
      <c r="K120" s="199">
        <f t="shared" si="1"/>
        <v>1.06</v>
      </c>
    </row>
    <row r="121" spans="2:11" x14ac:dyDescent="0.25">
      <c r="B121" s="198">
        <v>94</v>
      </c>
      <c r="C121" s="199">
        <v>31498327</v>
      </c>
      <c r="D121" s="199" t="s">
        <v>2453</v>
      </c>
      <c r="E121" s="199" t="s">
        <v>2426</v>
      </c>
      <c r="F121" s="200">
        <v>43586</v>
      </c>
      <c r="G121" s="200">
        <v>43737</v>
      </c>
      <c r="H121" s="199">
        <v>17205</v>
      </c>
      <c r="I121" s="199">
        <v>17205</v>
      </c>
      <c r="J121" s="199">
        <v>0.71</v>
      </c>
      <c r="K121" s="199">
        <f t="shared" si="1"/>
        <v>12.22</v>
      </c>
    </row>
    <row r="122" spans="2:11" x14ac:dyDescent="0.25">
      <c r="B122" s="198">
        <v>95</v>
      </c>
      <c r="C122" s="199">
        <v>31498327</v>
      </c>
      <c r="D122" s="199" t="s">
        <v>2453</v>
      </c>
      <c r="E122" s="199" t="s">
        <v>2427</v>
      </c>
      <c r="F122" s="200">
        <v>43586</v>
      </c>
      <c r="G122" s="200">
        <v>43737</v>
      </c>
      <c r="H122" s="199">
        <v>7826</v>
      </c>
      <c r="I122" s="199">
        <v>7826</v>
      </c>
      <c r="J122" s="199">
        <v>0.71</v>
      </c>
      <c r="K122" s="199">
        <f t="shared" si="1"/>
        <v>5.56</v>
      </c>
    </row>
    <row r="123" spans="2:11" x14ac:dyDescent="0.25">
      <c r="B123" s="198">
        <v>96</v>
      </c>
      <c r="C123" s="199">
        <v>31498327</v>
      </c>
      <c r="D123" s="199" t="s">
        <v>2453</v>
      </c>
      <c r="E123" s="199" t="s">
        <v>2428</v>
      </c>
      <c r="F123" s="200">
        <v>43586</v>
      </c>
      <c r="G123" s="200">
        <v>43737</v>
      </c>
      <c r="H123" s="199">
        <v>507</v>
      </c>
      <c r="I123" s="199">
        <v>507</v>
      </c>
      <c r="J123" s="199">
        <v>0.71</v>
      </c>
      <c r="K123" s="199">
        <f t="shared" si="1"/>
        <v>0.36</v>
      </c>
    </row>
    <row r="124" spans="2:11" x14ac:dyDescent="0.25">
      <c r="B124" s="198">
        <v>97</v>
      </c>
      <c r="C124" s="199">
        <v>31498327</v>
      </c>
      <c r="D124" s="199" t="s">
        <v>2453</v>
      </c>
      <c r="E124" s="199" t="s">
        <v>2429</v>
      </c>
      <c r="F124" s="200">
        <v>43586</v>
      </c>
      <c r="G124" s="200">
        <v>43737</v>
      </c>
      <c r="H124" s="199">
        <v>4916</v>
      </c>
      <c r="I124" s="199">
        <v>4916</v>
      </c>
      <c r="J124" s="199">
        <v>0.71</v>
      </c>
      <c r="K124" s="199">
        <f t="shared" si="1"/>
        <v>3.49</v>
      </c>
    </row>
    <row r="125" spans="2:11" x14ac:dyDescent="0.25">
      <c r="B125" s="198">
        <v>98</v>
      </c>
      <c r="C125" s="199">
        <v>31588586</v>
      </c>
      <c r="D125" s="199" t="s">
        <v>2454</v>
      </c>
      <c r="E125" s="199" t="s">
        <v>2426</v>
      </c>
      <c r="F125" s="200">
        <v>43511</v>
      </c>
      <c r="G125" s="200">
        <v>43646</v>
      </c>
      <c r="H125" s="199">
        <v>156047</v>
      </c>
      <c r="I125" s="199">
        <v>156047</v>
      </c>
      <c r="J125" s="199">
        <v>0.71</v>
      </c>
      <c r="K125" s="199">
        <f t="shared" si="1"/>
        <v>110.79</v>
      </c>
    </row>
    <row r="126" spans="2:11" x14ac:dyDescent="0.25">
      <c r="B126" s="198">
        <v>99</v>
      </c>
      <c r="C126" s="199">
        <v>31588586</v>
      </c>
      <c r="D126" s="199" t="s">
        <v>2454</v>
      </c>
      <c r="E126" s="199" t="s">
        <v>2429</v>
      </c>
      <c r="F126" s="200">
        <v>43511</v>
      </c>
      <c r="G126" s="200">
        <v>43646</v>
      </c>
      <c r="H126" s="199">
        <v>148893</v>
      </c>
      <c r="I126" s="199">
        <v>148893</v>
      </c>
      <c r="J126" s="199">
        <v>0.71</v>
      </c>
      <c r="K126" s="199">
        <f t="shared" si="1"/>
        <v>105.71</v>
      </c>
    </row>
    <row r="127" spans="2:11" x14ac:dyDescent="0.25">
      <c r="B127" s="198">
        <v>100</v>
      </c>
      <c r="C127" s="199">
        <v>31750055</v>
      </c>
      <c r="D127" s="199" t="s">
        <v>2455</v>
      </c>
      <c r="E127" s="199" t="s">
        <v>2426</v>
      </c>
      <c r="F127" s="200">
        <v>43556</v>
      </c>
      <c r="G127" s="200">
        <v>43786</v>
      </c>
      <c r="H127" s="199">
        <v>865418</v>
      </c>
      <c r="I127" s="199">
        <v>865418</v>
      </c>
      <c r="J127" s="199">
        <v>0.71</v>
      </c>
      <c r="K127" s="199">
        <f t="shared" si="1"/>
        <v>614.45000000000005</v>
      </c>
    </row>
    <row r="128" spans="2:11" x14ac:dyDescent="0.25">
      <c r="B128" s="198">
        <v>101</v>
      </c>
      <c r="C128" s="199">
        <v>31750455</v>
      </c>
      <c r="D128" s="199" t="s">
        <v>2456</v>
      </c>
      <c r="E128" s="199" t="s">
        <v>2425</v>
      </c>
      <c r="F128" s="200">
        <v>43556</v>
      </c>
      <c r="G128" s="200">
        <v>43646</v>
      </c>
      <c r="H128" s="199">
        <v>50346</v>
      </c>
      <c r="I128" s="199">
        <v>50346</v>
      </c>
      <c r="J128" s="199">
        <v>0.71</v>
      </c>
      <c r="K128" s="199">
        <f t="shared" si="1"/>
        <v>35.75</v>
      </c>
    </row>
    <row r="129" spans="2:11" x14ac:dyDescent="0.25">
      <c r="B129" s="198">
        <v>102</v>
      </c>
      <c r="C129" s="199">
        <v>31750455</v>
      </c>
      <c r="D129" s="199" t="s">
        <v>2456</v>
      </c>
      <c r="E129" s="199" t="s">
        <v>2426</v>
      </c>
      <c r="F129" s="200">
        <v>43556</v>
      </c>
      <c r="G129" s="200">
        <v>43646</v>
      </c>
      <c r="H129" s="199">
        <v>91571</v>
      </c>
      <c r="I129" s="199">
        <v>91571</v>
      </c>
      <c r="J129" s="199">
        <v>0.71</v>
      </c>
      <c r="K129" s="199">
        <f t="shared" si="1"/>
        <v>65.02</v>
      </c>
    </row>
    <row r="130" spans="2:11" x14ac:dyDescent="0.25">
      <c r="B130" s="198">
        <v>103</v>
      </c>
      <c r="C130" s="199">
        <v>31750455</v>
      </c>
      <c r="D130" s="199" t="s">
        <v>2456</v>
      </c>
      <c r="E130" s="199" t="s">
        <v>2429</v>
      </c>
      <c r="F130" s="200">
        <v>43556</v>
      </c>
      <c r="G130" s="200">
        <v>43646</v>
      </c>
      <c r="H130" s="199">
        <v>78485</v>
      </c>
      <c r="I130" s="199">
        <v>78485</v>
      </c>
      <c r="J130" s="199">
        <v>0.71</v>
      </c>
      <c r="K130" s="199">
        <f t="shared" si="1"/>
        <v>55.72</v>
      </c>
    </row>
    <row r="131" spans="2:11" x14ac:dyDescent="0.25">
      <c r="B131" s="198">
        <v>104</v>
      </c>
      <c r="C131" s="199">
        <v>32225053</v>
      </c>
      <c r="D131" s="199" t="s">
        <v>2457</v>
      </c>
      <c r="E131" s="199" t="s">
        <v>2424</v>
      </c>
      <c r="F131" s="200">
        <v>43556</v>
      </c>
      <c r="G131" s="200">
        <v>43646</v>
      </c>
      <c r="H131" s="199">
        <v>672</v>
      </c>
      <c r="I131" s="199">
        <v>672</v>
      </c>
      <c r="J131" s="199">
        <v>0.71</v>
      </c>
      <c r="K131" s="199">
        <f t="shared" si="1"/>
        <v>0.48</v>
      </c>
    </row>
    <row r="132" spans="2:11" x14ac:dyDescent="0.25">
      <c r="B132" s="198">
        <v>105</v>
      </c>
      <c r="C132" s="199">
        <v>32225053</v>
      </c>
      <c r="D132" s="199" t="s">
        <v>2457</v>
      </c>
      <c r="E132" s="199" t="s">
        <v>2425</v>
      </c>
      <c r="F132" s="200">
        <v>43556</v>
      </c>
      <c r="G132" s="200">
        <v>43646</v>
      </c>
      <c r="H132" s="199">
        <v>4110</v>
      </c>
      <c r="I132" s="199">
        <v>4110</v>
      </c>
      <c r="J132" s="199">
        <v>0.71</v>
      </c>
      <c r="K132" s="199">
        <f t="shared" si="1"/>
        <v>2.92</v>
      </c>
    </row>
    <row r="133" spans="2:11" x14ac:dyDescent="0.25">
      <c r="B133" s="198">
        <v>106</v>
      </c>
      <c r="C133" s="199">
        <v>32225053</v>
      </c>
      <c r="D133" s="199" t="s">
        <v>2457</v>
      </c>
      <c r="E133" s="199" t="s">
        <v>2426</v>
      </c>
      <c r="F133" s="200">
        <v>43556</v>
      </c>
      <c r="G133" s="200">
        <v>43646</v>
      </c>
      <c r="H133" s="199">
        <v>299232</v>
      </c>
      <c r="I133" s="199">
        <v>299232</v>
      </c>
      <c r="J133" s="199">
        <v>0.71</v>
      </c>
      <c r="K133" s="199">
        <f t="shared" si="1"/>
        <v>212.45</v>
      </c>
    </row>
    <row r="134" spans="2:11" x14ac:dyDescent="0.25">
      <c r="B134" s="198">
        <v>107</v>
      </c>
      <c r="C134" s="199">
        <v>32225053</v>
      </c>
      <c r="D134" s="199" t="s">
        <v>2457</v>
      </c>
      <c r="E134" s="199" t="s">
        <v>2427</v>
      </c>
      <c r="F134" s="200">
        <v>43556</v>
      </c>
      <c r="G134" s="200">
        <v>43646</v>
      </c>
      <c r="H134" s="199">
        <v>75822</v>
      </c>
      <c r="I134" s="199">
        <v>75822</v>
      </c>
      <c r="J134" s="199">
        <v>0.71</v>
      </c>
      <c r="K134" s="199">
        <f t="shared" si="1"/>
        <v>53.83</v>
      </c>
    </row>
    <row r="135" spans="2:11" x14ac:dyDescent="0.25">
      <c r="B135" s="198">
        <v>108</v>
      </c>
      <c r="C135" s="199">
        <v>32225053</v>
      </c>
      <c r="D135" s="199" t="s">
        <v>2457</v>
      </c>
      <c r="E135" s="199" t="s">
        <v>2428</v>
      </c>
      <c r="F135" s="200">
        <v>43556</v>
      </c>
      <c r="G135" s="200">
        <v>43646</v>
      </c>
      <c r="H135" s="199">
        <v>10456</v>
      </c>
      <c r="I135" s="199">
        <v>10456</v>
      </c>
      <c r="J135" s="199">
        <v>0.71</v>
      </c>
      <c r="K135" s="199">
        <f t="shared" si="1"/>
        <v>7.42</v>
      </c>
    </row>
    <row r="136" spans="2:11" x14ac:dyDescent="0.25">
      <c r="B136" s="198">
        <v>109</v>
      </c>
      <c r="C136" s="199">
        <v>32225053</v>
      </c>
      <c r="D136" s="199" t="s">
        <v>2457</v>
      </c>
      <c r="E136" s="199" t="s">
        <v>2429</v>
      </c>
      <c r="F136" s="200">
        <v>43556</v>
      </c>
      <c r="G136" s="200">
        <v>43646</v>
      </c>
      <c r="H136" s="199">
        <v>345476</v>
      </c>
      <c r="I136" s="199">
        <v>345476</v>
      </c>
      <c r="J136" s="199">
        <v>0.71</v>
      </c>
      <c r="K136" s="199">
        <f t="shared" si="1"/>
        <v>245.29</v>
      </c>
    </row>
    <row r="137" spans="2:11" x14ac:dyDescent="0.25">
      <c r="B137" s="198">
        <v>110</v>
      </c>
      <c r="C137" s="199">
        <v>32276372</v>
      </c>
      <c r="D137" s="199" t="s">
        <v>2458</v>
      </c>
      <c r="E137" s="199" t="s">
        <v>2424</v>
      </c>
      <c r="F137" s="200">
        <v>43556</v>
      </c>
      <c r="G137" s="200">
        <v>43786</v>
      </c>
      <c r="H137" s="199">
        <v>1105</v>
      </c>
      <c r="I137" s="199">
        <v>1105</v>
      </c>
      <c r="J137" s="199">
        <v>0.71</v>
      </c>
      <c r="K137" s="199">
        <f t="shared" si="1"/>
        <v>0.78</v>
      </c>
    </row>
    <row r="138" spans="2:11" x14ac:dyDescent="0.25">
      <c r="B138" s="198">
        <v>111</v>
      </c>
      <c r="C138" s="199">
        <v>32276372</v>
      </c>
      <c r="D138" s="199" t="s">
        <v>2458</v>
      </c>
      <c r="E138" s="199" t="s">
        <v>2425</v>
      </c>
      <c r="F138" s="200">
        <v>43556</v>
      </c>
      <c r="G138" s="200">
        <v>43786</v>
      </c>
      <c r="H138" s="199">
        <v>8243</v>
      </c>
      <c r="I138" s="199">
        <v>8243</v>
      </c>
      <c r="J138" s="199">
        <v>0.71</v>
      </c>
      <c r="K138" s="199">
        <f t="shared" si="1"/>
        <v>5.85</v>
      </c>
    </row>
    <row r="139" spans="2:11" x14ac:dyDescent="0.25">
      <c r="B139" s="198">
        <v>112</v>
      </c>
      <c r="C139" s="199">
        <v>32276372</v>
      </c>
      <c r="D139" s="199" t="s">
        <v>2458</v>
      </c>
      <c r="E139" s="199" t="s">
        <v>2426</v>
      </c>
      <c r="F139" s="200">
        <v>43556</v>
      </c>
      <c r="G139" s="200">
        <v>43786</v>
      </c>
      <c r="H139" s="199">
        <v>395659</v>
      </c>
      <c r="I139" s="199">
        <v>395659</v>
      </c>
      <c r="J139" s="199">
        <v>0.71</v>
      </c>
      <c r="K139" s="199">
        <f t="shared" si="1"/>
        <v>280.92</v>
      </c>
    </row>
    <row r="140" spans="2:11" x14ac:dyDescent="0.25">
      <c r="B140" s="198">
        <v>113</v>
      </c>
      <c r="C140" s="199">
        <v>32276372</v>
      </c>
      <c r="D140" s="199" t="s">
        <v>2458</v>
      </c>
      <c r="E140" s="199" t="s">
        <v>2427</v>
      </c>
      <c r="F140" s="200">
        <v>43556</v>
      </c>
      <c r="G140" s="200">
        <v>43786</v>
      </c>
      <c r="H140" s="199">
        <v>108691</v>
      </c>
      <c r="I140" s="199">
        <v>108691</v>
      </c>
      <c r="J140" s="199">
        <v>0.71</v>
      </c>
      <c r="K140" s="199">
        <f t="shared" si="1"/>
        <v>77.17</v>
      </c>
    </row>
    <row r="141" spans="2:11" x14ac:dyDescent="0.25">
      <c r="B141" s="198">
        <v>114</v>
      </c>
      <c r="C141" s="199">
        <v>32276372</v>
      </c>
      <c r="D141" s="199" t="s">
        <v>2458</v>
      </c>
      <c r="E141" s="199" t="s">
        <v>2428</v>
      </c>
      <c r="F141" s="200">
        <v>43556</v>
      </c>
      <c r="G141" s="200">
        <v>43786</v>
      </c>
      <c r="H141" s="199">
        <v>15591</v>
      </c>
      <c r="I141" s="199">
        <v>15591</v>
      </c>
      <c r="J141" s="199">
        <v>0.71</v>
      </c>
      <c r="K141" s="199">
        <f t="shared" si="1"/>
        <v>11.07</v>
      </c>
    </row>
    <row r="142" spans="2:11" x14ac:dyDescent="0.25">
      <c r="B142" s="198">
        <v>115</v>
      </c>
      <c r="C142" s="199">
        <v>32276372</v>
      </c>
      <c r="D142" s="199" t="s">
        <v>2458</v>
      </c>
      <c r="E142" s="199" t="s">
        <v>2429</v>
      </c>
      <c r="F142" s="200">
        <v>43556</v>
      </c>
      <c r="G142" s="200">
        <v>43786</v>
      </c>
      <c r="H142" s="199">
        <v>485571</v>
      </c>
      <c r="I142" s="199">
        <v>485571</v>
      </c>
      <c r="J142" s="199">
        <v>0.71</v>
      </c>
      <c r="K142" s="199">
        <f t="shared" si="1"/>
        <v>344.76</v>
      </c>
    </row>
    <row r="143" spans="2:11" x14ac:dyDescent="0.25">
      <c r="B143" s="198">
        <v>116</v>
      </c>
      <c r="C143" s="199">
        <v>32277063</v>
      </c>
      <c r="D143" s="199" t="s">
        <v>2459</v>
      </c>
      <c r="E143" s="199" t="s">
        <v>2424</v>
      </c>
      <c r="F143" s="200">
        <v>43549</v>
      </c>
      <c r="G143" s="200">
        <v>43555</v>
      </c>
      <c r="H143" s="199">
        <v>500</v>
      </c>
      <c r="I143" s="199">
        <v>500</v>
      </c>
      <c r="J143" s="199">
        <v>0.71</v>
      </c>
      <c r="K143" s="199">
        <f t="shared" si="1"/>
        <v>0.36</v>
      </c>
    </row>
    <row r="144" spans="2:11" x14ac:dyDescent="0.25">
      <c r="B144" s="198">
        <v>117</v>
      </c>
      <c r="C144" s="199">
        <v>32277063</v>
      </c>
      <c r="D144" s="199" t="s">
        <v>2459</v>
      </c>
      <c r="E144" s="199" t="s">
        <v>2425</v>
      </c>
      <c r="F144" s="200">
        <v>43549</v>
      </c>
      <c r="G144" s="200">
        <v>43555</v>
      </c>
      <c r="H144" s="199">
        <v>10062</v>
      </c>
      <c r="I144" s="199">
        <v>10062</v>
      </c>
      <c r="J144" s="199">
        <v>0.71</v>
      </c>
      <c r="K144" s="199">
        <f t="shared" si="1"/>
        <v>7.14</v>
      </c>
    </row>
    <row r="145" spans="2:11" x14ac:dyDescent="0.25">
      <c r="B145" s="198">
        <v>118</v>
      </c>
      <c r="C145" s="199">
        <v>32277063</v>
      </c>
      <c r="D145" s="199" t="s">
        <v>2459</v>
      </c>
      <c r="E145" s="199" t="s">
        <v>2426</v>
      </c>
      <c r="F145" s="200">
        <v>43549</v>
      </c>
      <c r="G145" s="200">
        <v>43555</v>
      </c>
      <c r="H145" s="199">
        <v>17126</v>
      </c>
      <c r="I145" s="199">
        <v>17126</v>
      </c>
      <c r="J145" s="199">
        <v>0.71</v>
      </c>
      <c r="K145" s="199">
        <f t="shared" si="1"/>
        <v>12.16</v>
      </c>
    </row>
    <row r="146" spans="2:11" x14ac:dyDescent="0.25">
      <c r="B146" s="198">
        <v>119</v>
      </c>
      <c r="C146" s="199">
        <v>32277063</v>
      </c>
      <c r="D146" s="199" t="s">
        <v>2459</v>
      </c>
      <c r="E146" s="199" t="s">
        <v>2432</v>
      </c>
      <c r="F146" s="200">
        <v>43549</v>
      </c>
      <c r="G146" s="200">
        <v>43555</v>
      </c>
      <c r="H146" s="199">
        <v>22</v>
      </c>
      <c r="I146" s="199">
        <v>22</v>
      </c>
      <c r="J146" s="199">
        <v>0.71</v>
      </c>
      <c r="K146" s="199">
        <f t="shared" si="1"/>
        <v>0.02</v>
      </c>
    </row>
    <row r="147" spans="2:11" x14ac:dyDescent="0.25">
      <c r="B147" s="198">
        <v>120</v>
      </c>
      <c r="C147" s="199">
        <v>32277063</v>
      </c>
      <c r="D147" s="199" t="s">
        <v>2459</v>
      </c>
      <c r="E147" s="199" t="s">
        <v>2427</v>
      </c>
      <c r="F147" s="200">
        <v>43549</v>
      </c>
      <c r="G147" s="200">
        <v>43555</v>
      </c>
      <c r="H147" s="199">
        <v>9745</v>
      </c>
      <c r="I147" s="199">
        <v>9745</v>
      </c>
      <c r="J147" s="199">
        <v>0.71</v>
      </c>
      <c r="K147" s="199">
        <f t="shared" si="1"/>
        <v>6.92</v>
      </c>
    </row>
    <row r="148" spans="2:11" x14ac:dyDescent="0.25">
      <c r="B148" s="198">
        <v>121</v>
      </c>
      <c r="C148" s="199">
        <v>32277063</v>
      </c>
      <c r="D148" s="199" t="s">
        <v>2459</v>
      </c>
      <c r="E148" s="199" t="s">
        <v>2428</v>
      </c>
      <c r="F148" s="200">
        <v>43549</v>
      </c>
      <c r="G148" s="200">
        <v>43555</v>
      </c>
      <c r="H148" s="199">
        <v>1312</v>
      </c>
      <c r="I148" s="199">
        <v>1312</v>
      </c>
      <c r="J148" s="199">
        <v>0.71</v>
      </c>
      <c r="K148" s="199">
        <f t="shared" si="1"/>
        <v>0.93</v>
      </c>
    </row>
    <row r="149" spans="2:11" x14ac:dyDescent="0.25">
      <c r="B149" s="198">
        <v>122</v>
      </c>
      <c r="C149" s="199">
        <v>32277063</v>
      </c>
      <c r="D149" s="199" t="s">
        <v>2459</v>
      </c>
      <c r="E149" s="199" t="s">
        <v>2429</v>
      </c>
      <c r="F149" s="200">
        <v>43549</v>
      </c>
      <c r="G149" s="200">
        <v>43555</v>
      </c>
      <c r="H149" s="199">
        <v>28232</v>
      </c>
      <c r="I149" s="199">
        <v>28232</v>
      </c>
      <c r="J149" s="199">
        <v>0.71</v>
      </c>
      <c r="K149" s="199">
        <f t="shared" si="1"/>
        <v>20.04</v>
      </c>
    </row>
    <row r="150" spans="2:11" x14ac:dyDescent="0.25">
      <c r="B150" s="198">
        <v>123</v>
      </c>
      <c r="C150" s="199">
        <v>32450008</v>
      </c>
      <c r="D150" s="199" t="s">
        <v>2460</v>
      </c>
      <c r="E150" s="199" t="s">
        <v>2424</v>
      </c>
      <c r="F150" s="200">
        <v>43586</v>
      </c>
      <c r="G150" s="200">
        <v>43646</v>
      </c>
      <c r="H150" s="199">
        <v>1314</v>
      </c>
      <c r="I150" s="199">
        <v>1314</v>
      </c>
      <c r="J150" s="199">
        <v>0.71</v>
      </c>
      <c r="K150" s="199">
        <f t="shared" si="1"/>
        <v>0.93</v>
      </c>
    </row>
    <row r="151" spans="2:11" x14ac:dyDescent="0.25">
      <c r="B151" s="198">
        <v>124</v>
      </c>
      <c r="C151" s="199">
        <v>32450008</v>
      </c>
      <c r="D151" s="199" t="s">
        <v>2460</v>
      </c>
      <c r="E151" s="199" t="s">
        <v>2425</v>
      </c>
      <c r="F151" s="200">
        <v>43586</v>
      </c>
      <c r="G151" s="200">
        <v>43646</v>
      </c>
      <c r="H151" s="199">
        <v>21397</v>
      </c>
      <c r="I151" s="199">
        <v>21397</v>
      </c>
      <c r="J151" s="199">
        <v>0.71</v>
      </c>
      <c r="K151" s="199">
        <f t="shared" si="1"/>
        <v>15.19</v>
      </c>
    </row>
    <row r="152" spans="2:11" x14ac:dyDescent="0.25">
      <c r="B152" s="198">
        <v>125</v>
      </c>
      <c r="C152" s="199">
        <v>32450008</v>
      </c>
      <c r="D152" s="199" t="s">
        <v>2460</v>
      </c>
      <c r="E152" s="199" t="s">
        <v>2426</v>
      </c>
      <c r="F152" s="200">
        <v>43586</v>
      </c>
      <c r="G152" s="200">
        <v>43646</v>
      </c>
      <c r="H152" s="199">
        <v>128250</v>
      </c>
      <c r="I152" s="199">
        <v>128250</v>
      </c>
      <c r="J152" s="199">
        <v>0.71</v>
      </c>
      <c r="K152" s="199">
        <f t="shared" si="1"/>
        <v>91.06</v>
      </c>
    </row>
    <row r="153" spans="2:11" x14ac:dyDescent="0.25">
      <c r="B153" s="198">
        <v>126</v>
      </c>
      <c r="C153" s="199">
        <v>32450008</v>
      </c>
      <c r="D153" s="199" t="s">
        <v>2460</v>
      </c>
      <c r="E153" s="199" t="s">
        <v>2427</v>
      </c>
      <c r="F153" s="200">
        <v>43586</v>
      </c>
      <c r="G153" s="200">
        <v>43646</v>
      </c>
      <c r="H153" s="199">
        <v>77556</v>
      </c>
      <c r="I153" s="199">
        <v>77556</v>
      </c>
      <c r="J153" s="199">
        <v>0.71</v>
      </c>
      <c r="K153" s="199">
        <f t="shared" si="1"/>
        <v>55.06</v>
      </c>
    </row>
    <row r="154" spans="2:11" x14ac:dyDescent="0.25">
      <c r="B154" s="198">
        <v>127</v>
      </c>
      <c r="C154" s="199">
        <v>32450008</v>
      </c>
      <c r="D154" s="199" t="s">
        <v>2460</v>
      </c>
      <c r="E154" s="199" t="s">
        <v>2428</v>
      </c>
      <c r="F154" s="200">
        <v>43586</v>
      </c>
      <c r="G154" s="200">
        <v>43646</v>
      </c>
      <c r="H154" s="199">
        <v>17580</v>
      </c>
      <c r="I154" s="199">
        <v>17580</v>
      </c>
      <c r="J154" s="199">
        <v>0.71</v>
      </c>
      <c r="K154" s="199">
        <f t="shared" si="1"/>
        <v>12.48</v>
      </c>
    </row>
    <row r="155" spans="2:11" x14ac:dyDescent="0.25">
      <c r="B155" s="198">
        <v>128</v>
      </c>
      <c r="C155" s="199">
        <v>32450008</v>
      </c>
      <c r="D155" s="199" t="s">
        <v>2460</v>
      </c>
      <c r="E155" s="199" t="s">
        <v>2429</v>
      </c>
      <c r="F155" s="200">
        <v>43586</v>
      </c>
      <c r="G155" s="200">
        <v>43646</v>
      </c>
      <c r="H155" s="199">
        <v>87533</v>
      </c>
      <c r="I155" s="199">
        <v>87533</v>
      </c>
      <c r="J155" s="199">
        <v>0.71</v>
      </c>
      <c r="K155" s="199">
        <f t="shared" si="1"/>
        <v>62.15</v>
      </c>
    </row>
    <row r="156" spans="2:11" x14ac:dyDescent="0.25">
      <c r="B156" s="198">
        <v>129</v>
      </c>
      <c r="C156" s="199">
        <v>32486742</v>
      </c>
      <c r="D156" s="199" t="s">
        <v>2461</v>
      </c>
      <c r="E156" s="199" t="s">
        <v>2425</v>
      </c>
      <c r="F156" s="200">
        <v>43584</v>
      </c>
      <c r="G156" s="200">
        <v>43646</v>
      </c>
      <c r="H156" s="199">
        <v>1239</v>
      </c>
      <c r="I156" s="199">
        <v>1239</v>
      </c>
      <c r="J156" s="199">
        <v>0.71</v>
      </c>
      <c r="K156" s="199">
        <f t="shared" ref="K156:K219" si="2">ROUND(I156*(J156/1000),2)</f>
        <v>0.88</v>
      </c>
    </row>
    <row r="157" spans="2:11" x14ac:dyDescent="0.25">
      <c r="B157" s="198">
        <v>130</v>
      </c>
      <c r="C157" s="199">
        <v>32496303</v>
      </c>
      <c r="D157" s="199" t="s">
        <v>2462</v>
      </c>
      <c r="E157" s="199" t="s">
        <v>2424</v>
      </c>
      <c r="F157" s="200">
        <v>43556</v>
      </c>
      <c r="G157" s="200">
        <v>43646</v>
      </c>
      <c r="H157" s="199">
        <v>12117</v>
      </c>
      <c r="I157" s="199">
        <v>12117</v>
      </c>
      <c r="J157" s="199">
        <v>0.71</v>
      </c>
      <c r="K157" s="199">
        <f t="shared" si="2"/>
        <v>8.6</v>
      </c>
    </row>
    <row r="158" spans="2:11" x14ac:dyDescent="0.25">
      <c r="B158" s="198">
        <v>131</v>
      </c>
      <c r="C158" s="199">
        <v>32496303</v>
      </c>
      <c r="D158" s="199" t="s">
        <v>2462</v>
      </c>
      <c r="E158" s="199" t="s">
        <v>2425</v>
      </c>
      <c r="F158" s="200">
        <v>43556</v>
      </c>
      <c r="G158" s="200">
        <v>43646</v>
      </c>
      <c r="H158" s="199">
        <v>242696</v>
      </c>
      <c r="I158" s="199">
        <v>242696</v>
      </c>
      <c r="J158" s="199">
        <v>0.71</v>
      </c>
      <c r="K158" s="199">
        <f t="shared" si="2"/>
        <v>172.31</v>
      </c>
    </row>
    <row r="159" spans="2:11" x14ac:dyDescent="0.25">
      <c r="B159" s="198">
        <v>132</v>
      </c>
      <c r="C159" s="199">
        <v>32496303</v>
      </c>
      <c r="D159" s="199" t="s">
        <v>2462</v>
      </c>
      <c r="E159" s="199" t="s">
        <v>2426</v>
      </c>
      <c r="F159" s="200">
        <v>43556</v>
      </c>
      <c r="G159" s="200">
        <v>43646</v>
      </c>
      <c r="H159" s="199">
        <v>1331756</v>
      </c>
      <c r="I159" s="199">
        <v>1331756</v>
      </c>
      <c r="J159" s="199">
        <v>0.71</v>
      </c>
      <c r="K159" s="199">
        <f t="shared" si="2"/>
        <v>945.55</v>
      </c>
    </row>
    <row r="160" spans="2:11" x14ac:dyDescent="0.25">
      <c r="B160" s="198">
        <v>133</v>
      </c>
      <c r="C160" s="199">
        <v>32496303</v>
      </c>
      <c r="D160" s="199" t="s">
        <v>2462</v>
      </c>
      <c r="E160" s="199" t="s">
        <v>2427</v>
      </c>
      <c r="F160" s="200">
        <v>43556</v>
      </c>
      <c r="G160" s="200">
        <v>43646</v>
      </c>
      <c r="H160" s="199">
        <v>656467</v>
      </c>
      <c r="I160" s="199">
        <v>656467</v>
      </c>
      <c r="J160" s="199">
        <v>0.71</v>
      </c>
      <c r="K160" s="199">
        <f t="shared" si="2"/>
        <v>466.09</v>
      </c>
    </row>
    <row r="161" spans="2:11" x14ac:dyDescent="0.25">
      <c r="B161" s="198">
        <v>134</v>
      </c>
      <c r="C161" s="199">
        <v>32496303</v>
      </c>
      <c r="D161" s="199" t="s">
        <v>2462</v>
      </c>
      <c r="E161" s="199" t="s">
        <v>2428</v>
      </c>
      <c r="F161" s="200">
        <v>43556</v>
      </c>
      <c r="G161" s="200">
        <v>43646</v>
      </c>
      <c r="H161" s="199">
        <v>57908</v>
      </c>
      <c r="I161" s="199">
        <v>57908</v>
      </c>
      <c r="J161" s="199">
        <v>0.71</v>
      </c>
      <c r="K161" s="199">
        <f t="shared" si="2"/>
        <v>41.11</v>
      </c>
    </row>
    <row r="162" spans="2:11" x14ac:dyDescent="0.25">
      <c r="B162" s="198">
        <v>135</v>
      </c>
      <c r="C162" s="199">
        <v>32496303</v>
      </c>
      <c r="D162" s="199" t="s">
        <v>2462</v>
      </c>
      <c r="E162" s="199" t="s">
        <v>2429</v>
      </c>
      <c r="F162" s="200">
        <v>43556</v>
      </c>
      <c r="G162" s="200">
        <v>43646</v>
      </c>
      <c r="H162" s="199">
        <v>1498299</v>
      </c>
      <c r="I162" s="199">
        <v>1498299</v>
      </c>
      <c r="J162" s="199">
        <v>0.71</v>
      </c>
      <c r="K162" s="199">
        <f t="shared" si="2"/>
        <v>1063.79</v>
      </c>
    </row>
    <row r="163" spans="2:11" x14ac:dyDescent="0.25">
      <c r="B163" s="198">
        <v>136</v>
      </c>
      <c r="C163" s="199">
        <v>32515712</v>
      </c>
      <c r="D163" s="199" t="s">
        <v>2463</v>
      </c>
      <c r="E163" s="199" t="s">
        <v>2416</v>
      </c>
      <c r="F163" s="200">
        <v>43586</v>
      </c>
      <c r="G163" s="200">
        <v>43615</v>
      </c>
      <c r="H163" s="199">
        <v>1025587</v>
      </c>
      <c r="I163" s="199">
        <v>1025587</v>
      </c>
      <c r="J163" s="199">
        <v>0.71</v>
      </c>
      <c r="K163" s="199">
        <f t="shared" si="2"/>
        <v>728.17</v>
      </c>
    </row>
    <row r="164" spans="2:11" x14ac:dyDescent="0.25">
      <c r="B164" s="198">
        <v>137</v>
      </c>
      <c r="C164" s="199">
        <v>32516265</v>
      </c>
      <c r="D164" s="199" t="s">
        <v>2464</v>
      </c>
      <c r="E164" s="199" t="s">
        <v>2416</v>
      </c>
      <c r="F164" s="200">
        <v>43586</v>
      </c>
      <c r="G164" s="200">
        <v>43615</v>
      </c>
      <c r="H164" s="199">
        <v>1025345</v>
      </c>
      <c r="I164" s="199">
        <v>1025345</v>
      </c>
      <c r="J164" s="199">
        <v>0.71</v>
      </c>
      <c r="K164" s="199">
        <f t="shared" si="2"/>
        <v>727.99</v>
      </c>
    </row>
    <row r="165" spans="2:11" x14ac:dyDescent="0.25">
      <c r="B165" s="198">
        <v>138</v>
      </c>
      <c r="C165" s="199">
        <v>32516300</v>
      </c>
      <c r="D165" s="199" t="s">
        <v>2465</v>
      </c>
      <c r="E165" s="199" t="s">
        <v>2416</v>
      </c>
      <c r="F165" s="200">
        <v>43586</v>
      </c>
      <c r="G165" s="200">
        <v>43615</v>
      </c>
      <c r="H165" s="199">
        <v>1031467</v>
      </c>
      <c r="I165" s="199">
        <v>1031467</v>
      </c>
      <c r="J165" s="199">
        <v>0.71</v>
      </c>
      <c r="K165" s="199">
        <f t="shared" si="2"/>
        <v>732.34</v>
      </c>
    </row>
    <row r="166" spans="2:11" x14ac:dyDescent="0.25">
      <c r="B166" s="198">
        <v>139</v>
      </c>
      <c r="C166" s="199">
        <v>32517802</v>
      </c>
      <c r="D166" s="199" t="s">
        <v>2466</v>
      </c>
      <c r="E166" s="199" t="s">
        <v>2424</v>
      </c>
      <c r="F166" s="200">
        <v>43584</v>
      </c>
      <c r="G166" s="200">
        <v>43702</v>
      </c>
      <c r="H166" s="199">
        <v>101</v>
      </c>
      <c r="I166" s="199">
        <v>101</v>
      </c>
      <c r="J166" s="199">
        <v>0.71</v>
      </c>
      <c r="K166" s="199">
        <f t="shared" si="2"/>
        <v>7.0000000000000007E-2</v>
      </c>
    </row>
    <row r="167" spans="2:11" x14ac:dyDescent="0.25">
      <c r="B167" s="198">
        <v>140</v>
      </c>
      <c r="C167" s="199">
        <v>32517802</v>
      </c>
      <c r="D167" s="199" t="s">
        <v>2466</v>
      </c>
      <c r="E167" s="199" t="s">
        <v>2425</v>
      </c>
      <c r="F167" s="200">
        <v>43584</v>
      </c>
      <c r="G167" s="200">
        <v>43702</v>
      </c>
      <c r="H167" s="199">
        <v>1142</v>
      </c>
      <c r="I167" s="199">
        <v>1142</v>
      </c>
      <c r="J167" s="199">
        <v>0.71</v>
      </c>
      <c r="K167" s="199">
        <f t="shared" si="2"/>
        <v>0.81</v>
      </c>
    </row>
    <row r="168" spans="2:11" x14ac:dyDescent="0.25">
      <c r="B168" s="198">
        <v>141</v>
      </c>
      <c r="C168" s="199">
        <v>32517802</v>
      </c>
      <c r="D168" s="199" t="s">
        <v>2466</v>
      </c>
      <c r="E168" s="199" t="s">
        <v>2426</v>
      </c>
      <c r="F168" s="200">
        <v>43584</v>
      </c>
      <c r="G168" s="200">
        <v>43702</v>
      </c>
      <c r="H168" s="199">
        <v>16132</v>
      </c>
      <c r="I168" s="199">
        <v>16132</v>
      </c>
      <c r="J168" s="199">
        <v>0.71</v>
      </c>
      <c r="K168" s="199">
        <f t="shared" si="2"/>
        <v>11.45</v>
      </c>
    </row>
    <row r="169" spans="2:11" x14ac:dyDescent="0.25">
      <c r="B169" s="198">
        <v>142</v>
      </c>
      <c r="C169" s="199">
        <v>32517802</v>
      </c>
      <c r="D169" s="199" t="s">
        <v>2466</v>
      </c>
      <c r="E169" s="199" t="s">
        <v>2432</v>
      </c>
      <c r="F169" s="200">
        <v>43584</v>
      </c>
      <c r="G169" s="200">
        <v>43702</v>
      </c>
      <c r="H169" s="199">
        <v>2</v>
      </c>
      <c r="I169" s="199">
        <v>2</v>
      </c>
      <c r="J169" s="199">
        <v>0.71</v>
      </c>
      <c r="K169" s="199">
        <f t="shared" si="2"/>
        <v>0</v>
      </c>
    </row>
    <row r="170" spans="2:11" x14ac:dyDescent="0.25">
      <c r="B170" s="198">
        <v>143</v>
      </c>
      <c r="C170" s="199">
        <v>32517802</v>
      </c>
      <c r="D170" s="199" t="s">
        <v>2466</v>
      </c>
      <c r="E170" s="199" t="s">
        <v>2427</v>
      </c>
      <c r="F170" s="200">
        <v>43584</v>
      </c>
      <c r="G170" s="200">
        <v>43702</v>
      </c>
      <c r="H170" s="199">
        <v>6611</v>
      </c>
      <c r="I170" s="199">
        <v>6611</v>
      </c>
      <c r="J170" s="199">
        <v>0.71</v>
      </c>
      <c r="K170" s="199">
        <f t="shared" si="2"/>
        <v>4.6900000000000004</v>
      </c>
    </row>
    <row r="171" spans="2:11" x14ac:dyDescent="0.25">
      <c r="B171" s="198">
        <v>144</v>
      </c>
      <c r="C171" s="199">
        <v>32517802</v>
      </c>
      <c r="D171" s="199" t="s">
        <v>2466</v>
      </c>
      <c r="E171" s="199" t="s">
        <v>2428</v>
      </c>
      <c r="F171" s="200">
        <v>43584</v>
      </c>
      <c r="G171" s="200">
        <v>43702</v>
      </c>
      <c r="H171" s="199">
        <v>521</v>
      </c>
      <c r="I171" s="199">
        <v>521</v>
      </c>
      <c r="J171" s="199">
        <v>0.71</v>
      </c>
      <c r="K171" s="199">
        <f t="shared" si="2"/>
        <v>0.37</v>
      </c>
    </row>
    <row r="172" spans="2:11" x14ac:dyDescent="0.25">
      <c r="B172" s="198">
        <v>145</v>
      </c>
      <c r="C172" s="199">
        <v>32517802</v>
      </c>
      <c r="D172" s="199" t="s">
        <v>2466</v>
      </c>
      <c r="E172" s="199" t="s">
        <v>2429</v>
      </c>
      <c r="F172" s="200">
        <v>43584</v>
      </c>
      <c r="G172" s="200">
        <v>43702</v>
      </c>
      <c r="H172" s="199">
        <v>36853</v>
      </c>
      <c r="I172" s="199">
        <v>36853</v>
      </c>
      <c r="J172" s="199">
        <v>0.71</v>
      </c>
      <c r="K172" s="199">
        <f t="shared" si="2"/>
        <v>26.17</v>
      </c>
    </row>
    <row r="173" spans="2:11" x14ac:dyDescent="0.25">
      <c r="B173" s="198">
        <v>146</v>
      </c>
      <c r="C173" s="199">
        <v>32517973</v>
      </c>
      <c r="D173" s="199" t="s">
        <v>2467</v>
      </c>
      <c r="E173" s="199" t="s">
        <v>2424</v>
      </c>
      <c r="F173" s="200">
        <v>43584</v>
      </c>
      <c r="G173" s="200">
        <v>43695</v>
      </c>
      <c r="H173" s="199">
        <v>180</v>
      </c>
      <c r="I173" s="199">
        <v>180</v>
      </c>
      <c r="J173" s="199">
        <v>0.71</v>
      </c>
      <c r="K173" s="199">
        <f t="shared" si="2"/>
        <v>0.13</v>
      </c>
    </row>
    <row r="174" spans="2:11" x14ac:dyDescent="0.25">
      <c r="B174" s="198">
        <v>147</v>
      </c>
      <c r="C174" s="199">
        <v>32517973</v>
      </c>
      <c r="D174" s="199" t="s">
        <v>2467</v>
      </c>
      <c r="E174" s="199" t="s">
        <v>2425</v>
      </c>
      <c r="F174" s="200">
        <v>43584</v>
      </c>
      <c r="G174" s="200">
        <v>43695</v>
      </c>
      <c r="H174" s="199">
        <v>1702</v>
      </c>
      <c r="I174" s="199">
        <v>1702</v>
      </c>
      <c r="J174" s="199">
        <v>0.71</v>
      </c>
      <c r="K174" s="199">
        <f t="shared" si="2"/>
        <v>1.21</v>
      </c>
    </row>
    <row r="175" spans="2:11" x14ac:dyDescent="0.25">
      <c r="B175" s="198">
        <v>148</v>
      </c>
      <c r="C175" s="199">
        <v>32517973</v>
      </c>
      <c r="D175" s="199" t="s">
        <v>2467</v>
      </c>
      <c r="E175" s="199" t="s">
        <v>2426</v>
      </c>
      <c r="F175" s="200">
        <v>43584</v>
      </c>
      <c r="G175" s="200">
        <v>43695</v>
      </c>
      <c r="H175" s="199">
        <v>38047</v>
      </c>
      <c r="I175" s="199">
        <v>38047</v>
      </c>
      <c r="J175" s="199">
        <v>0.71</v>
      </c>
      <c r="K175" s="199">
        <f t="shared" si="2"/>
        <v>27.01</v>
      </c>
    </row>
    <row r="176" spans="2:11" x14ac:dyDescent="0.25">
      <c r="B176" s="198">
        <v>149</v>
      </c>
      <c r="C176" s="199">
        <v>32517973</v>
      </c>
      <c r="D176" s="199" t="s">
        <v>2467</v>
      </c>
      <c r="E176" s="199" t="s">
        <v>2427</v>
      </c>
      <c r="F176" s="200">
        <v>43584</v>
      </c>
      <c r="G176" s="200">
        <v>43695</v>
      </c>
      <c r="H176" s="199">
        <v>14027</v>
      </c>
      <c r="I176" s="199">
        <v>14027</v>
      </c>
      <c r="J176" s="199">
        <v>0.71</v>
      </c>
      <c r="K176" s="199">
        <f t="shared" si="2"/>
        <v>9.9600000000000009</v>
      </c>
    </row>
    <row r="177" spans="2:11" x14ac:dyDescent="0.25">
      <c r="B177" s="198">
        <v>150</v>
      </c>
      <c r="C177" s="199">
        <v>32517973</v>
      </c>
      <c r="D177" s="199" t="s">
        <v>2467</v>
      </c>
      <c r="E177" s="199" t="s">
        <v>2428</v>
      </c>
      <c r="F177" s="200">
        <v>43584</v>
      </c>
      <c r="G177" s="200">
        <v>43695</v>
      </c>
      <c r="H177" s="199">
        <v>1437</v>
      </c>
      <c r="I177" s="199">
        <v>1437</v>
      </c>
      <c r="J177" s="199">
        <v>0.71</v>
      </c>
      <c r="K177" s="199">
        <f t="shared" si="2"/>
        <v>1.02</v>
      </c>
    </row>
    <row r="178" spans="2:11" x14ac:dyDescent="0.25">
      <c r="B178" s="198">
        <v>151</v>
      </c>
      <c r="C178" s="199">
        <v>32517973</v>
      </c>
      <c r="D178" s="199" t="s">
        <v>2467</v>
      </c>
      <c r="E178" s="199" t="s">
        <v>2429</v>
      </c>
      <c r="F178" s="200">
        <v>43584</v>
      </c>
      <c r="G178" s="200">
        <v>43695</v>
      </c>
      <c r="H178" s="199">
        <v>87961</v>
      </c>
      <c r="I178" s="199">
        <v>87961</v>
      </c>
      <c r="J178" s="199">
        <v>0.71</v>
      </c>
      <c r="K178" s="199">
        <f t="shared" si="2"/>
        <v>62.45</v>
      </c>
    </row>
    <row r="179" spans="2:11" x14ac:dyDescent="0.25">
      <c r="B179" s="198">
        <v>152</v>
      </c>
      <c r="C179" s="199">
        <v>32518028</v>
      </c>
      <c r="D179" s="199" t="s">
        <v>2468</v>
      </c>
      <c r="E179" s="199" t="s">
        <v>2424</v>
      </c>
      <c r="F179" s="200">
        <v>43570</v>
      </c>
      <c r="G179" s="200">
        <v>43688</v>
      </c>
      <c r="H179" s="199">
        <v>2156</v>
      </c>
      <c r="I179" s="199">
        <v>2156</v>
      </c>
      <c r="J179" s="199">
        <v>0.71</v>
      </c>
      <c r="K179" s="199">
        <f t="shared" si="2"/>
        <v>1.53</v>
      </c>
    </row>
    <row r="180" spans="2:11" x14ac:dyDescent="0.25">
      <c r="B180" s="198">
        <v>153</v>
      </c>
      <c r="C180" s="199">
        <v>32518028</v>
      </c>
      <c r="D180" s="199" t="s">
        <v>2468</v>
      </c>
      <c r="E180" s="199" t="s">
        <v>2425</v>
      </c>
      <c r="F180" s="200">
        <v>43570</v>
      </c>
      <c r="G180" s="200">
        <v>43688</v>
      </c>
      <c r="H180" s="199">
        <v>30003</v>
      </c>
      <c r="I180" s="199">
        <v>30003</v>
      </c>
      <c r="J180" s="199">
        <v>0.71</v>
      </c>
      <c r="K180" s="199">
        <f t="shared" si="2"/>
        <v>21.3</v>
      </c>
    </row>
    <row r="181" spans="2:11" x14ac:dyDescent="0.25">
      <c r="B181" s="198">
        <v>154</v>
      </c>
      <c r="C181" s="199">
        <v>32518028</v>
      </c>
      <c r="D181" s="199" t="s">
        <v>2468</v>
      </c>
      <c r="E181" s="199" t="s">
        <v>2426</v>
      </c>
      <c r="F181" s="200">
        <v>43570</v>
      </c>
      <c r="G181" s="200">
        <v>43688</v>
      </c>
      <c r="H181" s="199">
        <v>108462</v>
      </c>
      <c r="I181" s="199">
        <v>108462</v>
      </c>
      <c r="J181" s="199">
        <v>0.71</v>
      </c>
      <c r="K181" s="199">
        <f t="shared" si="2"/>
        <v>77.010000000000005</v>
      </c>
    </row>
    <row r="182" spans="2:11" x14ac:dyDescent="0.25">
      <c r="B182" s="198">
        <v>155</v>
      </c>
      <c r="C182" s="199">
        <v>32518028</v>
      </c>
      <c r="D182" s="199" t="s">
        <v>2468</v>
      </c>
      <c r="E182" s="199" t="s">
        <v>2432</v>
      </c>
      <c r="F182" s="200">
        <v>43570</v>
      </c>
      <c r="G182" s="200">
        <v>43688</v>
      </c>
      <c r="H182" s="199">
        <v>113</v>
      </c>
      <c r="I182" s="199">
        <v>113</v>
      </c>
      <c r="J182" s="199">
        <v>0.71</v>
      </c>
      <c r="K182" s="199">
        <f t="shared" si="2"/>
        <v>0.08</v>
      </c>
    </row>
    <row r="183" spans="2:11" x14ac:dyDescent="0.25">
      <c r="B183" s="198">
        <v>156</v>
      </c>
      <c r="C183" s="199">
        <v>32518028</v>
      </c>
      <c r="D183" s="199" t="s">
        <v>2468</v>
      </c>
      <c r="E183" s="199" t="s">
        <v>2427</v>
      </c>
      <c r="F183" s="200">
        <v>43570</v>
      </c>
      <c r="G183" s="200">
        <v>43688</v>
      </c>
      <c r="H183" s="199">
        <v>40369</v>
      </c>
      <c r="I183" s="199">
        <v>40369</v>
      </c>
      <c r="J183" s="199">
        <v>0.71</v>
      </c>
      <c r="K183" s="199">
        <f t="shared" si="2"/>
        <v>28.66</v>
      </c>
    </row>
    <row r="184" spans="2:11" x14ac:dyDescent="0.25">
      <c r="B184" s="198">
        <v>157</v>
      </c>
      <c r="C184" s="199">
        <v>32518028</v>
      </c>
      <c r="D184" s="199" t="s">
        <v>2468</v>
      </c>
      <c r="E184" s="199" t="s">
        <v>2428</v>
      </c>
      <c r="F184" s="200">
        <v>43570</v>
      </c>
      <c r="G184" s="200">
        <v>43688</v>
      </c>
      <c r="H184" s="199">
        <v>7144</v>
      </c>
      <c r="I184" s="199">
        <v>7144</v>
      </c>
      <c r="J184" s="199">
        <v>0.71</v>
      </c>
      <c r="K184" s="199">
        <f t="shared" si="2"/>
        <v>5.07</v>
      </c>
    </row>
    <row r="185" spans="2:11" x14ac:dyDescent="0.25">
      <c r="B185" s="198">
        <v>158</v>
      </c>
      <c r="C185" s="199">
        <v>32518028</v>
      </c>
      <c r="D185" s="199" t="s">
        <v>2468</v>
      </c>
      <c r="E185" s="199" t="s">
        <v>2429</v>
      </c>
      <c r="F185" s="200">
        <v>43570</v>
      </c>
      <c r="G185" s="200">
        <v>43688</v>
      </c>
      <c r="H185" s="199">
        <v>137382</v>
      </c>
      <c r="I185" s="199">
        <v>137382</v>
      </c>
      <c r="J185" s="199">
        <v>0.71</v>
      </c>
      <c r="K185" s="199">
        <f t="shared" si="2"/>
        <v>97.54</v>
      </c>
    </row>
    <row r="186" spans="2:11" x14ac:dyDescent="0.25">
      <c r="B186" s="198">
        <v>159</v>
      </c>
      <c r="C186" s="199">
        <v>32523320</v>
      </c>
      <c r="D186" s="199" t="s">
        <v>2469</v>
      </c>
      <c r="E186" s="199" t="s">
        <v>2425</v>
      </c>
      <c r="F186" s="200">
        <v>43584</v>
      </c>
      <c r="G186" s="200">
        <v>43646</v>
      </c>
      <c r="H186" s="199">
        <v>40631</v>
      </c>
      <c r="I186" s="199">
        <v>40631</v>
      </c>
      <c r="J186" s="199">
        <v>0.71</v>
      </c>
      <c r="K186" s="199">
        <f t="shared" si="2"/>
        <v>28.85</v>
      </c>
    </row>
    <row r="187" spans="2:11" x14ac:dyDescent="0.25">
      <c r="B187" s="198">
        <v>160</v>
      </c>
      <c r="C187" s="199">
        <v>32523320</v>
      </c>
      <c r="D187" s="199" t="s">
        <v>2469</v>
      </c>
      <c r="E187" s="199" t="s">
        <v>2426</v>
      </c>
      <c r="F187" s="200">
        <v>43584</v>
      </c>
      <c r="G187" s="200">
        <v>43646</v>
      </c>
      <c r="H187" s="199">
        <v>279259</v>
      </c>
      <c r="I187" s="199">
        <v>279259</v>
      </c>
      <c r="J187" s="199">
        <v>0.71</v>
      </c>
      <c r="K187" s="199">
        <f t="shared" si="2"/>
        <v>198.27</v>
      </c>
    </row>
    <row r="188" spans="2:11" x14ac:dyDescent="0.25">
      <c r="B188" s="198">
        <v>161</v>
      </c>
      <c r="C188" s="199">
        <v>32523320</v>
      </c>
      <c r="D188" s="199" t="s">
        <v>2469</v>
      </c>
      <c r="E188" s="199" t="s">
        <v>2432</v>
      </c>
      <c r="F188" s="200">
        <v>43584</v>
      </c>
      <c r="G188" s="200">
        <v>43646</v>
      </c>
      <c r="H188" s="199">
        <v>215</v>
      </c>
      <c r="I188" s="199">
        <v>215</v>
      </c>
      <c r="J188" s="199">
        <v>0.71</v>
      </c>
      <c r="K188" s="199">
        <f t="shared" si="2"/>
        <v>0.15</v>
      </c>
    </row>
    <row r="189" spans="2:11" x14ac:dyDescent="0.25">
      <c r="B189" s="198">
        <v>162</v>
      </c>
      <c r="C189" s="199">
        <v>32523320</v>
      </c>
      <c r="D189" s="199" t="s">
        <v>2469</v>
      </c>
      <c r="E189" s="199" t="s">
        <v>2427</v>
      </c>
      <c r="F189" s="200">
        <v>43584</v>
      </c>
      <c r="G189" s="200">
        <v>43646</v>
      </c>
      <c r="H189" s="199">
        <v>95708</v>
      </c>
      <c r="I189" s="199">
        <v>95708</v>
      </c>
      <c r="J189" s="199">
        <v>0.71</v>
      </c>
      <c r="K189" s="199">
        <f t="shared" si="2"/>
        <v>67.95</v>
      </c>
    </row>
    <row r="190" spans="2:11" x14ac:dyDescent="0.25">
      <c r="B190" s="198">
        <v>163</v>
      </c>
      <c r="C190" s="199">
        <v>32523320</v>
      </c>
      <c r="D190" s="199" t="s">
        <v>2469</v>
      </c>
      <c r="E190" s="199" t="s">
        <v>2429</v>
      </c>
      <c r="F190" s="200">
        <v>43584</v>
      </c>
      <c r="G190" s="200">
        <v>43646</v>
      </c>
      <c r="H190" s="199">
        <v>385092</v>
      </c>
      <c r="I190" s="199">
        <v>385092</v>
      </c>
      <c r="J190" s="199">
        <v>0.71</v>
      </c>
      <c r="K190" s="199">
        <f t="shared" si="2"/>
        <v>273.42</v>
      </c>
    </row>
    <row r="191" spans="2:11" x14ac:dyDescent="0.25">
      <c r="B191" s="198">
        <v>164</v>
      </c>
      <c r="C191" s="199">
        <v>32571629</v>
      </c>
      <c r="D191" s="199" t="s">
        <v>2470</v>
      </c>
      <c r="E191" s="199" t="s">
        <v>2416</v>
      </c>
      <c r="F191" s="200">
        <v>43556</v>
      </c>
      <c r="G191" s="200">
        <v>43737</v>
      </c>
      <c r="H191" s="199">
        <v>2922065</v>
      </c>
      <c r="I191" s="199">
        <v>2922065</v>
      </c>
      <c r="J191" s="199">
        <v>0.71</v>
      </c>
      <c r="K191" s="199">
        <f t="shared" si="2"/>
        <v>2074.67</v>
      </c>
    </row>
    <row r="192" spans="2:11" x14ac:dyDescent="0.25">
      <c r="B192" s="198">
        <v>165</v>
      </c>
      <c r="C192" s="199">
        <v>32742152</v>
      </c>
      <c r="D192" s="199" t="s">
        <v>2471</v>
      </c>
      <c r="E192" s="199" t="s">
        <v>2416</v>
      </c>
      <c r="F192" s="200">
        <v>43586</v>
      </c>
      <c r="G192" s="200">
        <v>43615</v>
      </c>
      <c r="H192" s="199">
        <v>1270401</v>
      </c>
      <c r="I192" s="199">
        <v>1270401</v>
      </c>
      <c r="J192" s="199">
        <v>0.71</v>
      </c>
      <c r="K192" s="199">
        <f t="shared" si="2"/>
        <v>901.98</v>
      </c>
    </row>
    <row r="193" spans="2:11" x14ac:dyDescent="0.25">
      <c r="B193" s="198">
        <v>166</v>
      </c>
      <c r="C193" s="199">
        <v>32749907</v>
      </c>
      <c r="D193" s="199" t="s">
        <v>2472</v>
      </c>
      <c r="E193" s="199" t="s">
        <v>2424</v>
      </c>
      <c r="F193" s="200">
        <v>43555</v>
      </c>
      <c r="G193" s="200">
        <v>43590</v>
      </c>
      <c r="H193" s="199">
        <v>440</v>
      </c>
      <c r="I193" s="199">
        <v>440</v>
      </c>
      <c r="J193" s="199">
        <v>0.71</v>
      </c>
      <c r="K193" s="199">
        <f t="shared" si="2"/>
        <v>0.31</v>
      </c>
    </row>
    <row r="194" spans="2:11" x14ac:dyDescent="0.25">
      <c r="B194" s="198">
        <v>167</v>
      </c>
      <c r="C194" s="199">
        <v>32749907</v>
      </c>
      <c r="D194" s="199" t="s">
        <v>2472</v>
      </c>
      <c r="E194" s="199" t="s">
        <v>2425</v>
      </c>
      <c r="F194" s="200">
        <v>43555</v>
      </c>
      <c r="G194" s="200">
        <v>43590</v>
      </c>
      <c r="H194" s="199">
        <v>15537</v>
      </c>
      <c r="I194" s="199">
        <v>15537</v>
      </c>
      <c r="J194" s="199">
        <v>0.71</v>
      </c>
      <c r="K194" s="199">
        <f t="shared" si="2"/>
        <v>11.03</v>
      </c>
    </row>
    <row r="195" spans="2:11" x14ac:dyDescent="0.25">
      <c r="B195" s="198">
        <v>168</v>
      </c>
      <c r="C195" s="199">
        <v>32749907</v>
      </c>
      <c r="D195" s="199" t="s">
        <v>2472</v>
      </c>
      <c r="E195" s="199" t="s">
        <v>2426</v>
      </c>
      <c r="F195" s="200">
        <v>43555</v>
      </c>
      <c r="G195" s="200">
        <v>43590</v>
      </c>
      <c r="H195" s="199">
        <v>78926</v>
      </c>
      <c r="I195" s="199">
        <v>78926</v>
      </c>
      <c r="J195" s="199">
        <v>0.71</v>
      </c>
      <c r="K195" s="199">
        <f t="shared" si="2"/>
        <v>56.04</v>
      </c>
    </row>
    <row r="196" spans="2:11" x14ac:dyDescent="0.25">
      <c r="B196" s="198">
        <v>169</v>
      </c>
      <c r="C196" s="199">
        <v>32749907</v>
      </c>
      <c r="D196" s="199" t="s">
        <v>2472</v>
      </c>
      <c r="E196" s="199" t="s">
        <v>2427</v>
      </c>
      <c r="F196" s="200">
        <v>43555</v>
      </c>
      <c r="G196" s="200">
        <v>43590</v>
      </c>
      <c r="H196" s="199">
        <v>32884</v>
      </c>
      <c r="I196" s="199">
        <v>32884</v>
      </c>
      <c r="J196" s="199">
        <v>0.71</v>
      </c>
      <c r="K196" s="199">
        <f t="shared" si="2"/>
        <v>23.35</v>
      </c>
    </row>
    <row r="197" spans="2:11" x14ac:dyDescent="0.25">
      <c r="B197" s="198">
        <v>170</v>
      </c>
      <c r="C197" s="199">
        <v>32749907</v>
      </c>
      <c r="D197" s="199" t="s">
        <v>2472</v>
      </c>
      <c r="E197" s="199" t="s">
        <v>2428</v>
      </c>
      <c r="F197" s="200">
        <v>43555</v>
      </c>
      <c r="G197" s="200">
        <v>43590</v>
      </c>
      <c r="H197" s="199">
        <v>2823</v>
      </c>
      <c r="I197" s="199">
        <v>2823</v>
      </c>
      <c r="J197" s="199">
        <v>0.71</v>
      </c>
      <c r="K197" s="199">
        <f t="shared" si="2"/>
        <v>2</v>
      </c>
    </row>
    <row r="198" spans="2:11" x14ac:dyDescent="0.25">
      <c r="B198" s="198">
        <v>171</v>
      </c>
      <c r="C198" s="199">
        <v>32749907</v>
      </c>
      <c r="D198" s="199" t="s">
        <v>2472</v>
      </c>
      <c r="E198" s="199" t="s">
        <v>2429</v>
      </c>
      <c r="F198" s="200">
        <v>43555</v>
      </c>
      <c r="G198" s="200">
        <v>43590</v>
      </c>
      <c r="H198" s="199">
        <v>113634</v>
      </c>
      <c r="I198" s="199">
        <v>113634</v>
      </c>
      <c r="J198" s="199">
        <v>0.71</v>
      </c>
      <c r="K198" s="199">
        <f t="shared" si="2"/>
        <v>80.680000000000007</v>
      </c>
    </row>
    <row r="199" spans="2:11" x14ac:dyDescent="0.25">
      <c r="B199" s="198">
        <v>172</v>
      </c>
      <c r="C199" s="199">
        <v>32771590</v>
      </c>
      <c r="D199" s="199" t="s">
        <v>2473</v>
      </c>
      <c r="E199" s="199" t="s">
        <v>2426</v>
      </c>
      <c r="F199" s="200">
        <v>43586</v>
      </c>
      <c r="G199" s="200">
        <v>43646</v>
      </c>
      <c r="H199" s="199">
        <v>127573</v>
      </c>
      <c r="I199" s="199">
        <v>127573</v>
      </c>
      <c r="J199" s="199">
        <v>0.71</v>
      </c>
      <c r="K199" s="199">
        <f t="shared" si="2"/>
        <v>90.58</v>
      </c>
    </row>
    <row r="200" spans="2:11" x14ac:dyDescent="0.25">
      <c r="B200" s="198">
        <v>173</v>
      </c>
      <c r="C200" s="199">
        <v>32771590</v>
      </c>
      <c r="D200" s="199" t="s">
        <v>2473</v>
      </c>
      <c r="E200" s="199" t="s">
        <v>2429</v>
      </c>
      <c r="F200" s="200">
        <v>43586</v>
      </c>
      <c r="G200" s="200">
        <v>43646</v>
      </c>
      <c r="H200" s="199">
        <v>236619</v>
      </c>
      <c r="I200" s="199">
        <v>236619</v>
      </c>
      <c r="J200" s="199">
        <v>0.71</v>
      </c>
      <c r="K200" s="199">
        <f t="shared" si="2"/>
        <v>168</v>
      </c>
    </row>
    <row r="201" spans="2:11" x14ac:dyDescent="0.25">
      <c r="B201" s="198">
        <v>174</v>
      </c>
      <c r="C201" s="199">
        <v>32778984</v>
      </c>
      <c r="D201" s="199" t="s">
        <v>2474</v>
      </c>
      <c r="E201" s="199" t="s">
        <v>2426</v>
      </c>
      <c r="F201" s="200">
        <v>43556</v>
      </c>
      <c r="G201" s="200">
        <v>43646</v>
      </c>
      <c r="H201" s="199">
        <v>185832</v>
      </c>
      <c r="I201" s="199">
        <v>185832</v>
      </c>
      <c r="J201" s="199">
        <v>0.71</v>
      </c>
      <c r="K201" s="199">
        <f t="shared" si="2"/>
        <v>131.94</v>
      </c>
    </row>
    <row r="202" spans="2:11" x14ac:dyDescent="0.25">
      <c r="B202" s="198">
        <v>175</v>
      </c>
      <c r="C202" s="199">
        <v>32778984</v>
      </c>
      <c r="D202" s="199" t="s">
        <v>2474</v>
      </c>
      <c r="E202" s="199" t="s">
        <v>2429</v>
      </c>
      <c r="F202" s="200">
        <v>43556</v>
      </c>
      <c r="G202" s="200">
        <v>43646</v>
      </c>
      <c r="H202" s="199">
        <v>191482</v>
      </c>
      <c r="I202" s="199">
        <v>191482</v>
      </c>
      <c r="J202" s="199">
        <v>0.71</v>
      </c>
      <c r="K202" s="199">
        <f t="shared" si="2"/>
        <v>135.94999999999999</v>
      </c>
    </row>
    <row r="203" spans="2:11" x14ac:dyDescent="0.25">
      <c r="B203" s="198">
        <v>176</v>
      </c>
      <c r="C203" s="199">
        <v>32779572</v>
      </c>
      <c r="D203" s="199" t="s">
        <v>2475</v>
      </c>
      <c r="E203" s="199" t="s">
        <v>2426</v>
      </c>
      <c r="F203" s="200">
        <v>43556</v>
      </c>
      <c r="G203" s="200">
        <v>43611</v>
      </c>
      <c r="H203" s="199">
        <v>192629</v>
      </c>
      <c r="I203" s="199">
        <v>192629</v>
      </c>
      <c r="J203" s="199">
        <v>0.71</v>
      </c>
      <c r="K203" s="199">
        <f t="shared" si="2"/>
        <v>136.77000000000001</v>
      </c>
    </row>
    <row r="204" spans="2:11" x14ac:dyDescent="0.25">
      <c r="B204" s="198">
        <v>177</v>
      </c>
      <c r="C204" s="199">
        <v>32779572</v>
      </c>
      <c r="D204" s="199" t="s">
        <v>2475</v>
      </c>
      <c r="E204" s="199" t="s">
        <v>2429</v>
      </c>
      <c r="F204" s="200">
        <v>43556</v>
      </c>
      <c r="G204" s="200">
        <v>43611</v>
      </c>
      <c r="H204" s="199">
        <v>227860</v>
      </c>
      <c r="I204" s="199">
        <v>227860</v>
      </c>
      <c r="J204" s="199">
        <v>0.71</v>
      </c>
      <c r="K204" s="199">
        <f t="shared" si="2"/>
        <v>161.78</v>
      </c>
    </row>
    <row r="205" spans="2:11" x14ac:dyDescent="0.25">
      <c r="B205" s="198">
        <v>178</v>
      </c>
      <c r="C205" s="199">
        <v>32791369</v>
      </c>
      <c r="D205" s="199" t="s">
        <v>2476</v>
      </c>
      <c r="E205" s="199" t="s">
        <v>2424</v>
      </c>
      <c r="F205" s="200">
        <v>43577</v>
      </c>
      <c r="G205" s="200">
        <v>43646</v>
      </c>
      <c r="H205" s="199">
        <v>840</v>
      </c>
      <c r="I205" s="199">
        <v>840</v>
      </c>
      <c r="J205" s="199">
        <v>0.71</v>
      </c>
      <c r="K205" s="199">
        <f t="shared" si="2"/>
        <v>0.6</v>
      </c>
    </row>
    <row r="206" spans="2:11" x14ac:dyDescent="0.25">
      <c r="B206" s="198">
        <v>179</v>
      </c>
      <c r="C206" s="199">
        <v>32791369</v>
      </c>
      <c r="D206" s="199" t="s">
        <v>2476</v>
      </c>
      <c r="E206" s="199" t="s">
        <v>2425</v>
      </c>
      <c r="F206" s="200">
        <v>43577</v>
      </c>
      <c r="G206" s="200">
        <v>43646</v>
      </c>
      <c r="H206" s="199">
        <v>3614</v>
      </c>
      <c r="I206" s="199">
        <v>3614</v>
      </c>
      <c r="J206" s="199">
        <v>0.71</v>
      </c>
      <c r="K206" s="199">
        <f t="shared" si="2"/>
        <v>2.57</v>
      </c>
    </row>
    <row r="207" spans="2:11" x14ac:dyDescent="0.25">
      <c r="B207" s="198">
        <v>180</v>
      </c>
      <c r="C207" s="199">
        <v>32791369</v>
      </c>
      <c r="D207" s="199" t="s">
        <v>2476</v>
      </c>
      <c r="E207" s="199" t="s">
        <v>2426</v>
      </c>
      <c r="F207" s="200">
        <v>43577</v>
      </c>
      <c r="G207" s="200">
        <v>43646</v>
      </c>
      <c r="H207" s="199">
        <v>110503</v>
      </c>
      <c r="I207" s="199">
        <v>110503</v>
      </c>
      <c r="J207" s="199">
        <v>0.71</v>
      </c>
      <c r="K207" s="199">
        <f t="shared" si="2"/>
        <v>78.459999999999994</v>
      </c>
    </row>
    <row r="208" spans="2:11" x14ac:dyDescent="0.25">
      <c r="B208" s="198">
        <v>181</v>
      </c>
      <c r="C208" s="199">
        <v>32791369</v>
      </c>
      <c r="D208" s="199" t="s">
        <v>2476</v>
      </c>
      <c r="E208" s="199" t="s">
        <v>2427</v>
      </c>
      <c r="F208" s="200">
        <v>43577</v>
      </c>
      <c r="G208" s="200">
        <v>43646</v>
      </c>
      <c r="H208" s="199">
        <v>52182</v>
      </c>
      <c r="I208" s="199">
        <v>52182</v>
      </c>
      <c r="J208" s="199">
        <v>0.71</v>
      </c>
      <c r="K208" s="199">
        <f t="shared" si="2"/>
        <v>37.049999999999997</v>
      </c>
    </row>
    <row r="209" spans="2:11" x14ac:dyDescent="0.25">
      <c r="B209" s="198">
        <v>182</v>
      </c>
      <c r="C209" s="199">
        <v>32791369</v>
      </c>
      <c r="D209" s="199" t="s">
        <v>2476</v>
      </c>
      <c r="E209" s="199" t="s">
        <v>2428</v>
      </c>
      <c r="F209" s="200">
        <v>43577</v>
      </c>
      <c r="G209" s="200">
        <v>43646</v>
      </c>
      <c r="H209" s="199">
        <v>3007</v>
      </c>
      <c r="I209" s="199">
        <v>3007</v>
      </c>
      <c r="J209" s="199">
        <v>0.71</v>
      </c>
      <c r="K209" s="199">
        <f t="shared" si="2"/>
        <v>2.13</v>
      </c>
    </row>
    <row r="210" spans="2:11" x14ac:dyDescent="0.25">
      <c r="B210" s="198">
        <v>183</v>
      </c>
      <c r="C210" s="199">
        <v>32791369</v>
      </c>
      <c r="D210" s="199" t="s">
        <v>2476</v>
      </c>
      <c r="E210" s="199" t="s">
        <v>2429</v>
      </c>
      <c r="F210" s="200">
        <v>43577</v>
      </c>
      <c r="G210" s="200">
        <v>43646</v>
      </c>
      <c r="H210" s="199">
        <v>60116</v>
      </c>
      <c r="I210" s="199">
        <v>60116</v>
      </c>
      <c r="J210" s="199">
        <v>0.71</v>
      </c>
      <c r="K210" s="199">
        <f t="shared" si="2"/>
        <v>42.68</v>
      </c>
    </row>
    <row r="211" spans="2:11" x14ac:dyDescent="0.25">
      <c r="B211" s="198">
        <v>184</v>
      </c>
      <c r="C211" s="199">
        <v>32796816</v>
      </c>
      <c r="D211" s="199" t="s">
        <v>2477</v>
      </c>
      <c r="E211" s="199" t="s">
        <v>2426</v>
      </c>
      <c r="F211" s="200">
        <v>43556</v>
      </c>
      <c r="G211" s="200">
        <v>43646</v>
      </c>
      <c r="H211" s="199">
        <v>238553</v>
      </c>
      <c r="I211" s="199">
        <v>238553</v>
      </c>
      <c r="J211" s="199">
        <v>0.71</v>
      </c>
      <c r="K211" s="199">
        <f t="shared" si="2"/>
        <v>169.37</v>
      </c>
    </row>
    <row r="212" spans="2:11" x14ac:dyDescent="0.25">
      <c r="B212" s="198">
        <v>185</v>
      </c>
      <c r="C212" s="199">
        <v>32796816</v>
      </c>
      <c r="D212" s="199" t="s">
        <v>2477</v>
      </c>
      <c r="E212" s="199" t="s">
        <v>2429</v>
      </c>
      <c r="F212" s="200">
        <v>43556</v>
      </c>
      <c r="G212" s="200">
        <v>43646</v>
      </c>
      <c r="H212" s="199">
        <v>241294</v>
      </c>
      <c r="I212" s="199">
        <v>241294</v>
      </c>
      <c r="J212" s="199">
        <v>0.71</v>
      </c>
      <c r="K212" s="199">
        <f t="shared" si="2"/>
        <v>171.32</v>
      </c>
    </row>
    <row r="213" spans="2:11" x14ac:dyDescent="0.25">
      <c r="B213" s="198">
        <v>186</v>
      </c>
      <c r="C213" s="199">
        <v>32796920</v>
      </c>
      <c r="D213" s="199" t="s">
        <v>2478</v>
      </c>
      <c r="E213" s="199" t="s">
        <v>2426</v>
      </c>
      <c r="F213" s="200">
        <v>43556</v>
      </c>
      <c r="G213" s="200">
        <v>43646</v>
      </c>
      <c r="H213" s="199">
        <v>369173</v>
      </c>
      <c r="I213" s="199">
        <v>369173</v>
      </c>
      <c r="J213" s="199">
        <v>0.71</v>
      </c>
      <c r="K213" s="199">
        <f t="shared" si="2"/>
        <v>262.11</v>
      </c>
    </row>
    <row r="214" spans="2:11" x14ac:dyDescent="0.25">
      <c r="B214" s="198">
        <v>187</v>
      </c>
      <c r="C214" s="199">
        <v>32796920</v>
      </c>
      <c r="D214" s="199" t="s">
        <v>2478</v>
      </c>
      <c r="E214" s="199" t="s">
        <v>2429</v>
      </c>
      <c r="F214" s="200">
        <v>43556</v>
      </c>
      <c r="G214" s="200">
        <v>43646</v>
      </c>
      <c r="H214" s="199">
        <v>319496</v>
      </c>
      <c r="I214" s="199">
        <v>319496</v>
      </c>
      <c r="J214" s="199">
        <v>0.71</v>
      </c>
      <c r="K214" s="199">
        <f t="shared" si="2"/>
        <v>226.84</v>
      </c>
    </row>
    <row r="215" spans="2:11" x14ac:dyDescent="0.25">
      <c r="B215" s="198">
        <v>188</v>
      </c>
      <c r="C215" s="199">
        <v>32817976</v>
      </c>
      <c r="D215" s="199" t="s">
        <v>2479</v>
      </c>
      <c r="E215" s="199" t="s">
        <v>2424</v>
      </c>
      <c r="F215" s="200">
        <v>43556</v>
      </c>
      <c r="G215" s="200">
        <v>43646</v>
      </c>
      <c r="H215" s="199">
        <v>4857</v>
      </c>
      <c r="I215" s="199">
        <v>4857</v>
      </c>
      <c r="J215" s="199">
        <v>0.71</v>
      </c>
      <c r="K215" s="199">
        <f t="shared" si="2"/>
        <v>3.45</v>
      </c>
    </row>
    <row r="216" spans="2:11" x14ac:dyDescent="0.25">
      <c r="B216" s="198">
        <v>189</v>
      </c>
      <c r="C216" s="199">
        <v>32817976</v>
      </c>
      <c r="D216" s="199" t="s">
        <v>2479</v>
      </c>
      <c r="E216" s="199" t="s">
        <v>2426</v>
      </c>
      <c r="F216" s="200">
        <v>43556</v>
      </c>
      <c r="G216" s="200">
        <v>43646</v>
      </c>
      <c r="H216" s="199">
        <v>148649</v>
      </c>
      <c r="I216" s="199">
        <v>148649</v>
      </c>
      <c r="J216" s="199">
        <v>0.71</v>
      </c>
      <c r="K216" s="199">
        <f t="shared" si="2"/>
        <v>105.54</v>
      </c>
    </row>
    <row r="217" spans="2:11" x14ac:dyDescent="0.25">
      <c r="B217" s="198">
        <v>190</v>
      </c>
      <c r="C217" s="199">
        <v>32817976</v>
      </c>
      <c r="D217" s="199" t="s">
        <v>2479</v>
      </c>
      <c r="E217" s="199" t="s">
        <v>2427</v>
      </c>
      <c r="F217" s="200">
        <v>43556</v>
      </c>
      <c r="G217" s="200">
        <v>43646</v>
      </c>
      <c r="H217" s="199">
        <v>67128</v>
      </c>
      <c r="I217" s="199">
        <v>67128</v>
      </c>
      <c r="J217" s="199">
        <v>0.71</v>
      </c>
      <c r="K217" s="199">
        <f t="shared" si="2"/>
        <v>47.66</v>
      </c>
    </row>
    <row r="218" spans="2:11" x14ac:dyDescent="0.25">
      <c r="B218" s="198">
        <v>191</v>
      </c>
      <c r="C218" s="199">
        <v>32817976</v>
      </c>
      <c r="D218" s="199" t="s">
        <v>2479</v>
      </c>
      <c r="E218" s="199" t="s">
        <v>2428</v>
      </c>
      <c r="F218" s="200">
        <v>43556</v>
      </c>
      <c r="G218" s="200">
        <v>43646</v>
      </c>
      <c r="H218" s="199">
        <v>9148</v>
      </c>
      <c r="I218" s="199">
        <v>9148</v>
      </c>
      <c r="J218" s="199">
        <v>0.71</v>
      </c>
      <c r="K218" s="199">
        <f t="shared" si="2"/>
        <v>6.5</v>
      </c>
    </row>
    <row r="219" spans="2:11" x14ac:dyDescent="0.25">
      <c r="B219" s="198">
        <v>192</v>
      </c>
      <c r="C219" s="199">
        <v>32817976</v>
      </c>
      <c r="D219" s="199" t="s">
        <v>2479</v>
      </c>
      <c r="E219" s="199" t="s">
        <v>2429</v>
      </c>
      <c r="F219" s="200">
        <v>43556</v>
      </c>
      <c r="G219" s="200">
        <v>43646</v>
      </c>
      <c r="H219" s="199">
        <v>177973</v>
      </c>
      <c r="I219" s="199">
        <v>177973</v>
      </c>
      <c r="J219" s="199">
        <v>0.71</v>
      </c>
      <c r="K219" s="199">
        <f t="shared" si="2"/>
        <v>126.36</v>
      </c>
    </row>
    <row r="220" spans="2:11" x14ac:dyDescent="0.25">
      <c r="B220" s="198">
        <v>193</v>
      </c>
      <c r="C220" s="199">
        <v>32854773</v>
      </c>
      <c r="D220" s="199" t="s">
        <v>2480</v>
      </c>
      <c r="E220" s="199" t="s">
        <v>2426</v>
      </c>
      <c r="F220" s="200">
        <v>43612</v>
      </c>
      <c r="G220" s="200">
        <v>43625</v>
      </c>
      <c r="H220" s="199">
        <v>23286</v>
      </c>
      <c r="I220" s="199">
        <v>23286</v>
      </c>
      <c r="J220" s="199">
        <v>0.71</v>
      </c>
      <c r="K220" s="199">
        <f t="shared" ref="K220:K283" si="3">ROUND(I220*(J220/1000),2)</f>
        <v>16.53</v>
      </c>
    </row>
    <row r="221" spans="2:11" x14ac:dyDescent="0.25">
      <c r="B221" s="198">
        <v>194</v>
      </c>
      <c r="C221" s="199">
        <v>32863253</v>
      </c>
      <c r="D221" s="199" t="s">
        <v>2481</v>
      </c>
      <c r="E221" s="199" t="s">
        <v>2418</v>
      </c>
      <c r="F221" s="200">
        <v>43557</v>
      </c>
      <c r="G221" s="200">
        <v>43585</v>
      </c>
      <c r="H221" s="199">
        <v>20</v>
      </c>
      <c r="I221" s="199">
        <v>20</v>
      </c>
      <c r="J221" s="199">
        <v>0.71</v>
      </c>
      <c r="K221" s="199">
        <f t="shared" si="3"/>
        <v>0.01</v>
      </c>
    </row>
    <row r="222" spans="2:11" x14ac:dyDescent="0.25">
      <c r="B222" s="198">
        <v>195</v>
      </c>
      <c r="C222" s="199">
        <v>32863253</v>
      </c>
      <c r="D222" s="199" t="s">
        <v>2481</v>
      </c>
      <c r="E222" s="199" t="s">
        <v>2416</v>
      </c>
      <c r="F222" s="200">
        <v>43557</v>
      </c>
      <c r="G222" s="200">
        <v>43585</v>
      </c>
      <c r="H222" s="199">
        <v>4</v>
      </c>
      <c r="I222" s="199">
        <v>4</v>
      </c>
      <c r="J222" s="199">
        <v>0.71</v>
      </c>
      <c r="K222" s="199">
        <f t="shared" si="3"/>
        <v>0</v>
      </c>
    </row>
    <row r="223" spans="2:11" x14ac:dyDescent="0.25">
      <c r="B223" s="198">
        <v>196</v>
      </c>
      <c r="C223" s="199">
        <v>32878327</v>
      </c>
      <c r="D223" s="199" t="s">
        <v>2482</v>
      </c>
      <c r="E223" s="199" t="s">
        <v>2435</v>
      </c>
      <c r="F223" s="200">
        <v>43556</v>
      </c>
      <c r="G223" s="200">
        <v>43646</v>
      </c>
      <c r="H223" s="199">
        <v>390578</v>
      </c>
      <c r="I223" s="199">
        <v>390578</v>
      </c>
      <c r="J223" s="199">
        <v>0.71</v>
      </c>
      <c r="K223" s="199">
        <f t="shared" si="3"/>
        <v>277.31</v>
      </c>
    </row>
    <row r="224" spans="2:11" x14ac:dyDescent="0.25">
      <c r="B224" s="198">
        <v>197</v>
      </c>
      <c r="C224" s="199">
        <v>32878327</v>
      </c>
      <c r="D224" s="199" t="s">
        <v>2482</v>
      </c>
      <c r="E224" s="199" t="s">
        <v>2436</v>
      </c>
      <c r="F224" s="200">
        <v>43556</v>
      </c>
      <c r="G224" s="200">
        <v>43646</v>
      </c>
      <c r="H224" s="199">
        <v>11718</v>
      </c>
      <c r="I224" s="199">
        <v>11718</v>
      </c>
      <c r="J224" s="199">
        <v>0.71</v>
      </c>
      <c r="K224" s="199">
        <f t="shared" si="3"/>
        <v>8.32</v>
      </c>
    </row>
    <row r="225" spans="2:11" x14ac:dyDescent="0.25">
      <c r="B225" s="198">
        <v>198</v>
      </c>
      <c r="C225" s="199">
        <v>32882919</v>
      </c>
      <c r="D225" s="199" t="s">
        <v>2483</v>
      </c>
      <c r="E225" s="199" t="s">
        <v>2435</v>
      </c>
      <c r="F225" s="200">
        <v>43556</v>
      </c>
      <c r="G225" s="200">
        <v>43646</v>
      </c>
      <c r="H225" s="199">
        <v>199561</v>
      </c>
      <c r="I225" s="199">
        <v>199561</v>
      </c>
      <c r="J225" s="199">
        <v>0.71</v>
      </c>
      <c r="K225" s="199">
        <f t="shared" si="3"/>
        <v>141.69</v>
      </c>
    </row>
    <row r="226" spans="2:11" x14ac:dyDescent="0.25">
      <c r="B226" s="198">
        <v>199</v>
      </c>
      <c r="C226" s="199">
        <v>32882919</v>
      </c>
      <c r="D226" s="199" t="s">
        <v>2483</v>
      </c>
      <c r="E226" s="199" t="s">
        <v>2436</v>
      </c>
      <c r="F226" s="200">
        <v>43556</v>
      </c>
      <c r="G226" s="200">
        <v>43646</v>
      </c>
      <c r="H226" s="199">
        <v>4899</v>
      </c>
      <c r="I226" s="199">
        <v>4899</v>
      </c>
      <c r="J226" s="199">
        <v>0.71</v>
      </c>
      <c r="K226" s="199">
        <f t="shared" si="3"/>
        <v>3.48</v>
      </c>
    </row>
    <row r="227" spans="2:11" x14ac:dyDescent="0.25">
      <c r="B227" s="198">
        <v>200</v>
      </c>
      <c r="C227" s="199">
        <v>32888099</v>
      </c>
      <c r="D227" s="199" t="s">
        <v>2484</v>
      </c>
      <c r="E227" s="199" t="s">
        <v>2426</v>
      </c>
      <c r="F227" s="200">
        <v>43584</v>
      </c>
      <c r="G227" s="200">
        <v>43646</v>
      </c>
      <c r="H227" s="199">
        <v>350899</v>
      </c>
      <c r="I227" s="199">
        <v>350899</v>
      </c>
      <c r="J227" s="199">
        <v>0.71</v>
      </c>
      <c r="K227" s="199">
        <f t="shared" si="3"/>
        <v>249.14</v>
      </c>
    </row>
    <row r="228" spans="2:11" x14ac:dyDescent="0.25">
      <c r="B228" s="198">
        <v>201</v>
      </c>
      <c r="C228" s="199">
        <v>32888099</v>
      </c>
      <c r="D228" s="199" t="s">
        <v>2484</v>
      </c>
      <c r="E228" s="199" t="s">
        <v>2429</v>
      </c>
      <c r="F228" s="200">
        <v>43612</v>
      </c>
      <c r="G228" s="200">
        <v>43646</v>
      </c>
      <c r="H228" s="199">
        <v>96480</v>
      </c>
      <c r="I228" s="199">
        <v>96480</v>
      </c>
      <c r="J228" s="199">
        <v>0.71</v>
      </c>
      <c r="K228" s="199">
        <f t="shared" si="3"/>
        <v>68.5</v>
      </c>
    </row>
    <row r="229" spans="2:11" x14ac:dyDescent="0.25">
      <c r="B229" s="198">
        <v>202</v>
      </c>
      <c r="C229" s="199">
        <v>32889117</v>
      </c>
      <c r="D229" s="199" t="s">
        <v>2485</v>
      </c>
      <c r="E229" s="199" t="s">
        <v>2425</v>
      </c>
      <c r="F229" s="200">
        <v>43586</v>
      </c>
      <c r="G229" s="200">
        <v>43646</v>
      </c>
      <c r="H229" s="199">
        <v>948</v>
      </c>
      <c r="I229" s="199">
        <v>948</v>
      </c>
      <c r="J229" s="199">
        <v>0.71</v>
      </c>
      <c r="K229" s="199">
        <f t="shared" si="3"/>
        <v>0.67</v>
      </c>
    </row>
    <row r="230" spans="2:11" x14ac:dyDescent="0.25">
      <c r="B230" s="198">
        <v>203</v>
      </c>
      <c r="C230" s="199">
        <v>32889117</v>
      </c>
      <c r="D230" s="199" t="s">
        <v>2485</v>
      </c>
      <c r="E230" s="199" t="s">
        <v>2427</v>
      </c>
      <c r="F230" s="200">
        <v>43586</v>
      </c>
      <c r="G230" s="200">
        <v>43646</v>
      </c>
      <c r="H230" s="199">
        <v>65129</v>
      </c>
      <c r="I230" s="199">
        <v>65129</v>
      </c>
      <c r="J230" s="199">
        <v>0.71</v>
      </c>
      <c r="K230" s="199">
        <f t="shared" si="3"/>
        <v>46.24</v>
      </c>
    </row>
    <row r="231" spans="2:11" x14ac:dyDescent="0.25">
      <c r="B231" s="198">
        <v>204</v>
      </c>
      <c r="C231" s="199">
        <v>32889316</v>
      </c>
      <c r="D231" s="199" t="s">
        <v>2486</v>
      </c>
      <c r="E231" s="199" t="s">
        <v>2424</v>
      </c>
      <c r="F231" s="200">
        <v>43570</v>
      </c>
      <c r="G231" s="200">
        <v>43737</v>
      </c>
      <c r="H231" s="199">
        <v>1045</v>
      </c>
      <c r="I231" s="199">
        <v>1045</v>
      </c>
      <c r="J231" s="199">
        <v>0.71</v>
      </c>
      <c r="K231" s="199">
        <f t="shared" si="3"/>
        <v>0.74</v>
      </c>
    </row>
    <row r="232" spans="2:11" x14ac:dyDescent="0.25">
      <c r="B232" s="198">
        <v>205</v>
      </c>
      <c r="C232" s="199">
        <v>32889316</v>
      </c>
      <c r="D232" s="199" t="s">
        <v>2486</v>
      </c>
      <c r="E232" s="199" t="s">
        <v>2425</v>
      </c>
      <c r="F232" s="200">
        <v>43570</v>
      </c>
      <c r="G232" s="200">
        <v>43737</v>
      </c>
      <c r="H232" s="199">
        <v>12315</v>
      </c>
      <c r="I232" s="199">
        <v>12315</v>
      </c>
      <c r="J232" s="199">
        <v>0.71</v>
      </c>
      <c r="K232" s="199">
        <f t="shared" si="3"/>
        <v>8.74</v>
      </c>
    </row>
    <row r="233" spans="2:11" x14ac:dyDescent="0.25">
      <c r="B233" s="198">
        <v>206</v>
      </c>
      <c r="C233" s="199">
        <v>32889316</v>
      </c>
      <c r="D233" s="199" t="s">
        <v>2486</v>
      </c>
      <c r="E233" s="199" t="s">
        <v>2426</v>
      </c>
      <c r="F233" s="200">
        <v>43570</v>
      </c>
      <c r="G233" s="200">
        <v>43737</v>
      </c>
      <c r="H233" s="199">
        <v>200698</v>
      </c>
      <c r="I233" s="199">
        <v>200698</v>
      </c>
      <c r="J233" s="199">
        <v>0.71</v>
      </c>
      <c r="K233" s="199">
        <f t="shared" si="3"/>
        <v>142.5</v>
      </c>
    </row>
    <row r="234" spans="2:11" x14ac:dyDescent="0.25">
      <c r="B234" s="198">
        <v>207</v>
      </c>
      <c r="C234" s="199">
        <v>32889316</v>
      </c>
      <c r="D234" s="199" t="s">
        <v>2486</v>
      </c>
      <c r="E234" s="199" t="s">
        <v>2427</v>
      </c>
      <c r="F234" s="200">
        <v>43570</v>
      </c>
      <c r="G234" s="200">
        <v>43737</v>
      </c>
      <c r="H234" s="199">
        <v>116528</v>
      </c>
      <c r="I234" s="199">
        <v>116528</v>
      </c>
      <c r="J234" s="199">
        <v>0.71</v>
      </c>
      <c r="K234" s="199">
        <f t="shared" si="3"/>
        <v>82.73</v>
      </c>
    </row>
    <row r="235" spans="2:11" x14ac:dyDescent="0.25">
      <c r="B235" s="198">
        <v>208</v>
      </c>
      <c r="C235" s="199">
        <v>32889316</v>
      </c>
      <c r="D235" s="199" t="s">
        <v>2486</v>
      </c>
      <c r="E235" s="199" t="s">
        <v>2428</v>
      </c>
      <c r="F235" s="200">
        <v>43570</v>
      </c>
      <c r="G235" s="200">
        <v>43737</v>
      </c>
      <c r="H235" s="199">
        <v>11000</v>
      </c>
      <c r="I235" s="199">
        <v>11000</v>
      </c>
      <c r="J235" s="199">
        <v>0.71</v>
      </c>
      <c r="K235" s="199">
        <f t="shared" si="3"/>
        <v>7.81</v>
      </c>
    </row>
    <row r="236" spans="2:11" x14ac:dyDescent="0.25">
      <c r="B236" s="198">
        <v>209</v>
      </c>
      <c r="C236" s="199">
        <v>32889316</v>
      </c>
      <c r="D236" s="199" t="s">
        <v>2486</v>
      </c>
      <c r="E236" s="199" t="s">
        <v>2429</v>
      </c>
      <c r="F236" s="200">
        <v>43570</v>
      </c>
      <c r="G236" s="200">
        <v>43737</v>
      </c>
      <c r="H236" s="199">
        <v>553191</v>
      </c>
      <c r="I236" s="199">
        <v>553191</v>
      </c>
      <c r="J236" s="199">
        <v>0.71</v>
      </c>
      <c r="K236" s="199">
        <f t="shared" si="3"/>
        <v>392.77</v>
      </c>
    </row>
    <row r="237" spans="2:11" x14ac:dyDescent="0.25">
      <c r="B237" s="198">
        <v>210</v>
      </c>
      <c r="C237" s="199">
        <v>32890626</v>
      </c>
      <c r="D237" s="199" t="s">
        <v>2487</v>
      </c>
      <c r="E237" s="199" t="s">
        <v>2424</v>
      </c>
      <c r="F237" s="200">
        <v>43556</v>
      </c>
      <c r="G237" s="200">
        <v>43737</v>
      </c>
      <c r="H237" s="199">
        <v>619</v>
      </c>
      <c r="I237" s="199">
        <v>619</v>
      </c>
      <c r="J237" s="199">
        <v>0.71</v>
      </c>
      <c r="K237" s="199">
        <f t="shared" si="3"/>
        <v>0.44</v>
      </c>
    </row>
    <row r="238" spans="2:11" x14ac:dyDescent="0.25">
      <c r="B238" s="198">
        <v>211</v>
      </c>
      <c r="C238" s="199">
        <v>32890626</v>
      </c>
      <c r="D238" s="199" t="s">
        <v>2487</v>
      </c>
      <c r="E238" s="199" t="s">
        <v>2425</v>
      </c>
      <c r="F238" s="200">
        <v>43556</v>
      </c>
      <c r="G238" s="200">
        <v>43737</v>
      </c>
      <c r="H238" s="199">
        <v>1588</v>
      </c>
      <c r="I238" s="199">
        <v>1588</v>
      </c>
      <c r="J238" s="199">
        <v>0.71</v>
      </c>
      <c r="K238" s="199">
        <f t="shared" si="3"/>
        <v>1.1299999999999999</v>
      </c>
    </row>
    <row r="239" spans="2:11" x14ac:dyDescent="0.25">
      <c r="B239" s="198">
        <v>212</v>
      </c>
      <c r="C239" s="199">
        <v>32890626</v>
      </c>
      <c r="D239" s="199" t="s">
        <v>2487</v>
      </c>
      <c r="E239" s="199" t="s">
        <v>2426</v>
      </c>
      <c r="F239" s="200">
        <v>43556</v>
      </c>
      <c r="G239" s="200">
        <v>43737</v>
      </c>
      <c r="H239" s="199">
        <v>180783</v>
      </c>
      <c r="I239" s="199">
        <v>180783</v>
      </c>
      <c r="J239" s="199">
        <v>0.71</v>
      </c>
      <c r="K239" s="199">
        <f t="shared" si="3"/>
        <v>128.36000000000001</v>
      </c>
    </row>
    <row r="240" spans="2:11" x14ac:dyDescent="0.25">
      <c r="B240" s="198">
        <v>213</v>
      </c>
      <c r="C240" s="199">
        <v>32890626</v>
      </c>
      <c r="D240" s="199" t="s">
        <v>2487</v>
      </c>
      <c r="E240" s="199" t="s">
        <v>2427</v>
      </c>
      <c r="F240" s="200">
        <v>43556</v>
      </c>
      <c r="G240" s="200">
        <v>43737</v>
      </c>
      <c r="H240" s="199">
        <v>113035</v>
      </c>
      <c r="I240" s="199">
        <v>113035</v>
      </c>
      <c r="J240" s="199">
        <v>0.71</v>
      </c>
      <c r="K240" s="199">
        <f t="shared" si="3"/>
        <v>80.25</v>
      </c>
    </row>
    <row r="241" spans="2:11" x14ac:dyDescent="0.25">
      <c r="B241" s="198">
        <v>214</v>
      </c>
      <c r="C241" s="199">
        <v>32890626</v>
      </c>
      <c r="D241" s="199" t="s">
        <v>2487</v>
      </c>
      <c r="E241" s="199" t="s">
        <v>2428</v>
      </c>
      <c r="F241" s="200">
        <v>43556</v>
      </c>
      <c r="G241" s="200">
        <v>43737</v>
      </c>
      <c r="H241" s="199">
        <v>9020</v>
      </c>
      <c r="I241" s="199">
        <v>9020</v>
      </c>
      <c r="J241" s="199">
        <v>0.71</v>
      </c>
      <c r="K241" s="199">
        <f t="shared" si="3"/>
        <v>6.4</v>
      </c>
    </row>
    <row r="242" spans="2:11" x14ac:dyDescent="0.25">
      <c r="B242" s="198">
        <v>215</v>
      </c>
      <c r="C242" s="199">
        <v>32890626</v>
      </c>
      <c r="D242" s="199" t="s">
        <v>2487</v>
      </c>
      <c r="E242" s="199" t="s">
        <v>2429</v>
      </c>
      <c r="F242" s="200">
        <v>43556</v>
      </c>
      <c r="G242" s="200">
        <v>43737</v>
      </c>
      <c r="H242" s="199">
        <v>514513</v>
      </c>
      <c r="I242" s="199">
        <v>514513</v>
      </c>
      <c r="J242" s="199">
        <v>0.71</v>
      </c>
      <c r="K242" s="199">
        <f t="shared" si="3"/>
        <v>365.3</v>
      </c>
    </row>
    <row r="243" spans="2:11" x14ac:dyDescent="0.25">
      <c r="B243" s="198">
        <v>216</v>
      </c>
      <c r="C243" s="199">
        <v>32898508</v>
      </c>
      <c r="D243" s="199" t="s">
        <v>2488</v>
      </c>
      <c r="E243" s="199" t="s">
        <v>2425</v>
      </c>
      <c r="F243" s="200">
        <v>43584</v>
      </c>
      <c r="G243" s="200">
        <v>43597</v>
      </c>
      <c r="H243" s="199">
        <v>22862</v>
      </c>
      <c r="I243" s="199">
        <v>22862</v>
      </c>
      <c r="J243" s="199">
        <v>0.71</v>
      </c>
      <c r="K243" s="199">
        <f t="shared" si="3"/>
        <v>16.23</v>
      </c>
    </row>
    <row r="244" spans="2:11" x14ac:dyDescent="0.25">
      <c r="B244" s="198">
        <v>217</v>
      </c>
      <c r="C244" s="199">
        <v>32898508</v>
      </c>
      <c r="D244" s="199" t="s">
        <v>2488</v>
      </c>
      <c r="E244" s="199" t="s">
        <v>2426</v>
      </c>
      <c r="F244" s="200">
        <v>43584</v>
      </c>
      <c r="G244" s="200">
        <v>43597</v>
      </c>
      <c r="H244" s="199">
        <v>35153</v>
      </c>
      <c r="I244" s="199">
        <v>35153</v>
      </c>
      <c r="J244" s="199">
        <v>0.71</v>
      </c>
      <c r="K244" s="199">
        <f t="shared" si="3"/>
        <v>24.96</v>
      </c>
    </row>
    <row r="245" spans="2:11" x14ac:dyDescent="0.25">
      <c r="B245" s="198">
        <v>218</v>
      </c>
      <c r="C245" s="199">
        <v>32907388</v>
      </c>
      <c r="D245" s="199" t="s">
        <v>2489</v>
      </c>
      <c r="E245" s="199" t="s">
        <v>2424</v>
      </c>
      <c r="F245" s="200">
        <v>43586</v>
      </c>
      <c r="G245" s="200">
        <v>43646</v>
      </c>
      <c r="H245" s="199">
        <v>1789</v>
      </c>
      <c r="I245" s="199">
        <v>1789</v>
      </c>
      <c r="J245" s="199">
        <v>0.71</v>
      </c>
      <c r="K245" s="199">
        <f t="shared" si="3"/>
        <v>1.27</v>
      </c>
    </row>
    <row r="246" spans="2:11" x14ac:dyDescent="0.25">
      <c r="B246" s="198">
        <v>219</v>
      </c>
      <c r="C246" s="199">
        <v>32907388</v>
      </c>
      <c r="D246" s="199" t="s">
        <v>2489</v>
      </c>
      <c r="E246" s="199" t="s">
        <v>2425</v>
      </c>
      <c r="F246" s="200">
        <v>43586</v>
      </c>
      <c r="G246" s="200">
        <v>43646</v>
      </c>
      <c r="H246" s="199">
        <v>25136</v>
      </c>
      <c r="I246" s="199">
        <v>25136</v>
      </c>
      <c r="J246" s="199">
        <v>0.71</v>
      </c>
      <c r="K246" s="199">
        <f t="shared" si="3"/>
        <v>17.850000000000001</v>
      </c>
    </row>
    <row r="247" spans="2:11" x14ac:dyDescent="0.25">
      <c r="B247" s="198">
        <v>220</v>
      </c>
      <c r="C247" s="199">
        <v>32907388</v>
      </c>
      <c r="D247" s="199" t="s">
        <v>2489</v>
      </c>
      <c r="E247" s="199" t="s">
        <v>2426</v>
      </c>
      <c r="F247" s="200">
        <v>43586</v>
      </c>
      <c r="G247" s="200">
        <v>43646</v>
      </c>
      <c r="H247" s="199">
        <v>164589</v>
      </c>
      <c r="I247" s="199">
        <v>164589</v>
      </c>
      <c r="J247" s="199">
        <v>0.71</v>
      </c>
      <c r="K247" s="199">
        <f t="shared" si="3"/>
        <v>116.86</v>
      </c>
    </row>
    <row r="248" spans="2:11" x14ac:dyDescent="0.25">
      <c r="B248" s="198">
        <v>221</v>
      </c>
      <c r="C248" s="199">
        <v>32907388</v>
      </c>
      <c r="D248" s="199" t="s">
        <v>2489</v>
      </c>
      <c r="E248" s="199" t="s">
        <v>2427</v>
      </c>
      <c r="F248" s="200">
        <v>43586</v>
      </c>
      <c r="G248" s="200">
        <v>43646</v>
      </c>
      <c r="H248" s="199">
        <v>91036</v>
      </c>
      <c r="I248" s="199">
        <v>91036</v>
      </c>
      <c r="J248" s="199">
        <v>0.71</v>
      </c>
      <c r="K248" s="199">
        <f t="shared" si="3"/>
        <v>64.64</v>
      </c>
    </row>
    <row r="249" spans="2:11" x14ac:dyDescent="0.25">
      <c r="B249" s="198">
        <v>222</v>
      </c>
      <c r="C249" s="199">
        <v>32907388</v>
      </c>
      <c r="D249" s="199" t="s">
        <v>2489</v>
      </c>
      <c r="E249" s="199" t="s">
        <v>2428</v>
      </c>
      <c r="F249" s="200">
        <v>43586</v>
      </c>
      <c r="G249" s="200">
        <v>43646</v>
      </c>
      <c r="H249" s="199">
        <v>14781</v>
      </c>
      <c r="I249" s="199">
        <v>14781</v>
      </c>
      <c r="J249" s="199">
        <v>0.71</v>
      </c>
      <c r="K249" s="199">
        <f t="shared" si="3"/>
        <v>10.49</v>
      </c>
    </row>
    <row r="250" spans="2:11" x14ac:dyDescent="0.25">
      <c r="B250" s="198">
        <v>223</v>
      </c>
      <c r="C250" s="199">
        <v>32907388</v>
      </c>
      <c r="D250" s="199" t="s">
        <v>2489</v>
      </c>
      <c r="E250" s="199" t="s">
        <v>2429</v>
      </c>
      <c r="F250" s="200">
        <v>43586</v>
      </c>
      <c r="G250" s="200">
        <v>43646</v>
      </c>
      <c r="H250" s="199">
        <v>136418</v>
      </c>
      <c r="I250" s="199">
        <v>136418</v>
      </c>
      <c r="J250" s="199">
        <v>0.71</v>
      </c>
      <c r="K250" s="199">
        <f t="shared" si="3"/>
        <v>96.86</v>
      </c>
    </row>
    <row r="251" spans="2:11" x14ac:dyDescent="0.25">
      <c r="B251" s="198">
        <v>224</v>
      </c>
      <c r="C251" s="199">
        <v>32908665</v>
      </c>
      <c r="D251" s="199" t="s">
        <v>2490</v>
      </c>
      <c r="E251" s="199" t="s">
        <v>2424</v>
      </c>
      <c r="F251" s="200">
        <v>43591</v>
      </c>
      <c r="G251" s="200">
        <v>43646</v>
      </c>
      <c r="H251" s="199">
        <v>466</v>
      </c>
      <c r="I251" s="199">
        <v>466</v>
      </c>
      <c r="J251" s="199">
        <v>0.71</v>
      </c>
      <c r="K251" s="199">
        <f t="shared" si="3"/>
        <v>0.33</v>
      </c>
    </row>
    <row r="252" spans="2:11" x14ac:dyDescent="0.25">
      <c r="B252" s="198">
        <v>225</v>
      </c>
      <c r="C252" s="199">
        <v>32908665</v>
      </c>
      <c r="D252" s="199" t="s">
        <v>2490</v>
      </c>
      <c r="E252" s="199" t="s">
        <v>2425</v>
      </c>
      <c r="F252" s="200">
        <v>43584</v>
      </c>
      <c r="G252" s="200">
        <v>43646</v>
      </c>
      <c r="H252" s="199">
        <v>1586</v>
      </c>
      <c r="I252" s="199">
        <v>1586</v>
      </c>
      <c r="J252" s="199">
        <v>0.71</v>
      </c>
      <c r="K252" s="199">
        <f t="shared" si="3"/>
        <v>1.1299999999999999</v>
      </c>
    </row>
    <row r="253" spans="2:11" x14ac:dyDescent="0.25">
      <c r="B253" s="198">
        <v>226</v>
      </c>
      <c r="C253" s="199">
        <v>32908665</v>
      </c>
      <c r="D253" s="199" t="s">
        <v>2490</v>
      </c>
      <c r="E253" s="199" t="s">
        <v>2426</v>
      </c>
      <c r="F253" s="200">
        <v>43584</v>
      </c>
      <c r="G253" s="200">
        <v>43646</v>
      </c>
      <c r="H253" s="199">
        <v>130335</v>
      </c>
      <c r="I253" s="199">
        <v>130335</v>
      </c>
      <c r="J253" s="199">
        <v>0.71</v>
      </c>
      <c r="K253" s="199">
        <f t="shared" si="3"/>
        <v>92.54</v>
      </c>
    </row>
    <row r="254" spans="2:11" x14ac:dyDescent="0.25">
      <c r="B254" s="198">
        <v>227</v>
      </c>
      <c r="C254" s="199">
        <v>32908665</v>
      </c>
      <c r="D254" s="199" t="s">
        <v>2490</v>
      </c>
      <c r="E254" s="199" t="s">
        <v>2427</v>
      </c>
      <c r="F254" s="200">
        <v>43584</v>
      </c>
      <c r="G254" s="200">
        <v>43646</v>
      </c>
      <c r="H254" s="199">
        <v>57991</v>
      </c>
      <c r="I254" s="199">
        <v>57991</v>
      </c>
      <c r="J254" s="199">
        <v>0.71</v>
      </c>
      <c r="K254" s="199">
        <f t="shared" si="3"/>
        <v>41.17</v>
      </c>
    </row>
    <row r="255" spans="2:11" x14ac:dyDescent="0.25">
      <c r="B255" s="198">
        <v>228</v>
      </c>
      <c r="C255" s="199">
        <v>32908665</v>
      </c>
      <c r="D255" s="199" t="s">
        <v>2490</v>
      </c>
      <c r="E255" s="199" t="s">
        <v>2428</v>
      </c>
      <c r="F255" s="200">
        <v>43584</v>
      </c>
      <c r="G255" s="200">
        <v>43646</v>
      </c>
      <c r="H255" s="199">
        <v>7425</v>
      </c>
      <c r="I255" s="199">
        <v>7425</v>
      </c>
      <c r="J255" s="199">
        <v>0.71</v>
      </c>
      <c r="K255" s="199">
        <f t="shared" si="3"/>
        <v>5.27</v>
      </c>
    </row>
    <row r="256" spans="2:11" x14ac:dyDescent="0.25">
      <c r="B256" s="198">
        <v>229</v>
      </c>
      <c r="C256" s="199">
        <v>32908665</v>
      </c>
      <c r="D256" s="199" t="s">
        <v>2490</v>
      </c>
      <c r="E256" s="199" t="s">
        <v>2429</v>
      </c>
      <c r="F256" s="200">
        <v>43584</v>
      </c>
      <c r="G256" s="200">
        <v>43646</v>
      </c>
      <c r="H256" s="199">
        <v>110103</v>
      </c>
      <c r="I256" s="199">
        <v>110103</v>
      </c>
      <c r="J256" s="199">
        <v>0.71</v>
      </c>
      <c r="K256" s="199">
        <f t="shared" si="3"/>
        <v>78.17</v>
      </c>
    </row>
    <row r="257" spans="2:11" x14ac:dyDescent="0.25">
      <c r="B257" s="198">
        <v>230</v>
      </c>
      <c r="C257" s="199">
        <v>32920788</v>
      </c>
      <c r="D257" s="199" t="s">
        <v>2491</v>
      </c>
      <c r="E257" s="199" t="s">
        <v>2435</v>
      </c>
      <c r="F257" s="200">
        <v>43565</v>
      </c>
      <c r="G257" s="200">
        <v>43618</v>
      </c>
      <c r="H257" s="199">
        <v>78670</v>
      </c>
      <c r="I257" s="199">
        <v>78670</v>
      </c>
      <c r="J257" s="199">
        <v>0.71</v>
      </c>
      <c r="K257" s="199">
        <f t="shared" si="3"/>
        <v>55.86</v>
      </c>
    </row>
    <row r="258" spans="2:11" x14ac:dyDescent="0.25">
      <c r="B258" s="198">
        <v>231</v>
      </c>
      <c r="C258" s="199">
        <v>32920788</v>
      </c>
      <c r="D258" s="199" t="s">
        <v>2491</v>
      </c>
      <c r="E258" s="199" t="s">
        <v>2436</v>
      </c>
      <c r="F258" s="200">
        <v>43565</v>
      </c>
      <c r="G258" s="200">
        <v>43618</v>
      </c>
      <c r="H258" s="199">
        <v>19802</v>
      </c>
      <c r="I258" s="199">
        <v>19802</v>
      </c>
      <c r="J258" s="199">
        <v>0.71</v>
      </c>
      <c r="K258" s="199">
        <f t="shared" si="3"/>
        <v>14.06</v>
      </c>
    </row>
    <row r="259" spans="2:11" x14ac:dyDescent="0.25">
      <c r="B259" s="198">
        <v>232</v>
      </c>
      <c r="C259" s="199">
        <v>32927064</v>
      </c>
      <c r="D259" s="199" t="s">
        <v>2492</v>
      </c>
      <c r="E259" s="199" t="s">
        <v>2424</v>
      </c>
      <c r="F259" s="200">
        <v>43584</v>
      </c>
      <c r="G259" s="200">
        <v>43625</v>
      </c>
      <c r="H259" s="199">
        <v>3334</v>
      </c>
      <c r="I259" s="199">
        <v>3334</v>
      </c>
      <c r="J259" s="199">
        <v>0.71</v>
      </c>
      <c r="K259" s="199">
        <f t="shared" si="3"/>
        <v>2.37</v>
      </c>
    </row>
    <row r="260" spans="2:11" x14ac:dyDescent="0.25">
      <c r="B260" s="198">
        <v>233</v>
      </c>
      <c r="C260" s="199">
        <v>32927064</v>
      </c>
      <c r="D260" s="199" t="s">
        <v>2492</v>
      </c>
      <c r="E260" s="199" t="s">
        <v>2425</v>
      </c>
      <c r="F260" s="200">
        <v>43584</v>
      </c>
      <c r="G260" s="200">
        <v>43625</v>
      </c>
      <c r="H260" s="199">
        <v>108499</v>
      </c>
      <c r="I260" s="199">
        <v>108499</v>
      </c>
      <c r="J260" s="199">
        <v>0.71</v>
      </c>
      <c r="K260" s="199">
        <f t="shared" si="3"/>
        <v>77.03</v>
      </c>
    </row>
    <row r="261" spans="2:11" x14ac:dyDescent="0.25">
      <c r="B261" s="198">
        <v>234</v>
      </c>
      <c r="C261" s="199">
        <v>32927064</v>
      </c>
      <c r="D261" s="199" t="s">
        <v>2492</v>
      </c>
      <c r="E261" s="199" t="s">
        <v>2426</v>
      </c>
      <c r="F261" s="200">
        <v>43584</v>
      </c>
      <c r="G261" s="200">
        <v>43625</v>
      </c>
      <c r="H261" s="199">
        <v>211530</v>
      </c>
      <c r="I261" s="199">
        <v>211530</v>
      </c>
      <c r="J261" s="199">
        <v>0.71</v>
      </c>
      <c r="K261" s="199">
        <f t="shared" si="3"/>
        <v>150.19</v>
      </c>
    </row>
    <row r="262" spans="2:11" x14ac:dyDescent="0.25">
      <c r="B262" s="198">
        <v>235</v>
      </c>
      <c r="C262" s="199">
        <v>32927064</v>
      </c>
      <c r="D262" s="199" t="s">
        <v>2492</v>
      </c>
      <c r="E262" s="199" t="s">
        <v>2432</v>
      </c>
      <c r="F262" s="200">
        <v>43591</v>
      </c>
      <c r="G262" s="200">
        <v>43625</v>
      </c>
      <c r="H262" s="199">
        <v>81</v>
      </c>
      <c r="I262" s="199">
        <v>81</v>
      </c>
      <c r="J262" s="199">
        <v>0.71</v>
      </c>
      <c r="K262" s="199">
        <f t="shared" si="3"/>
        <v>0.06</v>
      </c>
    </row>
    <row r="263" spans="2:11" x14ac:dyDescent="0.25">
      <c r="B263" s="198">
        <v>236</v>
      </c>
      <c r="C263" s="199">
        <v>32927064</v>
      </c>
      <c r="D263" s="199" t="s">
        <v>2492</v>
      </c>
      <c r="E263" s="199" t="s">
        <v>2427</v>
      </c>
      <c r="F263" s="200">
        <v>43584</v>
      </c>
      <c r="G263" s="200">
        <v>43625</v>
      </c>
      <c r="H263" s="199">
        <v>111422</v>
      </c>
      <c r="I263" s="199">
        <v>111422</v>
      </c>
      <c r="J263" s="199">
        <v>0.71</v>
      </c>
      <c r="K263" s="199">
        <f t="shared" si="3"/>
        <v>79.11</v>
      </c>
    </row>
    <row r="264" spans="2:11" x14ac:dyDescent="0.25">
      <c r="B264" s="198">
        <v>237</v>
      </c>
      <c r="C264" s="199">
        <v>32927064</v>
      </c>
      <c r="D264" s="199" t="s">
        <v>2492</v>
      </c>
      <c r="E264" s="199" t="s">
        <v>2428</v>
      </c>
      <c r="F264" s="200">
        <v>43584</v>
      </c>
      <c r="G264" s="200">
        <v>43625</v>
      </c>
      <c r="H264" s="199">
        <v>14288</v>
      </c>
      <c r="I264" s="199">
        <v>14288</v>
      </c>
      <c r="J264" s="199">
        <v>0.71</v>
      </c>
      <c r="K264" s="199">
        <f t="shared" si="3"/>
        <v>10.14</v>
      </c>
    </row>
    <row r="265" spans="2:11" x14ac:dyDescent="0.25">
      <c r="B265" s="198">
        <v>238</v>
      </c>
      <c r="C265" s="199">
        <v>32927064</v>
      </c>
      <c r="D265" s="199" t="s">
        <v>2492</v>
      </c>
      <c r="E265" s="199" t="s">
        <v>2429</v>
      </c>
      <c r="F265" s="200">
        <v>43584</v>
      </c>
      <c r="G265" s="200">
        <v>43625</v>
      </c>
      <c r="H265" s="199">
        <v>142462</v>
      </c>
      <c r="I265" s="199">
        <v>142462</v>
      </c>
      <c r="J265" s="199">
        <v>0.71</v>
      </c>
      <c r="K265" s="199">
        <f t="shared" si="3"/>
        <v>101.15</v>
      </c>
    </row>
    <row r="266" spans="2:11" x14ac:dyDescent="0.25">
      <c r="B266" s="198">
        <v>239</v>
      </c>
      <c r="C266" s="199">
        <v>32927748</v>
      </c>
      <c r="D266" s="199" t="s">
        <v>2493</v>
      </c>
      <c r="E266" s="199" t="s">
        <v>2435</v>
      </c>
      <c r="F266" s="200">
        <v>43556</v>
      </c>
      <c r="G266" s="200">
        <v>43639</v>
      </c>
      <c r="H266" s="199">
        <v>758826</v>
      </c>
      <c r="I266" s="199">
        <v>758826</v>
      </c>
      <c r="J266" s="199">
        <v>0.71</v>
      </c>
      <c r="K266" s="199">
        <f t="shared" si="3"/>
        <v>538.77</v>
      </c>
    </row>
    <row r="267" spans="2:11" x14ac:dyDescent="0.25">
      <c r="B267" s="198">
        <v>240</v>
      </c>
      <c r="C267" s="199">
        <v>32927748</v>
      </c>
      <c r="D267" s="199" t="s">
        <v>2493</v>
      </c>
      <c r="E267" s="199" t="s">
        <v>2436</v>
      </c>
      <c r="F267" s="200">
        <v>43556</v>
      </c>
      <c r="G267" s="200">
        <v>43639</v>
      </c>
      <c r="H267" s="199">
        <v>24069</v>
      </c>
      <c r="I267" s="199">
        <v>24069</v>
      </c>
      <c r="J267" s="199">
        <v>0.71</v>
      </c>
      <c r="K267" s="199">
        <f t="shared" si="3"/>
        <v>17.09</v>
      </c>
    </row>
    <row r="268" spans="2:11" x14ac:dyDescent="0.25">
      <c r="B268" s="198">
        <v>241</v>
      </c>
      <c r="C268" s="199">
        <v>32928086</v>
      </c>
      <c r="D268" s="199" t="s">
        <v>2494</v>
      </c>
      <c r="E268" s="199" t="s">
        <v>2435</v>
      </c>
      <c r="F268" s="200">
        <v>43556</v>
      </c>
      <c r="G268" s="200">
        <v>43625</v>
      </c>
      <c r="H268" s="199">
        <v>142174</v>
      </c>
      <c r="I268" s="199">
        <v>142174</v>
      </c>
      <c r="J268" s="199">
        <v>0.71</v>
      </c>
      <c r="K268" s="199">
        <f t="shared" si="3"/>
        <v>100.94</v>
      </c>
    </row>
    <row r="269" spans="2:11" x14ac:dyDescent="0.25">
      <c r="B269" s="198">
        <v>242</v>
      </c>
      <c r="C269" s="199">
        <v>32928086</v>
      </c>
      <c r="D269" s="199" t="s">
        <v>2494</v>
      </c>
      <c r="E269" s="199" t="s">
        <v>2436</v>
      </c>
      <c r="F269" s="200">
        <v>43556</v>
      </c>
      <c r="G269" s="200">
        <v>43625</v>
      </c>
      <c r="H269" s="199">
        <v>7363</v>
      </c>
      <c r="I269" s="199">
        <v>7363</v>
      </c>
      <c r="J269" s="199">
        <v>0.71</v>
      </c>
      <c r="K269" s="199">
        <f t="shared" si="3"/>
        <v>5.23</v>
      </c>
    </row>
    <row r="270" spans="2:11" x14ac:dyDescent="0.25">
      <c r="B270" s="198">
        <v>243</v>
      </c>
      <c r="C270" s="199">
        <v>32928102</v>
      </c>
      <c r="D270" s="199" t="s">
        <v>2495</v>
      </c>
      <c r="E270" s="199" t="s">
        <v>2435</v>
      </c>
      <c r="F270" s="200">
        <v>43557</v>
      </c>
      <c r="G270" s="200">
        <v>43646</v>
      </c>
      <c r="H270" s="199">
        <v>1530121</v>
      </c>
      <c r="I270" s="199">
        <v>1530121</v>
      </c>
      <c r="J270" s="199">
        <v>0.71</v>
      </c>
      <c r="K270" s="199">
        <f t="shared" si="3"/>
        <v>1086.3900000000001</v>
      </c>
    </row>
    <row r="271" spans="2:11" x14ac:dyDescent="0.25">
      <c r="B271" s="198">
        <v>244</v>
      </c>
      <c r="C271" s="199">
        <v>32928234</v>
      </c>
      <c r="D271" s="199" t="s">
        <v>2496</v>
      </c>
      <c r="E271" s="199" t="s">
        <v>2416</v>
      </c>
      <c r="F271" s="200">
        <v>43584</v>
      </c>
      <c r="G271" s="200">
        <v>43702</v>
      </c>
      <c r="H271" s="199">
        <v>8701526</v>
      </c>
      <c r="I271" s="199">
        <v>8701526</v>
      </c>
      <c r="J271" s="199">
        <v>0.71</v>
      </c>
      <c r="K271" s="199">
        <f t="shared" si="3"/>
        <v>6178.08</v>
      </c>
    </row>
    <row r="272" spans="2:11" x14ac:dyDescent="0.25">
      <c r="B272" s="198">
        <v>245</v>
      </c>
      <c r="C272" s="199">
        <v>32936332</v>
      </c>
      <c r="D272" s="199" t="s">
        <v>2497</v>
      </c>
      <c r="E272" s="199" t="s">
        <v>2424</v>
      </c>
      <c r="F272" s="200">
        <v>43556</v>
      </c>
      <c r="G272" s="200">
        <v>43604</v>
      </c>
      <c r="H272" s="199">
        <v>8879</v>
      </c>
      <c r="I272" s="199">
        <v>8879</v>
      </c>
      <c r="J272" s="199">
        <v>0.71</v>
      </c>
      <c r="K272" s="199">
        <f t="shared" si="3"/>
        <v>6.3</v>
      </c>
    </row>
    <row r="273" spans="2:11" x14ac:dyDescent="0.25">
      <c r="B273" s="198">
        <v>246</v>
      </c>
      <c r="C273" s="199">
        <v>32936332</v>
      </c>
      <c r="D273" s="199" t="s">
        <v>2497</v>
      </c>
      <c r="E273" s="199" t="s">
        <v>2425</v>
      </c>
      <c r="F273" s="200">
        <v>43556</v>
      </c>
      <c r="G273" s="200">
        <v>43604</v>
      </c>
      <c r="H273" s="199">
        <v>268302</v>
      </c>
      <c r="I273" s="199">
        <v>268302</v>
      </c>
      <c r="J273" s="199">
        <v>0.71</v>
      </c>
      <c r="K273" s="199">
        <f t="shared" si="3"/>
        <v>190.49</v>
      </c>
    </row>
    <row r="274" spans="2:11" x14ac:dyDescent="0.25">
      <c r="B274" s="198">
        <v>247</v>
      </c>
      <c r="C274" s="199">
        <v>32936332</v>
      </c>
      <c r="D274" s="199" t="s">
        <v>2497</v>
      </c>
      <c r="E274" s="199" t="s">
        <v>2426</v>
      </c>
      <c r="F274" s="200">
        <v>43556</v>
      </c>
      <c r="G274" s="200">
        <v>43604</v>
      </c>
      <c r="H274" s="199">
        <v>673922</v>
      </c>
      <c r="I274" s="199">
        <v>673922</v>
      </c>
      <c r="J274" s="199">
        <v>0.71</v>
      </c>
      <c r="K274" s="199">
        <f t="shared" si="3"/>
        <v>478.48</v>
      </c>
    </row>
    <row r="275" spans="2:11" x14ac:dyDescent="0.25">
      <c r="B275" s="198">
        <v>248</v>
      </c>
      <c r="C275" s="199">
        <v>32936332</v>
      </c>
      <c r="D275" s="199" t="s">
        <v>2497</v>
      </c>
      <c r="E275" s="199" t="s">
        <v>2427</v>
      </c>
      <c r="F275" s="200">
        <v>43556</v>
      </c>
      <c r="G275" s="200">
        <v>43604</v>
      </c>
      <c r="H275" s="199">
        <v>271328</v>
      </c>
      <c r="I275" s="199">
        <v>271328</v>
      </c>
      <c r="J275" s="199">
        <v>0.71</v>
      </c>
      <c r="K275" s="199">
        <f t="shared" si="3"/>
        <v>192.64</v>
      </c>
    </row>
    <row r="276" spans="2:11" x14ac:dyDescent="0.25">
      <c r="B276" s="198">
        <v>249</v>
      </c>
      <c r="C276" s="199">
        <v>32936332</v>
      </c>
      <c r="D276" s="199" t="s">
        <v>2497</v>
      </c>
      <c r="E276" s="199" t="s">
        <v>2428</v>
      </c>
      <c r="F276" s="200">
        <v>43556</v>
      </c>
      <c r="G276" s="200">
        <v>43604</v>
      </c>
      <c r="H276" s="199">
        <v>27126</v>
      </c>
      <c r="I276" s="199">
        <v>27126</v>
      </c>
      <c r="J276" s="199">
        <v>0.71</v>
      </c>
      <c r="K276" s="199">
        <f t="shared" si="3"/>
        <v>19.260000000000002</v>
      </c>
    </row>
    <row r="277" spans="2:11" x14ac:dyDescent="0.25">
      <c r="B277" s="198">
        <v>250</v>
      </c>
      <c r="C277" s="199">
        <v>32936332</v>
      </c>
      <c r="D277" s="199" t="s">
        <v>2497</v>
      </c>
      <c r="E277" s="199" t="s">
        <v>2429</v>
      </c>
      <c r="F277" s="200">
        <v>43556</v>
      </c>
      <c r="G277" s="200">
        <v>43604</v>
      </c>
      <c r="H277" s="199">
        <v>799101</v>
      </c>
      <c r="I277" s="199">
        <v>799101</v>
      </c>
      <c r="J277" s="199">
        <v>0.71</v>
      </c>
      <c r="K277" s="199">
        <f t="shared" si="3"/>
        <v>567.36</v>
      </c>
    </row>
    <row r="278" spans="2:11" x14ac:dyDescent="0.25">
      <c r="B278" s="198">
        <v>251</v>
      </c>
      <c r="C278" s="199">
        <v>32936351</v>
      </c>
      <c r="D278" s="199" t="s">
        <v>2498</v>
      </c>
      <c r="E278" s="199" t="s">
        <v>2424</v>
      </c>
      <c r="F278" s="200">
        <v>43556</v>
      </c>
      <c r="G278" s="200">
        <v>43639</v>
      </c>
      <c r="H278" s="199">
        <v>1207</v>
      </c>
      <c r="I278" s="199">
        <v>1207</v>
      </c>
      <c r="J278" s="199">
        <v>0.71</v>
      </c>
      <c r="K278" s="199">
        <f t="shared" si="3"/>
        <v>0.86</v>
      </c>
    </row>
    <row r="279" spans="2:11" x14ac:dyDescent="0.25">
      <c r="B279" s="198">
        <v>252</v>
      </c>
      <c r="C279" s="199">
        <v>32936351</v>
      </c>
      <c r="D279" s="199" t="s">
        <v>2498</v>
      </c>
      <c r="E279" s="199" t="s">
        <v>2425</v>
      </c>
      <c r="F279" s="200">
        <v>43556</v>
      </c>
      <c r="G279" s="200">
        <v>43639</v>
      </c>
      <c r="H279" s="199">
        <v>26408</v>
      </c>
      <c r="I279" s="199">
        <v>26408</v>
      </c>
      <c r="J279" s="199">
        <v>0.71</v>
      </c>
      <c r="K279" s="199">
        <f t="shared" si="3"/>
        <v>18.75</v>
      </c>
    </row>
    <row r="280" spans="2:11" x14ac:dyDescent="0.25">
      <c r="B280" s="198">
        <v>253</v>
      </c>
      <c r="C280" s="199">
        <v>32936351</v>
      </c>
      <c r="D280" s="199" t="s">
        <v>2498</v>
      </c>
      <c r="E280" s="199" t="s">
        <v>2426</v>
      </c>
      <c r="F280" s="200">
        <v>43556</v>
      </c>
      <c r="G280" s="200">
        <v>43639</v>
      </c>
      <c r="H280" s="199">
        <v>117484</v>
      </c>
      <c r="I280" s="199">
        <v>117484</v>
      </c>
      <c r="J280" s="199">
        <v>0.71</v>
      </c>
      <c r="K280" s="199">
        <f t="shared" si="3"/>
        <v>83.41</v>
      </c>
    </row>
    <row r="281" spans="2:11" x14ac:dyDescent="0.25">
      <c r="B281" s="198">
        <v>254</v>
      </c>
      <c r="C281" s="199">
        <v>32936351</v>
      </c>
      <c r="D281" s="199" t="s">
        <v>2498</v>
      </c>
      <c r="E281" s="199" t="s">
        <v>2427</v>
      </c>
      <c r="F281" s="200">
        <v>43556</v>
      </c>
      <c r="G281" s="200">
        <v>43639</v>
      </c>
      <c r="H281" s="199">
        <v>45955</v>
      </c>
      <c r="I281" s="199">
        <v>45955</v>
      </c>
      <c r="J281" s="199">
        <v>0.71</v>
      </c>
      <c r="K281" s="199">
        <f t="shared" si="3"/>
        <v>32.630000000000003</v>
      </c>
    </row>
    <row r="282" spans="2:11" x14ac:dyDescent="0.25">
      <c r="B282" s="198">
        <v>255</v>
      </c>
      <c r="C282" s="199">
        <v>32936351</v>
      </c>
      <c r="D282" s="199" t="s">
        <v>2498</v>
      </c>
      <c r="E282" s="199" t="s">
        <v>2428</v>
      </c>
      <c r="F282" s="200">
        <v>43556</v>
      </c>
      <c r="G282" s="200">
        <v>43639</v>
      </c>
      <c r="H282" s="199">
        <v>3604</v>
      </c>
      <c r="I282" s="199">
        <v>3604</v>
      </c>
      <c r="J282" s="199">
        <v>0.71</v>
      </c>
      <c r="K282" s="199">
        <f t="shared" si="3"/>
        <v>2.56</v>
      </c>
    </row>
    <row r="283" spans="2:11" x14ac:dyDescent="0.25">
      <c r="B283" s="198">
        <v>256</v>
      </c>
      <c r="C283" s="199">
        <v>32936351</v>
      </c>
      <c r="D283" s="199" t="s">
        <v>2498</v>
      </c>
      <c r="E283" s="199" t="s">
        <v>2429</v>
      </c>
      <c r="F283" s="200">
        <v>43556</v>
      </c>
      <c r="G283" s="200">
        <v>43639</v>
      </c>
      <c r="H283" s="199">
        <v>158227</v>
      </c>
      <c r="I283" s="199">
        <v>158227</v>
      </c>
      <c r="J283" s="199">
        <v>0.71</v>
      </c>
      <c r="K283" s="199">
        <f t="shared" si="3"/>
        <v>112.34</v>
      </c>
    </row>
    <row r="284" spans="2:11" x14ac:dyDescent="0.25">
      <c r="B284" s="198">
        <v>257</v>
      </c>
      <c r="C284" s="199">
        <v>32936370</v>
      </c>
      <c r="D284" s="199" t="s">
        <v>2499</v>
      </c>
      <c r="E284" s="199" t="s">
        <v>2424</v>
      </c>
      <c r="F284" s="200">
        <v>43556</v>
      </c>
      <c r="G284" s="200">
        <v>43639</v>
      </c>
      <c r="H284" s="199">
        <v>458</v>
      </c>
      <c r="I284" s="199">
        <v>458</v>
      </c>
      <c r="J284" s="199">
        <v>0.71</v>
      </c>
      <c r="K284" s="199">
        <f t="shared" ref="K284:K347" si="4">ROUND(I284*(J284/1000),2)</f>
        <v>0.33</v>
      </c>
    </row>
    <row r="285" spans="2:11" x14ac:dyDescent="0.25">
      <c r="B285" s="198">
        <v>258</v>
      </c>
      <c r="C285" s="199">
        <v>32936370</v>
      </c>
      <c r="D285" s="199" t="s">
        <v>2499</v>
      </c>
      <c r="E285" s="199" t="s">
        <v>2425</v>
      </c>
      <c r="F285" s="200">
        <v>43556</v>
      </c>
      <c r="G285" s="200">
        <v>43639</v>
      </c>
      <c r="H285" s="199">
        <v>8036</v>
      </c>
      <c r="I285" s="199">
        <v>8036</v>
      </c>
      <c r="J285" s="199">
        <v>0.71</v>
      </c>
      <c r="K285" s="199">
        <f t="shared" si="4"/>
        <v>5.71</v>
      </c>
    </row>
    <row r="286" spans="2:11" x14ac:dyDescent="0.25">
      <c r="B286" s="198">
        <v>259</v>
      </c>
      <c r="C286" s="199">
        <v>32936370</v>
      </c>
      <c r="D286" s="199" t="s">
        <v>2499</v>
      </c>
      <c r="E286" s="199" t="s">
        <v>2426</v>
      </c>
      <c r="F286" s="200">
        <v>43556</v>
      </c>
      <c r="G286" s="200">
        <v>43639</v>
      </c>
      <c r="H286" s="199">
        <v>44408</v>
      </c>
      <c r="I286" s="199">
        <v>44408</v>
      </c>
      <c r="J286" s="199">
        <v>0.71</v>
      </c>
      <c r="K286" s="199">
        <f t="shared" si="4"/>
        <v>31.53</v>
      </c>
    </row>
    <row r="287" spans="2:11" x14ac:dyDescent="0.25">
      <c r="B287" s="198">
        <v>260</v>
      </c>
      <c r="C287" s="199">
        <v>32936370</v>
      </c>
      <c r="D287" s="199" t="s">
        <v>2499</v>
      </c>
      <c r="E287" s="199" t="s">
        <v>2427</v>
      </c>
      <c r="F287" s="200">
        <v>43556</v>
      </c>
      <c r="G287" s="200">
        <v>43639</v>
      </c>
      <c r="H287" s="199">
        <v>17220</v>
      </c>
      <c r="I287" s="199">
        <v>17220</v>
      </c>
      <c r="J287" s="199">
        <v>0.71</v>
      </c>
      <c r="K287" s="199">
        <f t="shared" si="4"/>
        <v>12.23</v>
      </c>
    </row>
    <row r="288" spans="2:11" x14ac:dyDescent="0.25">
      <c r="B288" s="198">
        <v>261</v>
      </c>
      <c r="C288" s="199">
        <v>32936370</v>
      </c>
      <c r="D288" s="199" t="s">
        <v>2499</v>
      </c>
      <c r="E288" s="199" t="s">
        <v>2428</v>
      </c>
      <c r="F288" s="200">
        <v>43556</v>
      </c>
      <c r="G288" s="200">
        <v>43639</v>
      </c>
      <c r="H288" s="199">
        <v>2004</v>
      </c>
      <c r="I288" s="199">
        <v>2004</v>
      </c>
      <c r="J288" s="199">
        <v>0.71</v>
      </c>
      <c r="K288" s="199">
        <f t="shared" si="4"/>
        <v>1.42</v>
      </c>
    </row>
    <row r="289" spans="2:11" x14ac:dyDescent="0.25">
      <c r="B289" s="198">
        <v>262</v>
      </c>
      <c r="C289" s="199">
        <v>32936370</v>
      </c>
      <c r="D289" s="199" t="s">
        <v>2499</v>
      </c>
      <c r="E289" s="199" t="s">
        <v>2429</v>
      </c>
      <c r="F289" s="200">
        <v>43556</v>
      </c>
      <c r="G289" s="200">
        <v>43639</v>
      </c>
      <c r="H289" s="199">
        <v>50698</v>
      </c>
      <c r="I289" s="199">
        <v>50698</v>
      </c>
      <c r="J289" s="199">
        <v>0.71</v>
      </c>
      <c r="K289" s="199">
        <f t="shared" si="4"/>
        <v>36</v>
      </c>
    </row>
    <row r="290" spans="2:11" x14ac:dyDescent="0.25">
      <c r="B290" s="198">
        <v>263</v>
      </c>
      <c r="C290" s="199">
        <v>32943590</v>
      </c>
      <c r="D290" s="199" t="s">
        <v>2500</v>
      </c>
      <c r="E290" s="199" t="s">
        <v>2435</v>
      </c>
      <c r="F290" s="200">
        <v>43556</v>
      </c>
      <c r="G290" s="200">
        <v>43618</v>
      </c>
      <c r="H290" s="199">
        <v>153513</v>
      </c>
      <c r="I290" s="199">
        <v>153513</v>
      </c>
      <c r="J290" s="199">
        <v>0.71</v>
      </c>
      <c r="K290" s="199">
        <f t="shared" si="4"/>
        <v>108.99</v>
      </c>
    </row>
    <row r="291" spans="2:11" x14ac:dyDescent="0.25">
      <c r="B291" s="198">
        <v>264</v>
      </c>
      <c r="C291" s="199">
        <v>32943590</v>
      </c>
      <c r="D291" s="199" t="s">
        <v>2500</v>
      </c>
      <c r="E291" s="199" t="s">
        <v>2436</v>
      </c>
      <c r="F291" s="200">
        <v>43556</v>
      </c>
      <c r="G291" s="200">
        <v>43618</v>
      </c>
      <c r="H291" s="199">
        <v>4768</v>
      </c>
      <c r="I291" s="199">
        <v>4768</v>
      </c>
      <c r="J291" s="199">
        <v>0.71</v>
      </c>
      <c r="K291" s="199">
        <f t="shared" si="4"/>
        <v>3.39</v>
      </c>
    </row>
    <row r="292" spans="2:11" x14ac:dyDescent="0.25">
      <c r="B292" s="198">
        <v>265</v>
      </c>
      <c r="C292" s="199">
        <v>32957551</v>
      </c>
      <c r="D292" s="199" t="s">
        <v>2501</v>
      </c>
      <c r="E292" s="199" t="s">
        <v>2418</v>
      </c>
      <c r="F292" s="200">
        <v>43605</v>
      </c>
      <c r="G292" s="200">
        <v>43646</v>
      </c>
      <c r="H292" s="199">
        <v>1263136</v>
      </c>
      <c r="I292" s="199">
        <v>1263136</v>
      </c>
      <c r="J292" s="199">
        <v>0.71</v>
      </c>
      <c r="K292" s="199">
        <f t="shared" si="4"/>
        <v>896.83</v>
      </c>
    </row>
    <row r="293" spans="2:11" x14ac:dyDescent="0.25">
      <c r="B293" s="198">
        <v>266</v>
      </c>
      <c r="C293" s="199">
        <v>32957743</v>
      </c>
      <c r="D293" s="199" t="s">
        <v>2502</v>
      </c>
      <c r="E293" s="199" t="s">
        <v>2416</v>
      </c>
      <c r="F293" s="200">
        <v>43605</v>
      </c>
      <c r="G293" s="200">
        <v>43646</v>
      </c>
      <c r="H293" s="199">
        <v>1797706</v>
      </c>
      <c r="I293" s="199">
        <v>1797706</v>
      </c>
      <c r="J293" s="199">
        <v>0.71</v>
      </c>
      <c r="K293" s="199">
        <f t="shared" si="4"/>
        <v>1276.3699999999999</v>
      </c>
    </row>
    <row r="294" spans="2:11" x14ac:dyDescent="0.25">
      <c r="B294" s="198">
        <v>267</v>
      </c>
      <c r="C294" s="199">
        <v>32959284</v>
      </c>
      <c r="D294" s="199" t="s">
        <v>2503</v>
      </c>
      <c r="E294" s="199" t="s">
        <v>2424</v>
      </c>
      <c r="F294" s="200">
        <v>43557</v>
      </c>
      <c r="G294" s="200">
        <v>43646</v>
      </c>
      <c r="H294" s="199">
        <v>3602</v>
      </c>
      <c r="I294" s="199">
        <v>3602</v>
      </c>
      <c r="J294" s="199">
        <v>0.71</v>
      </c>
      <c r="K294" s="199">
        <f t="shared" si="4"/>
        <v>2.56</v>
      </c>
    </row>
    <row r="295" spans="2:11" x14ac:dyDescent="0.25">
      <c r="B295" s="198">
        <v>268</v>
      </c>
      <c r="C295" s="199">
        <v>32959284</v>
      </c>
      <c r="D295" s="199" t="s">
        <v>2503</v>
      </c>
      <c r="E295" s="199" t="s">
        <v>2425</v>
      </c>
      <c r="F295" s="200">
        <v>43557</v>
      </c>
      <c r="G295" s="200">
        <v>43646</v>
      </c>
      <c r="H295" s="199">
        <v>35129</v>
      </c>
      <c r="I295" s="199">
        <v>35129</v>
      </c>
      <c r="J295" s="199">
        <v>0.71</v>
      </c>
      <c r="K295" s="199">
        <f t="shared" si="4"/>
        <v>24.94</v>
      </c>
    </row>
    <row r="296" spans="2:11" x14ac:dyDescent="0.25">
      <c r="B296" s="198">
        <v>269</v>
      </c>
      <c r="C296" s="199">
        <v>32959284</v>
      </c>
      <c r="D296" s="199" t="s">
        <v>2503</v>
      </c>
      <c r="E296" s="199" t="s">
        <v>2426</v>
      </c>
      <c r="F296" s="200">
        <v>43557</v>
      </c>
      <c r="G296" s="200">
        <v>43646</v>
      </c>
      <c r="H296" s="199">
        <v>757287</v>
      </c>
      <c r="I296" s="199">
        <v>757287</v>
      </c>
      <c r="J296" s="199">
        <v>0.71</v>
      </c>
      <c r="K296" s="199">
        <f t="shared" si="4"/>
        <v>537.66999999999996</v>
      </c>
    </row>
    <row r="297" spans="2:11" x14ac:dyDescent="0.25">
      <c r="B297" s="198">
        <v>270</v>
      </c>
      <c r="C297" s="199">
        <v>32959284</v>
      </c>
      <c r="D297" s="199" t="s">
        <v>2503</v>
      </c>
      <c r="E297" s="199" t="s">
        <v>2432</v>
      </c>
      <c r="F297" s="200">
        <v>43557</v>
      </c>
      <c r="G297" s="200">
        <v>43646</v>
      </c>
      <c r="H297" s="199">
        <v>154</v>
      </c>
      <c r="I297" s="199">
        <v>154</v>
      </c>
      <c r="J297" s="199">
        <v>0.71</v>
      </c>
      <c r="K297" s="199">
        <f t="shared" si="4"/>
        <v>0.11</v>
      </c>
    </row>
    <row r="298" spans="2:11" x14ac:dyDescent="0.25">
      <c r="B298" s="198">
        <v>271</v>
      </c>
      <c r="C298" s="199">
        <v>32959284</v>
      </c>
      <c r="D298" s="199" t="s">
        <v>2503</v>
      </c>
      <c r="E298" s="199" t="s">
        <v>2427</v>
      </c>
      <c r="F298" s="200">
        <v>43557</v>
      </c>
      <c r="G298" s="200">
        <v>43646</v>
      </c>
      <c r="H298" s="199">
        <v>345657</v>
      </c>
      <c r="I298" s="199">
        <v>345657</v>
      </c>
      <c r="J298" s="199">
        <v>0.71</v>
      </c>
      <c r="K298" s="199">
        <f t="shared" si="4"/>
        <v>245.42</v>
      </c>
    </row>
    <row r="299" spans="2:11" x14ac:dyDescent="0.25">
      <c r="B299" s="198">
        <v>272</v>
      </c>
      <c r="C299" s="199">
        <v>32959284</v>
      </c>
      <c r="D299" s="199" t="s">
        <v>2503</v>
      </c>
      <c r="E299" s="199" t="s">
        <v>2428</v>
      </c>
      <c r="F299" s="200">
        <v>43557</v>
      </c>
      <c r="G299" s="200">
        <v>43646</v>
      </c>
      <c r="H299" s="199">
        <v>32910</v>
      </c>
      <c r="I299" s="199">
        <v>32910</v>
      </c>
      <c r="J299" s="199">
        <v>0.71</v>
      </c>
      <c r="K299" s="199">
        <f t="shared" si="4"/>
        <v>23.37</v>
      </c>
    </row>
    <row r="300" spans="2:11" x14ac:dyDescent="0.25">
      <c r="B300" s="198">
        <v>273</v>
      </c>
      <c r="C300" s="199">
        <v>32959284</v>
      </c>
      <c r="D300" s="199" t="s">
        <v>2503</v>
      </c>
      <c r="E300" s="199" t="s">
        <v>2429</v>
      </c>
      <c r="F300" s="200">
        <v>43557</v>
      </c>
      <c r="G300" s="200">
        <v>43646</v>
      </c>
      <c r="H300" s="199">
        <v>989933</v>
      </c>
      <c r="I300" s="199">
        <v>989933</v>
      </c>
      <c r="J300" s="199">
        <v>0.71</v>
      </c>
      <c r="K300" s="199">
        <f t="shared" si="4"/>
        <v>702.85</v>
      </c>
    </row>
    <row r="301" spans="2:11" x14ac:dyDescent="0.25">
      <c r="B301" s="198">
        <v>274</v>
      </c>
      <c r="C301" s="199">
        <v>32960226</v>
      </c>
      <c r="D301" s="199" t="s">
        <v>2504</v>
      </c>
      <c r="E301" s="199" t="s">
        <v>2435</v>
      </c>
      <c r="F301" s="200">
        <v>43584</v>
      </c>
      <c r="G301" s="200">
        <v>43646</v>
      </c>
      <c r="H301" s="199">
        <v>75344</v>
      </c>
      <c r="I301" s="199">
        <v>75344</v>
      </c>
      <c r="J301" s="199">
        <v>0.71</v>
      </c>
      <c r="K301" s="199">
        <f t="shared" si="4"/>
        <v>53.49</v>
      </c>
    </row>
    <row r="302" spans="2:11" x14ac:dyDescent="0.25">
      <c r="B302" s="198">
        <v>275</v>
      </c>
      <c r="C302" s="199">
        <v>32960226</v>
      </c>
      <c r="D302" s="199" t="s">
        <v>2504</v>
      </c>
      <c r="E302" s="199" t="s">
        <v>2436</v>
      </c>
      <c r="F302" s="200">
        <v>43584</v>
      </c>
      <c r="G302" s="200">
        <v>43646</v>
      </c>
      <c r="H302" s="199">
        <v>2537</v>
      </c>
      <c r="I302" s="199">
        <v>2537</v>
      </c>
      <c r="J302" s="199">
        <v>0.71</v>
      </c>
      <c r="K302" s="199">
        <f t="shared" si="4"/>
        <v>1.8</v>
      </c>
    </row>
    <row r="303" spans="2:11" x14ac:dyDescent="0.25">
      <c r="B303" s="198">
        <v>276</v>
      </c>
      <c r="C303" s="199">
        <v>32960946</v>
      </c>
      <c r="D303" s="199" t="s">
        <v>2505</v>
      </c>
      <c r="E303" s="199" t="s">
        <v>2435</v>
      </c>
      <c r="F303" s="200">
        <v>43584</v>
      </c>
      <c r="G303" s="200">
        <v>43646</v>
      </c>
      <c r="H303" s="199">
        <v>157702</v>
      </c>
      <c r="I303" s="199">
        <v>157702</v>
      </c>
      <c r="J303" s="199">
        <v>0.71</v>
      </c>
      <c r="K303" s="199">
        <f t="shared" si="4"/>
        <v>111.97</v>
      </c>
    </row>
    <row r="304" spans="2:11" x14ac:dyDescent="0.25">
      <c r="B304" s="198">
        <v>277</v>
      </c>
      <c r="C304" s="199">
        <v>32960946</v>
      </c>
      <c r="D304" s="199" t="s">
        <v>2505</v>
      </c>
      <c r="E304" s="199" t="s">
        <v>2436</v>
      </c>
      <c r="F304" s="200">
        <v>43584</v>
      </c>
      <c r="G304" s="200">
        <v>43646</v>
      </c>
      <c r="H304" s="199">
        <v>4798</v>
      </c>
      <c r="I304" s="199">
        <v>4798</v>
      </c>
      <c r="J304" s="199">
        <v>0.71</v>
      </c>
      <c r="K304" s="199">
        <f t="shared" si="4"/>
        <v>3.41</v>
      </c>
    </row>
    <row r="305" spans="2:11" x14ac:dyDescent="0.25">
      <c r="B305" s="198">
        <v>278</v>
      </c>
      <c r="C305" s="199">
        <v>32965207</v>
      </c>
      <c r="D305" s="199" t="s">
        <v>2506</v>
      </c>
      <c r="E305" s="199" t="s">
        <v>2416</v>
      </c>
      <c r="F305" s="200">
        <v>43591</v>
      </c>
      <c r="G305" s="200">
        <v>43611</v>
      </c>
      <c r="H305" s="199">
        <v>651745</v>
      </c>
      <c r="I305" s="199">
        <v>651745</v>
      </c>
      <c r="J305" s="199">
        <v>0.71</v>
      </c>
      <c r="K305" s="199">
        <f t="shared" si="4"/>
        <v>462.74</v>
      </c>
    </row>
    <row r="306" spans="2:11" x14ac:dyDescent="0.25">
      <c r="B306" s="198">
        <v>279</v>
      </c>
      <c r="C306" s="199">
        <v>32971237</v>
      </c>
      <c r="D306" s="199" t="s">
        <v>2507</v>
      </c>
      <c r="E306" s="199" t="s">
        <v>2416</v>
      </c>
      <c r="F306" s="200">
        <v>43586</v>
      </c>
      <c r="G306" s="200">
        <v>43674</v>
      </c>
      <c r="H306" s="199">
        <v>2675873</v>
      </c>
      <c r="I306" s="199">
        <v>2675873</v>
      </c>
      <c r="J306" s="199">
        <v>0.71</v>
      </c>
      <c r="K306" s="199">
        <f t="shared" si="4"/>
        <v>1899.87</v>
      </c>
    </row>
    <row r="307" spans="2:11" x14ac:dyDescent="0.25">
      <c r="B307" s="198">
        <v>280</v>
      </c>
      <c r="C307" s="199">
        <v>32983281</v>
      </c>
      <c r="D307" s="199" t="s">
        <v>2508</v>
      </c>
      <c r="E307" s="199" t="s">
        <v>2424</v>
      </c>
      <c r="F307" s="200">
        <v>43557</v>
      </c>
      <c r="G307" s="200">
        <v>43646</v>
      </c>
      <c r="H307" s="199">
        <v>740</v>
      </c>
      <c r="I307" s="199">
        <v>740</v>
      </c>
      <c r="J307" s="199">
        <v>0.71</v>
      </c>
      <c r="K307" s="199">
        <f t="shared" si="4"/>
        <v>0.53</v>
      </c>
    </row>
    <row r="308" spans="2:11" x14ac:dyDescent="0.25">
      <c r="B308" s="198">
        <v>281</v>
      </c>
      <c r="C308" s="199">
        <v>32983281</v>
      </c>
      <c r="D308" s="199" t="s">
        <v>2508</v>
      </c>
      <c r="E308" s="199" t="s">
        <v>2425</v>
      </c>
      <c r="F308" s="200">
        <v>43557</v>
      </c>
      <c r="G308" s="200">
        <v>43646</v>
      </c>
      <c r="H308" s="199">
        <v>2498</v>
      </c>
      <c r="I308" s="199">
        <v>2498</v>
      </c>
      <c r="J308" s="199">
        <v>0.71</v>
      </c>
      <c r="K308" s="199">
        <f t="shared" si="4"/>
        <v>1.77</v>
      </c>
    </row>
    <row r="309" spans="2:11" x14ac:dyDescent="0.25">
      <c r="B309" s="198">
        <v>282</v>
      </c>
      <c r="C309" s="199">
        <v>32983281</v>
      </c>
      <c r="D309" s="199" t="s">
        <v>2508</v>
      </c>
      <c r="E309" s="199" t="s">
        <v>2426</v>
      </c>
      <c r="F309" s="200">
        <v>43557</v>
      </c>
      <c r="G309" s="200">
        <v>43646</v>
      </c>
      <c r="H309" s="199">
        <v>29544</v>
      </c>
      <c r="I309" s="199">
        <v>29544</v>
      </c>
      <c r="J309" s="199">
        <v>0.71</v>
      </c>
      <c r="K309" s="199">
        <f t="shared" si="4"/>
        <v>20.98</v>
      </c>
    </row>
    <row r="310" spans="2:11" x14ac:dyDescent="0.25">
      <c r="B310" s="198">
        <v>283</v>
      </c>
      <c r="C310" s="199">
        <v>32983281</v>
      </c>
      <c r="D310" s="199" t="s">
        <v>2508</v>
      </c>
      <c r="E310" s="199" t="s">
        <v>2427</v>
      </c>
      <c r="F310" s="200">
        <v>43557</v>
      </c>
      <c r="G310" s="200">
        <v>43646</v>
      </c>
      <c r="H310" s="199">
        <v>16186</v>
      </c>
      <c r="I310" s="199">
        <v>16186</v>
      </c>
      <c r="J310" s="199">
        <v>0.71</v>
      </c>
      <c r="K310" s="199">
        <f t="shared" si="4"/>
        <v>11.49</v>
      </c>
    </row>
    <row r="311" spans="2:11" x14ac:dyDescent="0.25">
      <c r="B311" s="198">
        <v>284</v>
      </c>
      <c r="C311" s="199">
        <v>32983281</v>
      </c>
      <c r="D311" s="199" t="s">
        <v>2508</v>
      </c>
      <c r="E311" s="199" t="s">
        <v>2428</v>
      </c>
      <c r="F311" s="200">
        <v>43557</v>
      </c>
      <c r="G311" s="200">
        <v>43646</v>
      </c>
      <c r="H311" s="199">
        <v>3030</v>
      </c>
      <c r="I311" s="199">
        <v>3030</v>
      </c>
      <c r="J311" s="199">
        <v>0.71</v>
      </c>
      <c r="K311" s="199">
        <f t="shared" si="4"/>
        <v>2.15</v>
      </c>
    </row>
    <row r="312" spans="2:11" x14ac:dyDescent="0.25">
      <c r="B312" s="198">
        <v>285</v>
      </c>
      <c r="C312" s="199">
        <v>32983281</v>
      </c>
      <c r="D312" s="199" t="s">
        <v>2508</v>
      </c>
      <c r="E312" s="199" t="s">
        <v>2429</v>
      </c>
      <c r="F312" s="200">
        <v>43557</v>
      </c>
      <c r="G312" s="200">
        <v>43646</v>
      </c>
      <c r="H312" s="199">
        <v>36304</v>
      </c>
      <c r="I312" s="199">
        <v>36304</v>
      </c>
      <c r="J312" s="199">
        <v>0.71</v>
      </c>
      <c r="K312" s="199">
        <f t="shared" si="4"/>
        <v>25.78</v>
      </c>
    </row>
    <row r="313" spans="2:11" x14ac:dyDescent="0.25">
      <c r="B313" s="198">
        <v>286</v>
      </c>
      <c r="C313" s="199">
        <v>32983459</v>
      </c>
      <c r="D313" s="199" t="s">
        <v>2509</v>
      </c>
      <c r="E313" s="199" t="s">
        <v>2424</v>
      </c>
      <c r="F313" s="200">
        <v>43557</v>
      </c>
      <c r="G313" s="200">
        <v>43646</v>
      </c>
      <c r="H313" s="199">
        <v>2275</v>
      </c>
      <c r="I313" s="199">
        <v>2275</v>
      </c>
      <c r="J313" s="199">
        <v>0.71</v>
      </c>
      <c r="K313" s="199">
        <f t="shared" si="4"/>
        <v>1.62</v>
      </c>
    </row>
    <row r="314" spans="2:11" x14ac:dyDescent="0.25">
      <c r="B314" s="198">
        <v>287</v>
      </c>
      <c r="C314" s="199">
        <v>32983459</v>
      </c>
      <c r="D314" s="199" t="s">
        <v>2509</v>
      </c>
      <c r="E314" s="199" t="s">
        <v>2425</v>
      </c>
      <c r="F314" s="200">
        <v>43557</v>
      </c>
      <c r="G314" s="200">
        <v>43646</v>
      </c>
      <c r="H314" s="199">
        <v>22582</v>
      </c>
      <c r="I314" s="199">
        <v>22582</v>
      </c>
      <c r="J314" s="199">
        <v>0.71</v>
      </c>
      <c r="K314" s="199">
        <f t="shared" si="4"/>
        <v>16.03</v>
      </c>
    </row>
    <row r="315" spans="2:11" x14ac:dyDescent="0.25">
      <c r="B315" s="198">
        <v>288</v>
      </c>
      <c r="C315" s="199">
        <v>32983459</v>
      </c>
      <c r="D315" s="199" t="s">
        <v>2509</v>
      </c>
      <c r="E315" s="199" t="s">
        <v>2426</v>
      </c>
      <c r="F315" s="200">
        <v>43557</v>
      </c>
      <c r="G315" s="200">
        <v>43646</v>
      </c>
      <c r="H315" s="199">
        <v>158461</v>
      </c>
      <c r="I315" s="199">
        <v>158461</v>
      </c>
      <c r="J315" s="199">
        <v>0.71</v>
      </c>
      <c r="K315" s="199">
        <f t="shared" si="4"/>
        <v>112.51</v>
      </c>
    </row>
    <row r="316" spans="2:11" x14ac:dyDescent="0.25">
      <c r="B316" s="198">
        <v>289</v>
      </c>
      <c r="C316" s="199">
        <v>32983459</v>
      </c>
      <c r="D316" s="199" t="s">
        <v>2509</v>
      </c>
      <c r="E316" s="199" t="s">
        <v>2427</v>
      </c>
      <c r="F316" s="200">
        <v>43557</v>
      </c>
      <c r="G316" s="200">
        <v>43646</v>
      </c>
      <c r="H316" s="199">
        <v>87500</v>
      </c>
      <c r="I316" s="199">
        <v>87500</v>
      </c>
      <c r="J316" s="199">
        <v>0.71</v>
      </c>
      <c r="K316" s="199">
        <f t="shared" si="4"/>
        <v>62.13</v>
      </c>
    </row>
    <row r="317" spans="2:11" x14ac:dyDescent="0.25">
      <c r="B317" s="198">
        <v>290</v>
      </c>
      <c r="C317" s="199">
        <v>32983459</v>
      </c>
      <c r="D317" s="199" t="s">
        <v>2509</v>
      </c>
      <c r="E317" s="199" t="s">
        <v>2428</v>
      </c>
      <c r="F317" s="200">
        <v>43557</v>
      </c>
      <c r="G317" s="200">
        <v>43646</v>
      </c>
      <c r="H317" s="199">
        <v>10239</v>
      </c>
      <c r="I317" s="199">
        <v>10239</v>
      </c>
      <c r="J317" s="199">
        <v>0.71</v>
      </c>
      <c r="K317" s="199">
        <f t="shared" si="4"/>
        <v>7.27</v>
      </c>
    </row>
    <row r="318" spans="2:11" x14ac:dyDescent="0.25">
      <c r="B318" s="198">
        <v>291</v>
      </c>
      <c r="C318" s="199">
        <v>32983459</v>
      </c>
      <c r="D318" s="199" t="s">
        <v>2509</v>
      </c>
      <c r="E318" s="199" t="s">
        <v>2429</v>
      </c>
      <c r="F318" s="200">
        <v>43557</v>
      </c>
      <c r="G318" s="200">
        <v>43646</v>
      </c>
      <c r="H318" s="199">
        <v>213147</v>
      </c>
      <c r="I318" s="199">
        <v>213147</v>
      </c>
      <c r="J318" s="199">
        <v>0.71</v>
      </c>
      <c r="K318" s="199">
        <f t="shared" si="4"/>
        <v>151.33000000000001</v>
      </c>
    </row>
    <row r="319" spans="2:11" x14ac:dyDescent="0.25">
      <c r="B319" s="198">
        <v>292</v>
      </c>
      <c r="C319" s="199">
        <v>33003623</v>
      </c>
      <c r="D319" s="199" t="s">
        <v>2510</v>
      </c>
      <c r="E319" s="199" t="s">
        <v>2435</v>
      </c>
      <c r="F319" s="200">
        <v>43584</v>
      </c>
      <c r="G319" s="200">
        <v>43646</v>
      </c>
      <c r="H319" s="199">
        <v>31249</v>
      </c>
      <c r="I319" s="199">
        <v>31249</v>
      </c>
      <c r="J319" s="199">
        <v>0.71</v>
      </c>
      <c r="K319" s="199">
        <f t="shared" si="4"/>
        <v>22.19</v>
      </c>
    </row>
    <row r="320" spans="2:11" x14ac:dyDescent="0.25">
      <c r="B320" s="198">
        <v>293</v>
      </c>
      <c r="C320" s="199">
        <v>33003623</v>
      </c>
      <c r="D320" s="199" t="s">
        <v>2510</v>
      </c>
      <c r="E320" s="199" t="s">
        <v>2436</v>
      </c>
      <c r="F320" s="200">
        <v>43584</v>
      </c>
      <c r="G320" s="200">
        <v>43646</v>
      </c>
      <c r="H320" s="199">
        <v>759</v>
      </c>
      <c r="I320" s="199">
        <v>759</v>
      </c>
      <c r="J320" s="199">
        <v>0.71</v>
      </c>
      <c r="K320" s="199">
        <f t="shared" si="4"/>
        <v>0.54</v>
      </c>
    </row>
    <row r="321" spans="2:11" x14ac:dyDescent="0.25">
      <c r="B321" s="198">
        <v>294</v>
      </c>
      <c r="C321" s="199">
        <v>33008989</v>
      </c>
      <c r="D321" s="199" t="s">
        <v>2511</v>
      </c>
      <c r="E321" s="199" t="s">
        <v>2424</v>
      </c>
      <c r="F321" s="200">
        <v>43558</v>
      </c>
      <c r="G321" s="200">
        <v>43625</v>
      </c>
      <c r="H321" s="199">
        <v>1698</v>
      </c>
      <c r="I321" s="199">
        <v>1698</v>
      </c>
      <c r="J321" s="199">
        <v>0.71</v>
      </c>
      <c r="K321" s="199">
        <f t="shared" si="4"/>
        <v>1.21</v>
      </c>
    </row>
    <row r="322" spans="2:11" x14ac:dyDescent="0.25">
      <c r="B322" s="198">
        <v>295</v>
      </c>
      <c r="C322" s="199">
        <v>33008989</v>
      </c>
      <c r="D322" s="199" t="s">
        <v>2511</v>
      </c>
      <c r="E322" s="199" t="s">
        <v>2425</v>
      </c>
      <c r="F322" s="200">
        <v>43558</v>
      </c>
      <c r="G322" s="200">
        <v>43625</v>
      </c>
      <c r="H322" s="199">
        <v>33243</v>
      </c>
      <c r="I322" s="199">
        <v>33243</v>
      </c>
      <c r="J322" s="199">
        <v>0.71</v>
      </c>
      <c r="K322" s="199">
        <f t="shared" si="4"/>
        <v>23.6</v>
      </c>
    </row>
    <row r="323" spans="2:11" x14ac:dyDescent="0.25">
      <c r="B323" s="198">
        <v>296</v>
      </c>
      <c r="C323" s="199">
        <v>33008989</v>
      </c>
      <c r="D323" s="199" t="s">
        <v>2511</v>
      </c>
      <c r="E323" s="199" t="s">
        <v>2426</v>
      </c>
      <c r="F323" s="200">
        <v>43558</v>
      </c>
      <c r="G323" s="200">
        <v>43625</v>
      </c>
      <c r="H323" s="199">
        <v>129584</v>
      </c>
      <c r="I323" s="199">
        <v>129584</v>
      </c>
      <c r="J323" s="199">
        <v>0.71</v>
      </c>
      <c r="K323" s="199">
        <f t="shared" si="4"/>
        <v>92</v>
      </c>
    </row>
    <row r="324" spans="2:11" x14ac:dyDescent="0.25">
      <c r="B324" s="198">
        <v>297</v>
      </c>
      <c r="C324" s="199">
        <v>33008989</v>
      </c>
      <c r="D324" s="199" t="s">
        <v>2511</v>
      </c>
      <c r="E324" s="199" t="s">
        <v>2427</v>
      </c>
      <c r="F324" s="200">
        <v>43558</v>
      </c>
      <c r="G324" s="200">
        <v>43625</v>
      </c>
      <c r="H324" s="199">
        <v>51544</v>
      </c>
      <c r="I324" s="199">
        <v>51544</v>
      </c>
      <c r="J324" s="199">
        <v>0.71</v>
      </c>
      <c r="K324" s="199">
        <f t="shared" si="4"/>
        <v>36.6</v>
      </c>
    </row>
    <row r="325" spans="2:11" x14ac:dyDescent="0.25">
      <c r="B325" s="198">
        <v>298</v>
      </c>
      <c r="C325" s="199">
        <v>33008989</v>
      </c>
      <c r="D325" s="199" t="s">
        <v>2511</v>
      </c>
      <c r="E325" s="199" t="s">
        <v>2428</v>
      </c>
      <c r="F325" s="200">
        <v>43558</v>
      </c>
      <c r="G325" s="200">
        <v>43625</v>
      </c>
      <c r="H325" s="199">
        <v>8856</v>
      </c>
      <c r="I325" s="199">
        <v>8856</v>
      </c>
      <c r="J325" s="199">
        <v>0.71</v>
      </c>
      <c r="K325" s="199">
        <f t="shared" si="4"/>
        <v>6.29</v>
      </c>
    </row>
    <row r="326" spans="2:11" x14ac:dyDescent="0.25">
      <c r="B326" s="198">
        <v>299</v>
      </c>
      <c r="C326" s="199">
        <v>33008989</v>
      </c>
      <c r="D326" s="199" t="s">
        <v>2511</v>
      </c>
      <c r="E326" s="199" t="s">
        <v>2429</v>
      </c>
      <c r="F326" s="200">
        <v>43558</v>
      </c>
      <c r="G326" s="200">
        <v>43625</v>
      </c>
      <c r="H326" s="199">
        <v>118405</v>
      </c>
      <c r="I326" s="199">
        <v>118405</v>
      </c>
      <c r="J326" s="199">
        <v>0.71</v>
      </c>
      <c r="K326" s="199">
        <f t="shared" si="4"/>
        <v>84.07</v>
      </c>
    </row>
    <row r="327" spans="2:11" x14ac:dyDescent="0.25">
      <c r="B327" s="198">
        <v>300</v>
      </c>
      <c r="C327" s="199">
        <v>33009032</v>
      </c>
      <c r="D327" s="199" t="s">
        <v>2512</v>
      </c>
      <c r="E327" s="199" t="s">
        <v>2424</v>
      </c>
      <c r="F327" s="200">
        <v>43558</v>
      </c>
      <c r="G327" s="200">
        <v>43639</v>
      </c>
      <c r="H327" s="199">
        <v>464</v>
      </c>
      <c r="I327" s="199">
        <v>464</v>
      </c>
      <c r="J327" s="199">
        <v>0.71</v>
      </c>
      <c r="K327" s="199">
        <f t="shared" si="4"/>
        <v>0.33</v>
      </c>
    </row>
    <row r="328" spans="2:11" x14ac:dyDescent="0.25">
      <c r="B328" s="198">
        <v>301</v>
      </c>
      <c r="C328" s="199">
        <v>33009032</v>
      </c>
      <c r="D328" s="199" t="s">
        <v>2512</v>
      </c>
      <c r="E328" s="199" t="s">
        <v>2425</v>
      </c>
      <c r="F328" s="200">
        <v>43558</v>
      </c>
      <c r="G328" s="200">
        <v>43639</v>
      </c>
      <c r="H328" s="199">
        <v>11658</v>
      </c>
      <c r="I328" s="199">
        <v>11658</v>
      </c>
      <c r="J328" s="199">
        <v>0.71</v>
      </c>
      <c r="K328" s="199">
        <f t="shared" si="4"/>
        <v>8.2799999999999994</v>
      </c>
    </row>
    <row r="329" spans="2:11" x14ac:dyDescent="0.25">
      <c r="B329" s="198">
        <v>302</v>
      </c>
      <c r="C329" s="199">
        <v>33009032</v>
      </c>
      <c r="D329" s="199" t="s">
        <v>2512</v>
      </c>
      <c r="E329" s="199" t="s">
        <v>2426</v>
      </c>
      <c r="F329" s="200">
        <v>43558</v>
      </c>
      <c r="G329" s="200">
        <v>43639</v>
      </c>
      <c r="H329" s="199">
        <v>79314</v>
      </c>
      <c r="I329" s="199">
        <v>79314</v>
      </c>
      <c r="J329" s="199">
        <v>0.71</v>
      </c>
      <c r="K329" s="199">
        <f t="shared" si="4"/>
        <v>56.31</v>
      </c>
    </row>
    <row r="330" spans="2:11" x14ac:dyDescent="0.25">
      <c r="B330" s="198">
        <v>303</v>
      </c>
      <c r="C330" s="199">
        <v>33009032</v>
      </c>
      <c r="D330" s="199" t="s">
        <v>2512</v>
      </c>
      <c r="E330" s="199" t="s">
        <v>2427</v>
      </c>
      <c r="F330" s="200">
        <v>43558</v>
      </c>
      <c r="G330" s="200">
        <v>43639</v>
      </c>
      <c r="H330" s="199">
        <v>20527</v>
      </c>
      <c r="I330" s="199">
        <v>20527</v>
      </c>
      <c r="J330" s="199">
        <v>0.71</v>
      </c>
      <c r="K330" s="199">
        <f t="shared" si="4"/>
        <v>14.57</v>
      </c>
    </row>
    <row r="331" spans="2:11" x14ac:dyDescent="0.25">
      <c r="B331" s="198">
        <v>304</v>
      </c>
      <c r="C331" s="199">
        <v>33009032</v>
      </c>
      <c r="D331" s="199" t="s">
        <v>2512</v>
      </c>
      <c r="E331" s="199" t="s">
        <v>2428</v>
      </c>
      <c r="F331" s="200">
        <v>43558</v>
      </c>
      <c r="G331" s="200">
        <v>43639</v>
      </c>
      <c r="H331" s="199">
        <v>3074</v>
      </c>
      <c r="I331" s="199">
        <v>3074</v>
      </c>
      <c r="J331" s="199">
        <v>0.71</v>
      </c>
      <c r="K331" s="199">
        <f t="shared" si="4"/>
        <v>2.1800000000000002</v>
      </c>
    </row>
    <row r="332" spans="2:11" x14ac:dyDescent="0.25">
      <c r="B332" s="198">
        <v>305</v>
      </c>
      <c r="C332" s="199">
        <v>33009032</v>
      </c>
      <c r="D332" s="199" t="s">
        <v>2512</v>
      </c>
      <c r="E332" s="199" t="s">
        <v>2429</v>
      </c>
      <c r="F332" s="200">
        <v>43558</v>
      </c>
      <c r="G332" s="200">
        <v>43639</v>
      </c>
      <c r="H332" s="199">
        <v>75939</v>
      </c>
      <c r="I332" s="199">
        <v>75939</v>
      </c>
      <c r="J332" s="199">
        <v>0.71</v>
      </c>
      <c r="K332" s="199">
        <f t="shared" si="4"/>
        <v>53.92</v>
      </c>
    </row>
    <row r="333" spans="2:11" x14ac:dyDescent="0.25">
      <c r="B333" s="198">
        <v>306</v>
      </c>
      <c r="C333" s="199">
        <v>33009051</v>
      </c>
      <c r="D333" s="199" t="s">
        <v>2513</v>
      </c>
      <c r="E333" s="199" t="s">
        <v>2424</v>
      </c>
      <c r="F333" s="200">
        <v>43558</v>
      </c>
      <c r="G333" s="200">
        <v>43618</v>
      </c>
      <c r="H333" s="199">
        <v>1415</v>
      </c>
      <c r="I333" s="199">
        <v>1415</v>
      </c>
      <c r="J333" s="199">
        <v>0.71</v>
      </c>
      <c r="K333" s="199">
        <f t="shared" si="4"/>
        <v>1</v>
      </c>
    </row>
    <row r="334" spans="2:11" x14ac:dyDescent="0.25">
      <c r="B334" s="198">
        <v>307</v>
      </c>
      <c r="C334" s="199">
        <v>33009051</v>
      </c>
      <c r="D334" s="199" t="s">
        <v>2513</v>
      </c>
      <c r="E334" s="199" t="s">
        <v>2425</v>
      </c>
      <c r="F334" s="200">
        <v>43558</v>
      </c>
      <c r="G334" s="200">
        <v>43618</v>
      </c>
      <c r="H334" s="199">
        <v>32128</v>
      </c>
      <c r="I334" s="199">
        <v>32128</v>
      </c>
      <c r="J334" s="199">
        <v>0.71</v>
      </c>
      <c r="K334" s="199">
        <f t="shared" si="4"/>
        <v>22.81</v>
      </c>
    </row>
    <row r="335" spans="2:11" x14ac:dyDescent="0.25">
      <c r="B335" s="198">
        <v>308</v>
      </c>
      <c r="C335" s="199">
        <v>33009051</v>
      </c>
      <c r="D335" s="199" t="s">
        <v>2513</v>
      </c>
      <c r="E335" s="199" t="s">
        <v>2426</v>
      </c>
      <c r="F335" s="200">
        <v>43558</v>
      </c>
      <c r="G335" s="200">
        <v>43618</v>
      </c>
      <c r="H335" s="199">
        <v>130107</v>
      </c>
      <c r="I335" s="199">
        <v>130107</v>
      </c>
      <c r="J335" s="199">
        <v>0.71</v>
      </c>
      <c r="K335" s="199">
        <f t="shared" si="4"/>
        <v>92.38</v>
      </c>
    </row>
    <row r="336" spans="2:11" x14ac:dyDescent="0.25">
      <c r="B336" s="198">
        <v>309</v>
      </c>
      <c r="C336" s="199">
        <v>33009051</v>
      </c>
      <c r="D336" s="199" t="s">
        <v>2513</v>
      </c>
      <c r="E336" s="199" t="s">
        <v>2427</v>
      </c>
      <c r="F336" s="200">
        <v>43558</v>
      </c>
      <c r="G336" s="200">
        <v>43618</v>
      </c>
      <c r="H336" s="199">
        <v>50005</v>
      </c>
      <c r="I336" s="199">
        <v>50005</v>
      </c>
      <c r="J336" s="199">
        <v>0.71</v>
      </c>
      <c r="K336" s="199">
        <f t="shared" si="4"/>
        <v>35.5</v>
      </c>
    </row>
    <row r="337" spans="2:11" x14ac:dyDescent="0.25">
      <c r="B337" s="198">
        <v>310</v>
      </c>
      <c r="C337" s="199">
        <v>33009051</v>
      </c>
      <c r="D337" s="199" t="s">
        <v>2513</v>
      </c>
      <c r="E337" s="199" t="s">
        <v>2428</v>
      </c>
      <c r="F337" s="200">
        <v>43558</v>
      </c>
      <c r="G337" s="200">
        <v>43618</v>
      </c>
      <c r="H337" s="199">
        <v>3957</v>
      </c>
      <c r="I337" s="199">
        <v>3957</v>
      </c>
      <c r="J337" s="199">
        <v>0.71</v>
      </c>
      <c r="K337" s="199">
        <f t="shared" si="4"/>
        <v>2.81</v>
      </c>
    </row>
    <row r="338" spans="2:11" x14ac:dyDescent="0.25">
      <c r="B338" s="198">
        <v>311</v>
      </c>
      <c r="C338" s="199">
        <v>33009051</v>
      </c>
      <c r="D338" s="199" t="s">
        <v>2513</v>
      </c>
      <c r="E338" s="199" t="s">
        <v>2429</v>
      </c>
      <c r="F338" s="200">
        <v>43558</v>
      </c>
      <c r="G338" s="200">
        <v>43618</v>
      </c>
      <c r="H338" s="199">
        <v>169597</v>
      </c>
      <c r="I338" s="199">
        <v>169597</v>
      </c>
      <c r="J338" s="199">
        <v>0.71</v>
      </c>
      <c r="K338" s="199">
        <f t="shared" si="4"/>
        <v>120.41</v>
      </c>
    </row>
    <row r="339" spans="2:11" x14ac:dyDescent="0.25">
      <c r="B339" s="198">
        <v>312</v>
      </c>
      <c r="C339" s="199">
        <v>33018021</v>
      </c>
      <c r="D339" s="199" t="s">
        <v>2514</v>
      </c>
      <c r="E339" s="199" t="s">
        <v>2426</v>
      </c>
      <c r="F339" s="200">
        <v>43581</v>
      </c>
      <c r="G339" s="200">
        <v>43641</v>
      </c>
      <c r="H339" s="199">
        <v>174573</v>
      </c>
      <c r="I339" s="199">
        <v>174573</v>
      </c>
      <c r="J339" s="199">
        <v>0.71</v>
      </c>
      <c r="K339" s="199">
        <f t="shared" si="4"/>
        <v>123.95</v>
      </c>
    </row>
    <row r="340" spans="2:11" x14ac:dyDescent="0.25">
      <c r="B340" s="198">
        <v>313</v>
      </c>
      <c r="C340" s="199">
        <v>33018021</v>
      </c>
      <c r="D340" s="199" t="s">
        <v>2514</v>
      </c>
      <c r="E340" s="199" t="s">
        <v>2429</v>
      </c>
      <c r="F340" s="200">
        <v>43581</v>
      </c>
      <c r="G340" s="200">
        <v>43641</v>
      </c>
      <c r="H340" s="199">
        <v>113537</v>
      </c>
      <c r="I340" s="199">
        <v>113537</v>
      </c>
      <c r="J340" s="199">
        <v>0.71</v>
      </c>
      <c r="K340" s="199">
        <f t="shared" si="4"/>
        <v>80.61</v>
      </c>
    </row>
    <row r="341" spans="2:11" x14ac:dyDescent="0.25">
      <c r="B341" s="198">
        <v>314</v>
      </c>
      <c r="C341" s="199">
        <v>33037762</v>
      </c>
      <c r="D341" s="199" t="s">
        <v>2515</v>
      </c>
      <c r="E341" s="199" t="s">
        <v>2435</v>
      </c>
      <c r="F341" s="200">
        <v>43584</v>
      </c>
      <c r="G341" s="200">
        <v>43646</v>
      </c>
      <c r="H341" s="199">
        <v>14154</v>
      </c>
      <c r="I341" s="199">
        <v>14154</v>
      </c>
      <c r="J341" s="199">
        <v>0.71</v>
      </c>
      <c r="K341" s="199">
        <f t="shared" si="4"/>
        <v>10.050000000000001</v>
      </c>
    </row>
    <row r="342" spans="2:11" x14ac:dyDescent="0.25">
      <c r="B342" s="198">
        <v>315</v>
      </c>
      <c r="C342" s="199">
        <v>33037762</v>
      </c>
      <c r="D342" s="199" t="s">
        <v>2515</v>
      </c>
      <c r="E342" s="199" t="s">
        <v>2436</v>
      </c>
      <c r="F342" s="200">
        <v>43584</v>
      </c>
      <c r="G342" s="200">
        <v>43646</v>
      </c>
      <c r="H342" s="199">
        <v>171</v>
      </c>
      <c r="I342" s="199">
        <v>171</v>
      </c>
      <c r="J342" s="199">
        <v>0.71</v>
      </c>
      <c r="K342" s="199">
        <f t="shared" si="4"/>
        <v>0.12</v>
      </c>
    </row>
    <row r="343" spans="2:11" x14ac:dyDescent="0.25">
      <c r="B343" s="198">
        <v>316</v>
      </c>
      <c r="C343" s="199">
        <v>33046221</v>
      </c>
      <c r="D343" s="199" t="s">
        <v>2516</v>
      </c>
      <c r="E343" s="199" t="s">
        <v>2425</v>
      </c>
      <c r="F343" s="200">
        <v>43612</v>
      </c>
      <c r="G343" s="200">
        <v>43625</v>
      </c>
      <c r="H343" s="199">
        <v>5103</v>
      </c>
      <c r="I343" s="199">
        <v>5103</v>
      </c>
      <c r="J343" s="199">
        <v>0.71</v>
      </c>
      <c r="K343" s="199">
        <f t="shared" si="4"/>
        <v>3.62</v>
      </c>
    </row>
    <row r="344" spans="2:11" x14ac:dyDescent="0.25">
      <c r="B344" s="198">
        <v>317</v>
      </c>
      <c r="C344" s="199">
        <v>33054458</v>
      </c>
      <c r="D344" s="199" t="s">
        <v>2517</v>
      </c>
      <c r="E344" s="199" t="s">
        <v>2435</v>
      </c>
      <c r="F344" s="200">
        <v>43617</v>
      </c>
      <c r="G344" s="200">
        <v>43646</v>
      </c>
      <c r="H344" s="199">
        <v>53291</v>
      </c>
      <c r="I344" s="199">
        <v>53291</v>
      </c>
      <c r="J344" s="199">
        <v>0.71</v>
      </c>
      <c r="K344" s="199">
        <f t="shared" si="4"/>
        <v>37.840000000000003</v>
      </c>
    </row>
    <row r="345" spans="2:11" x14ac:dyDescent="0.25">
      <c r="B345" s="198">
        <v>318</v>
      </c>
      <c r="C345" s="199">
        <v>33054458</v>
      </c>
      <c r="D345" s="199" t="s">
        <v>2517</v>
      </c>
      <c r="E345" s="199" t="s">
        <v>2436</v>
      </c>
      <c r="F345" s="200">
        <v>43617</v>
      </c>
      <c r="G345" s="200">
        <v>43646</v>
      </c>
      <c r="H345" s="199">
        <v>1047</v>
      </c>
      <c r="I345" s="199">
        <v>1047</v>
      </c>
      <c r="J345" s="199">
        <v>0.71</v>
      </c>
      <c r="K345" s="199">
        <f t="shared" si="4"/>
        <v>0.74</v>
      </c>
    </row>
    <row r="346" spans="2:11" x14ac:dyDescent="0.25">
      <c r="B346" s="198">
        <v>319</v>
      </c>
      <c r="C346" s="199">
        <v>33056105</v>
      </c>
      <c r="D346" s="199" t="s">
        <v>2518</v>
      </c>
      <c r="E346" s="199" t="s">
        <v>2416</v>
      </c>
      <c r="F346" s="200">
        <v>43590</v>
      </c>
      <c r="G346" s="200">
        <v>43596</v>
      </c>
      <c r="H346" s="199">
        <v>469971</v>
      </c>
      <c r="I346" s="199">
        <v>469971</v>
      </c>
      <c r="J346" s="199">
        <v>0.71</v>
      </c>
      <c r="K346" s="199">
        <f t="shared" si="4"/>
        <v>333.68</v>
      </c>
    </row>
    <row r="347" spans="2:11" x14ac:dyDescent="0.25">
      <c r="B347" s="198">
        <v>320</v>
      </c>
      <c r="C347" s="199">
        <v>33077646</v>
      </c>
      <c r="D347" s="199" t="s">
        <v>2519</v>
      </c>
      <c r="E347" s="199" t="s">
        <v>2416</v>
      </c>
      <c r="F347" s="200">
        <v>43603</v>
      </c>
      <c r="G347" s="200">
        <v>43639</v>
      </c>
      <c r="H347" s="199">
        <v>149268</v>
      </c>
      <c r="I347" s="199">
        <v>149268</v>
      </c>
      <c r="J347" s="199">
        <v>0.71</v>
      </c>
      <c r="K347" s="199">
        <f t="shared" si="4"/>
        <v>105.98</v>
      </c>
    </row>
    <row r="348" spans="2:11" x14ac:dyDescent="0.25">
      <c r="B348" s="198">
        <v>321</v>
      </c>
      <c r="C348" s="199">
        <v>33084010</v>
      </c>
      <c r="D348" s="199" t="s">
        <v>2520</v>
      </c>
      <c r="E348" s="199" t="s">
        <v>2424</v>
      </c>
      <c r="F348" s="200">
        <v>43572</v>
      </c>
      <c r="G348" s="200">
        <v>43646</v>
      </c>
      <c r="H348" s="199">
        <v>4914</v>
      </c>
      <c r="I348" s="199">
        <v>4914</v>
      </c>
      <c r="J348" s="199">
        <v>0.71</v>
      </c>
      <c r="K348" s="199">
        <f t="shared" ref="K348:K411" si="5">ROUND(I348*(J348/1000),2)</f>
        <v>3.49</v>
      </c>
    </row>
    <row r="349" spans="2:11" x14ac:dyDescent="0.25">
      <c r="B349" s="198">
        <v>322</v>
      </c>
      <c r="C349" s="199">
        <v>33084010</v>
      </c>
      <c r="D349" s="199" t="s">
        <v>2520</v>
      </c>
      <c r="E349" s="199" t="s">
        <v>2425</v>
      </c>
      <c r="F349" s="200">
        <v>43572</v>
      </c>
      <c r="G349" s="200">
        <v>43646</v>
      </c>
      <c r="H349" s="199">
        <v>23542</v>
      </c>
      <c r="I349" s="199">
        <v>23542</v>
      </c>
      <c r="J349" s="199">
        <v>0.71</v>
      </c>
      <c r="K349" s="199">
        <f t="shared" si="5"/>
        <v>16.71</v>
      </c>
    </row>
    <row r="350" spans="2:11" x14ac:dyDescent="0.25">
      <c r="B350" s="198">
        <v>323</v>
      </c>
      <c r="C350" s="199">
        <v>33084010</v>
      </c>
      <c r="D350" s="199" t="s">
        <v>2520</v>
      </c>
      <c r="E350" s="199" t="s">
        <v>2426</v>
      </c>
      <c r="F350" s="200">
        <v>43572</v>
      </c>
      <c r="G350" s="200">
        <v>43646</v>
      </c>
      <c r="H350" s="199">
        <v>780096</v>
      </c>
      <c r="I350" s="199">
        <v>780096</v>
      </c>
      <c r="J350" s="199">
        <v>0.71</v>
      </c>
      <c r="K350" s="199">
        <f t="shared" si="5"/>
        <v>553.87</v>
      </c>
    </row>
    <row r="351" spans="2:11" x14ac:dyDescent="0.25">
      <c r="B351" s="198">
        <v>324</v>
      </c>
      <c r="C351" s="199">
        <v>33084010</v>
      </c>
      <c r="D351" s="199" t="s">
        <v>2520</v>
      </c>
      <c r="E351" s="199" t="s">
        <v>2427</v>
      </c>
      <c r="F351" s="200">
        <v>43572</v>
      </c>
      <c r="G351" s="200">
        <v>43646</v>
      </c>
      <c r="H351" s="199">
        <v>368700</v>
      </c>
      <c r="I351" s="199">
        <v>368700</v>
      </c>
      <c r="J351" s="199">
        <v>0.71</v>
      </c>
      <c r="K351" s="199">
        <f t="shared" si="5"/>
        <v>261.77999999999997</v>
      </c>
    </row>
    <row r="352" spans="2:11" x14ac:dyDescent="0.25">
      <c r="B352" s="198">
        <v>325</v>
      </c>
      <c r="C352" s="199">
        <v>33084010</v>
      </c>
      <c r="D352" s="199" t="s">
        <v>2520</v>
      </c>
      <c r="E352" s="199" t="s">
        <v>2428</v>
      </c>
      <c r="F352" s="200">
        <v>43572</v>
      </c>
      <c r="G352" s="200">
        <v>43646</v>
      </c>
      <c r="H352" s="199">
        <v>58166</v>
      </c>
      <c r="I352" s="199">
        <v>58166</v>
      </c>
      <c r="J352" s="199">
        <v>0.71</v>
      </c>
      <c r="K352" s="199">
        <f t="shared" si="5"/>
        <v>41.3</v>
      </c>
    </row>
    <row r="353" spans="2:11" x14ac:dyDescent="0.25">
      <c r="B353" s="198">
        <v>326</v>
      </c>
      <c r="C353" s="199">
        <v>33084010</v>
      </c>
      <c r="D353" s="199" t="s">
        <v>2520</v>
      </c>
      <c r="E353" s="199" t="s">
        <v>2429</v>
      </c>
      <c r="F353" s="200">
        <v>43572</v>
      </c>
      <c r="G353" s="200">
        <v>43646</v>
      </c>
      <c r="H353" s="199">
        <v>1029695</v>
      </c>
      <c r="I353" s="199">
        <v>1029695</v>
      </c>
      <c r="J353" s="199">
        <v>0.71</v>
      </c>
      <c r="K353" s="199">
        <f t="shared" si="5"/>
        <v>731.08</v>
      </c>
    </row>
    <row r="354" spans="2:11" x14ac:dyDescent="0.25">
      <c r="B354" s="198">
        <v>327</v>
      </c>
      <c r="C354" s="199">
        <v>33088059</v>
      </c>
      <c r="D354" s="199" t="s">
        <v>2521</v>
      </c>
      <c r="E354" s="199" t="s">
        <v>2435</v>
      </c>
      <c r="F354" s="200">
        <v>43563</v>
      </c>
      <c r="G354" s="200">
        <v>43646</v>
      </c>
      <c r="H354" s="199">
        <v>426711</v>
      </c>
      <c r="I354" s="199">
        <v>426711</v>
      </c>
      <c r="J354" s="199">
        <v>0.71</v>
      </c>
      <c r="K354" s="199">
        <f t="shared" si="5"/>
        <v>302.95999999999998</v>
      </c>
    </row>
    <row r="355" spans="2:11" x14ac:dyDescent="0.25">
      <c r="B355" s="198">
        <v>328</v>
      </c>
      <c r="C355" s="199">
        <v>33088059</v>
      </c>
      <c r="D355" s="199" t="s">
        <v>2521</v>
      </c>
      <c r="E355" s="199" t="s">
        <v>2436</v>
      </c>
      <c r="F355" s="200">
        <v>43563</v>
      </c>
      <c r="G355" s="200">
        <v>43646</v>
      </c>
      <c r="H355" s="199">
        <v>13773</v>
      </c>
      <c r="I355" s="199">
        <v>13773</v>
      </c>
      <c r="J355" s="199">
        <v>0.71</v>
      </c>
      <c r="K355" s="199">
        <f t="shared" si="5"/>
        <v>9.7799999999999994</v>
      </c>
    </row>
    <row r="356" spans="2:11" x14ac:dyDescent="0.25">
      <c r="B356" s="198">
        <v>329</v>
      </c>
      <c r="C356" s="199">
        <v>33099809</v>
      </c>
      <c r="D356" s="199" t="s">
        <v>2522</v>
      </c>
      <c r="E356" s="199" t="s">
        <v>2429</v>
      </c>
      <c r="F356" s="200">
        <v>43563</v>
      </c>
      <c r="G356" s="200">
        <v>43597</v>
      </c>
      <c r="H356" s="199">
        <v>70110</v>
      </c>
      <c r="I356" s="199">
        <v>70110</v>
      </c>
      <c r="J356" s="199">
        <v>0.71</v>
      </c>
      <c r="K356" s="199">
        <f t="shared" si="5"/>
        <v>49.78</v>
      </c>
    </row>
    <row r="357" spans="2:11" x14ac:dyDescent="0.25">
      <c r="B357" s="198">
        <v>330</v>
      </c>
      <c r="C357" s="199">
        <v>33127760</v>
      </c>
      <c r="D357" s="199" t="s">
        <v>2523</v>
      </c>
      <c r="E357" s="199" t="s">
        <v>2424</v>
      </c>
      <c r="F357" s="200">
        <v>43564</v>
      </c>
      <c r="G357" s="200">
        <v>43646</v>
      </c>
      <c r="H357" s="199">
        <v>8551</v>
      </c>
      <c r="I357" s="199">
        <v>8551</v>
      </c>
      <c r="J357" s="199">
        <v>0.71</v>
      </c>
      <c r="K357" s="199">
        <f t="shared" si="5"/>
        <v>6.07</v>
      </c>
    </row>
    <row r="358" spans="2:11" x14ac:dyDescent="0.25">
      <c r="B358" s="198">
        <v>331</v>
      </c>
      <c r="C358" s="199">
        <v>33127760</v>
      </c>
      <c r="D358" s="199" t="s">
        <v>2523</v>
      </c>
      <c r="E358" s="199" t="s">
        <v>2425</v>
      </c>
      <c r="F358" s="200">
        <v>43564</v>
      </c>
      <c r="G358" s="200">
        <v>43646</v>
      </c>
      <c r="H358" s="199">
        <v>233759</v>
      </c>
      <c r="I358" s="199">
        <v>233759</v>
      </c>
      <c r="J358" s="199">
        <v>0.71</v>
      </c>
      <c r="K358" s="199">
        <f t="shared" si="5"/>
        <v>165.97</v>
      </c>
    </row>
    <row r="359" spans="2:11" x14ac:dyDescent="0.25">
      <c r="B359" s="198">
        <v>332</v>
      </c>
      <c r="C359" s="199">
        <v>33127760</v>
      </c>
      <c r="D359" s="199" t="s">
        <v>2523</v>
      </c>
      <c r="E359" s="199" t="s">
        <v>2426</v>
      </c>
      <c r="F359" s="200">
        <v>43564</v>
      </c>
      <c r="G359" s="200">
        <v>43646</v>
      </c>
      <c r="H359" s="199">
        <v>1035622</v>
      </c>
      <c r="I359" s="199">
        <v>1035622</v>
      </c>
      <c r="J359" s="199">
        <v>0.71</v>
      </c>
      <c r="K359" s="199">
        <f t="shared" si="5"/>
        <v>735.29</v>
      </c>
    </row>
    <row r="360" spans="2:11" x14ac:dyDescent="0.25">
      <c r="B360" s="198">
        <v>333</v>
      </c>
      <c r="C360" s="199">
        <v>33127760</v>
      </c>
      <c r="D360" s="199" t="s">
        <v>2523</v>
      </c>
      <c r="E360" s="199" t="s">
        <v>2427</v>
      </c>
      <c r="F360" s="200">
        <v>43564</v>
      </c>
      <c r="G360" s="200">
        <v>43646</v>
      </c>
      <c r="H360" s="199">
        <v>429954</v>
      </c>
      <c r="I360" s="199">
        <v>429954</v>
      </c>
      <c r="J360" s="199">
        <v>0.71</v>
      </c>
      <c r="K360" s="199">
        <f t="shared" si="5"/>
        <v>305.27</v>
      </c>
    </row>
    <row r="361" spans="2:11" x14ac:dyDescent="0.25">
      <c r="B361" s="198">
        <v>334</v>
      </c>
      <c r="C361" s="199">
        <v>33127760</v>
      </c>
      <c r="D361" s="199" t="s">
        <v>2523</v>
      </c>
      <c r="E361" s="199" t="s">
        <v>2428</v>
      </c>
      <c r="F361" s="200">
        <v>43564</v>
      </c>
      <c r="G361" s="200">
        <v>43646</v>
      </c>
      <c r="H361" s="199">
        <v>43093</v>
      </c>
      <c r="I361" s="199">
        <v>43093</v>
      </c>
      <c r="J361" s="199">
        <v>0.71</v>
      </c>
      <c r="K361" s="199">
        <f t="shared" si="5"/>
        <v>30.6</v>
      </c>
    </row>
    <row r="362" spans="2:11" x14ac:dyDescent="0.25">
      <c r="B362" s="198">
        <v>335</v>
      </c>
      <c r="C362" s="199">
        <v>33127760</v>
      </c>
      <c r="D362" s="199" t="s">
        <v>2523</v>
      </c>
      <c r="E362" s="199" t="s">
        <v>2429</v>
      </c>
      <c r="F362" s="200">
        <v>43564</v>
      </c>
      <c r="G362" s="200">
        <v>43646</v>
      </c>
      <c r="H362" s="199">
        <v>1095129</v>
      </c>
      <c r="I362" s="199">
        <v>1095129</v>
      </c>
      <c r="J362" s="199">
        <v>0.71</v>
      </c>
      <c r="K362" s="199">
        <f t="shared" si="5"/>
        <v>777.54</v>
      </c>
    </row>
    <row r="363" spans="2:11" x14ac:dyDescent="0.25">
      <c r="B363" s="198">
        <v>336</v>
      </c>
      <c r="C363" s="199">
        <v>33127768</v>
      </c>
      <c r="D363" s="199" t="s">
        <v>2524</v>
      </c>
      <c r="E363" s="199" t="s">
        <v>2424</v>
      </c>
      <c r="F363" s="200">
        <v>43564</v>
      </c>
      <c r="G363" s="200">
        <v>43646</v>
      </c>
      <c r="H363" s="199">
        <v>6778</v>
      </c>
      <c r="I363" s="199">
        <v>6778</v>
      </c>
      <c r="J363" s="199">
        <v>0.71</v>
      </c>
      <c r="K363" s="199">
        <f t="shared" si="5"/>
        <v>4.8099999999999996</v>
      </c>
    </row>
    <row r="364" spans="2:11" x14ac:dyDescent="0.25">
      <c r="B364" s="198">
        <v>337</v>
      </c>
      <c r="C364" s="199">
        <v>33127768</v>
      </c>
      <c r="D364" s="199" t="s">
        <v>2524</v>
      </c>
      <c r="E364" s="199" t="s">
        <v>2425</v>
      </c>
      <c r="F364" s="200">
        <v>43564</v>
      </c>
      <c r="G364" s="200">
        <v>43646</v>
      </c>
      <c r="H364" s="199">
        <v>161382</v>
      </c>
      <c r="I364" s="199">
        <v>161382</v>
      </c>
      <c r="J364" s="199">
        <v>0.71</v>
      </c>
      <c r="K364" s="199">
        <f t="shared" si="5"/>
        <v>114.58</v>
      </c>
    </row>
    <row r="365" spans="2:11" x14ac:dyDescent="0.25">
      <c r="B365" s="198">
        <v>338</v>
      </c>
      <c r="C365" s="199">
        <v>33127768</v>
      </c>
      <c r="D365" s="199" t="s">
        <v>2524</v>
      </c>
      <c r="E365" s="199" t="s">
        <v>2426</v>
      </c>
      <c r="F365" s="200">
        <v>43564</v>
      </c>
      <c r="G365" s="200">
        <v>43646</v>
      </c>
      <c r="H365" s="199">
        <v>914544</v>
      </c>
      <c r="I365" s="199">
        <v>914544</v>
      </c>
      <c r="J365" s="199">
        <v>0.71</v>
      </c>
      <c r="K365" s="199">
        <f t="shared" si="5"/>
        <v>649.33000000000004</v>
      </c>
    </row>
    <row r="366" spans="2:11" x14ac:dyDescent="0.25">
      <c r="B366" s="198">
        <v>339</v>
      </c>
      <c r="C366" s="199">
        <v>33127768</v>
      </c>
      <c r="D366" s="199" t="s">
        <v>2524</v>
      </c>
      <c r="E366" s="199" t="s">
        <v>2427</v>
      </c>
      <c r="F366" s="200">
        <v>43564</v>
      </c>
      <c r="G366" s="200">
        <v>43646</v>
      </c>
      <c r="H366" s="199">
        <v>385781</v>
      </c>
      <c r="I366" s="199">
        <v>385781</v>
      </c>
      <c r="J366" s="199">
        <v>0.71</v>
      </c>
      <c r="K366" s="199">
        <f t="shared" si="5"/>
        <v>273.89999999999998</v>
      </c>
    </row>
    <row r="367" spans="2:11" x14ac:dyDescent="0.25">
      <c r="B367" s="198">
        <v>340</v>
      </c>
      <c r="C367" s="199">
        <v>33127768</v>
      </c>
      <c r="D367" s="199" t="s">
        <v>2524</v>
      </c>
      <c r="E367" s="199" t="s">
        <v>2428</v>
      </c>
      <c r="F367" s="200">
        <v>43564</v>
      </c>
      <c r="G367" s="200">
        <v>43646</v>
      </c>
      <c r="H367" s="199">
        <v>36916</v>
      </c>
      <c r="I367" s="199">
        <v>36916</v>
      </c>
      <c r="J367" s="199">
        <v>0.71</v>
      </c>
      <c r="K367" s="199">
        <f t="shared" si="5"/>
        <v>26.21</v>
      </c>
    </row>
    <row r="368" spans="2:11" x14ac:dyDescent="0.25">
      <c r="B368" s="198">
        <v>341</v>
      </c>
      <c r="C368" s="199">
        <v>33127768</v>
      </c>
      <c r="D368" s="199" t="s">
        <v>2524</v>
      </c>
      <c r="E368" s="199" t="s">
        <v>2429</v>
      </c>
      <c r="F368" s="200">
        <v>43564</v>
      </c>
      <c r="G368" s="200">
        <v>43646</v>
      </c>
      <c r="H368" s="199">
        <v>987209</v>
      </c>
      <c r="I368" s="199">
        <v>987209</v>
      </c>
      <c r="J368" s="199">
        <v>0.71</v>
      </c>
      <c r="K368" s="199">
        <f t="shared" si="5"/>
        <v>700.92</v>
      </c>
    </row>
    <row r="369" spans="2:11" x14ac:dyDescent="0.25">
      <c r="B369" s="198">
        <v>342</v>
      </c>
      <c r="C369" s="199">
        <v>33127781</v>
      </c>
      <c r="D369" s="199" t="s">
        <v>2525</v>
      </c>
      <c r="E369" s="199" t="s">
        <v>2424</v>
      </c>
      <c r="F369" s="200">
        <v>43564</v>
      </c>
      <c r="G369" s="200">
        <v>43639</v>
      </c>
      <c r="H369" s="199">
        <v>6201</v>
      </c>
      <c r="I369" s="199">
        <v>6201</v>
      </c>
      <c r="J369" s="199">
        <v>0.71</v>
      </c>
      <c r="K369" s="199">
        <f t="shared" si="5"/>
        <v>4.4000000000000004</v>
      </c>
    </row>
    <row r="370" spans="2:11" x14ac:dyDescent="0.25">
      <c r="B370" s="198">
        <v>343</v>
      </c>
      <c r="C370" s="199">
        <v>33127781</v>
      </c>
      <c r="D370" s="199" t="s">
        <v>2525</v>
      </c>
      <c r="E370" s="199" t="s">
        <v>2425</v>
      </c>
      <c r="F370" s="200">
        <v>43564</v>
      </c>
      <c r="G370" s="200">
        <v>43639</v>
      </c>
      <c r="H370" s="199">
        <v>145054</v>
      </c>
      <c r="I370" s="199">
        <v>145054</v>
      </c>
      <c r="J370" s="199">
        <v>0.71</v>
      </c>
      <c r="K370" s="199">
        <f t="shared" si="5"/>
        <v>102.99</v>
      </c>
    </row>
    <row r="371" spans="2:11" x14ac:dyDescent="0.25">
      <c r="B371" s="198">
        <v>344</v>
      </c>
      <c r="C371" s="199">
        <v>33127781</v>
      </c>
      <c r="D371" s="199" t="s">
        <v>2525</v>
      </c>
      <c r="E371" s="199" t="s">
        <v>2426</v>
      </c>
      <c r="F371" s="200">
        <v>43564</v>
      </c>
      <c r="G371" s="200">
        <v>43639</v>
      </c>
      <c r="H371" s="199">
        <v>954756</v>
      </c>
      <c r="I371" s="199">
        <v>954756</v>
      </c>
      <c r="J371" s="199">
        <v>0.71</v>
      </c>
      <c r="K371" s="199">
        <f t="shared" si="5"/>
        <v>677.88</v>
      </c>
    </row>
    <row r="372" spans="2:11" x14ac:dyDescent="0.25">
      <c r="B372" s="198">
        <v>345</v>
      </c>
      <c r="C372" s="199">
        <v>33127781</v>
      </c>
      <c r="D372" s="199" t="s">
        <v>2525</v>
      </c>
      <c r="E372" s="199" t="s">
        <v>2427</v>
      </c>
      <c r="F372" s="200">
        <v>43564</v>
      </c>
      <c r="G372" s="200">
        <v>43639</v>
      </c>
      <c r="H372" s="199">
        <v>385641</v>
      </c>
      <c r="I372" s="199">
        <v>385641</v>
      </c>
      <c r="J372" s="199">
        <v>0.71</v>
      </c>
      <c r="K372" s="199">
        <f t="shared" si="5"/>
        <v>273.81</v>
      </c>
    </row>
    <row r="373" spans="2:11" x14ac:dyDescent="0.25">
      <c r="B373" s="198">
        <v>346</v>
      </c>
      <c r="C373" s="199">
        <v>33127781</v>
      </c>
      <c r="D373" s="199" t="s">
        <v>2525</v>
      </c>
      <c r="E373" s="199" t="s">
        <v>2428</v>
      </c>
      <c r="F373" s="200">
        <v>43564</v>
      </c>
      <c r="G373" s="200">
        <v>43639</v>
      </c>
      <c r="H373" s="199">
        <v>35594</v>
      </c>
      <c r="I373" s="199">
        <v>35594</v>
      </c>
      <c r="J373" s="199">
        <v>0.71</v>
      </c>
      <c r="K373" s="199">
        <f t="shared" si="5"/>
        <v>25.27</v>
      </c>
    </row>
    <row r="374" spans="2:11" x14ac:dyDescent="0.25">
      <c r="B374" s="198">
        <v>347</v>
      </c>
      <c r="C374" s="199">
        <v>33127781</v>
      </c>
      <c r="D374" s="199" t="s">
        <v>2525</v>
      </c>
      <c r="E374" s="199" t="s">
        <v>2429</v>
      </c>
      <c r="F374" s="200">
        <v>43564</v>
      </c>
      <c r="G374" s="200">
        <v>43639</v>
      </c>
      <c r="H374" s="199">
        <v>1097720</v>
      </c>
      <c r="I374" s="199">
        <v>1097720</v>
      </c>
      <c r="J374" s="199">
        <v>0.71</v>
      </c>
      <c r="K374" s="199">
        <f t="shared" si="5"/>
        <v>779.38</v>
      </c>
    </row>
    <row r="375" spans="2:11" x14ac:dyDescent="0.25">
      <c r="B375" s="198">
        <v>348</v>
      </c>
      <c r="C375" s="199">
        <v>33127911</v>
      </c>
      <c r="D375" s="199" t="s">
        <v>2526</v>
      </c>
      <c r="E375" s="199" t="s">
        <v>2424</v>
      </c>
      <c r="F375" s="200">
        <v>43565</v>
      </c>
      <c r="G375" s="200">
        <v>43646</v>
      </c>
      <c r="H375" s="199">
        <v>31271</v>
      </c>
      <c r="I375" s="199">
        <v>31271</v>
      </c>
      <c r="J375" s="199">
        <v>0.71</v>
      </c>
      <c r="K375" s="199">
        <f t="shared" si="5"/>
        <v>22.2</v>
      </c>
    </row>
    <row r="376" spans="2:11" x14ac:dyDescent="0.25">
      <c r="B376" s="198">
        <v>349</v>
      </c>
      <c r="C376" s="199">
        <v>33127911</v>
      </c>
      <c r="D376" s="199" t="s">
        <v>2526</v>
      </c>
      <c r="E376" s="199" t="s">
        <v>2425</v>
      </c>
      <c r="F376" s="200">
        <v>43565</v>
      </c>
      <c r="G376" s="200">
        <v>43646</v>
      </c>
      <c r="H376" s="199">
        <v>761356</v>
      </c>
      <c r="I376" s="199">
        <v>761356</v>
      </c>
      <c r="J376" s="199">
        <v>0.71</v>
      </c>
      <c r="K376" s="199">
        <f t="shared" si="5"/>
        <v>540.55999999999995</v>
      </c>
    </row>
    <row r="377" spans="2:11" x14ac:dyDescent="0.25">
      <c r="B377" s="198">
        <v>350</v>
      </c>
      <c r="C377" s="199">
        <v>33127911</v>
      </c>
      <c r="D377" s="199" t="s">
        <v>2526</v>
      </c>
      <c r="E377" s="199" t="s">
        <v>2426</v>
      </c>
      <c r="F377" s="200">
        <v>43565</v>
      </c>
      <c r="G377" s="200">
        <v>43646</v>
      </c>
      <c r="H377" s="199">
        <v>1911950</v>
      </c>
      <c r="I377" s="199">
        <v>1911950</v>
      </c>
      <c r="J377" s="199">
        <v>0.71</v>
      </c>
      <c r="K377" s="199">
        <f t="shared" si="5"/>
        <v>1357.48</v>
      </c>
    </row>
    <row r="378" spans="2:11" x14ac:dyDescent="0.25">
      <c r="B378" s="198">
        <v>351</v>
      </c>
      <c r="C378" s="199">
        <v>33127911</v>
      </c>
      <c r="D378" s="199" t="s">
        <v>2526</v>
      </c>
      <c r="E378" s="199" t="s">
        <v>2427</v>
      </c>
      <c r="F378" s="200">
        <v>43565</v>
      </c>
      <c r="G378" s="200">
        <v>43646</v>
      </c>
      <c r="H378" s="199">
        <v>791881</v>
      </c>
      <c r="I378" s="199">
        <v>791881</v>
      </c>
      <c r="J378" s="199">
        <v>0.71</v>
      </c>
      <c r="K378" s="199">
        <f t="shared" si="5"/>
        <v>562.24</v>
      </c>
    </row>
    <row r="379" spans="2:11" x14ac:dyDescent="0.25">
      <c r="B379" s="198">
        <v>352</v>
      </c>
      <c r="C379" s="199">
        <v>33127911</v>
      </c>
      <c r="D379" s="199" t="s">
        <v>2526</v>
      </c>
      <c r="E379" s="199" t="s">
        <v>2428</v>
      </c>
      <c r="F379" s="200">
        <v>43565</v>
      </c>
      <c r="G379" s="200">
        <v>43646</v>
      </c>
      <c r="H379" s="199">
        <v>88956</v>
      </c>
      <c r="I379" s="199">
        <v>88956</v>
      </c>
      <c r="J379" s="199">
        <v>0.71</v>
      </c>
      <c r="K379" s="199">
        <f t="shared" si="5"/>
        <v>63.16</v>
      </c>
    </row>
    <row r="380" spans="2:11" x14ac:dyDescent="0.25">
      <c r="B380" s="198">
        <v>353</v>
      </c>
      <c r="C380" s="199">
        <v>33127911</v>
      </c>
      <c r="D380" s="199" t="s">
        <v>2526</v>
      </c>
      <c r="E380" s="199" t="s">
        <v>2429</v>
      </c>
      <c r="F380" s="200">
        <v>43565</v>
      </c>
      <c r="G380" s="200">
        <v>43646</v>
      </c>
      <c r="H380" s="199">
        <v>2229831</v>
      </c>
      <c r="I380" s="199">
        <v>2229831</v>
      </c>
      <c r="J380" s="199">
        <v>0.71</v>
      </c>
      <c r="K380" s="199">
        <f t="shared" si="5"/>
        <v>1583.18</v>
      </c>
    </row>
    <row r="381" spans="2:11" x14ac:dyDescent="0.25">
      <c r="B381" s="198">
        <v>354</v>
      </c>
      <c r="C381" s="199">
        <v>33128144</v>
      </c>
      <c r="D381" s="199" t="s">
        <v>2527</v>
      </c>
      <c r="E381" s="199" t="s">
        <v>2424</v>
      </c>
      <c r="F381" s="200">
        <v>43565</v>
      </c>
      <c r="G381" s="200">
        <v>43646</v>
      </c>
      <c r="H381" s="199">
        <v>121693</v>
      </c>
      <c r="I381" s="199">
        <v>121693</v>
      </c>
      <c r="J381" s="199">
        <v>0.71</v>
      </c>
      <c r="K381" s="199">
        <f t="shared" si="5"/>
        <v>86.4</v>
      </c>
    </row>
    <row r="382" spans="2:11" x14ac:dyDescent="0.25">
      <c r="B382" s="198">
        <v>355</v>
      </c>
      <c r="C382" s="199">
        <v>33128144</v>
      </c>
      <c r="D382" s="199" t="s">
        <v>2527</v>
      </c>
      <c r="E382" s="199" t="s">
        <v>2425</v>
      </c>
      <c r="F382" s="200">
        <v>43565</v>
      </c>
      <c r="G382" s="200">
        <v>43646</v>
      </c>
      <c r="H382" s="199">
        <v>2734644</v>
      </c>
      <c r="I382" s="199">
        <v>2734644</v>
      </c>
      <c r="J382" s="199">
        <v>0.71</v>
      </c>
      <c r="K382" s="199">
        <f t="shared" si="5"/>
        <v>1941.6</v>
      </c>
    </row>
    <row r="383" spans="2:11" x14ac:dyDescent="0.25">
      <c r="B383" s="198">
        <v>356</v>
      </c>
      <c r="C383" s="199">
        <v>33128144</v>
      </c>
      <c r="D383" s="199" t="s">
        <v>2527</v>
      </c>
      <c r="E383" s="199" t="s">
        <v>2426</v>
      </c>
      <c r="F383" s="200">
        <v>43565</v>
      </c>
      <c r="G383" s="200">
        <v>43646</v>
      </c>
      <c r="H383" s="199">
        <v>6776650</v>
      </c>
      <c r="I383" s="199">
        <v>6776650</v>
      </c>
      <c r="J383" s="199">
        <v>0.71</v>
      </c>
      <c r="K383" s="199">
        <f t="shared" si="5"/>
        <v>4811.42</v>
      </c>
    </row>
    <row r="384" spans="2:11" x14ac:dyDescent="0.25">
      <c r="B384" s="198">
        <v>357</v>
      </c>
      <c r="C384" s="199">
        <v>33128144</v>
      </c>
      <c r="D384" s="199" t="s">
        <v>2527</v>
      </c>
      <c r="E384" s="199" t="s">
        <v>2427</v>
      </c>
      <c r="F384" s="200">
        <v>43565</v>
      </c>
      <c r="G384" s="200">
        <v>43646</v>
      </c>
      <c r="H384" s="199">
        <v>2979264</v>
      </c>
      <c r="I384" s="199">
        <v>2979264</v>
      </c>
      <c r="J384" s="199">
        <v>0.71</v>
      </c>
      <c r="K384" s="199">
        <f t="shared" si="5"/>
        <v>2115.2800000000002</v>
      </c>
    </row>
    <row r="385" spans="2:11" x14ac:dyDescent="0.25">
      <c r="B385" s="198">
        <v>358</v>
      </c>
      <c r="C385" s="199">
        <v>33128144</v>
      </c>
      <c r="D385" s="199" t="s">
        <v>2527</v>
      </c>
      <c r="E385" s="199" t="s">
        <v>2428</v>
      </c>
      <c r="F385" s="200">
        <v>43565</v>
      </c>
      <c r="G385" s="200">
        <v>43646</v>
      </c>
      <c r="H385" s="199">
        <v>347071</v>
      </c>
      <c r="I385" s="199">
        <v>347071</v>
      </c>
      <c r="J385" s="199">
        <v>0.71</v>
      </c>
      <c r="K385" s="199">
        <f t="shared" si="5"/>
        <v>246.42</v>
      </c>
    </row>
    <row r="386" spans="2:11" x14ac:dyDescent="0.25">
      <c r="B386" s="198">
        <v>359</v>
      </c>
      <c r="C386" s="199">
        <v>33128144</v>
      </c>
      <c r="D386" s="199" t="s">
        <v>2527</v>
      </c>
      <c r="E386" s="199" t="s">
        <v>2429</v>
      </c>
      <c r="F386" s="200">
        <v>43565</v>
      </c>
      <c r="G386" s="200">
        <v>43646</v>
      </c>
      <c r="H386" s="199">
        <v>7453284</v>
      </c>
      <c r="I386" s="199">
        <v>7453284</v>
      </c>
      <c r="J386" s="199">
        <v>0.71</v>
      </c>
      <c r="K386" s="199">
        <f t="shared" si="5"/>
        <v>5291.83</v>
      </c>
    </row>
    <row r="387" spans="2:11" x14ac:dyDescent="0.25">
      <c r="B387" s="198">
        <v>360</v>
      </c>
      <c r="C387" s="199">
        <v>33132976</v>
      </c>
      <c r="D387" s="199" t="s">
        <v>2528</v>
      </c>
      <c r="E387" s="199" t="s">
        <v>2418</v>
      </c>
      <c r="F387" s="200">
        <v>43564</v>
      </c>
      <c r="G387" s="200">
        <v>43830</v>
      </c>
      <c r="H387" s="199">
        <v>328009</v>
      </c>
      <c r="I387" s="199">
        <v>328009</v>
      </c>
      <c r="J387" s="199">
        <v>0.71</v>
      </c>
      <c r="K387" s="199">
        <f t="shared" si="5"/>
        <v>232.89</v>
      </c>
    </row>
    <row r="388" spans="2:11" x14ac:dyDescent="0.25">
      <c r="B388" s="198">
        <v>361</v>
      </c>
      <c r="C388" s="199">
        <v>33132976</v>
      </c>
      <c r="D388" s="199" t="s">
        <v>2528</v>
      </c>
      <c r="E388" s="199" t="s">
        <v>2416</v>
      </c>
      <c r="F388" s="200">
        <v>43564</v>
      </c>
      <c r="G388" s="200">
        <v>43830</v>
      </c>
      <c r="H388" s="199">
        <v>332938</v>
      </c>
      <c r="I388" s="199">
        <v>332938</v>
      </c>
      <c r="J388" s="199">
        <v>0.71</v>
      </c>
      <c r="K388" s="199">
        <f t="shared" si="5"/>
        <v>236.39</v>
      </c>
    </row>
    <row r="389" spans="2:11" x14ac:dyDescent="0.25">
      <c r="B389" s="198">
        <v>362</v>
      </c>
      <c r="C389" s="199">
        <v>33155069</v>
      </c>
      <c r="D389" s="199" t="s">
        <v>2529</v>
      </c>
      <c r="E389" s="199" t="s">
        <v>2435</v>
      </c>
      <c r="F389" s="200">
        <v>43586</v>
      </c>
      <c r="G389" s="200">
        <v>43595</v>
      </c>
      <c r="H389" s="199">
        <v>58550</v>
      </c>
      <c r="I389" s="199">
        <v>58550</v>
      </c>
      <c r="J389" s="199">
        <v>0.71</v>
      </c>
      <c r="K389" s="199">
        <f t="shared" si="5"/>
        <v>41.57</v>
      </c>
    </row>
    <row r="390" spans="2:11" x14ac:dyDescent="0.25">
      <c r="B390" s="198">
        <v>363</v>
      </c>
      <c r="C390" s="199">
        <v>33155069</v>
      </c>
      <c r="D390" s="199" t="s">
        <v>2529</v>
      </c>
      <c r="E390" s="199" t="s">
        <v>2436</v>
      </c>
      <c r="F390" s="200">
        <v>43586</v>
      </c>
      <c r="G390" s="200">
        <v>43595</v>
      </c>
      <c r="H390" s="199">
        <v>1600</v>
      </c>
      <c r="I390" s="199">
        <v>1600</v>
      </c>
      <c r="J390" s="199">
        <v>0.71</v>
      </c>
      <c r="K390" s="199">
        <f t="shared" si="5"/>
        <v>1.1399999999999999</v>
      </c>
    </row>
    <row r="391" spans="2:11" x14ac:dyDescent="0.25">
      <c r="B391" s="198">
        <v>364</v>
      </c>
      <c r="C391" s="199">
        <v>33155804</v>
      </c>
      <c r="D391" s="199" t="s">
        <v>2530</v>
      </c>
      <c r="E391" s="199" t="s">
        <v>2425</v>
      </c>
      <c r="F391" s="200">
        <v>43565</v>
      </c>
      <c r="G391" s="200">
        <v>43616</v>
      </c>
      <c r="H391" s="199">
        <v>2464</v>
      </c>
      <c r="I391" s="199">
        <v>2464</v>
      </c>
      <c r="J391" s="199">
        <v>0.71</v>
      </c>
      <c r="K391" s="199">
        <f t="shared" si="5"/>
        <v>1.75</v>
      </c>
    </row>
    <row r="392" spans="2:11" x14ac:dyDescent="0.25">
      <c r="B392" s="198">
        <v>365</v>
      </c>
      <c r="C392" s="199">
        <v>33155804</v>
      </c>
      <c r="D392" s="199" t="s">
        <v>2530</v>
      </c>
      <c r="E392" s="199" t="s">
        <v>2426</v>
      </c>
      <c r="F392" s="200">
        <v>43565</v>
      </c>
      <c r="G392" s="200">
        <v>43616</v>
      </c>
      <c r="H392" s="199">
        <v>203725</v>
      </c>
      <c r="I392" s="199">
        <v>203725</v>
      </c>
      <c r="J392" s="199">
        <v>0.71</v>
      </c>
      <c r="K392" s="199">
        <f t="shared" si="5"/>
        <v>144.63999999999999</v>
      </c>
    </row>
    <row r="393" spans="2:11" x14ac:dyDescent="0.25">
      <c r="B393" s="198">
        <v>366</v>
      </c>
      <c r="C393" s="199">
        <v>33155804</v>
      </c>
      <c r="D393" s="199" t="s">
        <v>2530</v>
      </c>
      <c r="E393" s="199" t="s">
        <v>2427</v>
      </c>
      <c r="F393" s="200">
        <v>43565</v>
      </c>
      <c r="G393" s="200">
        <v>43616</v>
      </c>
      <c r="H393" s="199">
        <v>90881</v>
      </c>
      <c r="I393" s="199">
        <v>90881</v>
      </c>
      <c r="J393" s="199">
        <v>0.71</v>
      </c>
      <c r="K393" s="199">
        <f t="shared" si="5"/>
        <v>64.53</v>
      </c>
    </row>
    <row r="394" spans="2:11" x14ac:dyDescent="0.25">
      <c r="B394" s="198">
        <v>367</v>
      </c>
      <c r="C394" s="199">
        <v>33155804</v>
      </c>
      <c r="D394" s="199" t="s">
        <v>2530</v>
      </c>
      <c r="E394" s="199" t="s">
        <v>2429</v>
      </c>
      <c r="F394" s="200">
        <v>43565</v>
      </c>
      <c r="G394" s="200">
        <v>43616</v>
      </c>
      <c r="H394" s="199">
        <v>174098</v>
      </c>
      <c r="I394" s="199">
        <v>174098</v>
      </c>
      <c r="J394" s="199">
        <v>0.71</v>
      </c>
      <c r="K394" s="199">
        <f t="shared" si="5"/>
        <v>123.61</v>
      </c>
    </row>
    <row r="395" spans="2:11" x14ac:dyDescent="0.25">
      <c r="B395" s="198">
        <v>368</v>
      </c>
      <c r="C395" s="199">
        <v>33158259</v>
      </c>
      <c r="D395" s="199" t="s">
        <v>2531</v>
      </c>
      <c r="E395" s="199" t="s">
        <v>2435</v>
      </c>
      <c r="F395" s="200">
        <v>43566</v>
      </c>
      <c r="G395" s="200">
        <v>43586</v>
      </c>
      <c r="H395" s="199">
        <v>4949</v>
      </c>
      <c r="I395" s="199">
        <v>4949</v>
      </c>
      <c r="J395" s="199">
        <v>0.71</v>
      </c>
      <c r="K395" s="199">
        <f t="shared" si="5"/>
        <v>3.51</v>
      </c>
    </row>
    <row r="396" spans="2:11" x14ac:dyDescent="0.25">
      <c r="B396" s="198">
        <v>369</v>
      </c>
      <c r="C396" s="199">
        <v>33158259</v>
      </c>
      <c r="D396" s="199" t="s">
        <v>2531</v>
      </c>
      <c r="E396" s="199" t="s">
        <v>2436</v>
      </c>
      <c r="F396" s="200">
        <v>43566</v>
      </c>
      <c r="G396" s="200">
        <v>43586</v>
      </c>
      <c r="H396" s="199">
        <v>100</v>
      </c>
      <c r="I396" s="199">
        <v>100</v>
      </c>
      <c r="J396" s="199">
        <v>0.71</v>
      </c>
      <c r="K396" s="199">
        <f t="shared" si="5"/>
        <v>7.0000000000000007E-2</v>
      </c>
    </row>
    <row r="397" spans="2:11" x14ac:dyDescent="0.25">
      <c r="B397" s="198">
        <v>370</v>
      </c>
      <c r="C397" s="199">
        <v>33180339</v>
      </c>
      <c r="D397" s="199" t="s">
        <v>2532</v>
      </c>
      <c r="E397" s="199" t="s">
        <v>2424</v>
      </c>
      <c r="F397" s="200">
        <v>43570</v>
      </c>
      <c r="G397" s="200">
        <v>43585</v>
      </c>
      <c r="H397" s="199">
        <v>10</v>
      </c>
      <c r="I397" s="199">
        <v>10</v>
      </c>
      <c r="J397" s="199">
        <v>0.71</v>
      </c>
      <c r="K397" s="199">
        <f t="shared" si="5"/>
        <v>0.01</v>
      </c>
    </row>
    <row r="398" spans="2:11" x14ac:dyDescent="0.25">
      <c r="B398" s="198">
        <v>371</v>
      </c>
      <c r="C398" s="199">
        <v>33180339</v>
      </c>
      <c r="D398" s="199" t="s">
        <v>2532</v>
      </c>
      <c r="E398" s="199" t="s">
        <v>2425</v>
      </c>
      <c r="F398" s="200">
        <v>43570</v>
      </c>
      <c r="G398" s="200">
        <v>43585</v>
      </c>
      <c r="H398" s="199">
        <v>109</v>
      </c>
      <c r="I398" s="199">
        <v>109</v>
      </c>
      <c r="J398" s="199">
        <v>0.71</v>
      </c>
      <c r="K398" s="199">
        <f t="shared" si="5"/>
        <v>0.08</v>
      </c>
    </row>
    <row r="399" spans="2:11" x14ac:dyDescent="0.25">
      <c r="B399" s="198">
        <v>372</v>
      </c>
      <c r="C399" s="199">
        <v>33180339</v>
      </c>
      <c r="D399" s="199" t="s">
        <v>2532</v>
      </c>
      <c r="E399" s="199" t="s">
        <v>2426</v>
      </c>
      <c r="F399" s="200">
        <v>43570</v>
      </c>
      <c r="G399" s="200">
        <v>43585</v>
      </c>
      <c r="H399" s="199">
        <v>723</v>
      </c>
      <c r="I399" s="199">
        <v>723</v>
      </c>
      <c r="J399" s="199">
        <v>0.71</v>
      </c>
      <c r="K399" s="199">
        <f t="shared" si="5"/>
        <v>0.51</v>
      </c>
    </row>
    <row r="400" spans="2:11" x14ac:dyDescent="0.25">
      <c r="B400" s="198">
        <v>373</v>
      </c>
      <c r="C400" s="199">
        <v>33180339</v>
      </c>
      <c r="D400" s="199" t="s">
        <v>2532</v>
      </c>
      <c r="E400" s="199" t="s">
        <v>2427</v>
      </c>
      <c r="F400" s="200">
        <v>43570</v>
      </c>
      <c r="G400" s="200">
        <v>43585</v>
      </c>
      <c r="H400" s="199">
        <v>347</v>
      </c>
      <c r="I400" s="199">
        <v>347</v>
      </c>
      <c r="J400" s="199">
        <v>0.71</v>
      </c>
      <c r="K400" s="199">
        <f t="shared" si="5"/>
        <v>0.25</v>
      </c>
    </row>
    <row r="401" spans="2:11" x14ac:dyDescent="0.25">
      <c r="B401" s="198">
        <v>374</v>
      </c>
      <c r="C401" s="199">
        <v>33180339</v>
      </c>
      <c r="D401" s="199" t="s">
        <v>2532</v>
      </c>
      <c r="E401" s="199" t="s">
        <v>2428</v>
      </c>
      <c r="F401" s="200">
        <v>43570</v>
      </c>
      <c r="G401" s="200">
        <v>43585</v>
      </c>
      <c r="H401" s="199">
        <v>24</v>
      </c>
      <c r="I401" s="199">
        <v>24</v>
      </c>
      <c r="J401" s="199">
        <v>0.71</v>
      </c>
      <c r="K401" s="199">
        <f t="shared" si="5"/>
        <v>0.02</v>
      </c>
    </row>
    <row r="402" spans="2:11" x14ac:dyDescent="0.25">
      <c r="B402" s="198">
        <v>375</v>
      </c>
      <c r="C402" s="199">
        <v>33180339</v>
      </c>
      <c r="D402" s="199" t="s">
        <v>2532</v>
      </c>
      <c r="E402" s="199" t="s">
        <v>2429</v>
      </c>
      <c r="F402" s="200">
        <v>43570</v>
      </c>
      <c r="G402" s="200">
        <v>43585</v>
      </c>
      <c r="H402" s="199">
        <v>1368</v>
      </c>
      <c r="I402" s="199">
        <v>1368</v>
      </c>
      <c r="J402" s="199">
        <v>0.71</v>
      </c>
      <c r="K402" s="199">
        <f t="shared" si="5"/>
        <v>0.97</v>
      </c>
    </row>
    <row r="403" spans="2:11" x14ac:dyDescent="0.25">
      <c r="B403" s="198">
        <v>376</v>
      </c>
      <c r="C403" s="199">
        <v>33192248</v>
      </c>
      <c r="D403" s="199" t="s">
        <v>2533</v>
      </c>
      <c r="E403" s="199" t="s">
        <v>2425</v>
      </c>
      <c r="F403" s="200">
        <v>43586</v>
      </c>
      <c r="G403" s="200">
        <v>43590</v>
      </c>
      <c r="H403" s="199">
        <v>44555</v>
      </c>
      <c r="I403" s="199">
        <v>44555</v>
      </c>
      <c r="J403" s="199">
        <v>0.71</v>
      </c>
      <c r="K403" s="199">
        <f t="shared" si="5"/>
        <v>31.63</v>
      </c>
    </row>
    <row r="404" spans="2:11" x14ac:dyDescent="0.25">
      <c r="B404" s="198">
        <v>377</v>
      </c>
      <c r="C404" s="199">
        <v>33192248</v>
      </c>
      <c r="D404" s="199" t="s">
        <v>2533</v>
      </c>
      <c r="E404" s="199" t="s">
        <v>2426</v>
      </c>
      <c r="F404" s="200">
        <v>43586</v>
      </c>
      <c r="G404" s="200">
        <v>43590</v>
      </c>
      <c r="H404" s="199">
        <v>133403</v>
      </c>
      <c r="I404" s="199">
        <v>133403</v>
      </c>
      <c r="J404" s="199">
        <v>0.71</v>
      </c>
      <c r="K404" s="199">
        <f t="shared" si="5"/>
        <v>94.72</v>
      </c>
    </row>
    <row r="405" spans="2:11" x14ac:dyDescent="0.25">
      <c r="B405" s="198">
        <v>378</v>
      </c>
      <c r="C405" s="199">
        <v>33192248</v>
      </c>
      <c r="D405" s="199" t="s">
        <v>2533</v>
      </c>
      <c r="E405" s="199" t="s">
        <v>2427</v>
      </c>
      <c r="F405" s="200">
        <v>43586</v>
      </c>
      <c r="G405" s="200">
        <v>43590</v>
      </c>
      <c r="H405" s="199">
        <v>589</v>
      </c>
      <c r="I405" s="199">
        <v>589</v>
      </c>
      <c r="J405" s="199">
        <v>0.71</v>
      </c>
      <c r="K405" s="199">
        <f t="shared" si="5"/>
        <v>0.42</v>
      </c>
    </row>
    <row r="406" spans="2:11" x14ac:dyDescent="0.25">
      <c r="B406" s="198">
        <v>379</v>
      </c>
      <c r="C406" s="199">
        <v>33198430</v>
      </c>
      <c r="D406" s="199" t="s">
        <v>2534</v>
      </c>
      <c r="E406" s="199" t="s">
        <v>2424</v>
      </c>
      <c r="F406" s="200">
        <v>43567</v>
      </c>
      <c r="G406" s="200">
        <v>43587</v>
      </c>
      <c r="H406" s="199">
        <v>201</v>
      </c>
      <c r="I406" s="199">
        <v>201</v>
      </c>
      <c r="J406" s="199">
        <v>0.71</v>
      </c>
      <c r="K406" s="199">
        <f t="shared" si="5"/>
        <v>0.14000000000000001</v>
      </c>
    </row>
    <row r="407" spans="2:11" x14ac:dyDescent="0.25">
      <c r="B407" s="198">
        <v>380</v>
      </c>
      <c r="C407" s="199">
        <v>33198430</v>
      </c>
      <c r="D407" s="199" t="s">
        <v>2534</v>
      </c>
      <c r="E407" s="199" t="s">
        <v>2425</v>
      </c>
      <c r="F407" s="200">
        <v>43567</v>
      </c>
      <c r="G407" s="200">
        <v>43587</v>
      </c>
      <c r="H407" s="199">
        <v>10892</v>
      </c>
      <c r="I407" s="199">
        <v>10892</v>
      </c>
      <c r="J407" s="199">
        <v>0.71</v>
      </c>
      <c r="K407" s="199">
        <f t="shared" si="5"/>
        <v>7.73</v>
      </c>
    </row>
    <row r="408" spans="2:11" x14ac:dyDescent="0.25">
      <c r="B408" s="198">
        <v>381</v>
      </c>
      <c r="C408" s="199">
        <v>33198430</v>
      </c>
      <c r="D408" s="199" t="s">
        <v>2534</v>
      </c>
      <c r="E408" s="199" t="s">
        <v>2426</v>
      </c>
      <c r="F408" s="200">
        <v>43567</v>
      </c>
      <c r="G408" s="200">
        <v>43587</v>
      </c>
      <c r="H408" s="199">
        <v>41630</v>
      </c>
      <c r="I408" s="199">
        <v>41630</v>
      </c>
      <c r="J408" s="199">
        <v>0.71</v>
      </c>
      <c r="K408" s="199">
        <f t="shared" si="5"/>
        <v>29.56</v>
      </c>
    </row>
    <row r="409" spans="2:11" x14ac:dyDescent="0.25">
      <c r="B409" s="198">
        <v>382</v>
      </c>
      <c r="C409" s="199">
        <v>33198430</v>
      </c>
      <c r="D409" s="199" t="s">
        <v>2534</v>
      </c>
      <c r="E409" s="199" t="s">
        <v>2432</v>
      </c>
      <c r="F409" s="200">
        <v>43567</v>
      </c>
      <c r="G409" s="200">
        <v>43587</v>
      </c>
      <c r="H409" s="199">
        <v>10</v>
      </c>
      <c r="I409" s="199">
        <v>10</v>
      </c>
      <c r="J409" s="199">
        <v>0.71</v>
      </c>
      <c r="K409" s="199">
        <f t="shared" si="5"/>
        <v>0.01</v>
      </c>
    </row>
    <row r="410" spans="2:11" x14ac:dyDescent="0.25">
      <c r="B410" s="198">
        <v>383</v>
      </c>
      <c r="C410" s="199">
        <v>33198430</v>
      </c>
      <c r="D410" s="199" t="s">
        <v>2534</v>
      </c>
      <c r="E410" s="199" t="s">
        <v>2427</v>
      </c>
      <c r="F410" s="200">
        <v>43567</v>
      </c>
      <c r="G410" s="200">
        <v>43587</v>
      </c>
      <c r="H410" s="199">
        <v>14118</v>
      </c>
      <c r="I410" s="199">
        <v>14118</v>
      </c>
      <c r="J410" s="199">
        <v>0.71</v>
      </c>
      <c r="K410" s="199">
        <f t="shared" si="5"/>
        <v>10.02</v>
      </c>
    </row>
    <row r="411" spans="2:11" x14ac:dyDescent="0.25">
      <c r="B411" s="198">
        <v>384</v>
      </c>
      <c r="C411" s="199">
        <v>33198430</v>
      </c>
      <c r="D411" s="199" t="s">
        <v>2534</v>
      </c>
      <c r="E411" s="199" t="s">
        <v>2428</v>
      </c>
      <c r="F411" s="200">
        <v>43567</v>
      </c>
      <c r="G411" s="200">
        <v>43587</v>
      </c>
      <c r="H411" s="199">
        <v>1337</v>
      </c>
      <c r="I411" s="199">
        <v>1337</v>
      </c>
      <c r="J411" s="199">
        <v>0.71</v>
      </c>
      <c r="K411" s="199">
        <f t="shared" si="5"/>
        <v>0.95</v>
      </c>
    </row>
    <row r="412" spans="2:11" x14ac:dyDescent="0.25">
      <c r="B412" s="198">
        <v>385</v>
      </c>
      <c r="C412" s="199">
        <v>33198430</v>
      </c>
      <c r="D412" s="199" t="s">
        <v>2534</v>
      </c>
      <c r="E412" s="199" t="s">
        <v>2429</v>
      </c>
      <c r="F412" s="200">
        <v>43567</v>
      </c>
      <c r="G412" s="200">
        <v>43587</v>
      </c>
      <c r="H412" s="199">
        <v>52817</v>
      </c>
      <c r="I412" s="199">
        <v>52817</v>
      </c>
      <c r="J412" s="199">
        <v>0.71</v>
      </c>
      <c r="K412" s="199">
        <f t="shared" ref="K412:K475" si="6">ROUND(I412*(J412/1000),2)</f>
        <v>37.5</v>
      </c>
    </row>
    <row r="413" spans="2:11" x14ac:dyDescent="0.25">
      <c r="B413" s="198">
        <v>386</v>
      </c>
      <c r="C413" s="199">
        <v>33208351</v>
      </c>
      <c r="D413" s="199" t="s">
        <v>2535</v>
      </c>
      <c r="E413" s="199" t="s">
        <v>2416</v>
      </c>
      <c r="F413" s="200">
        <v>43586</v>
      </c>
      <c r="G413" s="200">
        <v>43594</v>
      </c>
      <c r="H413" s="199">
        <v>831513</v>
      </c>
      <c r="I413" s="199">
        <v>831513</v>
      </c>
      <c r="J413" s="199">
        <v>0.71</v>
      </c>
      <c r="K413" s="199">
        <f t="shared" si="6"/>
        <v>590.37</v>
      </c>
    </row>
    <row r="414" spans="2:11" x14ac:dyDescent="0.25">
      <c r="B414" s="198">
        <v>387</v>
      </c>
      <c r="C414" s="199">
        <v>33218736</v>
      </c>
      <c r="D414" s="199" t="s">
        <v>2536</v>
      </c>
      <c r="E414" s="199" t="s">
        <v>2425</v>
      </c>
      <c r="F414" s="200">
        <v>43570</v>
      </c>
      <c r="G414" s="200">
        <v>43646</v>
      </c>
      <c r="H414" s="199">
        <v>8310</v>
      </c>
      <c r="I414" s="199">
        <v>8310</v>
      </c>
      <c r="J414" s="199">
        <v>0.71</v>
      </c>
      <c r="K414" s="199">
        <f t="shared" si="6"/>
        <v>5.9</v>
      </c>
    </row>
    <row r="415" spans="2:11" x14ac:dyDescent="0.25">
      <c r="B415" s="198">
        <v>388</v>
      </c>
      <c r="C415" s="199">
        <v>33218736</v>
      </c>
      <c r="D415" s="199" t="s">
        <v>2536</v>
      </c>
      <c r="E415" s="199" t="s">
        <v>2426</v>
      </c>
      <c r="F415" s="200">
        <v>43570</v>
      </c>
      <c r="G415" s="200">
        <v>43646</v>
      </c>
      <c r="H415" s="199">
        <v>69914</v>
      </c>
      <c r="I415" s="199">
        <v>69914</v>
      </c>
      <c r="J415" s="199">
        <v>0.71</v>
      </c>
      <c r="K415" s="199">
        <f t="shared" si="6"/>
        <v>49.64</v>
      </c>
    </row>
    <row r="416" spans="2:11" x14ac:dyDescent="0.25">
      <c r="B416" s="198">
        <v>389</v>
      </c>
      <c r="C416" s="199">
        <v>33218736</v>
      </c>
      <c r="D416" s="199" t="s">
        <v>2536</v>
      </c>
      <c r="E416" s="199" t="s">
        <v>2432</v>
      </c>
      <c r="F416" s="200">
        <v>43570</v>
      </c>
      <c r="G416" s="200">
        <v>43646</v>
      </c>
      <c r="H416" s="199">
        <v>30</v>
      </c>
      <c r="I416" s="199">
        <v>30</v>
      </c>
      <c r="J416" s="199">
        <v>0.71</v>
      </c>
      <c r="K416" s="199">
        <f t="shared" si="6"/>
        <v>0.02</v>
      </c>
    </row>
    <row r="417" spans="2:11" x14ac:dyDescent="0.25">
      <c r="B417" s="198">
        <v>390</v>
      </c>
      <c r="C417" s="199">
        <v>33218736</v>
      </c>
      <c r="D417" s="199" t="s">
        <v>2536</v>
      </c>
      <c r="E417" s="199" t="s">
        <v>2427</v>
      </c>
      <c r="F417" s="200">
        <v>43570</v>
      </c>
      <c r="G417" s="200">
        <v>43646</v>
      </c>
      <c r="H417" s="199">
        <v>23816</v>
      </c>
      <c r="I417" s="199">
        <v>23816</v>
      </c>
      <c r="J417" s="199">
        <v>0.71</v>
      </c>
      <c r="K417" s="199">
        <f t="shared" si="6"/>
        <v>16.91</v>
      </c>
    </row>
    <row r="418" spans="2:11" x14ac:dyDescent="0.25">
      <c r="B418" s="198">
        <v>391</v>
      </c>
      <c r="C418" s="199">
        <v>33218736</v>
      </c>
      <c r="D418" s="199" t="s">
        <v>2536</v>
      </c>
      <c r="E418" s="199" t="s">
        <v>2429</v>
      </c>
      <c r="F418" s="200">
        <v>43570</v>
      </c>
      <c r="G418" s="200">
        <v>43646</v>
      </c>
      <c r="H418" s="199">
        <v>142616</v>
      </c>
      <c r="I418" s="199">
        <v>142616</v>
      </c>
      <c r="J418" s="199">
        <v>0.71</v>
      </c>
      <c r="K418" s="199">
        <f t="shared" si="6"/>
        <v>101.26</v>
      </c>
    </row>
    <row r="419" spans="2:11" x14ac:dyDescent="0.25">
      <c r="B419" s="198">
        <v>392</v>
      </c>
      <c r="C419" s="199">
        <v>33239189</v>
      </c>
      <c r="D419" s="199" t="s">
        <v>2537</v>
      </c>
      <c r="E419" s="199" t="s">
        <v>2425</v>
      </c>
      <c r="F419" s="200">
        <v>43579</v>
      </c>
      <c r="G419" s="200">
        <v>43604</v>
      </c>
      <c r="H419" s="199">
        <v>108611</v>
      </c>
      <c r="I419" s="199">
        <v>108611</v>
      </c>
      <c r="J419" s="199">
        <v>0.71</v>
      </c>
      <c r="K419" s="199">
        <f t="shared" si="6"/>
        <v>77.11</v>
      </c>
    </row>
    <row r="420" spans="2:11" x14ac:dyDescent="0.25">
      <c r="B420" s="198">
        <v>393</v>
      </c>
      <c r="C420" s="199">
        <v>33239189</v>
      </c>
      <c r="D420" s="199" t="s">
        <v>2537</v>
      </c>
      <c r="E420" s="199" t="s">
        <v>2426</v>
      </c>
      <c r="F420" s="200">
        <v>43579</v>
      </c>
      <c r="G420" s="200">
        <v>43604</v>
      </c>
      <c r="H420" s="199">
        <v>359829</v>
      </c>
      <c r="I420" s="199">
        <v>359829</v>
      </c>
      <c r="J420" s="199">
        <v>0.71</v>
      </c>
      <c r="K420" s="199">
        <f t="shared" si="6"/>
        <v>255.48</v>
      </c>
    </row>
    <row r="421" spans="2:11" x14ac:dyDescent="0.25">
      <c r="B421" s="198">
        <v>394</v>
      </c>
      <c r="C421" s="199">
        <v>33239189</v>
      </c>
      <c r="D421" s="199" t="s">
        <v>2537</v>
      </c>
      <c r="E421" s="199" t="s">
        <v>2432</v>
      </c>
      <c r="F421" s="200">
        <v>43579</v>
      </c>
      <c r="G421" s="200">
        <v>43604</v>
      </c>
      <c r="H421" s="199">
        <v>176</v>
      </c>
      <c r="I421" s="199">
        <v>176</v>
      </c>
      <c r="J421" s="199">
        <v>0.71</v>
      </c>
      <c r="K421" s="199">
        <f t="shared" si="6"/>
        <v>0.12</v>
      </c>
    </row>
    <row r="422" spans="2:11" x14ac:dyDescent="0.25">
      <c r="B422" s="198">
        <v>395</v>
      </c>
      <c r="C422" s="199">
        <v>33239189</v>
      </c>
      <c r="D422" s="199" t="s">
        <v>2537</v>
      </c>
      <c r="E422" s="199" t="s">
        <v>2429</v>
      </c>
      <c r="F422" s="200">
        <v>43579</v>
      </c>
      <c r="G422" s="200">
        <v>43604</v>
      </c>
      <c r="H422" s="199">
        <v>316960</v>
      </c>
      <c r="I422" s="199">
        <v>316960</v>
      </c>
      <c r="J422" s="199">
        <v>0.71</v>
      </c>
      <c r="K422" s="199">
        <f t="shared" si="6"/>
        <v>225.04</v>
      </c>
    </row>
    <row r="423" spans="2:11" x14ac:dyDescent="0.25">
      <c r="B423" s="198">
        <v>396</v>
      </c>
      <c r="C423" s="199">
        <v>33240299</v>
      </c>
      <c r="D423" s="199" t="s">
        <v>2538</v>
      </c>
      <c r="E423" s="199" t="s">
        <v>2416</v>
      </c>
      <c r="F423" s="200">
        <v>43586</v>
      </c>
      <c r="G423" s="200">
        <v>43596</v>
      </c>
      <c r="H423" s="199">
        <v>966717</v>
      </c>
      <c r="I423" s="199">
        <v>966717</v>
      </c>
      <c r="J423" s="199">
        <v>0.71</v>
      </c>
      <c r="K423" s="199">
        <f t="shared" si="6"/>
        <v>686.37</v>
      </c>
    </row>
    <row r="424" spans="2:11" x14ac:dyDescent="0.25">
      <c r="B424" s="198">
        <v>397</v>
      </c>
      <c r="C424" s="199">
        <v>33243270</v>
      </c>
      <c r="D424" s="199" t="s">
        <v>2539</v>
      </c>
      <c r="E424" s="199" t="s">
        <v>2435</v>
      </c>
      <c r="F424" s="200">
        <v>43586</v>
      </c>
      <c r="G424" s="200">
        <v>43597</v>
      </c>
      <c r="H424" s="199">
        <v>62255</v>
      </c>
      <c r="I424" s="199">
        <v>62255</v>
      </c>
      <c r="J424" s="199">
        <v>0.71</v>
      </c>
      <c r="K424" s="199">
        <f t="shared" si="6"/>
        <v>44.2</v>
      </c>
    </row>
    <row r="425" spans="2:11" x14ac:dyDescent="0.25">
      <c r="B425" s="198">
        <v>398</v>
      </c>
      <c r="C425" s="199">
        <v>33243270</v>
      </c>
      <c r="D425" s="199" t="s">
        <v>2539</v>
      </c>
      <c r="E425" s="199" t="s">
        <v>2436</v>
      </c>
      <c r="F425" s="200">
        <v>43586</v>
      </c>
      <c r="G425" s="200">
        <v>43597</v>
      </c>
      <c r="H425" s="199">
        <v>1826</v>
      </c>
      <c r="I425" s="199">
        <v>1826</v>
      </c>
      <c r="J425" s="199">
        <v>0.71</v>
      </c>
      <c r="K425" s="199">
        <f t="shared" si="6"/>
        <v>1.3</v>
      </c>
    </row>
    <row r="426" spans="2:11" x14ac:dyDescent="0.25">
      <c r="B426" s="198">
        <v>399</v>
      </c>
      <c r="C426" s="199">
        <v>33243882</v>
      </c>
      <c r="D426" s="199" t="s">
        <v>2540</v>
      </c>
      <c r="E426" s="199" t="s">
        <v>2416</v>
      </c>
      <c r="F426" s="200">
        <v>43571</v>
      </c>
      <c r="G426" s="200">
        <v>43646</v>
      </c>
      <c r="H426" s="199">
        <v>189711</v>
      </c>
      <c r="I426" s="199">
        <v>189711</v>
      </c>
      <c r="J426" s="199">
        <v>0.71</v>
      </c>
      <c r="K426" s="199">
        <f t="shared" si="6"/>
        <v>134.69</v>
      </c>
    </row>
    <row r="427" spans="2:11" x14ac:dyDescent="0.25">
      <c r="B427" s="198">
        <v>400</v>
      </c>
      <c r="C427" s="199">
        <v>33244245</v>
      </c>
      <c r="D427" s="199" t="s">
        <v>2541</v>
      </c>
      <c r="E427" s="199" t="s">
        <v>2418</v>
      </c>
      <c r="F427" s="200">
        <v>43571</v>
      </c>
      <c r="G427" s="200">
        <v>43616</v>
      </c>
      <c r="H427" s="199">
        <v>238793</v>
      </c>
      <c r="I427" s="199">
        <v>238793</v>
      </c>
      <c r="J427" s="199">
        <v>0.71</v>
      </c>
      <c r="K427" s="199">
        <f t="shared" si="6"/>
        <v>169.54</v>
      </c>
    </row>
    <row r="428" spans="2:11" x14ac:dyDescent="0.25">
      <c r="B428" s="198">
        <v>401</v>
      </c>
      <c r="C428" s="199">
        <v>33245193</v>
      </c>
      <c r="D428" s="199" t="s">
        <v>2542</v>
      </c>
      <c r="E428" s="199" t="s">
        <v>2424</v>
      </c>
      <c r="F428" s="200">
        <v>43571</v>
      </c>
      <c r="G428" s="200">
        <v>43646</v>
      </c>
      <c r="H428" s="199">
        <v>9366</v>
      </c>
      <c r="I428" s="199">
        <v>9366</v>
      </c>
      <c r="J428" s="199">
        <v>0.71</v>
      </c>
      <c r="K428" s="199">
        <f t="shared" si="6"/>
        <v>6.65</v>
      </c>
    </row>
    <row r="429" spans="2:11" x14ac:dyDescent="0.25">
      <c r="B429" s="198">
        <v>402</v>
      </c>
      <c r="C429" s="199">
        <v>33245193</v>
      </c>
      <c r="D429" s="199" t="s">
        <v>2542</v>
      </c>
      <c r="E429" s="199" t="s">
        <v>2425</v>
      </c>
      <c r="F429" s="200">
        <v>43571</v>
      </c>
      <c r="G429" s="200">
        <v>43646</v>
      </c>
      <c r="H429" s="199">
        <v>264427</v>
      </c>
      <c r="I429" s="199">
        <v>264427</v>
      </c>
      <c r="J429" s="199">
        <v>0.71</v>
      </c>
      <c r="K429" s="199">
        <f t="shared" si="6"/>
        <v>187.74</v>
      </c>
    </row>
    <row r="430" spans="2:11" x14ac:dyDescent="0.25">
      <c r="B430" s="198">
        <v>403</v>
      </c>
      <c r="C430" s="199">
        <v>33245193</v>
      </c>
      <c r="D430" s="199" t="s">
        <v>2542</v>
      </c>
      <c r="E430" s="199" t="s">
        <v>2426</v>
      </c>
      <c r="F430" s="200">
        <v>43571</v>
      </c>
      <c r="G430" s="200">
        <v>43646</v>
      </c>
      <c r="H430" s="199">
        <v>1103388</v>
      </c>
      <c r="I430" s="199">
        <v>1103388</v>
      </c>
      <c r="J430" s="199">
        <v>0.71</v>
      </c>
      <c r="K430" s="199">
        <f t="shared" si="6"/>
        <v>783.41</v>
      </c>
    </row>
    <row r="431" spans="2:11" x14ac:dyDescent="0.25">
      <c r="B431" s="198">
        <v>404</v>
      </c>
      <c r="C431" s="199">
        <v>33245193</v>
      </c>
      <c r="D431" s="199" t="s">
        <v>2542</v>
      </c>
      <c r="E431" s="199" t="s">
        <v>2427</v>
      </c>
      <c r="F431" s="200">
        <v>43571</v>
      </c>
      <c r="G431" s="200">
        <v>43646</v>
      </c>
      <c r="H431" s="199">
        <v>459302</v>
      </c>
      <c r="I431" s="199">
        <v>459302</v>
      </c>
      <c r="J431" s="199">
        <v>0.71</v>
      </c>
      <c r="K431" s="199">
        <f t="shared" si="6"/>
        <v>326.10000000000002</v>
      </c>
    </row>
    <row r="432" spans="2:11" x14ac:dyDescent="0.25">
      <c r="B432" s="198">
        <v>405</v>
      </c>
      <c r="C432" s="199">
        <v>33245193</v>
      </c>
      <c r="D432" s="199" t="s">
        <v>2542</v>
      </c>
      <c r="E432" s="199" t="s">
        <v>2428</v>
      </c>
      <c r="F432" s="200">
        <v>43571</v>
      </c>
      <c r="G432" s="200">
        <v>43646</v>
      </c>
      <c r="H432" s="199">
        <v>46429</v>
      </c>
      <c r="I432" s="199">
        <v>46429</v>
      </c>
      <c r="J432" s="199">
        <v>0.71</v>
      </c>
      <c r="K432" s="199">
        <f t="shared" si="6"/>
        <v>32.96</v>
      </c>
    </row>
    <row r="433" spans="2:11" x14ac:dyDescent="0.25">
      <c r="B433" s="198">
        <v>406</v>
      </c>
      <c r="C433" s="199">
        <v>33245193</v>
      </c>
      <c r="D433" s="199" t="s">
        <v>2542</v>
      </c>
      <c r="E433" s="199" t="s">
        <v>2429</v>
      </c>
      <c r="F433" s="200">
        <v>43571</v>
      </c>
      <c r="G433" s="200">
        <v>43646</v>
      </c>
      <c r="H433" s="199">
        <v>1183336</v>
      </c>
      <c r="I433" s="199">
        <v>1183336</v>
      </c>
      <c r="J433" s="199">
        <v>0.71</v>
      </c>
      <c r="K433" s="199">
        <f t="shared" si="6"/>
        <v>840.17</v>
      </c>
    </row>
    <row r="434" spans="2:11" x14ac:dyDescent="0.25">
      <c r="B434" s="198">
        <v>407</v>
      </c>
      <c r="C434" s="199">
        <v>33245203</v>
      </c>
      <c r="D434" s="199" t="s">
        <v>2543</v>
      </c>
      <c r="E434" s="199" t="s">
        <v>2424</v>
      </c>
      <c r="F434" s="200">
        <v>43577</v>
      </c>
      <c r="G434" s="200">
        <v>43639</v>
      </c>
      <c r="H434" s="199">
        <v>2875</v>
      </c>
      <c r="I434" s="199">
        <v>2875</v>
      </c>
      <c r="J434" s="199">
        <v>0.71</v>
      </c>
      <c r="K434" s="199">
        <f t="shared" si="6"/>
        <v>2.04</v>
      </c>
    </row>
    <row r="435" spans="2:11" x14ac:dyDescent="0.25">
      <c r="B435" s="198">
        <v>408</v>
      </c>
      <c r="C435" s="199">
        <v>33245203</v>
      </c>
      <c r="D435" s="199" t="s">
        <v>2543</v>
      </c>
      <c r="E435" s="199" t="s">
        <v>2425</v>
      </c>
      <c r="F435" s="200">
        <v>43577</v>
      </c>
      <c r="G435" s="200">
        <v>43639</v>
      </c>
      <c r="H435" s="199">
        <v>45401</v>
      </c>
      <c r="I435" s="199">
        <v>45401</v>
      </c>
      <c r="J435" s="199">
        <v>0.71</v>
      </c>
      <c r="K435" s="199">
        <f t="shared" si="6"/>
        <v>32.229999999999997</v>
      </c>
    </row>
    <row r="436" spans="2:11" x14ac:dyDescent="0.25">
      <c r="B436" s="198">
        <v>409</v>
      </c>
      <c r="C436" s="199">
        <v>33245203</v>
      </c>
      <c r="D436" s="199" t="s">
        <v>2543</v>
      </c>
      <c r="E436" s="199" t="s">
        <v>2426</v>
      </c>
      <c r="F436" s="200">
        <v>43577</v>
      </c>
      <c r="G436" s="200">
        <v>43639</v>
      </c>
      <c r="H436" s="199">
        <v>561320</v>
      </c>
      <c r="I436" s="199">
        <v>561320</v>
      </c>
      <c r="J436" s="199">
        <v>0.71</v>
      </c>
      <c r="K436" s="199">
        <f t="shared" si="6"/>
        <v>398.54</v>
      </c>
    </row>
    <row r="437" spans="2:11" x14ac:dyDescent="0.25">
      <c r="B437" s="198">
        <v>410</v>
      </c>
      <c r="C437" s="199">
        <v>33245203</v>
      </c>
      <c r="D437" s="199" t="s">
        <v>2543</v>
      </c>
      <c r="E437" s="199" t="s">
        <v>2427</v>
      </c>
      <c r="F437" s="200">
        <v>43577</v>
      </c>
      <c r="G437" s="200">
        <v>43639</v>
      </c>
      <c r="H437" s="199">
        <v>234010</v>
      </c>
      <c r="I437" s="199">
        <v>234010</v>
      </c>
      <c r="J437" s="199">
        <v>0.71</v>
      </c>
      <c r="K437" s="199">
        <f t="shared" si="6"/>
        <v>166.15</v>
      </c>
    </row>
    <row r="438" spans="2:11" x14ac:dyDescent="0.25">
      <c r="B438" s="198">
        <v>411</v>
      </c>
      <c r="C438" s="199">
        <v>33245203</v>
      </c>
      <c r="D438" s="199" t="s">
        <v>2543</v>
      </c>
      <c r="E438" s="199" t="s">
        <v>2428</v>
      </c>
      <c r="F438" s="200">
        <v>43577</v>
      </c>
      <c r="G438" s="200">
        <v>43639</v>
      </c>
      <c r="H438" s="199">
        <v>24222</v>
      </c>
      <c r="I438" s="199">
        <v>24222</v>
      </c>
      <c r="J438" s="199">
        <v>0.71</v>
      </c>
      <c r="K438" s="199">
        <f t="shared" si="6"/>
        <v>17.2</v>
      </c>
    </row>
    <row r="439" spans="2:11" x14ac:dyDescent="0.25">
      <c r="B439" s="198">
        <v>412</v>
      </c>
      <c r="C439" s="199">
        <v>33245203</v>
      </c>
      <c r="D439" s="199" t="s">
        <v>2543</v>
      </c>
      <c r="E439" s="199" t="s">
        <v>2429</v>
      </c>
      <c r="F439" s="200">
        <v>43577</v>
      </c>
      <c r="G439" s="200">
        <v>43639</v>
      </c>
      <c r="H439" s="199">
        <v>608272</v>
      </c>
      <c r="I439" s="199">
        <v>608272</v>
      </c>
      <c r="J439" s="199">
        <v>0.71</v>
      </c>
      <c r="K439" s="199">
        <f t="shared" si="6"/>
        <v>431.87</v>
      </c>
    </row>
    <row r="440" spans="2:11" x14ac:dyDescent="0.25">
      <c r="B440" s="198">
        <v>413</v>
      </c>
      <c r="C440" s="199">
        <v>33246264</v>
      </c>
      <c r="D440" s="199" t="s">
        <v>2544</v>
      </c>
      <c r="E440" s="199" t="s">
        <v>2424</v>
      </c>
      <c r="F440" s="200">
        <v>43577</v>
      </c>
      <c r="G440" s="200">
        <v>43646</v>
      </c>
      <c r="H440" s="199">
        <v>1793</v>
      </c>
      <c r="I440" s="199">
        <v>1793</v>
      </c>
      <c r="J440" s="199">
        <v>0.71</v>
      </c>
      <c r="K440" s="199">
        <f t="shared" si="6"/>
        <v>1.27</v>
      </c>
    </row>
    <row r="441" spans="2:11" x14ac:dyDescent="0.25">
      <c r="B441" s="198">
        <v>414</v>
      </c>
      <c r="C441" s="199">
        <v>33246264</v>
      </c>
      <c r="D441" s="199" t="s">
        <v>2544</v>
      </c>
      <c r="E441" s="199" t="s">
        <v>2425</v>
      </c>
      <c r="F441" s="200">
        <v>43577</v>
      </c>
      <c r="G441" s="200">
        <v>43646</v>
      </c>
      <c r="H441" s="199">
        <v>29048</v>
      </c>
      <c r="I441" s="199">
        <v>29048</v>
      </c>
      <c r="J441" s="199">
        <v>0.71</v>
      </c>
      <c r="K441" s="199">
        <f t="shared" si="6"/>
        <v>20.62</v>
      </c>
    </row>
    <row r="442" spans="2:11" x14ac:dyDescent="0.25">
      <c r="B442" s="198">
        <v>415</v>
      </c>
      <c r="C442" s="199">
        <v>33246264</v>
      </c>
      <c r="D442" s="199" t="s">
        <v>2544</v>
      </c>
      <c r="E442" s="199" t="s">
        <v>2426</v>
      </c>
      <c r="F442" s="200">
        <v>43577</v>
      </c>
      <c r="G442" s="200">
        <v>43646</v>
      </c>
      <c r="H442" s="199">
        <v>344593</v>
      </c>
      <c r="I442" s="199">
        <v>344593</v>
      </c>
      <c r="J442" s="199">
        <v>0.71</v>
      </c>
      <c r="K442" s="199">
        <f t="shared" si="6"/>
        <v>244.66</v>
      </c>
    </row>
    <row r="443" spans="2:11" x14ac:dyDescent="0.25">
      <c r="B443" s="198">
        <v>416</v>
      </c>
      <c r="C443" s="199">
        <v>33246264</v>
      </c>
      <c r="D443" s="199" t="s">
        <v>2544</v>
      </c>
      <c r="E443" s="199" t="s">
        <v>2427</v>
      </c>
      <c r="F443" s="200">
        <v>43577</v>
      </c>
      <c r="G443" s="200">
        <v>43646</v>
      </c>
      <c r="H443" s="199">
        <v>225998</v>
      </c>
      <c r="I443" s="199">
        <v>225998</v>
      </c>
      <c r="J443" s="199">
        <v>0.71</v>
      </c>
      <c r="K443" s="199">
        <f t="shared" si="6"/>
        <v>160.46</v>
      </c>
    </row>
    <row r="444" spans="2:11" x14ac:dyDescent="0.25">
      <c r="B444" s="198">
        <v>417</v>
      </c>
      <c r="C444" s="199">
        <v>33246264</v>
      </c>
      <c r="D444" s="199" t="s">
        <v>2544</v>
      </c>
      <c r="E444" s="199" t="s">
        <v>2428</v>
      </c>
      <c r="F444" s="200">
        <v>43577</v>
      </c>
      <c r="G444" s="200">
        <v>43646</v>
      </c>
      <c r="H444" s="199">
        <v>13831</v>
      </c>
      <c r="I444" s="199">
        <v>13831</v>
      </c>
      <c r="J444" s="199">
        <v>0.71</v>
      </c>
      <c r="K444" s="199">
        <f t="shared" si="6"/>
        <v>9.82</v>
      </c>
    </row>
    <row r="445" spans="2:11" x14ac:dyDescent="0.25">
      <c r="B445" s="198">
        <v>418</v>
      </c>
      <c r="C445" s="199">
        <v>33246264</v>
      </c>
      <c r="D445" s="199" t="s">
        <v>2544</v>
      </c>
      <c r="E445" s="199" t="s">
        <v>2429</v>
      </c>
      <c r="F445" s="200">
        <v>43577</v>
      </c>
      <c r="G445" s="200">
        <v>43646</v>
      </c>
      <c r="H445" s="199">
        <v>372431</v>
      </c>
      <c r="I445" s="199">
        <v>372431</v>
      </c>
      <c r="J445" s="199">
        <v>0.71</v>
      </c>
      <c r="K445" s="199">
        <f t="shared" si="6"/>
        <v>264.43</v>
      </c>
    </row>
    <row r="446" spans="2:11" x14ac:dyDescent="0.25">
      <c r="B446" s="198">
        <v>419</v>
      </c>
      <c r="C446" s="199">
        <v>33246286</v>
      </c>
      <c r="D446" s="199" t="s">
        <v>2545</v>
      </c>
      <c r="E446" s="199" t="s">
        <v>2424</v>
      </c>
      <c r="F446" s="200">
        <v>43579</v>
      </c>
      <c r="G446" s="200">
        <v>43646</v>
      </c>
      <c r="H446" s="199">
        <v>1482</v>
      </c>
      <c r="I446" s="199">
        <v>1482</v>
      </c>
      <c r="J446" s="199">
        <v>0.71</v>
      </c>
      <c r="K446" s="199">
        <f t="shared" si="6"/>
        <v>1.05</v>
      </c>
    </row>
    <row r="447" spans="2:11" x14ac:dyDescent="0.25">
      <c r="B447" s="198">
        <v>420</v>
      </c>
      <c r="C447" s="199">
        <v>33246286</v>
      </c>
      <c r="D447" s="199" t="s">
        <v>2545</v>
      </c>
      <c r="E447" s="199" t="s">
        <v>2425</v>
      </c>
      <c r="F447" s="200">
        <v>43579</v>
      </c>
      <c r="G447" s="200">
        <v>43646</v>
      </c>
      <c r="H447" s="199">
        <v>35731</v>
      </c>
      <c r="I447" s="199">
        <v>35731</v>
      </c>
      <c r="J447" s="199">
        <v>0.71</v>
      </c>
      <c r="K447" s="199">
        <f t="shared" si="6"/>
        <v>25.37</v>
      </c>
    </row>
    <row r="448" spans="2:11" x14ac:dyDescent="0.25">
      <c r="B448" s="198">
        <v>421</v>
      </c>
      <c r="C448" s="199">
        <v>33246286</v>
      </c>
      <c r="D448" s="199" t="s">
        <v>2545</v>
      </c>
      <c r="E448" s="199" t="s">
        <v>2426</v>
      </c>
      <c r="F448" s="200">
        <v>43579</v>
      </c>
      <c r="G448" s="200">
        <v>43646</v>
      </c>
      <c r="H448" s="199">
        <v>324738</v>
      </c>
      <c r="I448" s="199">
        <v>324738</v>
      </c>
      <c r="J448" s="199">
        <v>0.71</v>
      </c>
      <c r="K448" s="199">
        <f t="shared" si="6"/>
        <v>230.56</v>
      </c>
    </row>
    <row r="449" spans="2:11" x14ac:dyDescent="0.25">
      <c r="B449" s="198">
        <v>422</v>
      </c>
      <c r="C449" s="199">
        <v>33246286</v>
      </c>
      <c r="D449" s="199" t="s">
        <v>2545</v>
      </c>
      <c r="E449" s="199" t="s">
        <v>2432</v>
      </c>
      <c r="F449" s="200">
        <v>43579</v>
      </c>
      <c r="G449" s="200">
        <v>43646</v>
      </c>
      <c r="H449" s="199">
        <v>9</v>
      </c>
      <c r="I449" s="199">
        <v>9</v>
      </c>
      <c r="J449" s="199">
        <v>0.71</v>
      </c>
      <c r="K449" s="199">
        <f t="shared" si="6"/>
        <v>0.01</v>
      </c>
    </row>
    <row r="450" spans="2:11" x14ac:dyDescent="0.25">
      <c r="B450" s="198">
        <v>423</v>
      </c>
      <c r="C450" s="199">
        <v>33246286</v>
      </c>
      <c r="D450" s="199" t="s">
        <v>2545</v>
      </c>
      <c r="E450" s="199" t="s">
        <v>2427</v>
      </c>
      <c r="F450" s="200">
        <v>43579</v>
      </c>
      <c r="G450" s="200">
        <v>43646</v>
      </c>
      <c r="H450" s="199">
        <v>188432</v>
      </c>
      <c r="I450" s="199">
        <v>188432</v>
      </c>
      <c r="J450" s="199">
        <v>0.71</v>
      </c>
      <c r="K450" s="199">
        <f t="shared" si="6"/>
        <v>133.79</v>
      </c>
    </row>
    <row r="451" spans="2:11" x14ac:dyDescent="0.25">
      <c r="B451" s="198">
        <v>424</v>
      </c>
      <c r="C451" s="199">
        <v>33246286</v>
      </c>
      <c r="D451" s="199" t="s">
        <v>2545</v>
      </c>
      <c r="E451" s="199" t="s">
        <v>2428</v>
      </c>
      <c r="F451" s="200">
        <v>43579</v>
      </c>
      <c r="G451" s="200">
        <v>43646</v>
      </c>
      <c r="H451" s="199">
        <v>16898</v>
      </c>
      <c r="I451" s="199">
        <v>16898</v>
      </c>
      <c r="J451" s="199">
        <v>0.71</v>
      </c>
      <c r="K451" s="199">
        <f t="shared" si="6"/>
        <v>12</v>
      </c>
    </row>
    <row r="452" spans="2:11" x14ac:dyDescent="0.25">
      <c r="B452" s="198">
        <v>425</v>
      </c>
      <c r="C452" s="199">
        <v>33246286</v>
      </c>
      <c r="D452" s="199" t="s">
        <v>2545</v>
      </c>
      <c r="E452" s="199" t="s">
        <v>2429</v>
      </c>
      <c r="F452" s="200">
        <v>43579</v>
      </c>
      <c r="G452" s="200">
        <v>43646</v>
      </c>
      <c r="H452" s="199">
        <v>373772</v>
      </c>
      <c r="I452" s="199">
        <v>373772</v>
      </c>
      <c r="J452" s="199">
        <v>0.71</v>
      </c>
      <c r="K452" s="199">
        <f t="shared" si="6"/>
        <v>265.38</v>
      </c>
    </row>
    <row r="453" spans="2:11" x14ac:dyDescent="0.25">
      <c r="B453" s="198">
        <v>426</v>
      </c>
      <c r="C453" s="199">
        <v>33246492</v>
      </c>
      <c r="D453" s="199" t="s">
        <v>2546</v>
      </c>
      <c r="E453" s="199" t="s">
        <v>2435</v>
      </c>
      <c r="F453" s="200">
        <v>43586</v>
      </c>
      <c r="G453" s="200">
        <v>43603</v>
      </c>
      <c r="H453" s="199">
        <v>325192</v>
      </c>
      <c r="I453" s="199">
        <v>325192</v>
      </c>
      <c r="J453" s="199">
        <v>0.71</v>
      </c>
      <c r="K453" s="199">
        <f t="shared" si="6"/>
        <v>230.89</v>
      </c>
    </row>
    <row r="454" spans="2:11" x14ac:dyDescent="0.25">
      <c r="B454" s="198">
        <v>427</v>
      </c>
      <c r="C454" s="199">
        <v>33246492</v>
      </c>
      <c r="D454" s="199" t="s">
        <v>2546</v>
      </c>
      <c r="E454" s="199" t="s">
        <v>2436</v>
      </c>
      <c r="F454" s="200">
        <v>43586</v>
      </c>
      <c r="G454" s="200">
        <v>43603</v>
      </c>
      <c r="H454" s="199">
        <v>9950</v>
      </c>
      <c r="I454" s="199">
        <v>9950</v>
      </c>
      <c r="J454" s="199">
        <v>0.71</v>
      </c>
      <c r="K454" s="199">
        <f t="shared" si="6"/>
        <v>7.06</v>
      </c>
    </row>
    <row r="455" spans="2:11" x14ac:dyDescent="0.25">
      <c r="B455" s="198">
        <v>428</v>
      </c>
      <c r="C455" s="199">
        <v>33254856</v>
      </c>
      <c r="D455" s="199" t="s">
        <v>2547</v>
      </c>
      <c r="E455" s="199" t="s">
        <v>2435</v>
      </c>
      <c r="F455" s="200">
        <v>43572</v>
      </c>
      <c r="G455" s="200">
        <v>43646</v>
      </c>
      <c r="H455" s="199">
        <v>309656</v>
      </c>
      <c r="I455" s="199">
        <v>309656</v>
      </c>
      <c r="J455" s="199">
        <v>0.71</v>
      </c>
      <c r="K455" s="199">
        <f t="shared" si="6"/>
        <v>219.86</v>
      </c>
    </row>
    <row r="456" spans="2:11" x14ac:dyDescent="0.25">
      <c r="B456" s="198">
        <v>429</v>
      </c>
      <c r="C456" s="199">
        <v>33254856</v>
      </c>
      <c r="D456" s="199" t="s">
        <v>2547</v>
      </c>
      <c r="E456" s="199" t="s">
        <v>2436</v>
      </c>
      <c r="F456" s="200">
        <v>43572</v>
      </c>
      <c r="G456" s="200">
        <v>43646</v>
      </c>
      <c r="H456" s="199">
        <v>8266</v>
      </c>
      <c r="I456" s="199">
        <v>8266</v>
      </c>
      <c r="J456" s="199">
        <v>0.71</v>
      </c>
      <c r="K456" s="199">
        <f t="shared" si="6"/>
        <v>5.87</v>
      </c>
    </row>
    <row r="457" spans="2:11" x14ac:dyDescent="0.25">
      <c r="B457" s="198">
        <v>430</v>
      </c>
      <c r="C457" s="199">
        <v>33256136</v>
      </c>
      <c r="D457" s="199" t="s">
        <v>2548</v>
      </c>
      <c r="E457" s="199" t="s">
        <v>2424</v>
      </c>
      <c r="F457" s="200">
        <v>43585</v>
      </c>
      <c r="G457" s="200">
        <v>43617</v>
      </c>
      <c r="H457" s="199">
        <v>1446</v>
      </c>
      <c r="I457" s="199">
        <v>1446</v>
      </c>
      <c r="J457" s="199">
        <v>0.71</v>
      </c>
      <c r="K457" s="199">
        <f t="shared" si="6"/>
        <v>1.03</v>
      </c>
    </row>
    <row r="458" spans="2:11" x14ac:dyDescent="0.25">
      <c r="B458" s="198">
        <v>431</v>
      </c>
      <c r="C458" s="199">
        <v>33256136</v>
      </c>
      <c r="D458" s="199" t="s">
        <v>2548</v>
      </c>
      <c r="E458" s="199" t="s">
        <v>2425</v>
      </c>
      <c r="F458" s="200">
        <v>43585</v>
      </c>
      <c r="G458" s="200">
        <v>43617</v>
      </c>
      <c r="H458" s="199">
        <v>28379</v>
      </c>
      <c r="I458" s="199">
        <v>28379</v>
      </c>
      <c r="J458" s="199">
        <v>0.71</v>
      </c>
      <c r="K458" s="199">
        <f t="shared" si="6"/>
        <v>20.149999999999999</v>
      </c>
    </row>
    <row r="459" spans="2:11" x14ac:dyDescent="0.25">
      <c r="B459" s="198">
        <v>432</v>
      </c>
      <c r="C459" s="199">
        <v>33256136</v>
      </c>
      <c r="D459" s="199" t="s">
        <v>2548</v>
      </c>
      <c r="E459" s="199" t="s">
        <v>2426</v>
      </c>
      <c r="F459" s="200">
        <v>43585</v>
      </c>
      <c r="G459" s="200">
        <v>43617</v>
      </c>
      <c r="H459" s="199">
        <v>204243</v>
      </c>
      <c r="I459" s="199">
        <v>204243</v>
      </c>
      <c r="J459" s="199">
        <v>0.71</v>
      </c>
      <c r="K459" s="199">
        <f t="shared" si="6"/>
        <v>145.01</v>
      </c>
    </row>
    <row r="460" spans="2:11" x14ac:dyDescent="0.25">
      <c r="B460" s="198">
        <v>433</v>
      </c>
      <c r="C460" s="199">
        <v>33256136</v>
      </c>
      <c r="D460" s="199" t="s">
        <v>2548</v>
      </c>
      <c r="E460" s="199" t="s">
        <v>2432</v>
      </c>
      <c r="F460" s="200">
        <v>43585</v>
      </c>
      <c r="G460" s="200">
        <v>43617</v>
      </c>
      <c r="H460" s="199">
        <v>181</v>
      </c>
      <c r="I460" s="199">
        <v>181</v>
      </c>
      <c r="J460" s="199">
        <v>0.71</v>
      </c>
      <c r="K460" s="199">
        <f t="shared" si="6"/>
        <v>0.13</v>
      </c>
    </row>
    <row r="461" spans="2:11" x14ac:dyDescent="0.25">
      <c r="B461" s="198">
        <v>434</v>
      </c>
      <c r="C461" s="199">
        <v>33256136</v>
      </c>
      <c r="D461" s="199" t="s">
        <v>2548</v>
      </c>
      <c r="E461" s="199" t="s">
        <v>2427</v>
      </c>
      <c r="F461" s="200">
        <v>43585</v>
      </c>
      <c r="G461" s="200">
        <v>43617</v>
      </c>
      <c r="H461" s="199">
        <v>93306</v>
      </c>
      <c r="I461" s="199">
        <v>93306</v>
      </c>
      <c r="J461" s="199">
        <v>0.71</v>
      </c>
      <c r="K461" s="199">
        <f t="shared" si="6"/>
        <v>66.25</v>
      </c>
    </row>
    <row r="462" spans="2:11" x14ac:dyDescent="0.25">
      <c r="B462" s="198">
        <v>435</v>
      </c>
      <c r="C462" s="199">
        <v>33256136</v>
      </c>
      <c r="D462" s="199" t="s">
        <v>2548</v>
      </c>
      <c r="E462" s="199" t="s">
        <v>2428</v>
      </c>
      <c r="F462" s="200">
        <v>43585</v>
      </c>
      <c r="G462" s="200">
        <v>43617</v>
      </c>
      <c r="H462" s="199">
        <v>5864</v>
      </c>
      <c r="I462" s="199">
        <v>5864</v>
      </c>
      <c r="J462" s="199">
        <v>0.71</v>
      </c>
      <c r="K462" s="199">
        <f t="shared" si="6"/>
        <v>4.16</v>
      </c>
    </row>
    <row r="463" spans="2:11" x14ac:dyDescent="0.25">
      <c r="B463" s="198">
        <v>436</v>
      </c>
      <c r="C463" s="199">
        <v>33256136</v>
      </c>
      <c r="D463" s="199" t="s">
        <v>2548</v>
      </c>
      <c r="E463" s="199" t="s">
        <v>2429</v>
      </c>
      <c r="F463" s="200">
        <v>43585</v>
      </c>
      <c r="G463" s="200">
        <v>43617</v>
      </c>
      <c r="H463" s="199">
        <v>374300</v>
      </c>
      <c r="I463" s="199">
        <v>374300</v>
      </c>
      <c r="J463" s="199">
        <v>0.71</v>
      </c>
      <c r="K463" s="199">
        <f t="shared" si="6"/>
        <v>265.75</v>
      </c>
    </row>
    <row r="464" spans="2:11" x14ac:dyDescent="0.25">
      <c r="B464" s="198">
        <v>437</v>
      </c>
      <c r="C464" s="199">
        <v>33262336</v>
      </c>
      <c r="D464" s="199" t="s">
        <v>2549</v>
      </c>
      <c r="E464" s="199" t="s">
        <v>2435</v>
      </c>
      <c r="F464" s="200">
        <v>43572</v>
      </c>
      <c r="G464" s="200">
        <v>43616</v>
      </c>
      <c r="H464" s="199">
        <v>764301</v>
      </c>
      <c r="I464" s="199">
        <v>764301</v>
      </c>
      <c r="J464" s="199">
        <v>0.71</v>
      </c>
      <c r="K464" s="199">
        <f t="shared" si="6"/>
        <v>542.65</v>
      </c>
    </row>
    <row r="465" spans="2:11" x14ac:dyDescent="0.25">
      <c r="B465" s="198">
        <v>438</v>
      </c>
      <c r="C465" s="199">
        <v>33262336</v>
      </c>
      <c r="D465" s="199" t="s">
        <v>2549</v>
      </c>
      <c r="E465" s="199" t="s">
        <v>2436</v>
      </c>
      <c r="F465" s="200">
        <v>43572</v>
      </c>
      <c r="G465" s="200">
        <v>43616</v>
      </c>
      <c r="H465" s="199">
        <v>24058</v>
      </c>
      <c r="I465" s="199">
        <v>24058</v>
      </c>
      <c r="J465" s="199">
        <v>0.71</v>
      </c>
      <c r="K465" s="199">
        <f t="shared" si="6"/>
        <v>17.079999999999998</v>
      </c>
    </row>
    <row r="466" spans="2:11" x14ac:dyDescent="0.25">
      <c r="B466" s="198">
        <v>439</v>
      </c>
      <c r="C466" s="199">
        <v>33263162</v>
      </c>
      <c r="D466" s="199" t="s">
        <v>2550</v>
      </c>
      <c r="E466" s="199" t="s">
        <v>2435</v>
      </c>
      <c r="F466" s="200">
        <v>43593</v>
      </c>
      <c r="G466" s="200">
        <v>43646</v>
      </c>
      <c r="H466" s="199">
        <v>224836</v>
      </c>
      <c r="I466" s="199">
        <v>224836</v>
      </c>
      <c r="J466" s="199">
        <v>0.71</v>
      </c>
      <c r="K466" s="199">
        <f t="shared" si="6"/>
        <v>159.63</v>
      </c>
    </row>
    <row r="467" spans="2:11" x14ac:dyDescent="0.25">
      <c r="B467" s="198">
        <v>440</v>
      </c>
      <c r="C467" s="199">
        <v>33263162</v>
      </c>
      <c r="D467" s="199" t="s">
        <v>2550</v>
      </c>
      <c r="E467" s="199" t="s">
        <v>2436</v>
      </c>
      <c r="F467" s="200">
        <v>43593</v>
      </c>
      <c r="G467" s="200">
        <v>43646</v>
      </c>
      <c r="H467" s="199">
        <v>8169</v>
      </c>
      <c r="I467" s="199">
        <v>8169</v>
      </c>
      <c r="J467" s="199">
        <v>0.71</v>
      </c>
      <c r="K467" s="199">
        <f t="shared" si="6"/>
        <v>5.8</v>
      </c>
    </row>
    <row r="468" spans="2:11" x14ac:dyDescent="0.25">
      <c r="B468" s="198">
        <v>441</v>
      </c>
      <c r="C468" s="199">
        <v>33265814</v>
      </c>
      <c r="D468" s="199" t="s">
        <v>2551</v>
      </c>
      <c r="E468" s="199" t="s">
        <v>2425</v>
      </c>
      <c r="F468" s="200">
        <v>43572</v>
      </c>
      <c r="G468" s="200">
        <v>43646</v>
      </c>
      <c r="H468" s="199">
        <v>482</v>
      </c>
      <c r="I468" s="199">
        <v>482</v>
      </c>
      <c r="J468" s="199">
        <v>0.71</v>
      </c>
      <c r="K468" s="199">
        <f t="shared" si="6"/>
        <v>0.34</v>
      </c>
    </row>
    <row r="469" spans="2:11" x14ac:dyDescent="0.25">
      <c r="B469" s="198">
        <v>442</v>
      </c>
      <c r="C469" s="199">
        <v>33265814</v>
      </c>
      <c r="D469" s="199" t="s">
        <v>2551</v>
      </c>
      <c r="E469" s="199" t="s">
        <v>2426</v>
      </c>
      <c r="F469" s="200">
        <v>43572</v>
      </c>
      <c r="G469" s="200">
        <v>43646</v>
      </c>
      <c r="H469" s="199">
        <v>10523</v>
      </c>
      <c r="I469" s="199">
        <v>10523</v>
      </c>
      <c r="J469" s="199">
        <v>0.71</v>
      </c>
      <c r="K469" s="199">
        <f t="shared" si="6"/>
        <v>7.47</v>
      </c>
    </row>
    <row r="470" spans="2:11" x14ac:dyDescent="0.25">
      <c r="B470" s="198">
        <v>443</v>
      </c>
      <c r="C470" s="199">
        <v>33265814</v>
      </c>
      <c r="D470" s="199" t="s">
        <v>2551</v>
      </c>
      <c r="E470" s="199" t="s">
        <v>2427</v>
      </c>
      <c r="F470" s="200">
        <v>43572</v>
      </c>
      <c r="G470" s="200">
        <v>43646</v>
      </c>
      <c r="H470" s="199">
        <v>6535</v>
      </c>
      <c r="I470" s="199">
        <v>6535</v>
      </c>
      <c r="J470" s="199">
        <v>0.71</v>
      </c>
      <c r="K470" s="199">
        <f t="shared" si="6"/>
        <v>4.6399999999999997</v>
      </c>
    </row>
    <row r="471" spans="2:11" x14ac:dyDescent="0.25">
      <c r="B471" s="198">
        <v>444</v>
      </c>
      <c r="C471" s="199">
        <v>33265814</v>
      </c>
      <c r="D471" s="199" t="s">
        <v>2551</v>
      </c>
      <c r="E471" s="199" t="s">
        <v>2429</v>
      </c>
      <c r="F471" s="200">
        <v>43572</v>
      </c>
      <c r="G471" s="200">
        <v>43646</v>
      </c>
      <c r="H471" s="199">
        <v>23685</v>
      </c>
      <c r="I471" s="199">
        <v>23685</v>
      </c>
      <c r="J471" s="199">
        <v>0.71</v>
      </c>
      <c r="K471" s="199">
        <f t="shared" si="6"/>
        <v>16.82</v>
      </c>
    </row>
    <row r="472" spans="2:11" x14ac:dyDescent="0.25">
      <c r="B472" s="198">
        <v>445</v>
      </c>
      <c r="C472" s="199">
        <v>33267198</v>
      </c>
      <c r="D472" s="199" t="s">
        <v>2552</v>
      </c>
      <c r="E472" s="199" t="s">
        <v>2435</v>
      </c>
      <c r="F472" s="200">
        <v>43619</v>
      </c>
      <c r="G472" s="200">
        <v>43625</v>
      </c>
      <c r="H472" s="199">
        <v>96107</v>
      </c>
      <c r="I472" s="199">
        <v>96107</v>
      </c>
      <c r="J472" s="199">
        <v>0.71</v>
      </c>
      <c r="K472" s="199">
        <f t="shared" si="6"/>
        <v>68.239999999999995</v>
      </c>
    </row>
    <row r="473" spans="2:11" x14ac:dyDescent="0.25">
      <c r="B473" s="198">
        <v>446</v>
      </c>
      <c r="C473" s="199">
        <v>33270247</v>
      </c>
      <c r="D473" s="199" t="s">
        <v>2553</v>
      </c>
      <c r="E473" s="199" t="s">
        <v>2435</v>
      </c>
      <c r="F473" s="200">
        <v>43572</v>
      </c>
      <c r="G473" s="200">
        <v>43646</v>
      </c>
      <c r="H473" s="199">
        <v>284153</v>
      </c>
      <c r="I473" s="199">
        <v>284153</v>
      </c>
      <c r="J473" s="199">
        <v>0.71</v>
      </c>
      <c r="K473" s="199">
        <f t="shared" si="6"/>
        <v>201.75</v>
      </c>
    </row>
    <row r="474" spans="2:11" x14ac:dyDescent="0.25">
      <c r="B474" s="198">
        <v>447</v>
      </c>
      <c r="C474" s="199">
        <v>33270247</v>
      </c>
      <c r="D474" s="199" t="s">
        <v>2553</v>
      </c>
      <c r="E474" s="199" t="s">
        <v>2436</v>
      </c>
      <c r="F474" s="200">
        <v>43572</v>
      </c>
      <c r="G474" s="200">
        <v>43646</v>
      </c>
      <c r="H474" s="199">
        <v>8680</v>
      </c>
      <c r="I474" s="199">
        <v>8680</v>
      </c>
      <c r="J474" s="199">
        <v>0.71</v>
      </c>
      <c r="K474" s="199">
        <f t="shared" si="6"/>
        <v>6.16</v>
      </c>
    </row>
    <row r="475" spans="2:11" x14ac:dyDescent="0.25">
      <c r="B475" s="198">
        <v>448</v>
      </c>
      <c r="C475" s="199">
        <v>33291818</v>
      </c>
      <c r="D475" s="199" t="s">
        <v>2554</v>
      </c>
      <c r="E475" s="199" t="s">
        <v>2424</v>
      </c>
      <c r="F475" s="200">
        <v>43577</v>
      </c>
      <c r="G475" s="200">
        <v>43646</v>
      </c>
      <c r="H475" s="199">
        <v>341</v>
      </c>
      <c r="I475" s="199">
        <v>341</v>
      </c>
      <c r="J475" s="199">
        <v>0.71</v>
      </c>
      <c r="K475" s="199">
        <f t="shared" si="6"/>
        <v>0.24</v>
      </c>
    </row>
    <row r="476" spans="2:11" x14ac:dyDescent="0.25">
      <c r="B476" s="198">
        <v>449</v>
      </c>
      <c r="C476" s="199">
        <v>33291818</v>
      </c>
      <c r="D476" s="199" t="s">
        <v>2554</v>
      </c>
      <c r="E476" s="199" t="s">
        <v>2425</v>
      </c>
      <c r="F476" s="200">
        <v>43577</v>
      </c>
      <c r="G476" s="200">
        <v>43646</v>
      </c>
      <c r="H476" s="199">
        <v>1969</v>
      </c>
      <c r="I476" s="199">
        <v>1969</v>
      </c>
      <c r="J476" s="199">
        <v>0.71</v>
      </c>
      <c r="K476" s="199">
        <f t="shared" ref="K476:K539" si="7">ROUND(I476*(J476/1000),2)</f>
        <v>1.4</v>
      </c>
    </row>
    <row r="477" spans="2:11" x14ac:dyDescent="0.25">
      <c r="B477" s="198">
        <v>450</v>
      </c>
      <c r="C477" s="199">
        <v>33291818</v>
      </c>
      <c r="D477" s="199" t="s">
        <v>2554</v>
      </c>
      <c r="E477" s="199" t="s">
        <v>2426</v>
      </c>
      <c r="F477" s="200">
        <v>43577</v>
      </c>
      <c r="G477" s="200">
        <v>43646</v>
      </c>
      <c r="H477" s="199">
        <v>126947</v>
      </c>
      <c r="I477" s="199">
        <v>126947</v>
      </c>
      <c r="J477" s="199">
        <v>0.71</v>
      </c>
      <c r="K477" s="199">
        <f t="shared" si="7"/>
        <v>90.13</v>
      </c>
    </row>
    <row r="478" spans="2:11" x14ac:dyDescent="0.25">
      <c r="B478" s="198">
        <v>451</v>
      </c>
      <c r="C478" s="199">
        <v>33291818</v>
      </c>
      <c r="D478" s="199" t="s">
        <v>2554</v>
      </c>
      <c r="E478" s="199" t="s">
        <v>2427</v>
      </c>
      <c r="F478" s="200">
        <v>43577</v>
      </c>
      <c r="G478" s="200">
        <v>43646</v>
      </c>
      <c r="H478" s="199">
        <v>31105</v>
      </c>
      <c r="I478" s="199">
        <v>31105</v>
      </c>
      <c r="J478" s="199">
        <v>0.71</v>
      </c>
      <c r="K478" s="199">
        <f t="shared" si="7"/>
        <v>22.08</v>
      </c>
    </row>
    <row r="479" spans="2:11" x14ac:dyDescent="0.25">
      <c r="B479" s="198">
        <v>452</v>
      </c>
      <c r="C479" s="199">
        <v>33291818</v>
      </c>
      <c r="D479" s="199" t="s">
        <v>2554</v>
      </c>
      <c r="E479" s="199" t="s">
        <v>2428</v>
      </c>
      <c r="F479" s="200">
        <v>43577</v>
      </c>
      <c r="G479" s="200">
        <v>43646</v>
      </c>
      <c r="H479" s="199">
        <v>3795</v>
      </c>
      <c r="I479" s="199">
        <v>3795</v>
      </c>
      <c r="J479" s="199">
        <v>0.71</v>
      </c>
      <c r="K479" s="199">
        <f t="shared" si="7"/>
        <v>2.69</v>
      </c>
    </row>
    <row r="480" spans="2:11" x14ac:dyDescent="0.25">
      <c r="B480" s="198">
        <v>453</v>
      </c>
      <c r="C480" s="199">
        <v>33291818</v>
      </c>
      <c r="D480" s="199" t="s">
        <v>2554</v>
      </c>
      <c r="E480" s="199" t="s">
        <v>2429</v>
      </c>
      <c r="F480" s="200">
        <v>43577</v>
      </c>
      <c r="G480" s="200">
        <v>43646</v>
      </c>
      <c r="H480" s="199">
        <v>143504</v>
      </c>
      <c r="I480" s="199">
        <v>143504</v>
      </c>
      <c r="J480" s="199">
        <v>0.71</v>
      </c>
      <c r="K480" s="199">
        <f t="shared" si="7"/>
        <v>101.89</v>
      </c>
    </row>
    <row r="481" spans="2:11" x14ac:dyDescent="0.25">
      <c r="B481" s="198">
        <v>454</v>
      </c>
      <c r="C481" s="199">
        <v>33293971</v>
      </c>
      <c r="D481" s="199" t="s">
        <v>2555</v>
      </c>
      <c r="E481" s="199" t="s">
        <v>2435</v>
      </c>
      <c r="F481" s="200">
        <v>43584</v>
      </c>
      <c r="G481" s="200">
        <v>43646</v>
      </c>
      <c r="H481" s="199">
        <v>191269</v>
      </c>
      <c r="I481" s="199">
        <v>191269</v>
      </c>
      <c r="J481" s="199">
        <v>0.71</v>
      </c>
      <c r="K481" s="199">
        <f t="shared" si="7"/>
        <v>135.80000000000001</v>
      </c>
    </row>
    <row r="482" spans="2:11" x14ac:dyDescent="0.25">
      <c r="B482" s="198">
        <v>455</v>
      </c>
      <c r="C482" s="199">
        <v>33293971</v>
      </c>
      <c r="D482" s="199" t="s">
        <v>2555</v>
      </c>
      <c r="E482" s="199" t="s">
        <v>2436</v>
      </c>
      <c r="F482" s="200">
        <v>43584</v>
      </c>
      <c r="G482" s="200">
        <v>43646</v>
      </c>
      <c r="H482" s="199">
        <v>6403</v>
      </c>
      <c r="I482" s="199">
        <v>6403</v>
      </c>
      <c r="J482" s="199">
        <v>0.71</v>
      </c>
      <c r="K482" s="199">
        <f t="shared" si="7"/>
        <v>4.55</v>
      </c>
    </row>
    <row r="483" spans="2:11" x14ac:dyDescent="0.25">
      <c r="B483" s="198">
        <v>456</v>
      </c>
      <c r="C483" s="199">
        <v>33301404</v>
      </c>
      <c r="D483" s="199" t="s">
        <v>2556</v>
      </c>
      <c r="E483" s="199" t="s">
        <v>2424</v>
      </c>
      <c r="F483" s="200">
        <v>43577</v>
      </c>
      <c r="G483" s="200">
        <v>43646</v>
      </c>
      <c r="H483" s="199">
        <v>298</v>
      </c>
      <c r="I483" s="199">
        <v>298</v>
      </c>
      <c r="J483" s="199">
        <v>0.71</v>
      </c>
      <c r="K483" s="199">
        <f t="shared" si="7"/>
        <v>0.21</v>
      </c>
    </row>
    <row r="484" spans="2:11" x14ac:dyDescent="0.25">
      <c r="B484" s="198">
        <v>457</v>
      </c>
      <c r="C484" s="199">
        <v>33301404</v>
      </c>
      <c r="D484" s="199" t="s">
        <v>2556</v>
      </c>
      <c r="E484" s="199" t="s">
        <v>2425</v>
      </c>
      <c r="F484" s="200">
        <v>43577</v>
      </c>
      <c r="G484" s="200">
        <v>43646</v>
      </c>
      <c r="H484" s="199">
        <v>2055</v>
      </c>
      <c r="I484" s="199">
        <v>2055</v>
      </c>
      <c r="J484" s="199">
        <v>0.71</v>
      </c>
      <c r="K484" s="199">
        <f t="shared" si="7"/>
        <v>1.46</v>
      </c>
    </row>
    <row r="485" spans="2:11" x14ac:dyDescent="0.25">
      <c r="B485" s="198">
        <v>458</v>
      </c>
      <c r="C485" s="199">
        <v>33301404</v>
      </c>
      <c r="D485" s="199" t="s">
        <v>2556</v>
      </c>
      <c r="E485" s="199" t="s">
        <v>2426</v>
      </c>
      <c r="F485" s="200">
        <v>43577</v>
      </c>
      <c r="G485" s="200">
        <v>43646</v>
      </c>
      <c r="H485" s="199">
        <v>55345</v>
      </c>
      <c r="I485" s="199">
        <v>55345</v>
      </c>
      <c r="J485" s="199">
        <v>0.71</v>
      </c>
      <c r="K485" s="199">
        <f t="shared" si="7"/>
        <v>39.29</v>
      </c>
    </row>
    <row r="486" spans="2:11" x14ac:dyDescent="0.25">
      <c r="B486" s="198">
        <v>459</v>
      </c>
      <c r="C486" s="199">
        <v>33301404</v>
      </c>
      <c r="D486" s="199" t="s">
        <v>2556</v>
      </c>
      <c r="E486" s="199" t="s">
        <v>2427</v>
      </c>
      <c r="F486" s="200">
        <v>43577</v>
      </c>
      <c r="G486" s="200">
        <v>43646</v>
      </c>
      <c r="H486" s="199">
        <v>16490</v>
      </c>
      <c r="I486" s="199">
        <v>16490</v>
      </c>
      <c r="J486" s="199">
        <v>0.71</v>
      </c>
      <c r="K486" s="199">
        <f t="shared" si="7"/>
        <v>11.71</v>
      </c>
    </row>
    <row r="487" spans="2:11" x14ac:dyDescent="0.25">
      <c r="B487" s="198">
        <v>460</v>
      </c>
      <c r="C487" s="199">
        <v>33301404</v>
      </c>
      <c r="D487" s="199" t="s">
        <v>2556</v>
      </c>
      <c r="E487" s="199" t="s">
        <v>2428</v>
      </c>
      <c r="F487" s="200">
        <v>43577</v>
      </c>
      <c r="G487" s="200">
        <v>43646</v>
      </c>
      <c r="H487" s="199">
        <v>950</v>
      </c>
      <c r="I487" s="199">
        <v>950</v>
      </c>
      <c r="J487" s="199">
        <v>0.71</v>
      </c>
      <c r="K487" s="199">
        <f t="shared" si="7"/>
        <v>0.67</v>
      </c>
    </row>
    <row r="488" spans="2:11" x14ac:dyDescent="0.25">
      <c r="B488" s="198">
        <v>461</v>
      </c>
      <c r="C488" s="199">
        <v>33301404</v>
      </c>
      <c r="D488" s="199" t="s">
        <v>2556</v>
      </c>
      <c r="E488" s="199" t="s">
        <v>2429</v>
      </c>
      <c r="F488" s="200">
        <v>43577</v>
      </c>
      <c r="G488" s="200">
        <v>43646</v>
      </c>
      <c r="H488" s="199">
        <v>100811</v>
      </c>
      <c r="I488" s="199">
        <v>100811</v>
      </c>
      <c r="J488" s="199">
        <v>0.71</v>
      </c>
      <c r="K488" s="199">
        <f t="shared" si="7"/>
        <v>71.58</v>
      </c>
    </row>
    <row r="489" spans="2:11" x14ac:dyDescent="0.25">
      <c r="B489" s="198">
        <v>462</v>
      </c>
      <c r="C489" s="199">
        <v>33301411</v>
      </c>
      <c r="D489" s="199" t="s">
        <v>2557</v>
      </c>
      <c r="E489" s="199" t="s">
        <v>2425</v>
      </c>
      <c r="F489" s="200">
        <v>43598</v>
      </c>
      <c r="G489" s="200">
        <v>43611</v>
      </c>
      <c r="H489" s="199">
        <v>213</v>
      </c>
      <c r="I489" s="199">
        <v>213</v>
      </c>
      <c r="J489" s="199">
        <v>0.71</v>
      </c>
      <c r="K489" s="199">
        <f t="shared" si="7"/>
        <v>0.15</v>
      </c>
    </row>
    <row r="490" spans="2:11" x14ac:dyDescent="0.25">
      <c r="B490" s="198">
        <v>463</v>
      </c>
      <c r="C490" s="199">
        <v>33301411</v>
      </c>
      <c r="D490" s="199" t="s">
        <v>2557</v>
      </c>
      <c r="E490" s="199" t="s">
        <v>2426</v>
      </c>
      <c r="F490" s="200">
        <v>43598</v>
      </c>
      <c r="G490" s="200">
        <v>43611</v>
      </c>
      <c r="H490" s="199">
        <v>25173</v>
      </c>
      <c r="I490" s="199">
        <v>25173</v>
      </c>
      <c r="J490" s="199">
        <v>0.71</v>
      </c>
      <c r="K490" s="199">
        <f t="shared" si="7"/>
        <v>17.87</v>
      </c>
    </row>
    <row r="491" spans="2:11" x14ac:dyDescent="0.25">
      <c r="B491" s="198">
        <v>464</v>
      </c>
      <c r="C491" s="199">
        <v>33301411</v>
      </c>
      <c r="D491" s="199" t="s">
        <v>2557</v>
      </c>
      <c r="E491" s="199" t="s">
        <v>2432</v>
      </c>
      <c r="F491" s="200">
        <v>43600</v>
      </c>
      <c r="G491" s="200">
        <v>43611</v>
      </c>
      <c r="H491" s="199">
        <v>4</v>
      </c>
      <c r="I491" s="199">
        <v>4</v>
      </c>
      <c r="J491" s="199">
        <v>0.71</v>
      </c>
      <c r="K491" s="199">
        <f t="shared" si="7"/>
        <v>0</v>
      </c>
    </row>
    <row r="492" spans="2:11" x14ac:dyDescent="0.25">
      <c r="B492" s="198">
        <v>465</v>
      </c>
      <c r="C492" s="199">
        <v>33301411</v>
      </c>
      <c r="D492" s="199" t="s">
        <v>2557</v>
      </c>
      <c r="E492" s="199" t="s">
        <v>2427</v>
      </c>
      <c r="F492" s="200">
        <v>43598</v>
      </c>
      <c r="G492" s="200">
        <v>43611</v>
      </c>
      <c r="H492" s="199">
        <v>7173</v>
      </c>
      <c r="I492" s="199">
        <v>7173</v>
      </c>
      <c r="J492" s="199">
        <v>0.71</v>
      </c>
      <c r="K492" s="199">
        <f t="shared" si="7"/>
        <v>5.09</v>
      </c>
    </row>
    <row r="493" spans="2:11" x14ac:dyDescent="0.25">
      <c r="B493" s="198">
        <v>466</v>
      </c>
      <c r="C493" s="199">
        <v>33301411</v>
      </c>
      <c r="D493" s="199" t="s">
        <v>2557</v>
      </c>
      <c r="E493" s="199" t="s">
        <v>2428</v>
      </c>
      <c r="F493" s="200">
        <v>43598</v>
      </c>
      <c r="G493" s="200">
        <v>43611</v>
      </c>
      <c r="H493" s="199">
        <v>1265</v>
      </c>
      <c r="I493" s="199">
        <v>1265</v>
      </c>
      <c r="J493" s="199">
        <v>0.71</v>
      </c>
      <c r="K493" s="199">
        <f t="shared" si="7"/>
        <v>0.9</v>
      </c>
    </row>
    <row r="494" spans="2:11" x14ac:dyDescent="0.25">
      <c r="B494" s="198">
        <v>467</v>
      </c>
      <c r="C494" s="199">
        <v>33301411</v>
      </c>
      <c r="D494" s="199" t="s">
        <v>2558</v>
      </c>
      <c r="E494" s="199" t="s">
        <v>2425</v>
      </c>
      <c r="F494" s="200">
        <v>43584</v>
      </c>
      <c r="G494" s="200">
        <v>43611</v>
      </c>
      <c r="H494" s="199">
        <v>38</v>
      </c>
      <c r="I494" s="199">
        <v>38</v>
      </c>
      <c r="J494" s="199">
        <v>0.71</v>
      </c>
      <c r="K494" s="199">
        <f t="shared" si="7"/>
        <v>0.03</v>
      </c>
    </row>
    <row r="495" spans="2:11" x14ac:dyDescent="0.25">
      <c r="B495" s="198">
        <v>468</v>
      </c>
      <c r="C495" s="199">
        <v>33301411</v>
      </c>
      <c r="D495" s="199" t="s">
        <v>2558</v>
      </c>
      <c r="E495" s="199" t="s">
        <v>2426</v>
      </c>
      <c r="F495" s="200">
        <v>43584</v>
      </c>
      <c r="G495" s="200">
        <v>43611</v>
      </c>
      <c r="H495" s="199">
        <v>721</v>
      </c>
      <c r="I495" s="199">
        <v>721</v>
      </c>
      <c r="J495" s="199">
        <v>0.71</v>
      </c>
      <c r="K495" s="199">
        <f t="shared" si="7"/>
        <v>0.51</v>
      </c>
    </row>
    <row r="496" spans="2:11" x14ac:dyDescent="0.25">
      <c r="B496" s="198">
        <v>469</v>
      </c>
      <c r="C496" s="199">
        <v>33301411</v>
      </c>
      <c r="D496" s="199" t="s">
        <v>2558</v>
      </c>
      <c r="E496" s="199" t="s">
        <v>2427</v>
      </c>
      <c r="F496" s="200">
        <v>43584</v>
      </c>
      <c r="G496" s="200">
        <v>43611</v>
      </c>
      <c r="H496" s="199">
        <v>291</v>
      </c>
      <c r="I496" s="199">
        <v>291</v>
      </c>
      <c r="J496" s="199">
        <v>0.71</v>
      </c>
      <c r="K496" s="199">
        <f t="shared" si="7"/>
        <v>0.21</v>
      </c>
    </row>
    <row r="497" spans="2:11" x14ac:dyDescent="0.25">
      <c r="B497" s="198">
        <v>470</v>
      </c>
      <c r="C497" s="199">
        <v>33301411</v>
      </c>
      <c r="D497" s="199" t="s">
        <v>2558</v>
      </c>
      <c r="E497" s="199" t="s">
        <v>2428</v>
      </c>
      <c r="F497" s="200">
        <v>43591</v>
      </c>
      <c r="G497" s="200">
        <v>43611</v>
      </c>
      <c r="H497" s="199">
        <v>5</v>
      </c>
      <c r="I497" s="199">
        <v>5</v>
      </c>
      <c r="J497" s="199">
        <v>0.71</v>
      </c>
      <c r="K497" s="199">
        <f t="shared" si="7"/>
        <v>0</v>
      </c>
    </row>
    <row r="498" spans="2:11" x14ac:dyDescent="0.25">
      <c r="B498" s="198">
        <v>471</v>
      </c>
      <c r="C498" s="199">
        <v>33304980</v>
      </c>
      <c r="D498" s="199" t="s">
        <v>2559</v>
      </c>
      <c r="E498" s="199" t="s">
        <v>2435</v>
      </c>
      <c r="F498" s="200">
        <v>43580</v>
      </c>
      <c r="G498" s="200">
        <v>43601</v>
      </c>
      <c r="H498" s="199">
        <v>111796</v>
      </c>
      <c r="I498" s="199">
        <v>111796</v>
      </c>
      <c r="J498" s="199">
        <v>0.71</v>
      </c>
      <c r="K498" s="199">
        <f t="shared" si="7"/>
        <v>79.38</v>
      </c>
    </row>
    <row r="499" spans="2:11" x14ac:dyDescent="0.25">
      <c r="B499" s="198">
        <v>472</v>
      </c>
      <c r="C499" s="199">
        <v>33304980</v>
      </c>
      <c r="D499" s="199" t="s">
        <v>2559</v>
      </c>
      <c r="E499" s="199" t="s">
        <v>2436</v>
      </c>
      <c r="F499" s="200">
        <v>43580</v>
      </c>
      <c r="G499" s="200">
        <v>43601</v>
      </c>
      <c r="H499" s="199">
        <v>3666</v>
      </c>
      <c r="I499" s="199">
        <v>3666</v>
      </c>
      <c r="J499" s="199">
        <v>0.71</v>
      </c>
      <c r="K499" s="199">
        <f t="shared" si="7"/>
        <v>2.6</v>
      </c>
    </row>
    <row r="500" spans="2:11" x14ac:dyDescent="0.25">
      <c r="B500" s="198">
        <v>473</v>
      </c>
      <c r="C500" s="199">
        <v>33307561</v>
      </c>
      <c r="D500" s="199" t="s">
        <v>2560</v>
      </c>
      <c r="E500" s="199" t="s">
        <v>2416</v>
      </c>
      <c r="F500" s="200">
        <v>43584</v>
      </c>
      <c r="G500" s="200">
        <v>43639</v>
      </c>
      <c r="H500" s="199">
        <v>809623</v>
      </c>
      <c r="I500" s="199">
        <v>809623</v>
      </c>
      <c r="J500" s="199">
        <v>0.71</v>
      </c>
      <c r="K500" s="199">
        <f t="shared" si="7"/>
        <v>574.83000000000004</v>
      </c>
    </row>
    <row r="501" spans="2:11" x14ac:dyDescent="0.25">
      <c r="B501" s="198">
        <v>474</v>
      </c>
      <c r="C501" s="199">
        <v>33307831</v>
      </c>
      <c r="D501" s="199" t="s">
        <v>2561</v>
      </c>
      <c r="E501" s="199" t="s">
        <v>2416</v>
      </c>
      <c r="F501" s="200">
        <v>43584</v>
      </c>
      <c r="G501" s="200">
        <v>43646</v>
      </c>
      <c r="H501" s="199">
        <v>753305</v>
      </c>
      <c r="I501" s="199">
        <v>753305</v>
      </c>
      <c r="J501" s="199">
        <v>0.71</v>
      </c>
      <c r="K501" s="199">
        <f t="shared" si="7"/>
        <v>534.85</v>
      </c>
    </row>
    <row r="502" spans="2:11" x14ac:dyDescent="0.25">
      <c r="B502" s="198">
        <v>475</v>
      </c>
      <c r="C502" s="199">
        <v>33308051</v>
      </c>
      <c r="D502" s="199" t="s">
        <v>2562</v>
      </c>
      <c r="E502" s="199" t="s">
        <v>2416</v>
      </c>
      <c r="F502" s="200">
        <v>43584</v>
      </c>
      <c r="G502" s="200">
        <v>43646</v>
      </c>
      <c r="H502" s="199">
        <v>703257</v>
      </c>
      <c r="I502" s="199">
        <v>703257</v>
      </c>
      <c r="J502" s="199">
        <v>0.71</v>
      </c>
      <c r="K502" s="199">
        <f t="shared" si="7"/>
        <v>499.31</v>
      </c>
    </row>
    <row r="503" spans="2:11" x14ac:dyDescent="0.25">
      <c r="B503" s="198">
        <v>476</v>
      </c>
      <c r="C503" s="199">
        <v>33312545</v>
      </c>
      <c r="D503" s="199" t="s">
        <v>2563</v>
      </c>
      <c r="E503" s="199" t="s">
        <v>2428</v>
      </c>
      <c r="F503" s="200">
        <v>43591</v>
      </c>
      <c r="G503" s="200">
        <v>43611</v>
      </c>
      <c r="H503" s="199">
        <v>56</v>
      </c>
      <c r="I503" s="199">
        <v>56</v>
      </c>
      <c r="J503" s="199">
        <v>0.71</v>
      </c>
      <c r="K503" s="199">
        <f t="shared" si="7"/>
        <v>0.04</v>
      </c>
    </row>
    <row r="504" spans="2:11" x14ac:dyDescent="0.25">
      <c r="B504" s="198">
        <v>477</v>
      </c>
      <c r="C504" s="199">
        <v>33320643</v>
      </c>
      <c r="D504" s="199" t="s">
        <v>2564</v>
      </c>
      <c r="E504" s="199" t="s">
        <v>2425</v>
      </c>
      <c r="F504" s="200">
        <v>43591</v>
      </c>
      <c r="G504" s="200">
        <v>43639</v>
      </c>
      <c r="H504" s="199">
        <v>147</v>
      </c>
      <c r="I504" s="199">
        <v>147</v>
      </c>
      <c r="J504" s="199">
        <v>0.71</v>
      </c>
      <c r="K504" s="199">
        <f t="shared" si="7"/>
        <v>0.1</v>
      </c>
    </row>
    <row r="505" spans="2:11" x14ac:dyDescent="0.25">
      <c r="B505" s="198">
        <v>478</v>
      </c>
      <c r="C505" s="199">
        <v>33320643</v>
      </c>
      <c r="D505" s="199" t="s">
        <v>2564</v>
      </c>
      <c r="E505" s="199" t="s">
        <v>2427</v>
      </c>
      <c r="F505" s="200">
        <v>43591</v>
      </c>
      <c r="G505" s="200">
        <v>43639</v>
      </c>
      <c r="H505" s="199">
        <v>4779</v>
      </c>
      <c r="I505" s="199">
        <v>4779</v>
      </c>
      <c r="J505" s="199">
        <v>0.71</v>
      </c>
      <c r="K505" s="199">
        <f t="shared" si="7"/>
        <v>3.39</v>
      </c>
    </row>
    <row r="506" spans="2:11" x14ac:dyDescent="0.25">
      <c r="B506" s="198">
        <v>479</v>
      </c>
      <c r="C506" s="199">
        <v>33320643</v>
      </c>
      <c r="D506" s="199" t="s">
        <v>2564</v>
      </c>
      <c r="E506" s="199" t="s">
        <v>2429</v>
      </c>
      <c r="F506" s="200">
        <v>43591</v>
      </c>
      <c r="G506" s="200">
        <v>43639</v>
      </c>
      <c r="H506" s="199">
        <v>12945</v>
      </c>
      <c r="I506" s="199">
        <v>12945</v>
      </c>
      <c r="J506" s="199">
        <v>0.71</v>
      </c>
      <c r="K506" s="199">
        <f t="shared" si="7"/>
        <v>9.19</v>
      </c>
    </row>
    <row r="507" spans="2:11" x14ac:dyDescent="0.25">
      <c r="B507" s="198">
        <v>480</v>
      </c>
      <c r="C507" s="199">
        <v>33323346</v>
      </c>
      <c r="D507" s="199" t="s">
        <v>2565</v>
      </c>
      <c r="E507" s="199" t="s">
        <v>2416</v>
      </c>
      <c r="F507" s="200">
        <v>43598</v>
      </c>
      <c r="G507" s="200">
        <v>43646</v>
      </c>
      <c r="H507" s="199">
        <v>721862</v>
      </c>
      <c r="I507" s="199">
        <v>721862</v>
      </c>
      <c r="J507" s="199">
        <v>0.71</v>
      </c>
      <c r="K507" s="199">
        <f t="shared" si="7"/>
        <v>512.52</v>
      </c>
    </row>
    <row r="508" spans="2:11" x14ac:dyDescent="0.25">
      <c r="B508" s="198">
        <v>481</v>
      </c>
      <c r="C508" s="199">
        <v>33323430</v>
      </c>
      <c r="D508" s="199" t="s">
        <v>2566</v>
      </c>
      <c r="E508" s="199" t="s">
        <v>2416</v>
      </c>
      <c r="F508" s="200">
        <v>43584</v>
      </c>
      <c r="G508" s="200">
        <v>43604</v>
      </c>
      <c r="H508" s="199">
        <v>350238</v>
      </c>
      <c r="I508" s="199">
        <v>350238</v>
      </c>
      <c r="J508" s="199">
        <v>0.71</v>
      </c>
      <c r="K508" s="199">
        <f t="shared" si="7"/>
        <v>248.67</v>
      </c>
    </row>
    <row r="509" spans="2:11" x14ac:dyDescent="0.25">
      <c r="B509" s="198">
        <v>482</v>
      </c>
      <c r="C509" s="199">
        <v>33323793</v>
      </c>
      <c r="D509" s="199" t="s">
        <v>2567</v>
      </c>
      <c r="E509" s="199" t="s">
        <v>2416</v>
      </c>
      <c r="F509" s="200">
        <v>43584</v>
      </c>
      <c r="G509" s="200">
        <v>43646</v>
      </c>
      <c r="H509" s="199">
        <v>679269</v>
      </c>
      <c r="I509" s="199">
        <v>679269</v>
      </c>
      <c r="J509" s="199">
        <v>0.71</v>
      </c>
      <c r="K509" s="199">
        <f t="shared" si="7"/>
        <v>482.28</v>
      </c>
    </row>
    <row r="510" spans="2:11" x14ac:dyDescent="0.25">
      <c r="B510" s="198">
        <v>483</v>
      </c>
      <c r="C510" s="199">
        <v>33323895</v>
      </c>
      <c r="D510" s="199" t="s">
        <v>2568</v>
      </c>
      <c r="E510" s="199" t="s">
        <v>2416</v>
      </c>
      <c r="F510" s="200">
        <v>43591</v>
      </c>
      <c r="G510" s="200">
        <v>43639</v>
      </c>
      <c r="H510" s="199">
        <v>680969</v>
      </c>
      <c r="I510" s="199">
        <v>680969</v>
      </c>
      <c r="J510" s="199">
        <v>0.71</v>
      </c>
      <c r="K510" s="199">
        <f t="shared" si="7"/>
        <v>483.49</v>
      </c>
    </row>
    <row r="511" spans="2:11" x14ac:dyDescent="0.25">
      <c r="B511" s="198">
        <v>484</v>
      </c>
      <c r="C511" s="199">
        <v>33326154</v>
      </c>
      <c r="D511" s="199" t="s">
        <v>2569</v>
      </c>
      <c r="E511" s="199" t="s">
        <v>2435</v>
      </c>
      <c r="F511" s="200">
        <v>43586</v>
      </c>
      <c r="G511" s="200">
        <v>43646</v>
      </c>
      <c r="H511" s="199">
        <v>143080</v>
      </c>
      <c r="I511" s="199">
        <v>143080</v>
      </c>
      <c r="J511" s="199">
        <v>0.71</v>
      </c>
      <c r="K511" s="199">
        <f t="shared" si="7"/>
        <v>101.59</v>
      </c>
    </row>
    <row r="512" spans="2:11" x14ac:dyDescent="0.25">
      <c r="B512" s="198">
        <v>485</v>
      </c>
      <c r="C512" s="199">
        <v>33326154</v>
      </c>
      <c r="D512" s="199" t="s">
        <v>2569</v>
      </c>
      <c r="E512" s="199" t="s">
        <v>2436</v>
      </c>
      <c r="F512" s="200">
        <v>43586</v>
      </c>
      <c r="G512" s="200">
        <v>43646</v>
      </c>
      <c r="H512" s="199">
        <v>4149</v>
      </c>
      <c r="I512" s="199">
        <v>4149</v>
      </c>
      <c r="J512" s="199">
        <v>0.71</v>
      </c>
      <c r="K512" s="199">
        <f t="shared" si="7"/>
        <v>2.95</v>
      </c>
    </row>
    <row r="513" spans="2:11" x14ac:dyDescent="0.25">
      <c r="B513" s="198">
        <v>486</v>
      </c>
      <c r="C513" s="199">
        <v>33327394</v>
      </c>
      <c r="D513" s="199" t="s">
        <v>2570</v>
      </c>
      <c r="E513" s="199" t="s">
        <v>2418</v>
      </c>
      <c r="F513" s="200">
        <v>43584</v>
      </c>
      <c r="G513" s="200">
        <v>43590</v>
      </c>
      <c r="H513" s="199">
        <v>158451</v>
      </c>
      <c r="I513" s="199">
        <v>158451</v>
      </c>
      <c r="J513" s="199">
        <v>0.71</v>
      </c>
      <c r="K513" s="199">
        <f t="shared" si="7"/>
        <v>112.5</v>
      </c>
    </row>
    <row r="514" spans="2:11" x14ac:dyDescent="0.25">
      <c r="B514" s="198">
        <v>487</v>
      </c>
      <c r="C514" s="199">
        <v>33327394</v>
      </c>
      <c r="D514" s="199" t="s">
        <v>2570</v>
      </c>
      <c r="E514" s="199" t="s">
        <v>2416</v>
      </c>
      <c r="F514" s="200">
        <v>43584</v>
      </c>
      <c r="G514" s="200">
        <v>43590</v>
      </c>
      <c r="H514" s="199">
        <v>151657</v>
      </c>
      <c r="I514" s="199">
        <v>151657</v>
      </c>
      <c r="J514" s="199">
        <v>0.71</v>
      </c>
      <c r="K514" s="199">
        <f t="shared" si="7"/>
        <v>107.68</v>
      </c>
    </row>
    <row r="515" spans="2:11" x14ac:dyDescent="0.25">
      <c r="B515" s="198">
        <v>488</v>
      </c>
      <c r="C515" s="199">
        <v>33327450</v>
      </c>
      <c r="D515" s="199" t="s">
        <v>2571</v>
      </c>
      <c r="E515" s="199" t="s">
        <v>2424</v>
      </c>
      <c r="F515" s="200">
        <v>43591</v>
      </c>
      <c r="G515" s="200">
        <v>43611</v>
      </c>
      <c r="H515" s="199">
        <v>156</v>
      </c>
      <c r="I515" s="199">
        <v>156</v>
      </c>
      <c r="J515" s="199">
        <v>0.71</v>
      </c>
      <c r="K515" s="199">
        <f t="shared" si="7"/>
        <v>0.11</v>
      </c>
    </row>
    <row r="516" spans="2:11" x14ac:dyDescent="0.25">
      <c r="B516" s="198">
        <v>489</v>
      </c>
      <c r="C516" s="199">
        <v>33327450</v>
      </c>
      <c r="D516" s="199" t="s">
        <v>2571</v>
      </c>
      <c r="E516" s="199" t="s">
        <v>2425</v>
      </c>
      <c r="F516" s="200">
        <v>43586</v>
      </c>
      <c r="G516" s="200">
        <v>43611</v>
      </c>
      <c r="H516" s="199">
        <v>207</v>
      </c>
      <c r="I516" s="199">
        <v>207</v>
      </c>
      <c r="J516" s="199">
        <v>0.71</v>
      </c>
      <c r="K516" s="199">
        <f t="shared" si="7"/>
        <v>0.15</v>
      </c>
    </row>
    <row r="517" spans="2:11" x14ac:dyDescent="0.25">
      <c r="B517" s="198">
        <v>490</v>
      </c>
      <c r="C517" s="199">
        <v>33327450</v>
      </c>
      <c r="D517" s="199" t="s">
        <v>2571</v>
      </c>
      <c r="E517" s="199" t="s">
        <v>2426</v>
      </c>
      <c r="F517" s="200">
        <v>43586</v>
      </c>
      <c r="G517" s="200">
        <v>43611</v>
      </c>
      <c r="H517" s="199">
        <v>18703</v>
      </c>
      <c r="I517" s="199">
        <v>18703</v>
      </c>
      <c r="J517" s="199">
        <v>0.71</v>
      </c>
      <c r="K517" s="199">
        <f t="shared" si="7"/>
        <v>13.28</v>
      </c>
    </row>
    <row r="518" spans="2:11" x14ac:dyDescent="0.25">
      <c r="B518" s="198">
        <v>491</v>
      </c>
      <c r="C518" s="199">
        <v>33327450</v>
      </c>
      <c r="D518" s="199" t="s">
        <v>2571</v>
      </c>
      <c r="E518" s="199" t="s">
        <v>2427</v>
      </c>
      <c r="F518" s="200">
        <v>43586</v>
      </c>
      <c r="G518" s="200">
        <v>43611</v>
      </c>
      <c r="H518" s="199">
        <v>4857</v>
      </c>
      <c r="I518" s="199">
        <v>4857</v>
      </c>
      <c r="J518" s="199">
        <v>0.71</v>
      </c>
      <c r="K518" s="199">
        <f t="shared" si="7"/>
        <v>3.45</v>
      </c>
    </row>
    <row r="519" spans="2:11" x14ac:dyDescent="0.25">
      <c r="B519" s="198">
        <v>492</v>
      </c>
      <c r="C519" s="199">
        <v>33327450</v>
      </c>
      <c r="D519" s="199" t="s">
        <v>2571</v>
      </c>
      <c r="E519" s="199" t="s">
        <v>2428</v>
      </c>
      <c r="F519" s="200">
        <v>43591</v>
      </c>
      <c r="G519" s="200">
        <v>43611</v>
      </c>
      <c r="H519" s="199">
        <v>1071</v>
      </c>
      <c r="I519" s="199">
        <v>1071</v>
      </c>
      <c r="J519" s="199">
        <v>0.71</v>
      </c>
      <c r="K519" s="199">
        <f t="shared" si="7"/>
        <v>0.76</v>
      </c>
    </row>
    <row r="520" spans="2:11" x14ac:dyDescent="0.25">
      <c r="B520" s="198">
        <v>493</v>
      </c>
      <c r="C520" s="199">
        <v>33327450</v>
      </c>
      <c r="D520" s="199" t="s">
        <v>2571</v>
      </c>
      <c r="E520" s="199" t="s">
        <v>2429</v>
      </c>
      <c r="F520" s="200">
        <v>43586</v>
      </c>
      <c r="G520" s="200">
        <v>43611</v>
      </c>
      <c r="H520" s="199">
        <v>18586</v>
      </c>
      <c r="I520" s="199">
        <v>18586</v>
      </c>
      <c r="J520" s="199">
        <v>0.71</v>
      </c>
      <c r="K520" s="199">
        <f t="shared" si="7"/>
        <v>13.2</v>
      </c>
    </row>
    <row r="521" spans="2:11" x14ac:dyDescent="0.25">
      <c r="B521" s="198">
        <v>494</v>
      </c>
      <c r="C521" s="199">
        <v>33345545</v>
      </c>
      <c r="D521" s="199" t="s">
        <v>2572</v>
      </c>
      <c r="E521" s="199" t="s">
        <v>2424</v>
      </c>
      <c r="F521" s="200">
        <v>43584</v>
      </c>
      <c r="G521" s="200">
        <v>43646</v>
      </c>
      <c r="H521" s="199">
        <v>956</v>
      </c>
      <c r="I521" s="199">
        <v>956</v>
      </c>
      <c r="J521" s="199">
        <v>0.71</v>
      </c>
      <c r="K521" s="199">
        <f t="shared" si="7"/>
        <v>0.68</v>
      </c>
    </row>
    <row r="522" spans="2:11" x14ac:dyDescent="0.25">
      <c r="B522" s="198">
        <v>495</v>
      </c>
      <c r="C522" s="199">
        <v>33345545</v>
      </c>
      <c r="D522" s="199" t="s">
        <v>2572</v>
      </c>
      <c r="E522" s="199" t="s">
        <v>2425</v>
      </c>
      <c r="F522" s="200">
        <v>43584</v>
      </c>
      <c r="G522" s="200">
        <v>43646</v>
      </c>
      <c r="H522" s="199">
        <v>16944</v>
      </c>
      <c r="I522" s="199">
        <v>16944</v>
      </c>
      <c r="J522" s="199">
        <v>0.71</v>
      </c>
      <c r="K522" s="199">
        <f t="shared" si="7"/>
        <v>12.03</v>
      </c>
    </row>
    <row r="523" spans="2:11" x14ac:dyDescent="0.25">
      <c r="B523" s="198">
        <v>496</v>
      </c>
      <c r="C523" s="199">
        <v>33345545</v>
      </c>
      <c r="D523" s="199" t="s">
        <v>2572</v>
      </c>
      <c r="E523" s="199" t="s">
        <v>2426</v>
      </c>
      <c r="F523" s="200">
        <v>43584</v>
      </c>
      <c r="G523" s="200">
        <v>43646</v>
      </c>
      <c r="H523" s="199">
        <v>244218</v>
      </c>
      <c r="I523" s="199">
        <v>244218</v>
      </c>
      <c r="J523" s="199">
        <v>0.71</v>
      </c>
      <c r="K523" s="199">
        <f t="shared" si="7"/>
        <v>173.39</v>
      </c>
    </row>
    <row r="524" spans="2:11" x14ac:dyDescent="0.25">
      <c r="B524" s="198">
        <v>497</v>
      </c>
      <c r="C524" s="199">
        <v>33345545</v>
      </c>
      <c r="D524" s="199" t="s">
        <v>2572</v>
      </c>
      <c r="E524" s="199" t="s">
        <v>2427</v>
      </c>
      <c r="F524" s="200">
        <v>43584</v>
      </c>
      <c r="G524" s="200">
        <v>43646</v>
      </c>
      <c r="H524" s="199">
        <v>59488</v>
      </c>
      <c r="I524" s="199">
        <v>59488</v>
      </c>
      <c r="J524" s="199">
        <v>0.71</v>
      </c>
      <c r="K524" s="199">
        <f t="shared" si="7"/>
        <v>42.24</v>
      </c>
    </row>
    <row r="525" spans="2:11" x14ac:dyDescent="0.25">
      <c r="B525" s="198">
        <v>498</v>
      </c>
      <c r="C525" s="199">
        <v>33345545</v>
      </c>
      <c r="D525" s="199" t="s">
        <v>2572</v>
      </c>
      <c r="E525" s="199" t="s">
        <v>2428</v>
      </c>
      <c r="F525" s="200">
        <v>43584</v>
      </c>
      <c r="G525" s="200">
        <v>43646</v>
      </c>
      <c r="H525" s="199">
        <v>6081</v>
      </c>
      <c r="I525" s="199">
        <v>6081</v>
      </c>
      <c r="J525" s="199">
        <v>0.71</v>
      </c>
      <c r="K525" s="199">
        <f t="shared" si="7"/>
        <v>4.32</v>
      </c>
    </row>
    <row r="526" spans="2:11" x14ac:dyDescent="0.25">
      <c r="B526" s="198">
        <v>499</v>
      </c>
      <c r="C526" s="199">
        <v>33345545</v>
      </c>
      <c r="D526" s="199" t="s">
        <v>2572</v>
      </c>
      <c r="E526" s="199" t="s">
        <v>2429</v>
      </c>
      <c r="F526" s="200">
        <v>43584</v>
      </c>
      <c r="G526" s="200">
        <v>43646</v>
      </c>
      <c r="H526" s="199">
        <v>329825</v>
      </c>
      <c r="I526" s="199">
        <v>329825</v>
      </c>
      <c r="J526" s="199">
        <v>0.71</v>
      </c>
      <c r="K526" s="199">
        <f t="shared" si="7"/>
        <v>234.18</v>
      </c>
    </row>
    <row r="527" spans="2:11" x14ac:dyDescent="0.25">
      <c r="B527" s="198">
        <v>500</v>
      </c>
      <c r="C527" s="199">
        <v>33351655</v>
      </c>
      <c r="D527" s="199" t="s">
        <v>2573</v>
      </c>
      <c r="E527" s="199" t="s">
        <v>2424</v>
      </c>
      <c r="F527" s="200">
        <v>43578</v>
      </c>
      <c r="G527" s="200">
        <v>43683</v>
      </c>
      <c r="H527" s="199">
        <v>695</v>
      </c>
      <c r="I527" s="199">
        <v>695</v>
      </c>
      <c r="J527" s="199">
        <v>0.71</v>
      </c>
      <c r="K527" s="199">
        <f t="shared" si="7"/>
        <v>0.49</v>
      </c>
    </row>
    <row r="528" spans="2:11" x14ac:dyDescent="0.25">
      <c r="B528" s="198">
        <v>501</v>
      </c>
      <c r="C528" s="199">
        <v>33351655</v>
      </c>
      <c r="D528" s="199" t="s">
        <v>2573</v>
      </c>
      <c r="E528" s="199" t="s">
        <v>2425</v>
      </c>
      <c r="F528" s="200">
        <v>43578</v>
      </c>
      <c r="G528" s="200">
        <v>43683</v>
      </c>
      <c r="H528" s="199">
        <v>3056</v>
      </c>
      <c r="I528" s="199">
        <v>3056</v>
      </c>
      <c r="J528" s="199">
        <v>0.71</v>
      </c>
      <c r="K528" s="199">
        <f t="shared" si="7"/>
        <v>2.17</v>
      </c>
    </row>
    <row r="529" spans="2:11" x14ac:dyDescent="0.25">
      <c r="B529" s="198">
        <v>502</v>
      </c>
      <c r="C529" s="199">
        <v>33351655</v>
      </c>
      <c r="D529" s="199" t="s">
        <v>2573</v>
      </c>
      <c r="E529" s="199" t="s">
        <v>2426</v>
      </c>
      <c r="F529" s="200">
        <v>43578</v>
      </c>
      <c r="G529" s="200">
        <v>43683</v>
      </c>
      <c r="H529" s="199">
        <v>299686</v>
      </c>
      <c r="I529" s="199">
        <v>299686</v>
      </c>
      <c r="J529" s="199">
        <v>0.71</v>
      </c>
      <c r="K529" s="199">
        <f t="shared" si="7"/>
        <v>212.78</v>
      </c>
    </row>
    <row r="530" spans="2:11" x14ac:dyDescent="0.25">
      <c r="B530" s="198">
        <v>503</v>
      </c>
      <c r="C530" s="199">
        <v>33351655</v>
      </c>
      <c r="D530" s="199" t="s">
        <v>2573</v>
      </c>
      <c r="E530" s="199" t="s">
        <v>2427</v>
      </c>
      <c r="F530" s="200">
        <v>43578</v>
      </c>
      <c r="G530" s="200">
        <v>43683</v>
      </c>
      <c r="H530" s="199">
        <v>107880</v>
      </c>
      <c r="I530" s="199">
        <v>107880</v>
      </c>
      <c r="J530" s="199">
        <v>0.71</v>
      </c>
      <c r="K530" s="199">
        <f t="shared" si="7"/>
        <v>76.59</v>
      </c>
    </row>
    <row r="531" spans="2:11" x14ac:dyDescent="0.25">
      <c r="B531" s="198">
        <v>504</v>
      </c>
      <c r="C531" s="199">
        <v>33351655</v>
      </c>
      <c r="D531" s="199" t="s">
        <v>2573</v>
      </c>
      <c r="E531" s="199" t="s">
        <v>2428</v>
      </c>
      <c r="F531" s="200">
        <v>43578</v>
      </c>
      <c r="G531" s="200">
        <v>43683</v>
      </c>
      <c r="H531" s="199">
        <v>28979</v>
      </c>
      <c r="I531" s="199">
        <v>28979</v>
      </c>
      <c r="J531" s="199">
        <v>0.71</v>
      </c>
      <c r="K531" s="199">
        <f t="shared" si="7"/>
        <v>20.58</v>
      </c>
    </row>
    <row r="532" spans="2:11" x14ac:dyDescent="0.25">
      <c r="B532" s="198">
        <v>505</v>
      </c>
      <c r="C532" s="199">
        <v>33351655</v>
      </c>
      <c r="D532" s="199" t="s">
        <v>2573</v>
      </c>
      <c r="E532" s="199" t="s">
        <v>2429</v>
      </c>
      <c r="F532" s="200">
        <v>43578</v>
      </c>
      <c r="G532" s="200">
        <v>43683</v>
      </c>
      <c r="H532" s="199">
        <v>236320</v>
      </c>
      <c r="I532" s="199">
        <v>236320</v>
      </c>
      <c r="J532" s="199">
        <v>0.71</v>
      </c>
      <c r="K532" s="199">
        <f t="shared" si="7"/>
        <v>167.79</v>
      </c>
    </row>
    <row r="533" spans="2:11" x14ac:dyDescent="0.25">
      <c r="B533" s="198">
        <v>506</v>
      </c>
      <c r="C533" s="199">
        <v>33355585</v>
      </c>
      <c r="D533" s="199" t="s">
        <v>2574</v>
      </c>
      <c r="E533" s="199" t="s">
        <v>2424</v>
      </c>
      <c r="F533" s="200">
        <v>43605</v>
      </c>
      <c r="G533" s="200">
        <v>43617</v>
      </c>
      <c r="H533" s="199">
        <v>1147</v>
      </c>
      <c r="I533" s="199">
        <v>1147</v>
      </c>
      <c r="J533" s="199">
        <v>0.71</v>
      </c>
      <c r="K533" s="199">
        <f t="shared" si="7"/>
        <v>0.81</v>
      </c>
    </row>
    <row r="534" spans="2:11" x14ac:dyDescent="0.25">
      <c r="B534" s="198">
        <v>507</v>
      </c>
      <c r="C534" s="199">
        <v>33355585</v>
      </c>
      <c r="D534" s="199" t="s">
        <v>2574</v>
      </c>
      <c r="E534" s="199" t="s">
        <v>2425</v>
      </c>
      <c r="F534" s="200">
        <v>43605</v>
      </c>
      <c r="G534" s="200">
        <v>43617</v>
      </c>
      <c r="H534" s="199">
        <v>254839</v>
      </c>
      <c r="I534" s="199">
        <v>254839</v>
      </c>
      <c r="J534" s="199">
        <v>0.71</v>
      </c>
      <c r="K534" s="199">
        <f t="shared" si="7"/>
        <v>180.94</v>
      </c>
    </row>
    <row r="535" spans="2:11" x14ac:dyDescent="0.25">
      <c r="B535" s="198">
        <v>508</v>
      </c>
      <c r="C535" s="199">
        <v>33355585</v>
      </c>
      <c r="D535" s="199" t="s">
        <v>2574</v>
      </c>
      <c r="E535" s="199" t="s">
        <v>2426</v>
      </c>
      <c r="F535" s="200">
        <v>43605</v>
      </c>
      <c r="G535" s="200">
        <v>43617</v>
      </c>
      <c r="H535" s="199">
        <v>77149</v>
      </c>
      <c r="I535" s="199">
        <v>77149</v>
      </c>
      <c r="J535" s="199">
        <v>0.71</v>
      </c>
      <c r="K535" s="199">
        <f t="shared" si="7"/>
        <v>54.78</v>
      </c>
    </row>
    <row r="536" spans="2:11" x14ac:dyDescent="0.25">
      <c r="B536" s="198">
        <v>509</v>
      </c>
      <c r="C536" s="199">
        <v>33355585</v>
      </c>
      <c r="D536" s="199" t="s">
        <v>2574</v>
      </c>
      <c r="E536" s="199" t="s">
        <v>2427</v>
      </c>
      <c r="F536" s="200">
        <v>43605</v>
      </c>
      <c r="G536" s="200">
        <v>43617</v>
      </c>
      <c r="H536" s="199">
        <v>28218</v>
      </c>
      <c r="I536" s="199">
        <v>28218</v>
      </c>
      <c r="J536" s="199">
        <v>0.71</v>
      </c>
      <c r="K536" s="199">
        <f t="shared" si="7"/>
        <v>20.03</v>
      </c>
    </row>
    <row r="537" spans="2:11" x14ac:dyDescent="0.25">
      <c r="B537" s="198">
        <v>510</v>
      </c>
      <c r="C537" s="199">
        <v>33355585</v>
      </c>
      <c r="D537" s="199" t="s">
        <v>2574</v>
      </c>
      <c r="E537" s="199" t="s">
        <v>2428</v>
      </c>
      <c r="F537" s="200">
        <v>43605</v>
      </c>
      <c r="G537" s="200">
        <v>43617</v>
      </c>
      <c r="H537" s="199">
        <v>5021</v>
      </c>
      <c r="I537" s="199">
        <v>5021</v>
      </c>
      <c r="J537" s="199">
        <v>0.71</v>
      </c>
      <c r="K537" s="199">
        <f t="shared" si="7"/>
        <v>3.56</v>
      </c>
    </row>
    <row r="538" spans="2:11" x14ac:dyDescent="0.25">
      <c r="B538" s="198">
        <v>511</v>
      </c>
      <c r="C538" s="199">
        <v>33355585</v>
      </c>
      <c r="D538" s="199" t="s">
        <v>2574</v>
      </c>
      <c r="E538" s="199" t="s">
        <v>2429</v>
      </c>
      <c r="F538" s="200">
        <v>43605</v>
      </c>
      <c r="G538" s="200">
        <v>43617</v>
      </c>
      <c r="H538" s="199">
        <v>50376</v>
      </c>
      <c r="I538" s="199">
        <v>50376</v>
      </c>
      <c r="J538" s="199">
        <v>0.71</v>
      </c>
      <c r="K538" s="199">
        <f t="shared" si="7"/>
        <v>35.770000000000003</v>
      </c>
    </row>
    <row r="539" spans="2:11" x14ac:dyDescent="0.25">
      <c r="B539" s="198">
        <v>512</v>
      </c>
      <c r="C539" s="199">
        <v>33362848</v>
      </c>
      <c r="D539" s="199" t="s">
        <v>2575</v>
      </c>
      <c r="E539" s="199" t="s">
        <v>2435</v>
      </c>
      <c r="F539" s="200">
        <v>43586</v>
      </c>
      <c r="G539" s="200">
        <v>43611</v>
      </c>
      <c r="H539" s="199">
        <v>298641</v>
      </c>
      <c r="I539" s="199">
        <v>298641</v>
      </c>
      <c r="J539" s="199">
        <v>0.71</v>
      </c>
      <c r="K539" s="199">
        <f t="shared" si="7"/>
        <v>212.04</v>
      </c>
    </row>
    <row r="540" spans="2:11" x14ac:dyDescent="0.25">
      <c r="B540" s="198">
        <v>513</v>
      </c>
      <c r="C540" s="199">
        <v>33362848</v>
      </c>
      <c r="D540" s="199" t="s">
        <v>2575</v>
      </c>
      <c r="E540" s="199" t="s">
        <v>2436</v>
      </c>
      <c r="F540" s="200">
        <v>43586</v>
      </c>
      <c r="G540" s="200">
        <v>43611</v>
      </c>
      <c r="H540" s="199">
        <v>10304</v>
      </c>
      <c r="I540" s="199">
        <v>10304</v>
      </c>
      <c r="J540" s="199">
        <v>0.71</v>
      </c>
      <c r="K540" s="199">
        <f t="shared" ref="K540:K603" si="8">ROUND(I540*(J540/1000),2)</f>
        <v>7.32</v>
      </c>
    </row>
    <row r="541" spans="2:11" x14ac:dyDescent="0.25">
      <c r="B541" s="198">
        <v>514</v>
      </c>
      <c r="C541" s="199">
        <v>33377385</v>
      </c>
      <c r="D541" s="199" t="s">
        <v>2576</v>
      </c>
      <c r="E541" s="199" t="s">
        <v>2424</v>
      </c>
      <c r="F541" s="200">
        <v>43579</v>
      </c>
      <c r="G541" s="200">
        <v>43599</v>
      </c>
      <c r="H541" s="199">
        <v>698</v>
      </c>
      <c r="I541" s="199">
        <v>698</v>
      </c>
      <c r="J541" s="199">
        <v>0.71</v>
      </c>
      <c r="K541" s="199">
        <f t="shared" si="8"/>
        <v>0.5</v>
      </c>
    </row>
    <row r="542" spans="2:11" x14ac:dyDescent="0.25">
      <c r="B542" s="198">
        <v>515</v>
      </c>
      <c r="C542" s="199">
        <v>33377385</v>
      </c>
      <c r="D542" s="199" t="s">
        <v>2576</v>
      </c>
      <c r="E542" s="199" t="s">
        <v>2425</v>
      </c>
      <c r="F542" s="200">
        <v>43579</v>
      </c>
      <c r="G542" s="200">
        <v>43599</v>
      </c>
      <c r="H542" s="199">
        <v>22405</v>
      </c>
      <c r="I542" s="199">
        <v>22405</v>
      </c>
      <c r="J542" s="199">
        <v>0.71</v>
      </c>
      <c r="K542" s="199">
        <f t="shared" si="8"/>
        <v>15.91</v>
      </c>
    </row>
    <row r="543" spans="2:11" x14ac:dyDescent="0.25">
      <c r="B543" s="198">
        <v>516</v>
      </c>
      <c r="C543" s="199">
        <v>33377385</v>
      </c>
      <c r="D543" s="199" t="s">
        <v>2576</v>
      </c>
      <c r="E543" s="199" t="s">
        <v>2426</v>
      </c>
      <c r="F543" s="200">
        <v>43579</v>
      </c>
      <c r="G543" s="200">
        <v>43599</v>
      </c>
      <c r="H543" s="199">
        <v>202042</v>
      </c>
      <c r="I543" s="199">
        <v>202042</v>
      </c>
      <c r="J543" s="199">
        <v>0.71</v>
      </c>
      <c r="K543" s="199">
        <f t="shared" si="8"/>
        <v>143.44999999999999</v>
      </c>
    </row>
    <row r="544" spans="2:11" x14ac:dyDescent="0.25">
      <c r="B544" s="198">
        <v>517</v>
      </c>
      <c r="C544" s="199">
        <v>33377385</v>
      </c>
      <c r="D544" s="199" t="s">
        <v>2576</v>
      </c>
      <c r="E544" s="199" t="s">
        <v>2427</v>
      </c>
      <c r="F544" s="200">
        <v>43579</v>
      </c>
      <c r="G544" s="200">
        <v>43599</v>
      </c>
      <c r="H544" s="199">
        <v>71148</v>
      </c>
      <c r="I544" s="199">
        <v>71148</v>
      </c>
      <c r="J544" s="199">
        <v>0.71</v>
      </c>
      <c r="K544" s="199">
        <f t="shared" si="8"/>
        <v>50.52</v>
      </c>
    </row>
    <row r="545" spans="2:11" x14ac:dyDescent="0.25">
      <c r="B545" s="198">
        <v>518</v>
      </c>
      <c r="C545" s="199">
        <v>33377385</v>
      </c>
      <c r="D545" s="199" t="s">
        <v>2576</v>
      </c>
      <c r="E545" s="199" t="s">
        <v>2428</v>
      </c>
      <c r="F545" s="200">
        <v>43579</v>
      </c>
      <c r="G545" s="200">
        <v>43599</v>
      </c>
      <c r="H545" s="199">
        <v>3833</v>
      </c>
      <c r="I545" s="199">
        <v>3833</v>
      </c>
      <c r="J545" s="199">
        <v>0.71</v>
      </c>
      <c r="K545" s="199">
        <f t="shared" si="8"/>
        <v>2.72</v>
      </c>
    </row>
    <row r="546" spans="2:11" x14ac:dyDescent="0.25">
      <c r="B546" s="198">
        <v>519</v>
      </c>
      <c r="C546" s="199">
        <v>33377385</v>
      </c>
      <c r="D546" s="199" t="s">
        <v>2576</v>
      </c>
      <c r="E546" s="199" t="s">
        <v>2429</v>
      </c>
      <c r="F546" s="200">
        <v>43579</v>
      </c>
      <c r="G546" s="200">
        <v>43599</v>
      </c>
      <c r="H546" s="199">
        <v>393971</v>
      </c>
      <c r="I546" s="199">
        <v>393971</v>
      </c>
      <c r="J546" s="199">
        <v>0.71</v>
      </c>
      <c r="K546" s="199">
        <f t="shared" si="8"/>
        <v>279.72000000000003</v>
      </c>
    </row>
    <row r="547" spans="2:11" x14ac:dyDescent="0.25">
      <c r="B547" s="198">
        <v>520</v>
      </c>
      <c r="C547" s="199">
        <v>33378354</v>
      </c>
      <c r="D547" s="199" t="s">
        <v>2577</v>
      </c>
      <c r="E547" s="199" t="s">
        <v>2424</v>
      </c>
      <c r="F547" s="200">
        <v>43584</v>
      </c>
      <c r="G547" s="200">
        <v>43646</v>
      </c>
      <c r="H547" s="199">
        <v>2704</v>
      </c>
      <c r="I547" s="199">
        <v>2704</v>
      </c>
      <c r="J547" s="199">
        <v>0.71</v>
      </c>
      <c r="K547" s="199">
        <f t="shared" si="8"/>
        <v>1.92</v>
      </c>
    </row>
    <row r="548" spans="2:11" x14ac:dyDescent="0.25">
      <c r="B548" s="198">
        <v>521</v>
      </c>
      <c r="C548" s="199">
        <v>33378354</v>
      </c>
      <c r="D548" s="199" t="s">
        <v>2577</v>
      </c>
      <c r="E548" s="199" t="s">
        <v>2425</v>
      </c>
      <c r="F548" s="200">
        <v>43584</v>
      </c>
      <c r="G548" s="200">
        <v>43646</v>
      </c>
      <c r="H548" s="199">
        <v>32130</v>
      </c>
      <c r="I548" s="199">
        <v>32130</v>
      </c>
      <c r="J548" s="199">
        <v>0.71</v>
      </c>
      <c r="K548" s="199">
        <f t="shared" si="8"/>
        <v>22.81</v>
      </c>
    </row>
    <row r="549" spans="2:11" x14ac:dyDescent="0.25">
      <c r="B549" s="198">
        <v>522</v>
      </c>
      <c r="C549" s="199">
        <v>33378354</v>
      </c>
      <c r="D549" s="199" t="s">
        <v>2577</v>
      </c>
      <c r="E549" s="199" t="s">
        <v>2426</v>
      </c>
      <c r="F549" s="200">
        <v>43584</v>
      </c>
      <c r="G549" s="200">
        <v>43646</v>
      </c>
      <c r="H549" s="199">
        <v>599643</v>
      </c>
      <c r="I549" s="199">
        <v>599643</v>
      </c>
      <c r="J549" s="199">
        <v>0.71</v>
      </c>
      <c r="K549" s="199">
        <f t="shared" si="8"/>
        <v>425.75</v>
      </c>
    </row>
    <row r="550" spans="2:11" x14ac:dyDescent="0.25">
      <c r="B550" s="198">
        <v>523</v>
      </c>
      <c r="C550" s="199">
        <v>33378354</v>
      </c>
      <c r="D550" s="199" t="s">
        <v>2577</v>
      </c>
      <c r="E550" s="199" t="s">
        <v>2427</v>
      </c>
      <c r="F550" s="200">
        <v>43584</v>
      </c>
      <c r="G550" s="200">
        <v>43646</v>
      </c>
      <c r="H550" s="199">
        <v>229089</v>
      </c>
      <c r="I550" s="199">
        <v>229089</v>
      </c>
      <c r="J550" s="199">
        <v>0.71</v>
      </c>
      <c r="K550" s="199">
        <f t="shared" si="8"/>
        <v>162.65</v>
      </c>
    </row>
    <row r="551" spans="2:11" x14ac:dyDescent="0.25">
      <c r="B551" s="198">
        <v>524</v>
      </c>
      <c r="C551" s="199">
        <v>33378354</v>
      </c>
      <c r="D551" s="199" t="s">
        <v>2577</v>
      </c>
      <c r="E551" s="199" t="s">
        <v>2428</v>
      </c>
      <c r="F551" s="200">
        <v>43584</v>
      </c>
      <c r="G551" s="200">
        <v>43646</v>
      </c>
      <c r="H551" s="199">
        <v>22873</v>
      </c>
      <c r="I551" s="199">
        <v>22873</v>
      </c>
      <c r="J551" s="199">
        <v>0.71</v>
      </c>
      <c r="K551" s="199">
        <f t="shared" si="8"/>
        <v>16.239999999999998</v>
      </c>
    </row>
    <row r="552" spans="2:11" x14ac:dyDescent="0.25">
      <c r="B552" s="198">
        <v>525</v>
      </c>
      <c r="C552" s="199">
        <v>33378354</v>
      </c>
      <c r="D552" s="199" t="s">
        <v>2577</v>
      </c>
      <c r="E552" s="199" t="s">
        <v>2429</v>
      </c>
      <c r="F552" s="200">
        <v>43584</v>
      </c>
      <c r="G552" s="200">
        <v>43646</v>
      </c>
      <c r="H552" s="199">
        <v>750964</v>
      </c>
      <c r="I552" s="199">
        <v>750964</v>
      </c>
      <c r="J552" s="199">
        <v>0.71</v>
      </c>
      <c r="K552" s="199">
        <f t="shared" si="8"/>
        <v>533.17999999999995</v>
      </c>
    </row>
    <row r="553" spans="2:11" x14ac:dyDescent="0.25">
      <c r="B553" s="198">
        <v>526</v>
      </c>
      <c r="C553" s="199">
        <v>33384735</v>
      </c>
      <c r="D553" s="199" t="s">
        <v>2578</v>
      </c>
      <c r="E553" s="199" t="s">
        <v>2424</v>
      </c>
      <c r="F553" s="200">
        <v>43592</v>
      </c>
      <c r="G553" s="200">
        <v>43644</v>
      </c>
      <c r="H553" s="199">
        <v>615</v>
      </c>
      <c r="I553" s="199">
        <v>615</v>
      </c>
      <c r="J553" s="199">
        <v>0.71</v>
      </c>
      <c r="K553" s="199">
        <f t="shared" si="8"/>
        <v>0.44</v>
      </c>
    </row>
    <row r="554" spans="2:11" x14ac:dyDescent="0.25">
      <c r="B554" s="198">
        <v>527</v>
      </c>
      <c r="C554" s="199">
        <v>33384735</v>
      </c>
      <c r="D554" s="199" t="s">
        <v>2578</v>
      </c>
      <c r="E554" s="199" t="s">
        <v>2425</v>
      </c>
      <c r="F554" s="200">
        <v>43592</v>
      </c>
      <c r="G554" s="200">
        <v>43644</v>
      </c>
      <c r="H554" s="199">
        <v>4638</v>
      </c>
      <c r="I554" s="199">
        <v>4638</v>
      </c>
      <c r="J554" s="199">
        <v>0.71</v>
      </c>
      <c r="K554" s="199">
        <f t="shared" si="8"/>
        <v>3.29</v>
      </c>
    </row>
    <row r="555" spans="2:11" x14ac:dyDescent="0.25">
      <c r="B555" s="198">
        <v>528</v>
      </c>
      <c r="C555" s="199">
        <v>33384735</v>
      </c>
      <c r="D555" s="199" t="s">
        <v>2578</v>
      </c>
      <c r="E555" s="199" t="s">
        <v>2426</v>
      </c>
      <c r="F555" s="200">
        <v>43592</v>
      </c>
      <c r="G555" s="200">
        <v>43644</v>
      </c>
      <c r="H555" s="199">
        <v>167198</v>
      </c>
      <c r="I555" s="199">
        <v>167198</v>
      </c>
      <c r="J555" s="199">
        <v>0.71</v>
      </c>
      <c r="K555" s="199">
        <f t="shared" si="8"/>
        <v>118.71</v>
      </c>
    </row>
    <row r="556" spans="2:11" x14ac:dyDescent="0.25">
      <c r="B556" s="198">
        <v>529</v>
      </c>
      <c r="C556" s="199">
        <v>33384735</v>
      </c>
      <c r="D556" s="199" t="s">
        <v>2578</v>
      </c>
      <c r="E556" s="199" t="s">
        <v>2427</v>
      </c>
      <c r="F556" s="200">
        <v>43592</v>
      </c>
      <c r="G556" s="200">
        <v>43644</v>
      </c>
      <c r="H556" s="199">
        <v>55687</v>
      </c>
      <c r="I556" s="199">
        <v>55687</v>
      </c>
      <c r="J556" s="199">
        <v>0.71</v>
      </c>
      <c r="K556" s="199">
        <f t="shared" si="8"/>
        <v>39.54</v>
      </c>
    </row>
    <row r="557" spans="2:11" x14ac:dyDescent="0.25">
      <c r="B557" s="198">
        <v>530</v>
      </c>
      <c r="C557" s="199">
        <v>33384735</v>
      </c>
      <c r="D557" s="199" t="s">
        <v>2578</v>
      </c>
      <c r="E557" s="199" t="s">
        <v>2428</v>
      </c>
      <c r="F557" s="200">
        <v>43592</v>
      </c>
      <c r="G557" s="200">
        <v>43644</v>
      </c>
      <c r="H557" s="199">
        <v>7839</v>
      </c>
      <c r="I557" s="199">
        <v>7839</v>
      </c>
      <c r="J557" s="199">
        <v>0.71</v>
      </c>
      <c r="K557" s="199">
        <f t="shared" si="8"/>
        <v>5.57</v>
      </c>
    </row>
    <row r="558" spans="2:11" x14ac:dyDescent="0.25">
      <c r="B558" s="198">
        <v>531</v>
      </c>
      <c r="C558" s="199">
        <v>33384735</v>
      </c>
      <c r="D558" s="199" t="s">
        <v>2578</v>
      </c>
      <c r="E558" s="199" t="s">
        <v>2429</v>
      </c>
      <c r="F558" s="200">
        <v>43592</v>
      </c>
      <c r="G558" s="200">
        <v>43644</v>
      </c>
      <c r="H558" s="199">
        <v>172285</v>
      </c>
      <c r="I558" s="199">
        <v>172285</v>
      </c>
      <c r="J558" s="199">
        <v>0.71</v>
      </c>
      <c r="K558" s="199">
        <f t="shared" si="8"/>
        <v>122.32</v>
      </c>
    </row>
    <row r="559" spans="2:11" x14ac:dyDescent="0.25">
      <c r="B559" s="198">
        <v>532</v>
      </c>
      <c r="C559" s="199">
        <v>33397416</v>
      </c>
      <c r="D559" s="199" t="s">
        <v>2579</v>
      </c>
      <c r="E559" s="199" t="s">
        <v>2416</v>
      </c>
      <c r="F559" s="200">
        <v>43587</v>
      </c>
      <c r="G559" s="200">
        <v>43590</v>
      </c>
      <c r="H559" s="199">
        <v>259568</v>
      </c>
      <c r="I559" s="199">
        <v>259568</v>
      </c>
      <c r="J559" s="199">
        <v>0.71</v>
      </c>
      <c r="K559" s="199">
        <f t="shared" si="8"/>
        <v>184.29</v>
      </c>
    </row>
    <row r="560" spans="2:11" x14ac:dyDescent="0.25">
      <c r="B560" s="198">
        <v>533</v>
      </c>
      <c r="C560" s="199">
        <v>33418288</v>
      </c>
      <c r="D560" s="199" t="s">
        <v>2580</v>
      </c>
      <c r="E560" s="199" t="s">
        <v>2416</v>
      </c>
      <c r="F560" s="200">
        <v>43584</v>
      </c>
      <c r="G560" s="200">
        <v>43597</v>
      </c>
      <c r="H560" s="199">
        <v>238154</v>
      </c>
      <c r="I560" s="199">
        <v>238154</v>
      </c>
      <c r="J560" s="199">
        <v>0.71</v>
      </c>
      <c r="K560" s="199">
        <f t="shared" si="8"/>
        <v>169.09</v>
      </c>
    </row>
    <row r="561" spans="2:11" x14ac:dyDescent="0.25">
      <c r="B561" s="198">
        <v>534</v>
      </c>
      <c r="C561" s="199">
        <v>33420779</v>
      </c>
      <c r="D561" s="199" t="s">
        <v>2581</v>
      </c>
      <c r="E561" s="199" t="s">
        <v>2427</v>
      </c>
      <c r="F561" s="200">
        <v>43584</v>
      </c>
      <c r="G561" s="200">
        <v>43590</v>
      </c>
      <c r="H561" s="199">
        <v>7</v>
      </c>
      <c r="I561" s="199">
        <v>7</v>
      </c>
      <c r="J561" s="199">
        <v>0.71</v>
      </c>
      <c r="K561" s="199">
        <f t="shared" si="8"/>
        <v>0</v>
      </c>
    </row>
    <row r="562" spans="2:11" x14ac:dyDescent="0.25">
      <c r="B562" s="198">
        <v>535</v>
      </c>
      <c r="C562" s="199">
        <v>33422772</v>
      </c>
      <c r="D562" s="199" t="s">
        <v>2582</v>
      </c>
      <c r="E562" s="199" t="s">
        <v>2435</v>
      </c>
      <c r="F562" s="200">
        <v>43584</v>
      </c>
      <c r="G562" s="200">
        <v>43646</v>
      </c>
      <c r="H562" s="199">
        <v>278603</v>
      </c>
      <c r="I562" s="199">
        <v>278603</v>
      </c>
      <c r="J562" s="199">
        <v>0.71</v>
      </c>
      <c r="K562" s="199">
        <f t="shared" si="8"/>
        <v>197.81</v>
      </c>
    </row>
    <row r="563" spans="2:11" x14ac:dyDescent="0.25">
      <c r="B563" s="198">
        <v>536</v>
      </c>
      <c r="C563" s="199">
        <v>33422772</v>
      </c>
      <c r="D563" s="199" t="s">
        <v>2582</v>
      </c>
      <c r="E563" s="199" t="s">
        <v>2436</v>
      </c>
      <c r="F563" s="200">
        <v>43584</v>
      </c>
      <c r="G563" s="200">
        <v>43646</v>
      </c>
      <c r="H563" s="199">
        <v>7033</v>
      </c>
      <c r="I563" s="199">
        <v>7033</v>
      </c>
      <c r="J563" s="199">
        <v>0.71</v>
      </c>
      <c r="K563" s="199">
        <f t="shared" si="8"/>
        <v>4.99</v>
      </c>
    </row>
    <row r="564" spans="2:11" x14ac:dyDescent="0.25">
      <c r="B564" s="198">
        <v>537</v>
      </c>
      <c r="C564" s="199">
        <v>33431126</v>
      </c>
      <c r="D564" s="199" t="s">
        <v>2583</v>
      </c>
      <c r="E564" s="199" t="s">
        <v>2416</v>
      </c>
      <c r="F564" s="200">
        <v>43591</v>
      </c>
      <c r="G564" s="200">
        <v>43618</v>
      </c>
      <c r="H564" s="199">
        <v>469698</v>
      </c>
      <c r="I564" s="199">
        <v>469698</v>
      </c>
      <c r="J564" s="199">
        <v>0.71</v>
      </c>
      <c r="K564" s="199">
        <f t="shared" si="8"/>
        <v>333.49</v>
      </c>
    </row>
    <row r="565" spans="2:11" x14ac:dyDescent="0.25">
      <c r="B565" s="198">
        <v>538</v>
      </c>
      <c r="C565" s="199">
        <v>33441844</v>
      </c>
      <c r="D565" s="199" t="s">
        <v>2584</v>
      </c>
      <c r="E565" s="199" t="s">
        <v>2425</v>
      </c>
      <c r="F565" s="200">
        <v>43586</v>
      </c>
      <c r="G565" s="200">
        <v>43618</v>
      </c>
      <c r="H565" s="199">
        <v>43586</v>
      </c>
      <c r="I565" s="199">
        <v>43586</v>
      </c>
      <c r="J565" s="199">
        <v>0.71</v>
      </c>
      <c r="K565" s="199">
        <f t="shared" si="8"/>
        <v>30.95</v>
      </c>
    </row>
    <row r="566" spans="2:11" x14ac:dyDescent="0.25">
      <c r="B566" s="198">
        <v>539</v>
      </c>
      <c r="C566" s="199">
        <v>33441844</v>
      </c>
      <c r="D566" s="199" t="s">
        <v>2584</v>
      </c>
      <c r="E566" s="199" t="s">
        <v>2426</v>
      </c>
      <c r="F566" s="200">
        <v>43586</v>
      </c>
      <c r="G566" s="200">
        <v>43618</v>
      </c>
      <c r="H566" s="199">
        <v>86442</v>
      </c>
      <c r="I566" s="199">
        <v>86442</v>
      </c>
      <c r="J566" s="199">
        <v>0.71</v>
      </c>
      <c r="K566" s="199">
        <f t="shared" si="8"/>
        <v>61.37</v>
      </c>
    </row>
    <row r="567" spans="2:11" x14ac:dyDescent="0.25">
      <c r="B567" s="198">
        <v>540</v>
      </c>
      <c r="C567" s="199">
        <v>33441844</v>
      </c>
      <c r="D567" s="199" t="s">
        <v>2584</v>
      </c>
      <c r="E567" s="199" t="s">
        <v>2432</v>
      </c>
      <c r="F567" s="200">
        <v>43586</v>
      </c>
      <c r="G567" s="200">
        <v>43618</v>
      </c>
      <c r="H567" s="199">
        <v>8</v>
      </c>
      <c r="I567" s="199">
        <v>8</v>
      </c>
      <c r="J567" s="199">
        <v>0.71</v>
      </c>
      <c r="K567" s="199">
        <f t="shared" si="8"/>
        <v>0.01</v>
      </c>
    </row>
    <row r="568" spans="2:11" x14ac:dyDescent="0.25">
      <c r="B568" s="198">
        <v>541</v>
      </c>
      <c r="C568" s="199">
        <v>33441844</v>
      </c>
      <c r="D568" s="199" t="s">
        <v>2584</v>
      </c>
      <c r="E568" s="199" t="s">
        <v>2429</v>
      </c>
      <c r="F568" s="200">
        <v>43586</v>
      </c>
      <c r="G568" s="200">
        <v>43618</v>
      </c>
      <c r="H568" s="199">
        <v>75750</v>
      </c>
      <c r="I568" s="199">
        <v>75750</v>
      </c>
      <c r="J568" s="199">
        <v>0.71</v>
      </c>
      <c r="K568" s="199">
        <f t="shared" si="8"/>
        <v>53.78</v>
      </c>
    </row>
    <row r="569" spans="2:11" x14ac:dyDescent="0.25">
      <c r="B569" s="198">
        <v>542</v>
      </c>
      <c r="C569" s="199">
        <v>33469791</v>
      </c>
      <c r="D569" s="199" t="s">
        <v>2585</v>
      </c>
      <c r="E569" s="199" t="s">
        <v>2424</v>
      </c>
      <c r="F569" s="200">
        <v>43586</v>
      </c>
      <c r="G569" s="200">
        <v>43625</v>
      </c>
      <c r="H569" s="199">
        <v>695</v>
      </c>
      <c r="I569" s="199">
        <v>695</v>
      </c>
      <c r="J569" s="199">
        <v>0.71</v>
      </c>
      <c r="K569" s="199">
        <f t="shared" si="8"/>
        <v>0.49</v>
      </c>
    </row>
    <row r="570" spans="2:11" x14ac:dyDescent="0.25">
      <c r="B570" s="198">
        <v>543</v>
      </c>
      <c r="C570" s="199">
        <v>33469791</v>
      </c>
      <c r="D570" s="199" t="s">
        <v>2585</v>
      </c>
      <c r="E570" s="199" t="s">
        <v>2425</v>
      </c>
      <c r="F570" s="200">
        <v>43586</v>
      </c>
      <c r="G570" s="200">
        <v>43625</v>
      </c>
      <c r="H570" s="199">
        <v>14628</v>
      </c>
      <c r="I570" s="199">
        <v>14628</v>
      </c>
      <c r="J570" s="199">
        <v>0.71</v>
      </c>
      <c r="K570" s="199">
        <f t="shared" si="8"/>
        <v>10.39</v>
      </c>
    </row>
    <row r="571" spans="2:11" x14ac:dyDescent="0.25">
      <c r="B571" s="198">
        <v>544</v>
      </c>
      <c r="C571" s="199">
        <v>33469791</v>
      </c>
      <c r="D571" s="199" t="s">
        <v>2585</v>
      </c>
      <c r="E571" s="199" t="s">
        <v>2426</v>
      </c>
      <c r="F571" s="200">
        <v>43586</v>
      </c>
      <c r="G571" s="200">
        <v>43625</v>
      </c>
      <c r="H571" s="199">
        <v>277878</v>
      </c>
      <c r="I571" s="199">
        <v>277878</v>
      </c>
      <c r="J571" s="199">
        <v>0.71</v>
      </c>
      <c r="K571" s="199">
        <f t="shared" si="8"/>
        <v>197.29</v>
      </c>
    </row>
    <row r="572" spans="2:11" x14ac:dyDescent="0.25">
      <c r="B572" s="198">
        <v>545</v>
      </c>
      <c r="C572" s="199">
        <v>33469791</v>
      </c>
      <c r="D572" s="199" t="s">
        <v>2585</v>
      </c>
      <c r="E572" s="199" t="s">
        <v>2427</v>
      </c>
      <c r="F572" s="200">
        <v>43586</v>
      </c>
      <c r="G572" s="200">
        <v>43625</v>
      </c>
      <c r="H572" s="199">
        <v>102342</v>
      </c>
      <c r="I572" s="199">
        <v>102342</v>
      </c>
      <c r="J572" s="199">
        <v>0.71</v>
      </c>
      <c r="K572" s="199">
        <f t="shared" si="8"/>
        <v>72.66</v>
      </c>
    </row>
    <row r="573" spans="2:11" x14ac:dyDescent="0.25">
      <c r="B573" s="198">
        <v>546</v>
      </c>
      <c r="C573" s="199">
        <v>33469791</v>
      </c>
      <c r="D573" s="199" t="s">
        <v>2585</v>
      </c>
      <c r="E573" s="199" t="s">
        <v>2428</v>
      </c>
      <c r="F573" s="200">
        <v>43586</v>
      </c>
      <c r="G573" s="200">
        <v>43625</v>
      </c>
      <c r="H573" s="199">
        <v>6920</v>
      </c>
      <c r="I573" s="199">
        <v>6920</v>
      </c>
      <c r="J573" s="199">
        <v>0.71</v>
      </c>
      <c r="K573" s="199">
        <f t="shared" si="8"/>
        <v>4.91</v>
      </c>
    </row>
    <row r="574" spans="2:11" x14ac:dyDescent="0.25">
      <c r="B574" s="198">
        <v>547</v>
      </c>
      <c r="C574" s="199">
        <v>33469791</v>
      </c>
      <c r="D574" s="199" t="s">
        <v>2585</v>
      </c>
      <c r="E574" s="199" t="s">
        <v>2429</v>
      </c>
      <c r="F574" s="200">
        <v>43586</v>
      </c>
      <c r="G574" s="200">
        <v>43625</v>
      </c>
      <c r="H574" s="199">
        <v>537354</v>
      </c>
      <c r="I574" s="199">
        <v>537354</v>
      </c>
      <c r="J574" s="199">
        <v>0.71</v>
      </c>
      <c r="K574" s="199">
        <f t="shared" si="8"/>
        <v>381.52</v>
      </c>
    </row>
    <row r="575" spans="2:11" x14ac:dyDescent="0.25">
      <c r="B575" s="198">
        <v>548</v>
      </c>
      <c r="C575" s="199">
        <v>33480986</v>
      </c>
      <c r="D575" s="199" t="s">
        <v>2586</v>
      </c>
      <c r="E575" s="199" t="s">
        <v>2435</v>
      </c>
      <c r="F575" s="200">
        <v>43586</v>
      </c>
      <c r="G575" s="200">
        <v>43590</v>
      </c>
      <c r="H575" s="199">
        <v>126888</v>
      </c>
      <c r="I575" s="199">
        <v>126888</v>
      </c>
      <c r="J575" s="199">
        <v>0.71</v>
      </c>
      <c r="K575" s="199">
        <f t="shared" si="8"/>
        <v>90.09</v>
      </c>
    </row>
    <row r="576" spans="2:11" x14ac:dyDescent="0.25">
      <c r="B576" s="198">
        <v>549</v>
      </c>
      <c r="C576" s="199">
        <v>33480986</v>
      </c>
      <c r="D576" s="199" t="s">
        <v>2586</v>
      </c>
      <c r="E576" s="199" t="s">
        <v>2436</v>
      </c>
      <c r="F576" s="200">
        <v>43586</v>
      </c>
      <c r="G576" s="200">
        <v>43590</v>
      </c>
      <c r="H576" s="199">
        <v>3042</v>
      </c>
      <c r="I576" s="199">
        <v>3042</v>
      </c>
      <c r="J576" s="199">
        <v>0.71</v>
      </c>
      <c r="K576" s="199">
        <f t="shared" si="8"/>
        <v>2.16</v>
      </c>
    </row>
    <row r="577" spans="2:11" x14ac:dyDescent="0.25">
      <c r="B577" s="198">
        <v>550</v>
      </c>
      <c r="C577" s="199">
        <v>33482649</v>
      </c>
      <c r="D577" s="199" t="s">
        <v>2587</v>
      </c>
      <c r="E577" s="199" t="s">
        <v>2424</v>
      </c>
      <c r="F577" s="200">
        <v>43586</v>
      </c>
      <c r="G577" s="200">
        <v>43646</v>
      </c>
      <c r="H577" s="199">
        <v>969</v>
      </c>
      <c r="I577" s="199">
        <v>969</v>
      </c>
      <c r="J577" s="199">
        <v>0.71</v>
      </c>
      <c r="K577" s="199">
        <f t="shared" si="8"/>
        <v>0.69</v>
      </c>
    </row>
    <row r="578" spans="2:11" x14ac:dyDescent="0.25">
      <c r="B578" s="198">
        <v>551</v>
      </c>
      <c r="C578" s="199">
        <v>33482649</v>
      </c>
      <c r="D578" s="199" t="s">
        <v>2587</v>
      </c>
      <c r="E578" s="199" t="s">
        <v>2425</v>
      </c>
      <c r="F578" s="200">
        <v>43586</v>
      </c>
      <c r="G578" s="200">
        <v>43646</v>
      </c>
      <c r="H578" s="199">
        <v>9777</v>
      </c>
      <c r="I578" s="199">
        <v>9777</v>
      </c>
      <c r="J578" s="199">
        <v>0.71</v>
      </c>
      <c r="K578" s="199">
        <f t="shared" si="8"/>
        <v>6.94</v>
      </c>
    </row>
    <row r="579" spans="2:11" x14ac:dyDescent="0.25">
      <c r="B579" s="198">
        <v>552</v>
      </c>
      <c r="C579" s="199">
        <v>33482649</v>
      </c>
      <c r="D579" s="199" t="s">
        <v>2587</v>
      </c>
      <c r="E579" s="199" t="s">
        <v>2426</v>
      </c>
      <c r="F579" s="200">
        <v>43586</v>
      </c>
      <c r="G579" s="200">
        <v>43646</v>
      </c>
      <c r="H579" s="199">
        <v>214387</v>
      </c>
      <c r="I579" s="199">
        <v>214387</v>
      </c>
      <c r="J579" s="199">
        <v>0.71</v>
      </c>
      <c r="K579" s="199">
        <f t="shared" si="8"/>
        <v>152.21</v>
      </c>
    </row>
    <row r="580" spans="2:11" x14ac:dyDescent="0.25">
      <c r="B580" s="198">
        <v>553</v>
      </c>
      <c r="C580" s="199">
        <v>33482649</v>
      </c>
      <c r="D580" s="199" t="s">
        <v>2587</v>
      </c>
      <c r="E580" s="199" t="s">
        <v>2427</v>
      </c>
      <c r="F580" s="200">
        <v>43586</v>
      </c>
      <c r="G580" s="200">
        <v>43646</v>
      </c>
      <c r="H580" s="199">
        <v>81362</v>
      </c>
      <c r="I580" s="199">
        <v>81362</v>
      </c>
      <c r="J580" s="199">
        <v>0.71</v>
      </c>
      <c r="K580" s="199">
        <f t="shared" si="8"/>
        <v>57.77</v>
      </c>
    </row>
    <row r="581" spans="2:11" x14ac:dyDescent="0.25">
      <c r="B581" s="198">
        <v>554</v>
      </c>
      <c r="C581" s="199">
        <v>33482649</v>
      </c>
      <c r="D581" s="199" t="s">
        <v>2587</v>
      </c>
      <c r="E581" s="199" t="s">
        <v>2428</v>
      </c>
      <c r="F581" s="200">
        <v>43586</v>
      </c>
      <c r="G581" s="200">
        <v>43646</v>
      </c>
      <c r="H581" s="199">
        <v>4213</v>
      </c>
      <c r="I581" s="199">
        <v>4213</v>
      </c>
      <c r="J581" s="199">
        <v>0.71</v>
      </c>
      <c r="K581" s="199">
        <f t="shared" si="8"/>
        <v>2.99</v>
      </c>
    </row>
    <row r="582" spans="2:11" x14ac:dyDescent="0.25">
      <c r="B582" s="198">
        <v>555</v>
      </c>
      <c r="C582" s="199">
        <v>33482649</v>
      </c>
      <c r="D582" s="199" t="s">
        <v>2587</v>
      </c>
      <c r="E582" s="199" t="s">
        <v>2429</v>
      </c>
      <c r="F582" s="200">
        <v>43586</v>
      </c>
      <c r="G582" s="200">
        <v>43646</v>
      </c>
      <c r="H582" s="199">
        <v>378825</v>
      </c>
      <c r="I582" s="199">
        <v>378825</v>
      </c>
      <c r="J582" s="199">
        <v>0.71</v>
      </c>
      <c r="K582" s="199">
        <f t="shared" si="8"/>
        <v>268.97000000000003</v>
      </c>
    </row>
    <row r="583" spans="2:11" x14ac:dyDescent="0.25">
      <c r="B583" s="198">
        <v>556</v>
      </c>
      <c r="C583" s="199">
        <v>33504997</v>
      </c>
      <c r="D583" s="199" t="s">
        <v>2588</v>
      </c>
      <c r="E583" s="199" t="s">
        <v>2416</v>
      </c>
      <c r="F583" s="200">
        <v>43595</v>
      </c>
      <c r="G583" s="200">
        <v>43597</v>
      </c>
      <c r="H583" s="199">
        <v>257160</v>
      </c>
      <c r="I583" s="199">
        <v>257160</v>
      </c>
      <c r="J583" s="199">
        <v>0.71</v>
      </c>
      <c r="K583" s="199">
        <f t="shared" si="8"/>
        <v>182.58</v>
      </c>
    </row>
    <row r="584" spans="2:11" x14ac:dyDescent="0.25">
      <c r="B584" s="198">
        <v>557</v>
      </c>
      <c r="C584" s="199">
        <v>33505069</v>
      </c>
      <c r="D584" s="199" t="s">
        <v>2589</v>
      </c>
      <c r="E584" s="199" t="s">
        <v>2416</v>
      </c>
      <c r="F584" s="200">
        <v>43605</v>
      </c>
      <c r="G584" s="200">
        <v>43611</v>
      </c>
      <c r="H584" s="199">
        <v>447500</v>
      </c>
      <c r="I584" s="199">
        <v>447500</v>
      </c>
      <c r="J584" s="199">
        <v>0.71</v>
      </c>
      <c r="K584" s="199">
        <f t="shared" si="8"/>
        <v>317.73</v>
      </c>
    </row>
    <row r="585" spans="2:11" x14ac:dyDescent="0.25">
      <c r="B585" s="198">
        <v>558</v>
      </c>
      <c r="C585" s="199">
        <v>33516332</v>
      </c>
      <c r="D585" s="199" t="s">
        <v>2590</v>
      </c>
      <c r="E585" s="199" t="s">
        <v>2416</v>
      </c>
      <c r="F585" s="200">
        <v>43599</v>
      </c>
      <c r="G585" s="200">
        <v>43639</v>
      </c>
      <c r="H585" s="199">
        <v>261084</v>
      </c>
      <c r="I585" s="199">
        <v>261084</v>
      </c>
      <c r="J585" s="199">
        <v>0.71</v>
      </c>
      <c r="K585" s="199">
        <f t="shared" si="8"/>
        <v>185.37</v>
      </c>
    </row>
    <row r="586" spans="2:11" x14ac:dyDescent="0.25">
      <c r="B586" s="198">
        <v>559</v>
      </c>
      <c r="C586" s="199">
        <v>33520128</v>
      </c>
      <c r="D586" s="199" t="s">
        <v>2591</v>
      </c>
      <c r="E586" s="199" t="s">
        <v>2427</v>
      </c>
      <c r="F586" s="200">
        <v>43591</v>
      </c>
      <c r="G586" s="200">
        <v>43696</v>
      </c>
      <c r="H586" s="199">
        <v>42744</v>
      </c>
      <c r="I586" s="199">
        <v>42744</v>
      </c>
      <c r="J586" s="199">
        <v>0.71</v>
      </c>
      <c r="K586" s="199">
        <f t="shared" si="8"/>
        <v>30.35</v>
      </c>
    </row>
    <row r="587" spans="2:11" x14ac:dyDescent="0.25">
      <c r="B587" s="198">
        <v>560</v>
      </c>
      <c r="C587" s="199">
        <v>33528604</v>
      </c>
      <c r="D587" s="199" t="s">
        <v>2592</v>
      </c>
      <c r="E587" s="199" t="s">
        <v>2424</v>
      </c>
      <c r="F587" s="200">
        <v>43588</v>
      </c>
      <c r="G587" s="200">
        <v>43677</v>
      </c>
      <c r="H587" s="199">
        <v>287</v>
      </c>
      <c r="I587" s="199">
        <v>287</v>
      </c>
      <c r="J587" s="199">
        <v>0.71</v>
      </c>
      <c r="K587" s="199">
        <f t="shared" si="8"/>
        <v>0.2</v>
      </c>
    </row>
    <row r="588" spans="2:11" x14ac:dyDescent="0.25">
      <c r="B588" s="198">
        <v>561</v>
      </c>
      <c r="C588" s="199">
        <v>33528604</v>
      </c>
      <c r="D588" s="199" t="s">
        <v>2592</v>
      </c>
      <c r="E588" s="199" t="s">
        <v>2425</v>
      </c>
      <c r="F588" s="200">
        <v>43588</v>
      </c>
      <c r="G588" s="200">
        <v>43677</v>
      </c>
      <c r="H588" s="199">
        <v>8430</v>
      </c>
      <c r="I588" s="199">
        <v>8430</v>
      </c>
      <c r="J588" s="199">
        <v>0.71</v>
      </c>
      <c r="K588" s="199">
        <f t="shared" si="8"/>
        <v>5.99</v>
      </c>
    </row>
    <row r="589" spans="2:11" x14ac:dyDescent="0.25">
      <c r="B589" s="198">
        <v>562</v>
      </c>
      <c r="C589" s="199">
        <v>33528604</v>
      </c>
      <c r="D589" s="199" t="s">
        <v>2592</v>
      </c>
      <c r="E589" s="199" t="s">
        <v>2426</v>
      </c>
      <c r="F589" s="200">
        <v>43588</v>
      </c>
      <c r="G589" s="200">
        <v>43677</v>
      </c>
      <c r="H589" s="199">
        <v>57157</v>
      </c>
      <c r="I589" s="199">
        <v>57157</v>
      </c>
      <c r="J589" s="199">
        <v>0.71</v>
      </c>
      <c r="K589" s="199">
        <f t="shared" si="8"/>
        <v>40.58</v>
      </c>
    </row>
    <row r="590" spans="2:11" x14ac:dyDescent="0.25">
      <c r="B590" s="198">
        <v>563</v>
      </c>
      <c r="C590" s="199">
        <v>33528604</v>
      </c>
      <c r="D590" s="199" t="s">
        <v>2592</v>
      </c>
      <c r="E590" s="199" t="s">
        <v>2427</v>
      </c>
      <c r="F590" s="200">
        <v>43588</v>
      </c>
      <c r="G590" s="200">
        <v>43677</v>
      </c>
      <c r="H590" s="199">
        <v>10236</v>
      </c>
      <c r="I590" s="199">
        <v>10236</v>
      </c>
      <c r="J590" s="199">
        <v>0.71</v>
      </c>
      <c r="K590" s="199">
        <f t="shared" si="8"/>
        <v>7.27</v>
      </c>
    </row>
    <row r="591" spans="2:11" x14ac:dyDescent="0.25">
      <c r="B591" s="198">
        <v>564</v>
      </c>
      <c r="C591" s="199">
        <v>33528604</v>
      </c>
      <c r="D591" s="199" t="s">
        <v>2592</v>
      </c>
      <c r="E591" s="199" t="s">
        <v>2428</v>
      </c>
      <c r="F591" s="200">
        <v>43588</v>
      </c>
      <c r="G591" s="200">
        <v>43677</v>
      </c>
      <c r="H591" s="199">
        <v>1721</v>
      </c>
      <c r="I591" s="199">
        <v>1721</v>
      </c>
      <c r="J591" s="199">
        <v>0.71</v>
      </c>
      <c r="K591" s="199">
        <f t="shared" si="8"/>
        <v>1.22</v>
      </c>
    </row>
    <row r="592" spans="2:11" x14ac:dyDescent="0.25">
      <c r="B592" s="198">
        <v>565</v>
      </c>
      <c r="C592" s="199">
        <v>33528604</v>
      </c>
      <c r="D592" s="199" t="s">
        <v>2592</v>
      </c>
      <c r="E592" s="199" t="s">
        <v>2429</v>
      </c>
      <c r="F592" s="200">
        <v>43588</v>
      </c>
      <c r="G592" s="200">
        <v>43677</v>
      </c>
      <c r="H592" s="199">
        <v>90899</v>
      </c>
      <c r="I592" s="199">
        <v>90899</v>
      </c>
      <c r="J592" s="199">
        <v>0.71</v>
      </c>
      <c r="K592" s="199">
        <f t="shared" si="8"/>
        <v>64.540000000000006</v>
      </c>
    </row>
    <row r="593" spans="2:11" x14ac:dyDescent="0.25">
      <c r="B593" s="198">
        <v>566</v>
      </c>
      <c r="C593" s="199">
        <v>33536538</v>
      </c>
      <c r="D593" s="199" t="s">
        <v>2593</v>
      </c>
      <c r="E593" s="199" t="s">
        <v>2425</v>
      </c>
      <c r="F593" s="200">
        <v>43593</v>
      </c>
      <c r="G593" s="200">
        <v>43616</v>
      </c>
      <c r="H593" s="199">
        <v>115323</v>
      </c>
      <c r="I593" s="199">
        <v>115323</v>
      </c>
      <c r="J593" s="199">
        <v>0.71</v>
      </c>
      <c r="K593" s="199">
        <f t="shared" si="8"/>
        <v>81.88</v>
      </c>
    </row>
    <row r="594" spans="2:11" x14ac:dyDescent="0.25">
      <c r="B594" s="198">
        <v>567</v>
      </c>
      <c r="C594" s="199">
        <v>33536538</v>
      </c>
      <c r="D594" s="199" t="s">
        <v>2593</v>
      </c>
      <c r="E594" s="199" t="s">
        <v>2426</v>
      </c>
      <c r="F594" s="200">
        <v>43593</v>
      </c>
      <c r="G594" s="200">
        <v>43616</v>
      </c>
      <c r="H594" s="199">
        <v>101835</v>
      </c>
      <c r="I594" s="199">
        <v>101835</v>
      </c>
      <c r="J594" s="199">
        <v>0.71</v>
      </c>
      <c r="K594" s="199">
        <f t="shared" si="8"/>
        <v>72.3</v>
      </c>
    </row>
    <row r="595" spans="2:11" x14ac:dyDescent="0.25">
      <c r="B595" s="198">
        <v>568</v>
      </c>
      <c r="C595" s="199">
        <v>33543148</v>
      </c>
      <c r="D595" s="199" t="s">
        <v>2581</v>
      </c>
      <c r="E595" s="199" t="s">
        <v>2427</v>
      </c>
      <c r="F595" s="200">
        <v>43591</v>
      </c>
      <c r="G595" s="200">
        <v>43597</v>
      </c>
      <c r="H595" s="199">
        <v>68</v>
      </c>
      <c r="I595" s="199">
        <v>68</v>
      </c>
      <c r="J595" s="199">
        <v>0.71</v>
      </c>
      <c r="K595" s="199">
        <f t="shared" si="8"/>
        <v>0.05</v>
      </c>
    </row>
    <row r="596" spans="2:11" x14ac:dyDescent="0.25">
      <c r="B596" s="198">
        <v>569</v>
      </c>
      <c r="C596" s="199">
        <v>33563726</v>
      </c>
      <c r="D596" s="199" t="s">
        <v>2594</v>
      </c>
      <c r="E596" s="199" t="s">
        <v>2425</v>
      </c>
      <c r="F596" s="200">
        <v>43592</v>
      </c>
      <c r="G596" s="200">
        <v>43616</v>
      </c>
      <c r="H596" s="199">
        <v>94153</v>
      </c>
      <c r="I596" s="199">
        <v>94153</v>
      </c>
      <c r="J596" s="199">
        <v>0.71</v>
      </c>
      <c r="K596" s="199">
        <f t="shared" si="8"/>
        <v>66.849999999999994</v>
      </c>
    </row>
    <row r="597" spans="2:11" x14ac:dyDescent="0.25">
      <c r="B597" s="198">
        <v>570</v>
      </c>
      <c r="C597" s="199">
        <v>33563726</v>
      </c>
      <c r="D597" s="199" t="s">
        <v>2594</v>
      </c>
      <c r="E597" s="199" t="s">
        <v>2426</v>
      </c>
      <c r="F597" s="200">
        <v>43592</v>
      </c>
      <c r="G597" s="200">
        <v>43616</v>
      </c>
      <c r="H597" s="199">
        <v>115486</v>
      </c>
      <c r="I597" s="199">
        <v>115486</v>
      </c>
      <c r="J597" s="199">
        <v>0.71</v>
      </c>
      <c r="K597" s="199">
        <f t="shared" si="8"/>
        <v>82</v>
      </c>
    </row>
    <row r="598" spans="2:11" x14ac:dyDescent="0.25">
      <c r="B598" s="198">
        <v>571</v>
      </c>
      <c r="C598" s="199">
        <v>33565285</v>
      </c>
      <c r="D598" s="199" t="s">
        <v>2595</v>
      </c>
      <c r="E598" s="199" t="s">
        <v>2425</v>
      </c>
      <c r="F598" s="200">
        <v>43591</v>
      </c>
      <c r="G598" s="200">
        <v>43646</v>
      </c>
      <c r="H598" s="199">
        <v>281564</v>
      </c>
      <c r="I598" s="199">
        <v>281564</v>
      </c>
      <c r="J598" s="199">
        <v>0.71</v>
      </c>
      <c r="K598" s="199">
        <f t="shared" si="8"/>
        <v>199.91</v>
      </c>
    </row>
    <row r="599" spans="2:11" x14ac:dyDescent="0.25">
      <c r="B599" s="198">
        <v>572</v>
      </c>
      <c r="C599" s="199">
        <v>33565285</v>
      </c>
      <c r="D599" s="199" t="s">
        <v>2595</v>
      </c>
      <c r="E599" s="199" t="s">
        <v>2426</v>
      </c>
      <c r="F599" s="200">
        <v>43591</v>
      </c>
      <c r="G599" s="200">
        <v>43646</v>
      </c>
      <c r="H599" s="199">
        <v>904636</v>
      </c>
      <c r="I599" s="199">
        <v>904636</v>
      </c>
      <c r="J599" s="199">
        <v>0.71</v>
      </c>
      <c r="K599" s="199">
        <f t="shared" si="8"/>
        <v>642.29</v>
      </c>
    </row>
    <row r="600" spans="2:11" x14ac:dyDescent="0.25">
      <c r="B600" s="198">
        <v>573</v>
      </c>
      <c r="C600" s="199">
        <v>33565285</v>
      </c>
      <c r="D600" s="199" t="s">
        <v>2595</v>
      </c>
      <c r="E600" s="199" t="s">
        <v>2427</v>
      </c>
      <c r="F600" s="200">
        <v>43591</v>
      </c>
      <c r="G600" s="200">
        <v>43646</v>
      </c>
      <c r="H600" s="199">
        <v>425267</v>
      </c>
      <c r="I600" s="199">
        <v>425267</v>
      </c>
      <c r="J600" s="199">
        <v>0.71</v>
      </c>
      <c r="K600" s="199">
        <f t="shared" si="8"/>
        <v>301.94</v>
      </c>
    </row>
    <row r="601" spans="2:11" x14ac:dyDescent="0.25">
      <c r="B601" s="198">
        <v>574</v>
      </c>
      <c r="C601" s="199">
        <v>33573633</v>
      </c>
      <c r="D601" s="199" t="s">
        <v>2596</v>
      </c>
      <c r="E601" s="199" t="s">
        <v>2429</v>
      </c>
      <c r="F601" s="200">
        <v>43592</v>
      </c>
      <c r="G601" s="200">
        <v>43597</v>
      </c>
      <c r="H601" s="199">
        <v>76685</v>
      </c>
      <c r="I601" s="199">
        <v>76685</v>
      </c>
      <c r="J601" s="199">
        <v>0.71</v>
      </c>
      <c r="K601" s="199">
        <f t="shared" si="8"/>
        <v>54.45</v>
      </c>
    </row>
    <row r="602" spans="2:11" x14ac:dyDescent="0.25">
      <c r="B602" s="198">
        <v>575</v>
      </c>
      <c r="C602" s="199">
        <v>33611027</v>
      </c>
      <c r="D602" s="199" t="s">
        <v>2597</v>
      </c>
      <c r="E602" s="199" t="s">
        <v>2416</v>
      </c>
      <c r="F602" s="200">
        <v>43602</v>
      </c>
      <c r="G602" s="200">
        <v>43604</v>
      </c>
      <c r="H602" s="199">
        <v>535847</v>
      </c>
      <c r="I602" s="199">
        <v>535847</v>
      </c>
      <c r="J602" s="199">
        <v>0.71</v>
      </c>
      <c r="K602" s="199">
        <f t="shared" si="8"/>
        <v>380.45</v>
      </c>
    </row>
    <row r="603" spans="2:11" x14ac:dyDescent="0.25">
      <c r="B603" s="198">
        <v>576</v>
      </c>
      <c r="C603" s="199">
        <v>33618704</v>
      </c>
      <c r="D603" s="199" t="s">
        <v>2598</v>
      </c>
      <c r="E603" s="199" t="s">
        <v>2416</v>
      </c>
      <c r="F603" s="200">
        <v>43605</v>
      </c>
      <c r="G603" s="200">
        <v>43677</v>
      </c>
      <c r="H603" s="199">
        <v>402678</v>
      </c>
      <c r="I603" s="199">
        <v>402678</v>
      </c>
      <c r="J603" s="199">
        <v>0.71</v>
      </c>
      <c r="K603" s="199">
        <f t="shared" si="8"/>
        <v>285.89999999999998</v>
      </c>
    </row>
    <row r="604" spans="2:11" x14ac:dyDescent="0.25">
      <c r="B604" s="198">
        <v>577</v>
      </c>
      <c r="C604" s="199">
        <v>33621593</v>
      </c>
      <c r="D604" s="199" t="s">
        <v>2599</v>
      </c>
      <c r="E604" s="199" t="s">
        <v>2425</v>
      </c>
      <c r="F604" s="200">
        <v>43594</v>
      </c>
      <c r="G604" s="200">
        <v>43625</v>
      </c>
      <c r="H604" s="199">
        <v>131386</v>
      </c>
      <c r="I604" s="199">
        <v>131386</v>
      </c>
      <c r="J604" s="199">
        <v>0.71</v>
      </c>
      <c r="K604" s="199">
        <f t="shared" ref="K604:K667" si="9">ROUND(I604*(J604/1000),2)</f>
        <v>93.28</v>
      </c>
    </row>
    <row r="605" spans="2:11" x14ac:dyDescent="0.25">
      <c r="B605" s="198">
        <v>578</v>
      </c>
      <c r="C605" s="199">
        <v>33621593</v>
      </c>
      <c r="D605" s="199" t="s">
        <v>2599</v>
      </c>
      <c r="E605" s="199" t="s">
        <v>2427</v>
      </c>
      <c r="F605" s="200">
        <v>43594</v>
      </c>
      <c r="G605" s="200">
        <v>43625</v>
      </c>
      <c r="H605" s="199">
        <v>427086</v>
      </c>
      <c r="I605" s="199">
        <v>427086</v>
      </c>
      <c r="J605" s="199">
        <v>0.71</v>
      </c>
      <c r="K605" s="199">
        <f t="shared" si="9"/>
        <v>303.23</v>
      </c>
    </row>
    <row r="606" spans="2:11" x14ac:dyDescent="0.25">
      <c r="B606" s="198">
        <v>579</v>
      </c>
      <c r="C606" s="199">
        <v>33621856</v>
      </c>
      <c r="D606" s="199" t="s">
        <v>2600</v>
      </c>
      <c r="E606" s="199" t="s">
        <v>2435</v>
      </c>
      <c r="F606" s="200">
        <v>43608</v>
      </c>
      <c r="G606" s="200">
        <v>43625</v>
      </c>
      <c r="H606" s="199">
        <v>52308</v>
      </c>
      <c r="I606" s="199">
        <v>52308</v>
      </c>
      <c r="J606" s="199">
        <v>0.71</v>
      </c>
      <c r="K606" s="199">
        <f t="shared" si="9"/>
        <v>37.14</v>
      </c>
    </row>
    <row r="607" spans="2:11" x14ac:dyDescent="0.25">
      <c r="B607" s="198">
        <v>580</v>
      </c>
      <c r="C607" s="199">
        <v>33621856</v>
      </c>
      <c r="D607" s="199" t="s">
        <v>2600</v>
      </c>
      <c r="E607" s="199" t="s">
        <v>2436</v>
      </c>
      <c r="F607" s="200">
        <v>43608</v>
      </c>
      <c r="G607" s="200">
        <v>43625</v>
      </c>
      <c r="H607" s="199">
        <v>1220</v>
      </c>
      <c r="I607" s="199">
        <v>1220</v>
      </c>
      <c r="J607" s="199">
        <v>0.71</v>
      </c>
      <c r="K607" s="199">
        <f t="shared" si="9"/>
        <v>0.87</v>
      </c>
    </row>
    <row r="608" spans="2:11" x14ac:dyDescent="0.25">
      <c r="B608" s="198">
        <v>581</v>
      </c>
      <c r="C608" s="199">
        <v>33628097</v>
      </c>
      <c r="D608" s="199" t="s">
        <v>2601</v>
      </c>
      <c r="E608" s="199" t="s">
        <v>2435</v>
      </c>
      <c r="F608" s="200">
        <v>43598</v>
      </c>
      <c r="G608" s="200">
        <v>43611</v>
      </c>
      <c r="H608" s="199">
        <v>414537</v>
      </c>
      <c r="I608" s="199">
        <v>414537</v>
      </c>
      <c r="J608" s="199">
        <v>0.71</v>
      </c>
      <c r="K608" s="199">
        <f t="shared" si="9"/>
        <v>294.32</v>
      </c>
    </row>
    <row r="609" spans="2:11" x14ac:dyDescent="0.25">
      <c r="B609" s="198">
        <v>582</v>
      </c>
      <c r="C609" s="199">
        <v>33640607</v>
      </c>
      <c r="D609" s="199" t="s">
        <v>2602</v>
      </c>
      <c r="E609" s="199" t="s">
        <v>2435</v>
      </c>
      <c r="F609" s="200">
        <v>43598</v>
      </c>
      <c r="G609" s="200">
        <v>43632</v>
      </c>
      <c r="H609" s="199">
        <v>437760</v>
      </c>
      <c r="I609" s="199">
        <v>437760</v>
      </c>
      <c r="J609" s="199">
        <v>0.71</v>
      </c>
      <c r="K609" s="199">
        <f t="shared" si="9"/>
        <v>310.81</v>
      </c>
    </row>
    <row r="610" spans="2:11" x14ac:dyDescent="0.25">
      <c r="B610" s="198">
        <v>583</v>
      </c>
      <c r="C610" s="199">
        <v>33640607</v>
      </c>
      <c r="D610" s="199" t="s">
        <v>2602</v>
      </c>
      <c r="E610" s="199" t="s">
        <v>2436</v>
      </c>
      <c r="F610" s="200">
        <v>43598</v>
      </c>
      <c r="G610" s="200">
        <v>43632</v>
      </c>
      <c r="H610" s="199">
        <v>13025</v>
      </c>
      <c r="I610" s="199">
        <v>13025</v>
      </c>
      <c r="J610" s="199">
        <v>0.71</v>
      </c>
      <c r="K610" s="199">
        <f t="shared" si="9"/>
        <v>9.25</v>
      </c>
    </row>
    <row r="611" spans="2:11" x14ac:dyDescent="0.25">
      <c r="B611" s="198">
        <v>584</v>
      </c>
      <c r="C611" s="199">
        <v>33652857</v>
      </c>
      <c r="D611" s="199" t="s">
        <v>2603</v>
      </c>
      <c r="E611" s="199" t="s">
        <v>2425</v>
      </c>
      <c r="F611" s="200">
        <v>43595</v>
      </c>
      <c r="G611" s="200">
        <v>43632</v>
      </c>
      <c r="H611" s="199">
        <v>354</v>
      </c>
      <c r="I611" s="199">
        <v>354</v>
      </c>
      <c r="J611" s="199">
        <v>0.71</v>
      </c>
      <c r="K611" s="199">
        <f t="shared" si="9"/>
        <v>0.25</v>
      </c>
    </row>
    <row r="612" spans="2:11" x14ac:dyDescent="0.25">
      <c r="B612" s="198">
        <v>585</v>
      </c>
      <c r="C612" s="199">
        <v>33652857</v>
      </c>
      <c r="D612" s="199" t="s">
        <v>2603</v>
      </c>
      <c r="E612" s="199" t="s">
        <v>2426</v>
      </c>
      <c r="F612" s="200">
        <v>43595</v>
      </c>
      <c r="G612" s="200">
        <v>43632</v>
      </c>
      <c r="H612" s="199">
        <v>4161</v>
      </c>
      <c r="I612" s="199">
        <v>4161</v>
      </c>
      <c r="J612" s="199">
        <v>0.71</v>
      </c>
      <c r="K612" s="199">
        <f t="shared" si="9"/>
        <v>2.95</v>
      </c>
    </row>
    <row r="613" spans="2:11" x14ac:dyDescent="0.25">
      <c r="B613" s="198">
        <v>586</v>
      </c>
      <c r="C613" s="199">
        <v>33652857</v>
      </c>
      <c r="D613" s="199" t="s">
        <v>2603</v>
      </c>
      <c r="E613" s="199" t="s">
        <v>2432</v>
      </c>
      <c r="F613" s="200">
        <v>43595</v>
      </c>
      <c r="G613" s="200">
        <v>43632</v>
      </c>
      <c r="H613" s="199">
        <v>4</v>
      </c>
      <c r="I613" s="199">
        <v>4</v>
      </c>
      <c r="J613" s="199">
        <v>0.71</v>
      </c>
      <c r="K613" s="199">
        <f t="shared" si="9"/>
        <v>0</v>
      </c>
    </row>
    <row r="614" spans="2:11" x14ac:dyDescent="0.25">
      <c r="B614" s="198">
        <v>587</v>
      </c>
      <c r="C614" s="199">
        <v>33655625</v>
      </c>
      <c r="D614" s="199" t="s">
        <v>2581</v>
      </c>
      <c r="E614" s="199" t="s">
        <v>2427</v>
      </c>
      <c r="F614" s="200">
        <v>43598</v>
      </c>
      <c r="G614" s="200">
        <v>43604</v>
      </c>
      <c r="H614" s="199">
        <v>145</v>
      </c>
      <c r="I614" s="199">
        <v>145</v>
      </c>
      <c r="J614" s="199">
        <v>0.71</v>
      </c>
      <c r="K614" s="199">
        <f t="shared" si="9"/>
        <v>0.1</v>
      </c>
    </row>
    <row r="615" spans="2:11" x14ac:dyDescent="0.25">
      <c r="B615" s="198">
        <v>588</v>
      </c>
      <c r="C615" s="199">
        <v>33663438</v>
      </c>
      <c r="D615" s="199" t="s">
        <v>2604</v>
      </c>
      <c r="E615" s="199" t="s">
        <v>2416</v>
      </c>
      <c r="F615" s="200">
        <v>43598</v>
      </c>
      <c r="G615" s="200">
        <v>43646</v>
      </c>
      <c r="H615" s="199">
        <v>202606</v>
      </c>
      <c r="I615" s="199">
        <v>202606</v>
      </c>
      <c r="J615" s="199">
        <v>0.71</v>
      </c>
      <c r="K615" s="199">
        <f t="shared" si="9"/>
        <v>143.85</v>
      </c>
    </row>
    <row r="616" spans="2:11" x14ac:dyDescent="0.25">
      <c r="B616" s="198">
        <v>589</v>
      </c>
      <c r="C616" s="199">
        <v>33663942</v>
      </c>
      <c r="D616" s="199" t="s">
        <v>2605</v>
      </c>
      <c r="E616" s="199" t="s">
        <v>2425</v>
      </c>
      <c r="F616" s="200">
        <v>43598</v>
      </c>
      <c r="G616" s="200">
        <v>43632</v>
      </c>
      <c r="H616" s="199">
        <v>180137</v>
      </c>
      <c r="I616" s="199">
        <v>180137</v>
      </c>
      <c r="J616" s="199">
        <v>0.71</v>
      </c>
      <c r="K616" s="199">
        <f t="shared" si="9"/>
        <v>127.9</v>
      </c>
    </row>
    <row r="617" spans="2:11" x14ac:dyDescent="0.25">
      <c r="B617" s="198">
        <v>590</v>
      </c>
      <c r="C617" s="199">
        <v>33663942</v>
      </c>
      <c r="D617" s="199" t="s">
        <v>2605</v>
      </c>
      <c r="E617" s="199" t="s">
        <v>2429</v>
      </c>
      <c r="F617" s="200">
        <v>43598</v>
      </c>
      <c r="G617" s="200">
        <v>43632</v>
      </c>
      <c r="H617" s="199">
        <v>368445</v>
      </c>
      <c r="I617" s="199">
        <v>368445</v>
      </c>
      <c r="J617" s="199">
        <v>0.71</v>
      </c>
      <c r="K617" s="199">
        <f t="shared" si="9"/>
        <v>261.60000000000002</v>
      </c>
    </row>
    <row r="618" spans="2:11" x14ac:dyDescent="0.25">
      <c r="B618" s="198">
        <v>591</v>
      </c>
      <c r="C618" s="199">
        <v>33700823</v>
      </c>
      <c r="D618" s="199" t="s">
        <v>2606</v>
      </c>
      <c r="E618" s="199" t="s">
        <v>2416</v>
      </c>
      <c r="F618" s="200">
        <v>43605</v>
      </c>
      <c r="G618" s="200">
        <v>43639</v>
      </c>
      <c r="H618" s="199">
        <v>870181</v>
      </c>
      <c r="I618" s="199">
        <v>870181</v>
      </c>
      <c r="J618" s="199">
        <v>0.71</v>
      </c>
      <c r="K618" s="199">
        <f t="shared" si="9"/>
        <v>617.83000000000004</v>
      </c>
    </row>
    <row r="619" spans="2:11" x14ac:dyDescent="0.25">
      <c r="B619" s="198">
        <v>592</v>
      </c>
      <c r="C619" s="199">
        <v>33703501</v>
      </c>
      <c r="D619" s="199" t="s">
        <v>2607</v>
      </c>
      <c r="E619" s="199" t="s">
        <v>2416</v>
      </c>
      <c r="F619" s="200">
        <v>43599</v>
      </c>
      <c r="G619" s="200">
        <v>43632</v>
      </c>
      <c r="H619" s="199">
        <v>679193</v>
      </c>
      <c r="I619" s="199">
        <v>679193</v>
      </c>
      <c r="J619" s="199">
        <v>0.71</v>
      </c>
      <c r="K619" s="199">
        <f t="shared" si="9"/>
        <v>482.23</v>
      </c>
    </row>
    <row r="620" spans="2:11" x14ac:dyDescent="0.25">
      <c r="B620" s="198">
        <v>593</v>
      </c>
      <c r="C620" s="199">
        <v>33728433</v>
      </c>
      <c r="D620" s="199" t="s">
        <v>2608</v>
      </c>
      <c r="E620" s="199" t="s">
        <v>2424</v>
      </c>
      <c r="F620" s="200">
        <v>43600</v>
      </c>
      <c r="G620" s="200">
        <v>43612</v>
      </c>
      <c r="H620" s="199">
        <v>266</v>
      </c>
      <c r="I620" s="199">
        <v>266</v>
      </c>
      <c r="J620" s="199">
        <v>0.71</v>
      </c>
      <c r="K620" s="199">
        <f t="shared" si="9"/>
        <v>0.19</v>
      </c>
    </row>
    <row r="621" spans="2:11" x14ac:dyDescent="0.25">
      <c r="B621" s="198">
        <v>594</v>
      </c>
      <c r="C621" s="199">
        <v>33728433</v>
      </c>
      <c r="D621" s="199" t="s">
        <v>2608</v>
      </c>
      <c r="E621" s="199" t="s">
        <v>2425</v>
      </c>
      <c r="F621" s="200">
        <v>43600</v>
      </c>
      <c r="G621" s="200">
        <v>43612</v>
      </c>
      <c r="H621" s="199">
        <v>6659</v>
      </c>
      <c r="I621" s="199">
        <v>6659</v>
      </c>
      <c r="J621" s="199">
        <v>0.71</v>
      </c>
      <c r="K621" s="199">
        <f t="shared" si="9"/>
        <v>4.7300000000000004</v>
      </c>
    </row>
    <row r="622" spans="2:11" x14ac:dyDescent="0.25">
      <c r="B622" s="198">
        <v>595</v>
      </c>
      <c r="C622" s="199">
        <v>33728433</v>
      </c>
      <c r="D622" s="199" t="s">
        <v>2608</v>
      </c>
      <c r="E622" s="199" t="s">
        <v>2426</v>
      </c>
      <c r="F622" s="200">
        <v>43600</v>
      </c>
      <c r="G622" s="200">
        <v>43612</v>
      </c>
      <c r="H622" s="199">
        <v>38767</v>
      </c>
      <c r="I622" s="199">
        <v>38767</v>
      </c>
      <c r="J622" s="199">
        <v>0.71</v>
      </c>
      <c r="K622" s="199">
        <f t="shared" si="9"/>
        <v>27.52</v>
      </c>
    </row>
    <row r="623" spans="2:11" x14ac:dyDescent="0.25">
      <c r="B623" s="198">
        <v>596</v>
      </c>
      <c r="C623" s="199">
        <v>33728433</v>
      </c>
      <c r="D623" s="199" t="s">
        <v>2608</v>
      </c>
      <c r="E623" s="199" t="s">
        <v>2427</v>
      </c>
      <c r="F623" s="200">
        <v>43600</v>
      </c>
      <c r="G623" s="200">
        <v>43612</v>
      </c>
      <c r="H623" s="199">
        <v>19986</v>
      </c>
      <c r="I623" s="199">
        <v>19986</v>
      </c>
      <c r="J623" s="199">
        <v>0.71</v>
      </c>
      <c r="K623" s="199">
        <f t="shared" si="9"/>
        <v>14.19</v>
      </c>
    </row>
    <row r="624" spans="2:11" x14ac:dyDescent="0.25">
      <c r="B624" s="198">
        <v>597</v>
      </c>
      <c r="C624" s="199">
        <v>33728433</v>
      </c>
      <c r="D624" s="199" t="s">
        <v>2608</v>
      </c>
      <c r="E624" s="199" t="s">
        <v>2428</v>
      </c>
      <c r="F624" s="200">
        <v>43600</v>
      </c>
      <c r="G624" s="200">
        <v>43612</v>
      </c>
      <c r="H624" s="199">
        <v>1751</v>
      </c>
      <c r="I624" s="199">
        <v>1751</v>
      </c>
      <c r="J624" s="199">
        <v>0.71</v>
      </c>
      <c r="K624" s="199">
        <f t="shared" si="9"/>
        <v>1.24</v>
      </c>
    </row>
    <row r="625" spans="2:11" x14ac:dyDescent="0.25">
      <c r="B625" s="198">
        <v>598</v>
      </c>
      <c r="C625" s="199">
        <v>33728433</v>
      </c>
      <c r="D625" s="199" t="s">
        <v>2608</v>
      </c>
      <c r="E625" s="199" t="s">
        <v>2429</v>
      </c>
      <c r="F625" s="200">
        <v>43600</v>
      </c>
      <c r="G625" s="200">
        <v>43612</v>
      </c>
      <c r="H625" s="199">
        <v>35828</v>
      </c>
      <c r="I625" s="199">
        <v>35828</v>
      </c>
      <c r="J625" s="199">
        <v>0.71</v>
      </c>
      <c r="K625" s="199">
        <f t="shared" si="9"/>
        <v>25.44</v>
      </c>
    </row>
    <row r="626" spans="2:11" x14ac:dyDescent="0.25">
      <c r="B626" s="198">
        <v>599</v>
      </c>
      <c r="C626" s="199">
        <v>33733259</v>
      </c>
      <c r="D626" s="199" t="s">
        <v>2609</v>
      </c>
      <c r="E626" s="199" t="s">
        <v>2435</v>
      </c>
      <c r="F626" s="200">
        <v>43602</v>
      </c>
      <c r="G626" s="200">
        <v>43677</v>
      </c>
      <c r="H626" s="199">
        <v>512330</v>
      </c>
      <c r="I626" s="199">
        <v>512330</v>
      </c>
      <c r="J626" s="199">
        <v>0.71</v>
      </c>
      <c r="K626" s="199">
        <f t="shared" si="9"/>
        <v>363.75</v>
      </c>
    </row>
    <row r="627" spans="2:11" x14ac:dyDescent="0.25">
      <c r="B627" s="198">
        <v>600</v>
      </c>
      <c r="C627" s="199">
        <v>33733259</v>
      </c>
      <c r="D627" s="199" t="s">
        <v>2609</v>
      </c>
      <c r="E627" s="199" t="s">
        <v>2436</v>
      </c>
      <c r="F627" s="200">
        <v>43602</v>
      </c>
      <c r="G627" s="200">
        <v>43677</v>
      </c>
      <c r="H627" s="199">
        <v>17940</v>
      </c>
      <c r="I627" s="199">
        <v>17940</v>
      </c>
      <c r="J627" s="199">
        <v>0.71</v>
      </c>
      <c r="K627" s="199">
        <f t="shared" si="9"/>
        <v>12.74</v>
      </c>
    </row>
    <row r="628" spans="2:11" x14ac:dyDescent="0.25">
      <c r="B628" s="198">
        <v>601</v>
      </c>
      <c r="C628" s="199">
        <v>33735750</v>
      </c>
      <c r="D628" s="199" t="s">
        <v>2610</v>
      </c>
      <c r="E628" s="199" t="s">
        <v>2435</v>
      </c>
      <c r="F628" s="200">
        <v>43601</v>
      </c>
      <c r="G628" s="200">
        <v>43625</v>
      </c>
      <c r="H628" s="199">
        <v>121601</v>
      </c>
      <c r="I628" s="199">
        <v>121601</v>
      </c>
      <c r="J628" s="199">
        <v>0.71</v>
      </c>
      <c r="K628" s="199">
        <f t="shared" si="9"/>
        <v>86.34</v>
      </c>
    </row>
    <row r="629" spans="2:11" x14ac:dyDescent="0.25">
      <c r="B629" s="198">
        <v>602</v>
      </c>
      <c r="C629" s="199">
        <v>33735750</v>
      </c>
      <c r="D629" s="199" t="s">
        <v>2610</v>
      </c>
      <c r="E629" s="199" t="s">
        <v>2436</v>
      </c>
      <c r="F629" s="200">
        <v>43601</v>
      </c>
      <c r="G629" s="200">
        <v>43625</v>
      </c>
      <c r="H629" s="199">
        <v>4144</v>
      </c>
      <c r="I629" s="199">
        <v>4144</v>
      </c>
      <c r="J629" s="199">
        <v>0.71</v>
      </c>
      <c r="K629" s="199">
        <f t="shared" si="9"/>
        <v>2.94</v>
      </c>
    </row>
    <row r="630" spans="2:11" x14ac:dyDescent="0.25">
      <c r="B630" s="198">
        <v>603</v>
      </c>
      <c r="C630" s="199">
        <v>33744128</v>
      </c>
      <c r="D630" s="199" t="s">
        <v>2611</v>
      </c>
      <c r="E630" s="199" t="s">
        <v>2416</v>
      </c>
      <c r="F630" s="200">
        <v>43607</v>
      </c>
      <c r="G630" s="200">
        <v>43620</v>
      </c>
      <c r="H630" s="199">
        <v>764897</v>
      </c>
      <c r="I630" s="199">
        <v>764897</v>
      </c>
      <c r="J630" s="199">
        <v>0.71</v>
      </c>
      <c r="K630" s="199">
        <f t="shared" si="9"/>
        <v>543.08000000000004</v>
      </c>
    </row>
    <row r="631" spans="2:11" x14ac:dyDescent="0.25">
      <c r="B631" s="198">
        <v>604</v>
      </c>
      <c r="C631" s="199">
        <v>33744388</v>
      </c>
      <c r="D631" s="199" t="s">
        <v>2612</v>
      </c>
      <c r="E631" s="199" t="s">
        <v>2416</v>
      </c>
      <c r="F631" s="200">
        <v>43601</v>
      </c>
      <c r="G631" s="200">
        <v>43603</v>
      </c>
      <c r="H631" s="199">
        <v>457197</v>
      </c>
      <c r="I631" s="199">
        <v>457197</v>
      </c>
      <c r="J631" s="199">
        <v>0.71</v>
      </c>
      <c r="K631" s="199">
        <f t="shared" si="9"/>
        <v>324.61</v>
      </c>
    </row>
    <row r="632" spans="2:11" x14ac:dyDescent="0.25">
      <c r="B632" s="198">
        <v>605</v>
      </c>
      <c r="C632" s="199">
        <v>33745570</v>
      </c>
      <c r="D632" s="199" t="s">
        <v>2613</v>
      </c>
      <c r="E632" s="199" t="s">
        <v>2425</v>
      </c>
      <c r="F632" s="200">
        <v>43601</v>
      </c>
      <c r="G632" s="200">
        <v>43646</v>
      </c>
      <c r="H632" s="199">
        <v>16863</v>
      </c>
      <c r="I632" s="199">
        <v>16863</v>
      </c>
      <c r="J632" s="199">
        <v>0.71</v>
      </c>
      <c r="K632" s="199">
        <f t="shared" si="9"/>
        <v>11.97</v>
      </c>
    </row>
    <row r="633" spans="2:11" x14ac:dyDescent="0.25">
      <c r="B633" s="198">
        <v>606</v>
      </c>
      <c r="C633" s="199">
        <v>33745570</v>
      </c>
      <c r="D633" s="199" t="s">
        <v>2613</v>
      </c>
      <c r="E633" s="199" t="s">
        <v>2432</v>
      </c>
      <c r="F633" s="200">
        <v>43601</v>
      </c>
      <c r="G633" s="200">
        <v>43646</v>
      </c>
      <c r="H633" s="199">
        <v>64</v>
      </c>
      <c r="I633" s="199">
        <v>64</v>
      </c>
      <c r="J633" s="199">
        <v>0.71</v>
      </c>
      <c r="K633" s="199">
        <f t="shared" si="9"/>
        <v>0.05</v>
      </c>
    </row>
    <row r="634" spans="2:11" x14ac:dyDescent="0.25">
      <c r="B634" s="198">
        <v>607</v>
      </c>
      <c r="C634" s="199">
        <v>33745570</v>
      </c>
      <c r="D634" s="199" t="s">
        <v>2613</v>
      </c>
      <c r="E634" s="199" t="s">
        <v>2427</v>
      </c>
      <c r="F634" s="200">
        <v>43601</v>
      </c>
      <c r="G634" s="200">
        <v>43646</v>
      </c>
      <c r="H634" s="199">
        <v>199498</v>
      </c>
      <c r="I634" s="199">
        <v>199498</v>
      </c>
      <c r="J634" s="199">
        <v>0.71</v>
      </c>
      <c r="K634" s="199">
        <f t="shared" si="9"/>
        <v>141.63999999999999</v>
      </c>
    </row>
    <row r="635" spans="2:11" x14ac:dyDescent="0.25">
      <c r="B635" s="198">
        <v>608</v>
      </c>
      <c r="C635" s="199">
        <v>33745570</v>
      </c>
      <c r="D635" s="199" t="s">
        <v>2613</v>
      </c>
      <c r="E635" s="199" t="s">
        <v>2429</v>
      </c>
      <c r="F635" s="200">
        <v>43601</v>
      </c>
      <c r="G635" s="200">
        <v>43646</v>
      </c>
      <c r="H635" s="199">
        <v>465691</v>
      </c>
      <c r="I635" s="199">
        <v>465691</v>
      </c>
      <c r="J635" s="199">
        <v>0.71</v>
      </c>
      <c r="K635" s="199">
        <f t="shared" si="9"/>
        <v>330.64</v>
      </c>
    </row>
    <row r="636" spans="2:11" x14ac:dyDescent="0.25">
      <c r="B636" s="198">
        <v>609</v>
      </c>
      <c r="C636" s="199">
        <v>33757065</v>
      </c>
      <c r="D636" s="199" t="s">
        <v>2614</v>
      </c>
      <c r="E636" s="199" t="s">
        <v>2425</v>
      </c>
      <c r="F636" s="200">
        <v>43605</v>
      </c>
      <c r="G636" s="200">
        <v>43618</v>
      </c>
      <c r="H636" s="199">
        <v>128651</v>
      </c>
      <c r="I636" s="199">
        <v>128651</v>
      </c>
      <c r="J636" s="199">
        <v>0.71</v>
      </c>
      <c r="K636" s="199">
        <f t="shared" si="9"/>
        <v>91.34</v>
      </c>
    </row>
    <row r="637" spans="2:11" x14ac:dyDescent="0.25">
      <c r="B637" s="198">
        <v>610</v>
      </c>
      <c r="C637" s="199">
        <v>33765087</v>
      </c>
      <c r="D637" s="199" t="s">
        <v>2581</v>
      </c>
      <c r="E637" s="199" t="s">
        <v>2427</v>
      </c>
      <c r="F637" s="200">
        <v>43605</v>
      </c>
      <c r="G637" s="200">
        <v>43611</v>
      </c>
      <c r="H637" s="199">
        <v>192</v>
      </c>
      <c r="I637" s="199">
        <v>192</v>
      </c>
      <c r="J637" s="199">
        <v>0.71</v>
      </c>
      <c r="K637" s="199">
        <f t="shared" si="9"/>
        <v>0.14000000000000001</v>
      </c>
    </row>
    <row r="638" spans="2:11" x14ac:dyDescent="0.25">
      <c r="B638" s="198">
        <v>611</v>
      </c>
      <c r="C638" s="199">
        <v>33782756</v>
      </c>
      <c r="D638" s="199" t="s">
        <v>2615</v>
      </c>
      <c r="E638" s="199" t="s">
        <v>2416</v>
      </c>
      <c r="F638" s="200">
        <v>43604</v>
      </c>
      <c r="G638" s="200">
        <v>43632</v>
      </c>
      <c r="H638" s="199">
        <v>803890</v>
      </c>
      <c r="I638" s="199">
        <v>803890</v>
      </c>
      <c r="J638" s="199">
        <v>0.71</v>
      </c>
      <c r="K638" s="199">
        <f t="shared" si="9"/>
        <v>570.76</v>
      </c>
    </row>
    <row r="639" spans="2:11" x14ac:dyDescent="0.25">
      <c r="B639" s="198">
        <v>612</v>
      </c>
      <c r="C639" s="199">
        <v>33813120</v>
      </c>
      <c r="D639" s="199" t="s">
        <v>2616</v>
      </c>
      <c r="E639" s="199" t="s">
        <v>2424</v>
      </c>
      <c r="F639" s="200">
        <v>43606</v>
      </c>
      <c r="G639" s="200">
        <v>43646</v>
      </c>
      <c r="H639" s="199">
        <v>4535</v>
      </c>
      <c r="I639" s="199">
        <v>4535</v>
      </c>
      <c r="J639" s="199">
        <v>0.71</v>
      </c>
      <c r="K639" s="199">
        <f t="shared" si="9"/>
        <v>3.22</v>
      </c>
    </row>
    <row r="640" spans="2:11" x14ac:dyDescent="0.25">
      <c r="B640" s="198">
        <v>613</v>
      </c>
      <c r="C640" s="199">
        <v>33813120</v>
      </c>
      <c r="D640" s="199" t="s">
        <v>2616</v>
      </c>
      <c r="E640" s="199" t="s">
        <v>2425</v>
      </c>
      <c r="F640" s="200">
        <v>43606</v>
      </c>
      <c r="G640" s="200">
        <v>43646</v>
      </c>
      <c r="H640" s="199">
        <v>156541</v>
      </c>
      <c r="I640" s="199">
        <v>156541</v>
      </c>
      <c r="J640" s="199">
        <v>0.71</v>
      </c>
      <c r="K640" s="199">
        <f t="shared" si="9"/>
        <v>111.14</v>
      </c>
    </row>
    <row r="641" spans="2:11" x14ac:dyDescent="0.25">
      <c r="B641" s="198">
        <v>614</v>
      </c>
      <c r="C641" s="199">
        <v>33813120</v>
      </c>
      <c r="D641" s="199" t="s">
        <v>2616</v>
      </c>
      <c r="E641" s="199" t="s">
        <v>2427</v>
      </c>
      <c r="F641" s="200">
        <v>43606</v>
      </c>
      <c r="G641" s="200">
        <v>43646</v>
      </c>
      <c r="H641" s="199">
        <v>266890</v>
      </c>
      <c r="I641" s="199">
        <v>266890</v>
      </c>
      <c r="J641" s="199">
        <v>0.71</v>
      </c>
      <c r="K641" s="199">
        <f t="shared" si="9"/>
        <v>189.49</v>
      </c>
    </row>
    <row r="642" spans="2:11" x14ac:dyDescent="0.25">
      <c r="B642" s="198">
        <v>615</v>
      </c>
      <c r="C642" s="199">
        <v>33813120</v>
      </c>
      <c r="D642" s="199" t="s">
        <v>2616</v>
      </c>
      <c r="E642" s="199" t="s">
        <v>2429</v>
      </c>
      <c r="F642" s="200">
        <v>43606</v>
      </c>
      <c r="G642" s="200">
        <v>43646</v>
      </c>
      <c r="H642" s="199">
        <v>412471</v>
      </c>
      <c r="I642" s="199">
        <v>412471</v>
      </c>
      <c r="J642" s="199">
        <v>0.71</v>
      </c>
      <c r="K642" s="199">
        <f t="shared" si="9"/>
        <v>292.85000000000002</v>
      </c>
    </row>
    <row r="643" spans="2:11" x14ac:dyDescent="0.25">
      <c r="B643" s="198">
        <v>616</v>
      </c>
      <c r="C643" s="199">
        <v>33832775</v>
      </c>
      <c r="D643" s="199" t="s">
        <v>2617</v>
      </c>
      <c r="E643" s="199" t="s">
        <v>2416</v>
      </c>
      <c r="F643" s="200">
        <v>43613</v>
      </c>
      <c r="G643" s="200">
        <v>43632</v>
      </c>
      <c r="H643" s="199">
        <v>264716</v>
      </c>
      <c r="I643" s="199">
        <v>264716</v>
      </c>
      <c r="J643" s="199">
        <v>0.71</v>
      </c>
      <c r="K643" s="199">
        <f t="shared" si="9"/>
        <v>187.95</v>
      </c>
    </row>
    <row r="644" spans="2:11" x14ac:dyDescent="0.25">
      <c r="B644" s="198">
        <v>617</v>
      </c>
      <c r="C644" s="199">
        <v>33833491</v>
      </c>
      <c r="D644" s="199" t="s">
        <v>2618</v>
      </c>
      <c r="E644" s="199" t="s">
        <v>2424</v>
      </c>
      <c r="F644" s="200">
        <v>43610</v>
      </c>
      <c r="G644" s="200">
        <v>43638</v>
      </c>
      <c r="H644" s="199">
        <v>144</v>
      </c>
      <c r="I644" s="199">
        <v>144</v>
      </c>
      <c r="J644" s="199">
        <v>0.71</v>
      </c>
      <c r="K644" s="199">
        <f t="shared" si="9"/>
        <v>0.1</v>
      </c>
    </row>
    <row r="645" spans="2:11" x14ac:dyDescent="0.25">
      <c r="B645" s="198">
        <v>618</v>
      </c>
      <c r="C645" s="199">
        <v>33833491</v>
      </c>
      <c r="D645" s="199" t="s">
        <v>2618</v>
      </c>
      <c r="E645" s="199" t="s">
        <v>2425</v>
      </c>
      <c r="F645" s="200">
        <v>43610</v>
      </c>
      <c r="G645" s="200">
        <v>43638</v>
      </c>
      <c r="H645" s="199">
        <v>1040</v>
      </c>
      <c r="I645" s="199">
        <v>1040</v>
      </c>
      <c r="J645" s="199">
        <v>0.71</v>
      </c>
      <c r="K645" s="199">
        <f t="shared" si="9"/>
        <v>0.74</v>
      </c>
    </row>
    <row r="646" spans="2:11" x14ac:dyDescent="0.25">
      <c r="B646" s="198">
        <v>619</v>
      </c>
      <c r="C646" s="199">
        <v>33833491</v>
      </c>
      <c r="D646" s="199" t="s">
        <v>2618</v>
      </c>
      <c r="E646" s="199" t="s">
        <v>2426</v>
      </c>
      <c r="F646" s="200">
        <v>43610</v>
      </c>
      <c r="G646" s="200">
        <v>43638</v>
      </c>
      <c r="H646" s="199">
        <v>82059</v>
      </c>
      <c r="I646" s="199">
        <v>82059</v>
      </c>
      <c r="J646" s="199">
        <v>0.71</v>
      </c>
      <c r="K646" s="199">
        <f t="shared" si="9"/>
        <v>58.26</v>
      </c>
    </row>
    <row r="647" spans="2:11" x14ac:dyDescent="0.25">
      <c r="B647" s="198">
        <v>620</v>
      </c>
      <c r="C647" s="199">
        <v>33833491</v>
      </c>
      <c r="D647" s="199" t="s">
        <v>2618</v>
      </c>
      <c r="E647" s="199" t="s">
        <v>2427</v>
      </c>
      <c r="F647" s="200">
        <v>43610</v>
      </c>
      <c r="G647" s="200">
        <v>43638</v>
      </c>
      <c r="H647" s="199">
        <v>33997</v>
      </c>
      <c r="I647" s="199">
        <v>33997</v>
      </c>
      <c r="J647" s="199">
        <v>0.71</v>
      </c>
      <c r="K647" s="199">
        <f t="shared" si="9"/>
        <v>24.14</v>
      </c>
    </row>
    <row r="648" spans="2:11" x14ac:dyDescent="0.25">
      <c r="B648" s="198">
        <v>621</v>
      </c>
      <c r="C648" s="199">
        <v>33833491</v>
      </c>
      <c r="D648" s="199" t="s">
        <v>2618</v>
      </c>
      <c r="E648" s="199" t="s">
        <v>2428</v>
      </c>
      <c r="F648" s="200">
        <v>43610</v>
      </c>
      <c r="G648" s="200">
        <v>43638</v>
      </c>
      <c r="H648" s="199">
        <v>2506</v>
      </c>
      <c r="I648" s="199">
        <v>2506</v>
      </c>
      <c r="J648" s="199">
        <v>0.71</v>
      </c>
      <c r="K648" s="199">
        <f t="shared" si="9"/>
        <v>1.78</v>
      </c>
    </row>
    <row r="649" spans="2:11" x14ac:dyDescent="0.25">
      <c r="B649" s="198">
        <v>622</v>
      </c>
      <c r="C649" s="199">
        <v>33833491</v>
      </c>
      <c r="D649" s="199" t="s">
        <v>2618</v>
      </c>
      <c r="E649" s="199" t="s">
        <v>2429</v>
      </c>
      <c r="F649" s="200">
        <v>43610</v>
      </c>
      <c r="G649" s="200">
        <v>43638</v>
      </c>
      <c r="H649" s="199">
        <v>131330</v>
      </c>
      <c r="I649" s="199">
        <v>131330</v>
      </c>
      <c r="J649" s="199">
        <v>0.71</v>
      </c>
      <c r="K649" s="199">
        <f t="shared" si="9"/>
        <v>93.24</v>
      </c>
    </row>
    <row r="650" spans="2:11" x14ac:dyDescent="0.25">
      <c r="B650" s="198">
        <v>623</v>
      </c>
      <c r="C650" s="199">
        <v>33883516</v>
      </c>
      <c r="D650" s="199" t="s">
        <v>2619</v>
      </c>
      <c r="E650" s="199" t="s">
        <v>2425</v>
      </c>
      <c r="F650" s="200">
        <v>43612</v>
      </c>
      <c r="G650" s="200">
        <v>43646</v>
      </c>
      <c r="H650" s="199">
        <v>66639</v>
      </c>
      <c r="I650" s="199">
        <v>66639</v>
      </c>
      <c r="J650" s="199">
        <v>0.71</v>
      </c>
      <c r="K650" s="199">
        <f t="shared" si="9"/>
        <v>47.31</v>
      </c>
    </row>
    <row r="651" spans="2:11" x14ac:dyDescent="0.25">
      <c r="B651" s="198">
        <v>624</v>
      </c>
      <c r="C651" s="199">
        <v>33901408</v>
      </c>
      <c r="D651" s="199" t="s">
        <v>2620</v>
      </c>
      <c r="E651" s="199" t="s">
        <v>2424</v>
      </c>
      <c r="F651" s="200">
        <v>43609</v>
      </c>
      <c r="G651" s="200">
        <v>43625</v>
      </c>
      <c r="H651" s="199">
        <v>521</v>
      </c>
      <c r="I651" s="199">
        <v>521</v>
      </c>
      <c r="J651" s="199">
        <v>0.71</v>
      </c>
      <c r="K651" s="199">
        <f t="shared" si="9"/>
        <v>0.37</v>
      </c>
    </row>
    <row r="652" spans="2:11" x14ac:dyDescent="0.25">
      <c r="B652" s="198">
        <v>625</v>
      </c>
      <c r="C652" s="199">
        <v>33901408</v>
      </c>
      <c r="D652" s="199" t="s">
        <v>2620</v>
      </c>
      <c r="E652" s="199" t="s">
        <v>2425</v>
      </c>
      <c r="F652" s="200">
        <v>43609</v>
      </c>
      <c r="G652" s="200">
        <v>43625</v>
      </c>
      <c r="H652" s="199">
        <v>2342</v>
      </c>
      <c r="I652" s="199">
        <v>2342</v>
      </c>
      <c r="J652" s="199">
        <v>0.71</v>
      </c>
      <c r="K652" s="199">
        <f t="shared" si="9"/>
        <v>1.66</v>
      </c>
    </row>
    <row r="653" spans="2:11" x14ac:dyDescent="0.25">
      <c r="B653" s="198">
        <v>626</v>
      </c>
      <c r="C653" s="199">
        <v>33901408</v>
      </c>
      <c r="D653" s="199" t="s">
        <v>2620</v>
      </c>
      <c r="E653" s="199" t="s">
        <v>2426</v>
      </c>
      <c r="F653" s="200">
        <v>43609</v>
      </c>
      <c r="G653" s="200">
        <v>43625</v>
      </c>
      <c r="H653" s="199">
        <v>185743</v>
      </c>
      <c r="I653" s="199">
        <v>185743</v>
      </c>
      <c r="J653" s="199">
        <v>0.71</v>
      </c>
      <c r="K653" s="199">
        <f t="shared" si="9"/>
        <v>131.88</v>
      </c>
    </row>
    <row r="654" spans="2:11" x14ac:dyDescent="0.25">
      <c r="B654" s="198">
        <v>627</v>
      </c>
      <c r="C654" s="199">
        <v>33901408</v>
      </c>
      <c r="D654" s="199" t="s">
        <v>2620</v>
      </c>
      <c r="E654" s="199" t="s">
        <v>2427</v>
      </c>
      <c r="F654" s="200">
        <v>43609</v>
      </c>
      <c r="G654" s="200">
        <v>43625</v>
      </c>
      <c r="H654" s="199">
        <v>61467</v>
      </c>
      <c r="I654" s="199">
        <v>61467</v>
      </c>
      <c r="J654" s="199">
        <v>0.71</v>
      </c>
      <c r="K654" s="199">
        <f t="shared" si="9"/>
        <v>43.64</v>
      </c>
    </row>
    <row r="655" spans="2:11" x14ac:dyDescent="0.25">
      <c r="B655" s="198">
        <v>628</v>
      </c>
      <c r="C655" s="199">
        <v>33901408</v>
      </c>
      <c r="D655" s="199" t="s">
        <v>2620</v>
      </c>
      <c r="E655" s="199" t="s">
        <v>2428</v>
      </c>
      <c r="F655" s="200">
        <v>43609</v>
      </c>
      <c r="G655" s="200">
        <v>43625</v>
      </c>
      <c r="H655" s="199">
        <v>12699</v>
      </c>
      <c r="I655" s="199">
        <v>12699</v>
      </c>
      <c r="J655" s="199">
        <v>0.71</v>
      </c>
      <c r="K655" s="199">
        <f t="shared" si="9"/>
        <v>9.02</v>
      </c>
    </row>
    <row r="656" spans="2:11" x14ac:dyDescent="0.25">
      <c r="B656" s="198">
        <v>629</v>
      </c>
      <c r="C656" s="199">
        <v>33901408</v>
      </c>
      <c r="D656" s="199" t="s">
        <v>2620</v>
      </c>
      <c r="E656" s="199" t="s">
        <v>2429</v>
      </c>
      <c r="F656" s="200">
        <v>43609</v>
      </c>
      <c r="G656" s="200">
        <v>43625</v>
      </c>
      <c r="H656" s="199">
        <v>154211</v>
      </c>
      <c r="I656" s="199">
        <v>154211</v>
      </c>
      <c r="J656" s="199">
        <v>0.71</v>
      </c>
      <c r="K656" s="199">
        <f t="shared" si="9"/>
        <v>109.49</v>
      </c>
    </row>
    <row r="657" spans="2:11" x14ac:dyDescent="0.25">
      <c r="B657" s="198">
        <v>630</v>
      </c>
      <c r="C657" s="199">
        <v>33906908</v>
      </c>
      <c r="D657" s="199" t="s">
        <v>2581</v>
      </c>
      <c r="E657" s="199" t="s">
        <v>2427</v>
      </c>
      <c r="F657" s="200">
        <v>43612</v>
      </c>
      <c r="G657" s="200">
        <v>43618</v>
      </c>
      <c r="H657" s="199">
        <v>12073</v>
      </c>
      <c r="I657" s="199">
        <v>12073</v>
      </c>
      <c r="J657" s="199">
        <v>0.71</v>
      </c>
      <c r="K657" s="199">
        <f t="shared" si="9"/>
        <v>8.57</v>
      </c>
    </row>
    <row r="658" spans="2:11" x14ac:dyDescent="0.25">
      <c r="B658" s="198">
        <v>631</v>
      </c>
      <c r="C658" s="199">
        <v>33907203</v>
      </c>
      <c r="D658" s="199" t="s">
        <v>2563</v>
      </c>
      <c r="E658" s="199" t="s">
        <v>2428</v>
      </c>
      <c r="F658" s="200">
        <v>43612</v>
      </c>
      <c r="G658" s="200">
        <v>43628</v>
      </c>
      <c r="H658" s="199">
        <v>1923</v>
      </c>
      <c r="I658" s="199">
        <v>1923</v>
      </c>
      <c r="J658" s="199">
        <v>0.71</v>
      </c>
      <c r="K658" s="199">
        <f t="shared" si="9"/>
        <v>1.37</v>
      </c>
    </row>
    <row r="659" spans="2:11" x14ac:dyDescent="0.25">
      <c r="B659" s="198">
        <v>632</v>
      </c>
      <c r="C659" s="199">
        <v>33924278</v>
      </c>
      <c r="D659" s="199" t="s">
        <v>2621</v>
      </c>
      <c r="E659" s="199" t="s">
        <v>2418</v>
      </c>
      <c r="F659" s="200">
        <v>43612</v>
      </c>
      <c r="G659" s="200">
        <v>43639</v>
      </c>
      <c r="H659" s="199">
        <v>337309</v>
      </c>
      <c r="I659" s="199">
        <v>337309</v>
      </c>
      <c r="J659" s="199">
        <v>0.71</v>
      </c>
      <c r="K659" s="199">
        <f t="shared" si="9"/>
        <v>239.49</v>
      </c>
    </row>
    <row r="660" spans="2:11" x14ac:dyDescent="0.25">
      <c r="B660" s="198">
        <v>633</v>
      </c>
      <c r="C660" s="199">
        <v>34002205</v>
      </c>
      <c r="D660" s="199" t="s">
        <v>2622</v>
      </c>
      <c r="E660" s="199" t="s">
        <v>2416</v>
      </c>
      <c r="F660" s="200">
        <v>43613</v>
      </c>
      <c r="G660" s="200">
        <v>43615</v>
      </c>
      <c r="H660" s="199">
        <v>107371</v>
      </c>
      <c r="I660" s="199">
        <v>107371</v>
      </c>
      <c r="J660" s="199">
        <v>0.71</v>
      </c>
      <c r="K660" s="199">
        <f t="shared" si="9"/>
        <v>76.23</v>
      </c>
    </row>
    <row r="661" spans="2:11" x14ac:dyDescent="0.25">
      <c r="B661" s="198">
        <v>634</v>
      </c>
      <c r="C661" s="199">
        <v>34010889</v>
      </c>
      <c r="D661" s="199" t="s">
        <v>2623</v>
      </c>
      <c r="E661" s="199" t="s">
        <v>2435</v>
      </c>
      <c r="F661" s="200">
        <v>43616</v>
      </c>
      <c r="G661" s="200">
        <v>43646</v>
      </c>
      <c r="H661" s="199">
        <v>10271</v>
      </c>
      <c r="I661" s="199">
        <v>10271</v>
      </c>
      <c r="J661" s="199">
        <v>0.71</v>
      </c>
      <c r="K661" s="199">
        <f t="shared" si="9"/>
        <v>7.29</v>
      </c>
    </row>
    <row r="662" spans="2:11" x14ac:dyDescent="0.25">
      <c r="B662" s="198">
        <v>635</v>
      </c>
      <c r="C662" s="199">
        <v>34010889</v>
      </c>
      <c r="D662" s="199" t="s">
        <v>2623</v>
      </c>
      <c r="E662" s="199" t="s">
        <v>2436</v>
      </c>
      <c r="F662" s="200">
        <v>43616</v>
      </c>
      <c r="G662" s="200">
        <v>43646</v>
      </c>
      <c r="H662" s="199">
        <v>185</v>
      </c>
      <c r="I662" s="199">
        <v>185</v>
      </c>
      <c r="J662" s="199">
        <v>0.71</v>
      </c>
      <c r="K662" s="199">
        <f t="shared" si="9"/>
        <v>0.13</v>
      </c>
    </row>
    <row r="663" spans="2:11" x14ac:dyDescent="0.25">
      <c r="B663" s="198">
        <v>636</v>
      </c>
      <c r="C663" s="199">
        <v>34011087</v>
      </c>
      <c r="D663" s="199" t="s">
        <v>2624</v>
      </c>
      <c r="E663" s="199" t="s">
        <v>2435</v>
      </c>
      <c r="F663" s="200">
        <v>43616</v>
      </c>
      <c r="G663" s="200">
        <v>43646</v>
      </c>
      <c r="H663" s="199">
        <v>10401</v>
      </c>
      <c r="I663" s="199">
        <v>10401</v>
      </c>
      <c r="J663" s="199">
        <v>0.71</v>
      </c>
      <c r="K663" s="199">
        <f t="shared" si="9"/>
        <v>7.38</v>
      </c>
    </row>
    <row r="664" spans="2:11" x14ac:dyDescent="0.25">
      <c r="B664" s="198">
        <v>637</v>
      </c>
      <c r="C664" s="199">
        <v>34011087</v>
      </c>
      <c r="D664" s="199" t="s">
        <v>2624</v>
      </c>
      <c r="E664" s="199" t="s">
        <v>2436</v>
      </c>
      <c r="F664" s="200">
        <v>43616</v>
      </c>
      <c r="G664" s="200">
        <v>43646</v>
      </c>
      <c r="H664" s="199">
        <v>180</v>
      </c>
      <c r="I664" s="199">
        <v>180</v>
      </c>
      <c r="J664" s="199">
        <v>0.71</v>
      </c>
      <c r="K664" s="199">
        <f t="shared" si="9"/>
        <v>0.13</v>
      </c>
    </row>
    <row r="665" spans="2:11" x14ac:dyDescent="0.25">
      <c r="B665" s="198">
        <v>638</v>
      </c>
      <c r="C665" s="199">
        <v>34042691</v>
      </c>
      <c r="D665" s="199" t="s">
        <v>2625</v>
      </c>
      <c r="E665" s="199" t="s">
        <v>2435</v>
      </c>
      <c r="F665" s="200">
        <v>43615</v>
      </c>
      <c r="G665" s="200">
        <v>43646</v>
      </c>
      <c r="H665" s="199">
        <v>14098</v>
      </c>
      <c r="I665" s="199">
        <v>14098</v>
      </c>
      <c r="J665" s="199">
        <v>0.71</v>
      </c>
      <c r="K665" s="199">
        <f t="shared" si="9"/>
        <v>10.01</v>
      </c>
    </row>
    <row r="666" spans="2:11" x14ac:dyDescent="0.25">
      <c r="B666" s="198">
        <v>639</v>
      </c>
      <c r="C666" s="199">
        <v>34042691</v>
      </c>
      <c r="D666" s="199" t="s">
        <v>2625</v>
      </c>
      <c r="E666" s="199" t="s">
        <v>2436</v>
      </c>
      <c r="F666" s="200">
        <v>43615</v>
      </c>
      <c r="G666" s="200">
        <v>43646</v>
      </c>
      <c r="H666" s="199">
        <v>218</v>
      </c>
      <c r="I666" s="199">
        <v>218</v>
      </c>
      <c r="J666" s="199">
        <v>0.71</v>
      </c>
      <c r="K666" s="199">
        <f t="shared" si="9"/>
        <v>0.15</v>
      </c>
    </row>
    <row r="667" spans="2:11" x14ac:dyDescent="0.25">
      <c r="B667" s="198">
        <v>640</v>
      </c>
      <c r="C667" s="199">
        <v>34071385</v>
      </c>
      <c r="D667" s="199" t="s">
        <v>2626</v>
      </c>
      <c r="E667" s="199" t="s">
        <v>2424</v>
      </c>
      <c r="F667" s="200">
        <v>43619</v>
      </c>
      <c r="G667" s="200">
        <v>43646</v>
      </c>
      <c r="H667" s="199">
        <v>157</v>
      </c>
      <c r="I667" s="199">
        <v>157</v>
      </c>
      <c r="J667" s="199">
        <v>0.71</v>
      </c>
      <c r="K667" s="199">
        <f t="shared" si="9"/>
        <v>0.11</v>
      </c>
    </row>
    <row r="668" spans="2:11" x14ac:dyDescent="0.25">
      <c r="B668" s="198">
        <v>641</v>
      </c>
      <c r="C668" s="199">
        <v>34071385</v>
      </c>
      <c r="D668" s="199" t="s">
        <v>2626</v>
      </c>
      <c r="E668" s="199" t="s">
        <v>2425</v>
      </c>
      <c r="F668" s="200">
        <v>43619</v>
      </c>
      <c r="G668" s="200">
        <v>43646</v>
      </c>
      <c r="H668" s="199">
        <v>3762</v>
      </c>
      <c r="I668" s="199">
        <v>3762</v>
      </c>
      <c r="J668" s="199">
        <v>0.71</v>
      </c>
      <c r="K668" s="199">
        <f t="shared" ref="K668:K731" si="10">ROUND(I668*(J668/1000),2)</f>
        <v>2.67</v>
      </c>
    </row>
    <row r="669" spans="2:11" x14ac:dyDescent="0.25">
      <c r="B669" s="198">
        <v>642</v>
      </c>
      <c r="C669" s="199">
        <v>34071385</v>
      </c>
      <c r="D669" s="199" t="s">
        <v>2626</v>
      </c>
      <c r="E669" s="199" t="s">
        <v>2426</v>
      </c>
      <c r="F669" s="200">
        <v>43619</v>
      </c>
      <c r="G669" s="200">
        <v>43646</v>
      </c>
      <c r="H669" s="199">
        <v>36661</v>
      </c>
      <c r="I669" s="199">
        <v>36661</v>
      </c>
      <c r="J669" s="199">
        <v>0.71</v>
      </c>
      <c r="K669" s="199">
        <f t="shared" si="10"/>
        <v>26.03</v>
      </c>
    </row>
    <row r="670" spans="2:11" x14ac:dyDescent="0.25">
      <c r="B670" s="198">
        <v>643</v>
      </c>
      <c r="C670" s="199">
        <v>34071385</v>
      </c>
      <c r="D670" s="199" t="s">
        <v>2626</v>
      </c>
      <c r="E670" s="199" t="s">
        <v>2432</v>
      </c>
      <c r="F670" s="200">
        <v>43619</v>
      </c>
      <c r="G670" s="200">
        <v>43646</v>
      </c>
      <c r="H670" s="199">
        <v>18</v>
      </c>
      <c r="I670" s="199">
        <v>18</v>
      </c>
      <c r="J670" s="199">
        <v>0.71</v>
      </c>
      <c r="K670" s="199">
        <f t="shared" si="10"/>
        <v>0.01</v>
      </c>
    </row>
    <row r="671" spans="2:11" x14ac:dyDescent="0.25">
      <c r="B671" s="198">
        <v>644</v>
      </c>
      <c r="C671" s="199">
        <v>34071385</v>
      </c>
      <c r="D671" s="199" t="s">
        <v>2626</v>
      </c>
      <c r="E671" s="199" t="s">
        <v>2427</v>
      </c>
      <c r="F671" s="200">
        <v>43619</v>
      </c>
      <c r="G671" s="200">
        <v>43646</v>
      </c>
      <c r="H671" s="199">
        <v>12237</v>
      </c>
      <c r="I671" s="199">
        <v>12237</v>
      </c>
      <c r="J671" s="199">
        <v>0.71</v>
      </c>
      <c r="K671" s="199">
        <f t="shared" si="10"/>
        <v>8.69</v>
      </c>
    </row>
    <row r="672" spans="2:11" x14ac:dyDescent="0.25">
      <c r="B672" s="198">
        <v>645</v>
      </c>
      <c r="C672" s="199">
        <v>34071385</v>
      </c>
      <c r="D672" s="199" t="s">
        <v>2626</v>
      </c>
      <c r="E672" s="199" t="s">
        <v>2428</v>
      </c>
      <c r="F672" s="200">
        <v>43619</v>
      </c>
      <c r="G672" s="200">
        <v>43646</v>
      </c>
      <c r="H672" s="199">
        <v>2869</v>
      </c>
      <c r="I672" s="199">
        <v>2869</v>
      </c>
      <c r="J672" s="199">
        <v>0.71</v>
      </c>
      <c r="K672" s="199">
        <f t="shared" si="10"/>
        <v>2.04</v>
      </c>
    </row>
    <row r="673" spans="2:17" x14ac:dyDescent="0.25">
      <c r="B673" s="198">
        <v>646</v>
      </c>
      <c r="C673" s="199">
        <v>34071385</v>
      </c>
      <c r="D673" s="199" t="s">
        <v>2626</v>
      </c>
      <c r="E673" s="199" t="s">
        <v>2429</v>
      </c>
      <c r="F673" s="200">
        <v>43619</v>
      </c>
      <c r="G673" s="200">
        <v>43646</v>
      </c>
      <c r="H673" s="199">
        <v>23787</v>
      </c>
      <c r="I673" s="199">
        <v>23787</v>
      </c>
      <c r="J673" s="199">
        <v>0.71</v>
      </c>
      <c r="K673" s="199">
        <f t="shared" si="10"/>
        <v>16.89</v>
      </c>
    </row>
    <row r="674" spans="2:17" x14ac:dyDescent="0.25">
      <c r="B674" s="198">
        <v>647</v>
      </c>
      <c r="C674" s="199" t="s">
        <v>123</v>
      </c>
      <c r="D674" s="199" t="s">
        <v>2627</v>
      </c>
      <c r="E674" s="199" t="s">
        <v>2424</v>
      </c>
      <c r="F674" s="200">
        <v>43586</v>
      </c>
      <c r="G674" s="200">
        <v>43616</v>
      </c>
      <c r="H674" s="199">
        <v>191382</v>
      </c>
      <c r="I674" s="199">
        <v>191382</v>
      </c>
      <c r="J674" s="199">
        <v>0.71</v>
      </c>
      <c r="K674" s="199">
        <f t="shared" si="10"/>
        <v>135.88</v>
      </c>
    </row>
    <row r="675" spans="2:17" x14ac:dyDescent="0.25">
      <c r="B675" s="198">
        <v>648</v>
      </c>
      <c r="C675" s="199" t="s">
        <v>123</v>
      </c>
      <c r="D675" s="199" t="s">
        <v>2628</v>
      </c>
      <c r="E675" s="199" t="s">
        <v>2425</v>
      </c>
      <c r="F675" s="200">
        <v>43586</v>
      </c>
      <c r="G675" s="200">
        <v>43616</v>
      </c>
      <c r="H675" s="199">
        <v>6007137</v>
      </c>
      <c r="I675" s="199">
        <v>6007137</v>
      </c>
      <c r="J675" s="199">
        <v>0.71</v>
      </c>
      <c r="K675" s="199">
        <f t="shared" si="10"/>
        <v>4265.07</v>
      </c>
    </row>
    <row r="676" spans="2:17" x14ac:dyDescent="0.25">
      <c r="B676" s="198">
        <v>649</v>
      </c>
      <c r="C676" s="199" t="s">
        <v>123</v>
      </c>
      <c r="D676" s="199" t="s">
        <v>2629</v>
      </c>
      <c r="E676" s="199" t="s">
        <v>2426</v>
      </c>
      <c r="F676" s="200">
        <v>43586</v>
      </c>
      <c r="G676" s="200">
        <v>43616</v>
      </c>
      <c r="H676" s="199">
        <v>15572229</v>
      </c>
      <c r="I676" s="199">
        <v>15572229</v>
      </c>
      <c r="J676" s="199">
        <v>0.71</v>
      </c>
      <c r="K676" s="199">
        <f t="shared" si="10"/>
        <v>11056.28</v>
      </c>
    </row>
    <row r="677" spans="2:17" x14ac:dyDescent="0.25">
      <c r="B677" s="198">
        <v>650</v>
      </c>
      <c r="C677" s="199" t="s">
        <v>123</v>
      </c>
      <c r="D677" s="199" t="s">
        <v>2630</v>
      </c>
      <c r="E677" s="199" t="s">
        <v>2432</v>
      </c>
      <c r="F677" s="200">
        <v>43586</v>
      </c>
      <c r="G677" s="200">
        <v>43616</v>
      </c>
      <c r="H677" s="199">
        <v>7594</v>
      </c>
      <c r="I677" s="199">
        <v>7594</v>
      </c>
      <c r="J677" s="199">
        <v>0.71</v>
      </c>
      <c r="K677" s="199">
        <f t="shared" si="10"/>
        <v>5.39</v>
      </c>
    </row>
    <row r="678" spans="2:17" x14ac:dyDescent="0.25">
      <c r="B678" s="198">
        <v>651</v>
      </c>
      <c r="C678" s="199" t="s">
        <v>123</v>
      </c>
      <c r="D678" s="199" t="s">
        <v>2631</v>
      </c>
      <c r="E678" s="199" t="s">
        <v>2427</v>
      </c>
      <c r="F678" s="200">
        <v>43586</v>
      </c>
      <c r="G678" s="200">
        <v>43616</v>
      </c>
      <c r="H678" s="199">
        <v>7191347</v>
      </c>
      <c r="I678" s="199">
        <v>7191347</v>
      </c>
      <c r="J678" s="199">
        <v>0.71</v>
      </c>
      <c r="K678" s="199">
        <f t="shared" si="10"/>
        <v>5105.8599999999997</v>
      </c>
    </row>
    <row r="679" spans="2:17" x14ac:dyDescent="0.25">
      <c r="B679" s="198">
        <v>652</v>
      </c>
      <c r="C679" s="199" t="s">
        <v>123</v>
      </c>
      <c r="D679" s="199" t="s">
        <v>2632</v>
      </c>
      <c r="E679" s="199" t="s">
        <v>2428</v>
      </c>
      <c r="F679" s="200">
        <v>43586</v>
      </c>
      <c r="G679" s="200">
        <v>43616</v>
      </c>
      <c r="H679" s="199">
        <v>844594</v>
      </c>
      <c r="I679" s="199">
        <v>844594</v>
      </c>
      <c r="J679" s="199">
        <v>0.71</v>
      </c>
      <c r="K679" s="199">
        <f t="shared" si="10"/>
        <v>599.66</v>
      </c>
    </row>
    <row r="680" spans="2:17" x14ac:dyDescent="0.25">
      <c r="B680" s="198">
        <v>653</v>
      </c>
      <c r="C680" s="199" t="s">
        <v>123</v>
      </c>
      <c r="D680" s="199" t="s">
        <v>2633</v>
      </c>
      <c r="E680" s="199" t="s">
        <v>2429</v>
      </c>
      <c r="F680" s="200">
        <v>43586</v>
      </c>
      <c r="G680" s="200">
        <v>43616</v>
      </c>
      <c r="H680" s="199">
        <v>11598160</v>
      </c>
      <c r="I680" s="199">
        <v>11598160</v>
      </c>
      <c r="J680" s="199">
        <v>0.71</v>
      </c>
      <c r="K680" s="199">
        <f t="shared" si="10"/>
        <v>8234.69</v>
      </c>
    </row>
    <row r="681" spans="2:17" x14ac:dyDescent="0.25">
      <c r="B681" s="46"/>
      <c r="C681" s="45"/>
      <c r="E681" s="13"/>
      <c r="F681" s="201"/>
      <c r="G681" s="201"/>
      <c r="H681" s="180"/>
      <c r="I681" s="180"/>
      <c r="J681" s="217"/>
      <c r="K681" s="218"/>
      <c r="N681" s="217"/>
      <c r="O681" s="218"/>
      <c r="P681" s="238"/>
      <c r="Q681" s="180"/>
    </row>
    <row r="682" spans="2:17" x14ac:dyDescent="0.25">
      <c r="B682" s="46"/>
      <c r="C682" s="45"/>
      <c r="F682" s="152"/>
      <c r="G682" s="20"/>
      <c r="H682" s="20"/>
      <c r="I682" s="212"/>
      <c r="J682" s="213"/>
      <c r="K682" s="213"/>
    </row>
    <row r="683" spans="2:17" x14ac:dyDescent="0.25">
      <c r="B683" s="46"/>
      <c r="C683" s="45"/>
      <c r="F683" s="152"/>
      <c r="G683" s="180"/>
      <c r="I683" s="180"/>
      <c r="J683" s="217"/>
      <c r="K683" s="218"/>
    </row>
    <row r="684" spans="2:17" x14ac:dyDescent="0.25">
      <c r="B684" s="46"/>
      <c r="C684" s="45"/>
      <c r="F684" s="152"/>
      <c r="G684" s="47" t="s">
        <v>130</v>
      </c>
      <c r="H684" s="152" t="s">
        <v>2418</v>
      </c>
      <c r="I684" s="151">
        <f>SUMIF(E28:E682,H684,I28:I682)</f>
        <v>35973039</v>
      </c>
      <c r="J684" s="214"/>
      <c r="K684" s="216">
        <f>SUMIF(E28:E682,H684,K28:K682)</f>
        <v>25540.850000000002</v>
      </c>
    </row>
    <row r="685" spans="2:17" x14ac:dyDescent="0.25">
      <c r="B685" s="46"/>
      <c r="C685" s="45"/>
      <c r="F685" s="152"/>
      <c r="G685" s="47"/>
      <c r="H685" s="152" t="s">
        <v>2634</v>
      </c>
      <c r="I685" s="151">
        <f>SUMIF(E28:E682,H685,I28:I682)</f>
        <v>0</v>
      </c>
      <c r="J685" s="214"/>
      <c r="K685" s="216">
        <f>SUMIF(E28:E682,H685,K28:K682)</f>
        <v>0</v>
      </c>
    </row>
    <row r="686" spans="2:17" x14ac:dyDescent="0.25">
      <c r="B686" s="46"/>
      <c r="C686" s="45"/>
      <c r="F686" s="152"/>
      <c r="G686" s="47"/>
      <c r="H686" s="152" t="s">
        <v>2416</v>
      </c>
      <c r="I686" s="151">
        <f>SUMIF(E28:E682,H686,I28:I682)</f>
        <v>59246351</v>
      </c>
      <c r="J686" s="214"/>
      <c r="K686" s="216">
        <f>SUMIF(E28:E682,H686,K28:K682)</f>
        <v>42064.9</v>
      </c>
    </row>
    <row r="687" spans="2:17" x14ac:dyDescent="0.25">
      <c r="B687" s="46"/>
      <c r="C687" s="45"/>
      <c r="F687" s="152"/>
      <c r="G687" s="47"/>
      <c r="H687" s="152" t="s">
        <v>2424</v>
      </c>
      <c r="I687" s="151">
        <f>SUMIF(E28:E682,H687,I28:I682)</f>
        <v>501660</v>
      </c>
      <c r="J687" s="214"/>
      <c r="K687" s="216">
        <f>SUMIF(E28:E682,H687,K28:K682)</f>
        <v>356.17</v>
      </c>
    </row>
    <row r="688" spans="2:17" x14ac:dyDescent="0.25">
      <c r="B688" s="46"/>
      <c r="C688" s="45"/>
      <c r="F688" s="152"/>
      <c r="G688" s="47"/>
      <c r="H688" s="152" t="s">
        <v>2635</v>
      </c>
      <c r="I688" s="151">
        <f>SUMIF(E28:E682,H688,I28:I682)</f>
        <v>0</v>
      </c>
      <c r="J688" s="214"/>
      <c r="K688" s="216">
        <f>SUMIF(E28:E682,H688,K28:K682)</f>
        <v>0</v>
      </c>
    </row>
    <row r="689" spans="2:11" x14ac:dyDescent="0.25">
      <c r="B689" s="46"/>
      <c r="C689" s="45"/>
      <c r="F689" s="152"/>
      <c r="G689" s="47"/>
      <c r="H689" s="152" t="s">
        <v>2435</v>
      </c>
      <c r="I689" s="151">
        <f>SUMIF(E28:E682,H689,I28:I682)</f>
        <v>15974248</v>
      </c>
      <c r="J689" s="214"/>
      <c r="K689" s="216">
        <f>SUMIF(E28:E682,H689,K28:K682)</f>
        <v>11341.719999999998</v>
      </c>
    </row>
    <row r="690" spans="2:11" x14ac:dyDescent="0.25">
      <c r="B690" s="46"/>
      <c r="C690" s="45"/>
      <c r="F690" s="152"/>
      <c r="G690" s="47"/>
      <c r="H690" s="152" t="s">
        <v>2436</v>
      </c>
      <c r="I690" s="151">
        <f>SUMIF(E28:E682,H690,I28:I682)</f>
        <v>465815</v>
      </c>
      <c r="J690" s="214"/>
      <c r="K690" s="216">
        <f>SUMIF(E28:E682,H690,K28:K682)</f>
        <v>330.75000000000006</v>
      </c>
    </row>
    <row r="691" spans="2:11" x14ac:dyDescent="0.25">
      <c r="B691" s="46"/>
      <c r="C691" s="45"/>
      <c r="F691" s="152"/>
      <c r="G691" s="47"/>
      <c r="H691" s="152" t="s">
        <v>2426</v>
      </c>
      <c r="I691" s="151">
        <f>SUMIF(E28:E682,H691,I28:I682)</f>
        <v>48183753</v>
      </c>
      <c r="J691" s="214"/>
      <c r="K691" s="216">
        <f>SUMIF(E28:E682,H691,K28:K682)</f>
        <v>34210.479999999996</v>
      </c>
    </row>
    <row r="692" spans="2:11" x14ac:dyDescent="0.25">
      <c r="B692" s="46"/>
      <c r="C692" s="45"/>
      <c r="F692" s="152"/>
      <c r="G692" s="47"/>
      <c r="H692" s="152" t="s">
        <v>2432</v>
      </c>
      <c r="I692" s="151">
        <f>SUMIF(E28:E682,H692,I28:I682)</f>
        <v>11641</v>
      </c>
      <c r="J692" s="214"/>
      <c r="K692" s="216">
        <f>SUMIF(E28:E682,H692,K28:K682)</f>
        <v>8.27</v>
      </c>
    </row>
    <row r="693" spans="2:11" x14ac:dyDescent="0.25">
      <c r="B693" s="46"/>
      <c r="C693" s="45"/>
      <c r="F693" s="152"/>
      <c r="G693" s="47"/>
      <c r="H693" s="152" t="s">
        <v>2428</v>
      </c>
      <c r="I693" s="151">
        <f>SUMIF(E28:E682,H693,I28:I682)</f>
        <v>2176915</v>
      </c>
      <c r="J693" s="214"/>
      <c r="K693" s="216">
        <f>SUMIF(E28:E682,H693,K28:K682)</f>
        <v>1545.5700000000002</v>
      </c>
    </row>
    <row r="694" spans="2:11" x14ac:dyDescent="0.25">
      <c r="B694" s="46"/>
      <c r="C694" s="45"/>
      <c r="F694" s="152"/>
      <c r="G694" s="47"/>
      <c r="H694" s="152" t="s">
        <v>2429</v>
      </c>
      <c r="I694" s="151">
        <f>SUMIF(E28:E682,H694,I28:I682)</f>
        <v>47929842</v>
      </c>
      <c r="J694" s="214"/>
      <c r="K694" s="216">
        <f>SUMIF(E28:E682,H694,K28:K682)</f>
        <v>34030.19</v>
      </c>
    </row>
    <row r="695" spans="2:11" x14ac:dyDescent="0.25">
      <c r="B695" s="46"/>
      <c r="C695" s="45"/>
      <c r="F695" s="152"/>
      <c r="G695" s="47"/>
      <c r="H695" s="152" t="s">
        <v>2636</v>
      </c>
      <c r="I695" s="151">
        <f>SUMIF(E28:E682,H695,I28:I682)</f>
        <v>0</v>
      </c>
      <c r="J695" s="214"/>
      <c r="K695" s="216">
        <f>SUMIF(E28:E682,H695,K28:K682)</f>
        <v>0</v>
      </c>
    </row>
    <row r="696" spans="2:11" x14ac:dyDescent="0.25">
      <c r="B696" s="46"/>
      <c r="C696" s="45"/>
      <c r="F696" s="152"/>
      <c r="G696" s="47"/>
      <c r="H696" s="152" t="s">
        <v>2425</v>
      </c>
      <c r="I696" s="151">
        <f>SUMIF(E28:E682,H696,I28:I682)</f>
        <v>14082019</v>
      </c>
      <c r="J696" s="214"/>
      <c r="K696" s="216">
        <f>SUMIF(E28:E682,H696,K28:K682)</f>
        <v>9998.1899999999951</v>
      </c>
    </row>
    <row r="697" spans="2:11" x14ac:dyDescent="0.25">
      <c r="B697" s="46"/>
      <c r="C697" s="45"/>
      <c r="F697" s="152"/>
      <c r="G697" s="47"/>
      <c r="H697" s="152" t="s">
        <v>2427</v>
      </c>
      <c r="I697" s="151">
        <f>SUMIF(E28:E682,H697,I28:I682)</f>
        <v>21007148</v>
      </c>
      <c r="J697" s="214"/>
      <c r="K697" s="216">
        <f>SUMIF(E28:E682,H697,K28:K682)</f>
        <v>14915.079999999998</v>
      </c>
    </row>
    <row r="698" spans="2:11" x14ac:dyDescent="0.25">
      <c r="B698" s="46"/>
      <c r="C698" s="45"/>
      <c r="F698" s="152"/>
      <c r="G698" s="47"/>
      <c r="H698" s="152" t="s">
        <v>2637</v>
      </c>
      <c r="I698" s="151">
        <f>SUMIF(E28:E682,H698,I28:I682)</f>
        <v>0</v>
      </c>
      <c r="J698" s="214"/>
      <c r="K698" s="216">
        <f>SUMIF(E28:E682,H698,K28:K682)</f>
        <v>0</v>
      </c>
    </row>
    <row r="699" spans="2:11" x14ac:dyDescent="0.25">
      <c r="B699" s="46"/>
      <c r="C699" s="45"/>
      <c r="F699" s="152"/>
      <c r="G699" s="47"/>
      <c r="H699" s="152"/>
      <c r="I699" s="151"/>
      <c r="J699" s="214"/>
      <c r="K699" s="216"/>
    </row>
    <row r="700" spans="2:11" x14ac:dyDescent="0.25">
      <c r="B700" s="46"/>
      <c r="C700" s="45"/>
      <c r="F700" s="152"/>
      <c r="G700" s="20"/>
      <c r="H700" s="21"/>
      <c r="I700" s="20"/>
      <c r="J700" s="212"/>
      <c r="K700" s="213"/>
    </row>
    <row r="701" spans="2:11" x14ac:dyDescent="0.25">
      <c r="B701" s="46"/>
      <c r="C701" s="45"/>
      <c r="F701" s="152"/>
      <c r="G701" s="180"/>
      <c r="I701" s="180"/>
      <c r="J701" s="217"/>
      <c r="K701" s="218"/>
    </row>
    <row r="702" spans="2:11" x14ac:dyDescent="0.25">
      <c r="B702" s="46"/>
      <c r="C702" s="45"/>
      <c r="E702" s="201"/>
      <c r="F702" s="152"/>
      <c r="G702" s="47" t="s">
        <v>131</v>
      </c>
      <c r="I702" s="180">
        <f>SUM(I28:I682)</f>
        <v>245552431</v>
      </c>
      <c r="J702" s="217"/>
      <c r="K702" s="219">
        <f>SUM(K28:K682)</f>
        <v>174342.1700000001</v>
      </c>
    </row>
    <row r="703" spans="2:11" x14ac:dyDescent="0.25">
      <c r="B703" s="46"/>
      <c r="C703" s="45"/>
      <c r="E703" s="201"/>
      <c r="F703" s="152"/>
      <c r="G703" s="47"/>
      <c r="I703" s="180"/>
      <c r="J703" s="217"/>
      <c r="K703" s="219"/>
    </row>
    <row r="705" spans="2:20" x14ac:dyDescent="0.25">
      <c r="B705" s="32" t="s">
        <v>132</v>
      </c>
      <c r="C705" s="164"/>
      <c r="D705" s="163"/>
      <c r="E705" s="163"/>
      <c r="F705" s="163"/>
      <c r="G705" s="163"/>
      <c r="H705" s="163"/>
      <c r="I705" s="163"/>
      <c r="J705" s="163"/>
      <c r="K705" s="162"/>
    </row>
    <row r="706" spans="2:20" x14ac:dyDescent="0.25">
      <c r="B706" s="161"/>
      <c r="C706" s="40"/>
      <c r="D706" s="160"/>
      <c r="E706" s="160"/>
      <c r="F706" s="160"/>
      <c r="G706" s="160"/>
      <c r="H706" s="160"/>
      <c r="I706" s="160"/>
      <c r="J706" s="160"/>
      <c r="K706" s="159"/>
    </row>
    <row r="707" spans="2:20" x14ac:dyDescent="0.25">
      <c r="B707" s="116"/>
      <c r="C707" s="158"/>
      <c r="D707" s="157"/>
      <c r="E707" s="157"/>
      <c r="F707" s="157"/>
      <c r="G707" s="157"/>
      <c r="H707" s="157"/>
      <c r="I707" s="157"/>
      <c r="J707" s="157"/>
      <c r="K707" s="156"/>
    </row>
    <row r="708" spans="2:20" x14ac:dyDescent="0.25">
      <c r="B708" s="18"/>
      <c r="C708" s="18"/>
      <c r="D708" s="18"/>
      <c r="E708" s="18"/>
      <c r="F708" s="18"/>
      <c r="G708" s="18"/>
      <c r="H708" s="18"/>
      <c r="I708" s="18"/>
      <c r="J708" s="18"/>
      <c r="K708" s="18"/>
    </row>
    <row r="710" spans="2:20" x14ac:dyDescent="0.25">
      <c r="J710" s="152"/>
      <c r="K710" s="216"/>
    </row>
    <row r="711" spans="2:20" x14ac:dyDescent="0.25">
      <c r="J711" s="152"/>
      <c r="K711" s="216"/>
    </row>
    <row r="712" spans="2:20" x14ac:dyDescent="0.25">
      <c r="B712" s="10" t="s">
        <v>133</v>
      </c>
      <c r="J712" s="152"/>
      <c r="K712" s="216"/>
    </row>
    <row r="713" spans="2:20" x14ac:dyDescent="0.25">
      <c r="K713" s="218"/>
    </row>
    <row r="714" spans="2:20" x14ac:dyDescent="0.25">
      <c r="C714" s="15" t="s">
        <v>4</v>
      </c>
      <c r="D714" s="71"/>
      <c r="E714" s="14" t="s">
        <v>0</v>
      </c>
      <c r="F714" s="12" t="str">
        <f>K1</f>
        <v>06/04/2019</v>
      </c>
    </row>
    <row r="715" spans="2:20" x14ac:dyDescent="0.25">
      <c r="C715" s="9" t="s">
        <v>8</v>
      </c>
      <c r="D715" s="30"/>
      <c r="E715" s="22" t="s">
        <v>2</v>
      </c>
      <c r="F715" s="13">
        <f>K2</f>
        <v>8490</v>
      </c>
      <c r="S715" s="152"/>
      <c r="T715" s="216"/>
    </row>
    <row r="716" spans="2:20" x14ac:dyDescent="0.25">
      <c r="C716" s="16" t="s">
        <v>6</v>
      </c>
      <c r="D716" s="70"/>
      <c r="E716" s="22" t="s">
        <v>134</v>
      </c>
      <c r="F716" s="13" t="s">
        <v>2410</v>
      </c>
      <c r="S716" s="152"/>
      <c r="T716" s="216"/>
    </row>
    <row r="717" spans="2:20" x14ac:dyDescent="0.25">
      <c r="C717" s="17" t="s">
        <v>7</v>
      </c>
      <c r="D717" s="69"/>
      <c r="E717" s="91"/>
      <c r="F717" s="90"/>
      <c r="G717" s="90"/>
      <c r="H717" s="90"/>
      <c r="I717" s="90"/>
      <c r="J717" s="11" t="s">
        <v>135</v>
      </c>
      <c r="K717" s="223">
        <f>SUM(K28:K682)</f>
        <v>174342.1700000001</v>
      </c>
      <c r="S717" s="152"/>
      <c r="T717" s="216"/>
    </row>
    <row r="718" spans="2:20" x14ac:dyDescent="0.25">
      <c r="C718" s="4"/>
      <c r="D718" s="4"/>
      <c r="E718" s="3"/>
      <c r="F718" s="90"/>
      <c r="G718" s="90"/>
      <c r="H718" s="90"/>
      <c r="I718" s="90"/>
      <c r="S718" s="152"/>
      <c r="T718" s="216"/>
    </row>
  </sheetData>
  <mergeCells count="11">
    <mergeCell ref="D21:E21"/>
    <mergeCell ref="G4:K4"/>
    <mergeCell ref="G11:K11"/>
    <mergeCell ref="G9:K9"/>
    <mergeCell ref="G8:K8"/>
    <mergeCell ref="G12:K12"/>
    <mergeCell ref="G5:K5"/>
    <mergeCell ref="G6:K6"/>
    <mergeCell ref="G7:K7"/>
    <mergeCell ref="G13:K13"/>
    <mergeCell ref="G15:K15"/>
  </mergeCells>
  <hyperlinks>
    <hyperlink ref="B10" r:id="rId1" xr:uid="{00000000-0004-0000-1300-000000000000}"/>
    <hyperlink ref="D16" r:id="rId2" display="mailto:kelly.smith@viacom.com" xr:uid="{00000000-0004-0000-1300-000001000000}"/>
    <hyperlink ref="B10" r:id="rId3" xr:uid="{00000000-0004-0000-1300-000002000000}"/>
    <hyperlink ref="D16" r:id="rId4" display="mailto:kelly.smith@viacom.com" xr:uid="{00000000-0004-0000-1300-000003000000}"/>
    <hyperlink ref="B10" r:id="rId5" xr:uid="{00000000-0004-0000-1300-000004000000}"/>
    <hyperlink ref="D16" r:id="rId6" display="mailto:kelly.smith@viacom.com" xr:uid="{00000000-0004-0000-1300-000005000000}"/>
    <hyperlink ref="B10" r:id="rId7" xr:uid="{00000000-0004-0000-1300-000006000000}"/>
    <hyperlink ref="D16" r:id="rId8" display="mailto:kelly.smith@viacom.com" xr:uid="{00000000-0004-0000-1300-000007000000}"/>
    <hyperlink ref="B10" r:id="rId9" xr:uid="{00000000-0004-0000-1300-000008000000}"/>
    <hyperlink ref="D16" r:id="rId10" display="mailto:kelly.smith@viacom.com" xr:uid="{00000000-0004-0000-1300-000009000000}"/>
    <hyperlink ref="B10" r:id="rId11" xr:uid="{00000000-0004-0000-1300-00000A000000}"/>
    <hyperlink ref="D16" r:id="rId12" display="mailto:kelly.smith@viacom.com" xr:uid="{00000000-0004-0000-1300-00000B000000}"/>
    <hyperlink ref="B10" r:id="rId13" xr:uid="{00000000-0004-0000-1300-00000C000000}"/>
    <hyperlink ref="D16" r:id="rId14" display="mailto:kelly.smith@viacom.com" xr:uid="{00000000-0004-0000-1300-00000D000000}"/>
    <hyperlink ref="B10" r:id="rId15" xr:uid="{00000000-0004-0000-1300-00000E000000}"/>
    <hyperlink ref="D16" r:id="rId16" display="mailto:kelly.smith@viacom.com" xr:uid="{00000000-0004-0000-1300-00000F000000}"/>
    <hyperlink ref="B10" r:id="rId17" xr:uid="{00000000-0004-0000-1300-000010000000}"/>
    <hyperlink ref="D16" r:id="rId18" display="mailto:kelly.smith@viacom.com" xr:uid="{00000000-0004-0000-1300-000011000000}"/>
    <hyperlink ref="B10" r:id="rId19" xr:uid="{00000000-0004-0000-1300-000012000000}"/>
    <hyperlink ref="D16" r:id="rId20" display="mailto:kelly.smith@viacom.com" xr:uid="{00000000-0004-0000-1300-000013000000}"/>
    <hyperlink ref="B10" r:id="rId21" xr:uid="{00000000-0004-0000-1300-000014000000}"/>
    <hyperlink ref="D16" r:id="rId22" display="mailto:kelly.smith@viacom.com" xr:uid="{00000000-0004-0000-1300-000015000000}"/>
    <hyperlink ref="B10" r:id="rId23" xr:uid="{00000000-0004-0000-1300-000016000000}"/>
    <hyperlink ref="D16" r:id="rId24" display="mailto:kelly.smith@viacom.com" xr:uid="{00000000-0004-0000-1300-000017000000}"/>
    <hyperlink ref="B10" r:id="rId25" xr:uid="{00000000-0004-0000-1300-000018000000}"/>
    <hyperlink ref="D16" r:id="rId26" display="mailto:kelly.smith@viacom.com" xr:uid="{00000000-0004-0000-1300-000019000000}"/>
    <hyperlink ref="B10" r:id="rId27" xr:uid="{00000000-0004-0000-1300-00001A000000}"/>
    <hyperlink ref="D16" r:id="rId28" display="mailto:kelly.smith@viacom.com" xr:uid="{00000000-0004-0000-1300-00001B000000}"/>
    <hyperlink ref="B10" r:id="rId29" xr:uid="{00000000-0004-0000-1300-00001C000000}"/>
    <hyperlink ref="D16" r:id="rId30" display="mailto:kelly.smith@viacom.com" xr:uid="{00000000-0004-0000-1300-00001D000000}"/>
    <hyperlink ref="B10" r:id="rId31" xr:uid="{00000000-0004-0000-1300-00001E000000}"/>
    <hyperlink ref="D16" r:id="rId32" display="mailto:kelly.smith@viacom.com" xr:uid="{00000000-0004-0000-1300-00001F000000}"/>
    <hyperlink ref="B10" r:id="rId33" xr:uid="{00000000-0004-0000-1300-000020000000}"/>
    <hyperlink ref="D16" r:id="rId34" display="mailto:kelly.smith@viacom.com" xr:uid="{00000000-0004-0000-1300-000021000000}"/>
    <hyperlink ref="B10" r:id="rId35" xr:uid="{00000000-0004-0000-1300-000022000000}"/>
    <hyperlink ref="D16" r:id="rId36" display="mailto:kelly.smith@viacom.com" xr:uid="{00000000-0004-0000-1300-000023000000}"/>
    <hyperlink ref="B10" r:id="rId37" xr:uid="{00000000-0004-0000-1300-000024000000}"/>
    <hyperlink ref="D16" r:id="rId38" display="mailto:kelly.smith@viacom.com" xr:uid="{00000000-0004-0000-1300-000025000000}"/>
    <hyperlink ref="B10" r:id="rId39" xr:uid="{00000000-0004-0000-1300-000026000000}"/>
    <hyperlink ref="D16" r:id="rId40" display="mailto:kelly.smith@viacom.com" xr:uid="{00000000-0004-0000-1300-000027000000}"/>
  </hyperlinks>
  <printOptions horizontalCentered="1"/>
  <pageMargins left="0.5" right="0.5" top="0.5" bottom="0.6" header="0.2" footer="0.2"/>
  <pageSetup scale="53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198"/>
  <sheetViews>
    <sheetView showGridLines="0" topLeftCell="A179" zoomScale="70" zoomScaleNormal="70" workbookViewId="0">
      <selection activeCell="D170" sqref="D170"/>
    </sheetView>
  </sheetViews>
  <sheetFormatPr defaultColWidth="9.14062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83.42578125" style="2" customWidth="1"/>
    <col min="5" max="5" width="20.7109375" style="2" customWidth="1"/>
    <col min="6" max="6" width="25.7109375" style="2" customWidth="1"/>
    <col min="7" max="7" width="15" style="2" customWidth="1"/>
    <col min="8" max="8" width="18.28515625" style="2" customWidth="1"/>
    <col min="9" max="9" width="13" style="2" customWidth="1"/>
    <col min="10" max="10" width="18.28515625" style="2" bestFit="1" customWidth="1"/>
    <col min="11" max="11" width="16.7109375" style="2" customWidth="1"/>
    <col min="12" max="12" width="2.42578125" style="2" customWidth="1"/>
    <col min="13" max="13" width="12.28515625" style="2" customWidth="1"/>
    <col min="14" max="14" width="16" style="2" customWidth="1"/>
    <col min="15" max="15" width="10.42578125" style="2" bestFit="1" customWidth="1"/>
    <col min="16" max="16" width="16.140625" style="2" customWidth="1"/>
    <col min="17" max="17" width="11.28515625" style="2" bestFit="1" customWidth="1"/>
    <col min="18" max="18" width="9.140625" style="2" customWidth="1"/>
    <col min="19" max="16384" width="9.140625" style="2"/>
  </cols>
  <sheetData>
    <row r="1" spans="1:17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7" x14ac:dyDescent="0.25">
      <c r="B2" s="62"/>
      <c r="C2" s="62"/>
      <c r="D2" s="62"/>
      <c r="E2" s="62"/>
      <c r="F2" s="62"/>
      <c r="G2" s="62"/>
      <c r="H2" s="62"/>
      <c r="J2" s="23" t="s">
        <v>2</v>
      </c>
      <c r="K2" s="143">
        <v>8473</v>
      </c>
    </row>
    <row r="3" spans="1:17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7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7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7" x14ac:dyDescent="0.25">
      <c r="B6" s="65" t="s">
        <v>4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7" x14ac:dyDescent="0.25">
      <c r="B7" s="64" t="s">
        <v>6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7" x14ac:dyDescent="0.25">
      <c r="B8" s="64" t="s">
        <v>7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</row>
    <row r="9" spans="1:17" x14ac:dyDescent="0.25">
      <c r="B9" s="1" t="s">
        <v>9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</row>
    <row r="10" spans="1:17" x14ac:dyDescent="0.25">
      <c r="B10" s="63" t="s">
        <v>10</v>
      </c>
      <c r="C10" s="182"/>
      <c r="D10" s="62"/>
      <c r="E10" s="62"/>
      <c r="F10" s="62"/>
    </row>
    <row r="11" spans="1:17" x14ac:dyDescent="0.25">
      <c r="C11" s="61"/>
      <c r="D11" s="59"/>
      <c r="E11" s="59"/>
      <c r="F11" s="59"/>
      <c r="G11" s="244" t="s">
        <v>11</v>
      </c>
      <c r="H11" s="245"/>
      <c r="I11" s="245"/>
      <c r="J11" s="245"/>
      <c r="K11" s="245"/>
    </row>
    <row r="12" spans="1:17" x14ac:dyDescent="0.25">
      <c r="B12" s="54" t="s">
        <v>12</v>
      </c>
      <c r="C12" s="59"/>
      <c r="D12" s="48" t="s">
        <v>488</v>
      </c>
      <c r="E12" s="59"/>
      <c r="F12" s="59"/>
      <c r="G12" s="247" t="s">
        <v>14</v>
      </c>
      <c r="H12" s="245"/>
      <c r="I12" s="245"/>
      <c r="J12" s="245"/>
      <c r="K12" s="245"/>
    </row>
    <row r="13" spans="1:17" x14ac:dyDescent="0.25">
      <c r="C13" s="59"/>
      <c r="D13" s="48" t="s">
        <v>489</v>
      </c>
      <c r="E13" s="59"/>
      <c r="F13" s="59"/>
      <c r="G13" s="248" t="s">
        <v>16</v>
      </c>
      <c r="H13" s="245"/>
      <c r="I13" s="245"/>
      <c r="J13" s="245"/>
      <c r="K13" s="245"/>
    </row>
    <row r="14" spans="1:17" x14ac:dyDescent="0.25">
      <c r="C14" s="59"/>
      <c r="D14" s="48" t="s">
        <v>490</v>
      </c>
      <c r="E14" s="185"/>
      <c r="F14" s="185"/>
      <c r="G14" s="182"/>
      <c r="H14" s="182"/>
      <c r="I14" s="182"/>
      <c r="J14" s="182"/>
      <c r="K14" s="182"/>
    </row>
    <row r="15" spans="1:17" x14ac:dyDescent="0.25">
      <c r="A15" s="2" t="s">
        <v>18</v>
      </c>
      <c r="C15" s="185"/>
      <c r="D15" s="48" t="s">
        <v>491</v>
      </c>
      <c r="E15" s="185"/>
      <c r="F15" s="185"/>
      <c r="G15" s="249" t="s">
        <v>20</v>
      </c>
      <c r="H15" s="245"/>
      <c r="I15" s="245"/>
      <c r="J15" s="245"/>
      <c r="K15" s="245"/>
      <c r="N15" s="180"/>
    </row>
    <row r="16" spans="1:17" x14ac:dyDescent="0.25">
      <c r="D16" s="57" t="s">
        <v>492</v>
      </c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  <c r="Q16" s="180"/>
    </row>
    <row r="17" spans="2:18" x14ac:dyDescent="0.25">
      <c r="C17" s="185"/>
      <c r="E17" s="185"/>
      <c r="F17" s="185"/>
      <c r="G17" s="172"/>
      <c r="H17" s="49" t="s">
        <v>25</v>
      </c>
      <c r="I17" s="191">
        <v>1.28</v>
      </c>
      <c r="J17" s="51"/>
      <c r="K17" s="48"/>
      <c r="N17" s="180"/>
      <c r="Q17" s="180"/>
      <c r="R17" s="180"/>
    </row>
    <row r="18" spans="2:18" x14ac:dyDescent="0.25">
      <c r="B18" s="56" t="s">
        <v>26</v>
      </c>
      <c r="D18" s="55">
        <v>43586</v>
      </c>
      <c r="E18" s="185"/>
      <c r="F18" s="185"/>
      <c r="G18" s="192"/>
      <c r="H18" s="193" t="s">
        <v>27</v>
      </c>
      <c r="I18" s="194">
        <v>1.1299999999999999</v>
      </c>
      <c r="J18" s="195">
        <f>SUM(I28:I168) + D22</f>
        <v>343267253</v>
      </c>
      <c r="K18" s="195"/>
      <c r="N18" s="180"/>
      <c r="Q18" s="180"/>
      <c r="R18" s="180"/>
    </row>
    <row r="19" spans="2:18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0.99</v>
      </c>
      <c r="J19" s="51"/>
      <c r="K19" s="48"/>
      <c r="N19" s="180"/>
    </row>
    <row r="20" spans="2:18" x14ac:dyDescent="0.25">
      <c r="B20" s="54" t="s">
        <v>30</v>
      </c>
      <c r="D20" s="181" t="s">
        <v>488</v>
      </c>
      <c r="E20" s="185"/>
      <c r="F20" s="185"/>
      <c r="G20" s="172"/>
      <c r="H20" s="49" t="s">
        <v>32</v>
      </c>
      <c r="I20" s="191">
        <v>0.85</v>
      </c>
      <c r="J20" s="51"/>
      <c r="K20" s="48"/>
      <c r="N20" s="180"/>
    </row>
    <row r="21" spans="2:18" x14ac:dyDescent="0.25">
      <c r="B21" s="54" t="s">
        <v>33</v>
      </c>
      <c r="D21" s="181" t="s">
        <v>493</v>
      </c>
      <c r="E21" s="185"/>
      <c r="F21" s="185"/>
      <c r="G21" s="172"/>
      <c r="H21" s="49" t="s">
        <v>35</v>
      </c>
      <c r="I21" s="191">
        <v>0.71</v>
      </c>
      <c r="J21" s="51"/>
      <c r="K21" s="48"/>
      <c r="N21" s="180"/>
    </row>
    <row r="22" spans="2:18" x14ac:dyDescent="0.25">
      <c r="B22" s="10" t="s">
        <v>36</v>
      </c>
      <c r="D22" s="19">
        <v>264501792</v>
      </c>
      <c r="E22" s="185"/>
      <c r="F22" s="185"/>
      <c r="G22" s="172"/>
      <c r="H22" s="49" t="s">
        <v>37</v>
      </c>
      <c r="I22" s="191">
        <v>0.61</v>
      </c>
      <c r="J22" s="197"/>
      <c r="K22" s="48"/>
      <c r="N22" s="180"/>
    </row>
    <row r="23" spans="2:18" x14ac:dyDescent="0.25">
      <c r="B23" s="10"/>
      <c r="D23" s="19"/>
      <c r="E23" s="185"/>
      <c r="F23" s="185"/>
      <c r="G23" s="172"/>
      <c r="H23" s="49" t="s">
        <v>38</v>
      </c>
      <c r="I23" s="191">
        <v>0.57999999999999996</v>
      </c>
      <c r="J23" s="197"/>
      <c r="K23" s="48"/>
      <c r="M23" s="189"/>
      <c r="N23" s="180"/>
    </row>
    <row r="24" spans="2:18" x14ac:dyDescent="0.25">
      <c r="B24" s="10"/>
      <c r="D24" s="19"/>
      <c r="E24" s="185"/>
      <c r="F24" s="185"/>
      <c r="G24" s="172"/>
      <c r="H24" s="49" t="s">
        <v>39</v>
      </c>
      <c r="I24" s="191">
        <v>0.55000000000000004</v>
      </c>
      <c r="J24" s="197"/>
      <c r="K24" s="48"/>
      <c r="M24" s="190"/>
    </row>
    <row r="25" spans="2:18" x14ac:dyDescent="0.25">
      <c r="B25" s="10"/>
      <c r="D25" s="19"/>
      <c r="E25" s="185"/>
      <c r="F25" s="185"/>
      <c r="G25" s="172"/>
      <c r="H25" s="49" t="s">
        <v>40</v>
      </c>
      <c r="I25" s="191">
        <v>0.5</v>
      </c>
      <c r="J25" s="197"/>
      <c r="K25" s="48"/>
    </row>
    <row r="26" spans="2:18" x14ac:dyDescent="0.25">
      <c r="B26" s="185"/>
      <c r="C26" s="185"/>
      <c r="D26" s="185"/>
      <c r="E26" s="185"/>
      <c r="F26" s="185"/>
      <c r="G26" s="185"/>
      <c r="H26" s="185"/>
      <c r="I26" s="185"/>
      <c r="J26" s="185"/>
      <c r="L26" s="182"/>
      <c r="M26" s="182"/>
      <c r="O26" s="180"/>
    </row>
    <row r="27" spans="2:18" ht="47.2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  <c r="O27" s="180"/>
    </row>
    <row r="28" spans="2:18" x14ac:dyDescent="0.25">
      <c r="B28" s="198">
        <v>1</v>
      </c>
      <c r="C28" s="199">
        <v>10072097</v>
      </c>
      <c r="D28" s="199" t="s">
        <v>494</v>
      </c>
      <c r="E28" s="199" t="s">
        <v>488</v>
      </c>
      <c r="F28" s="200">
        <v>43374</v>
      </c>
      <c r="G28" s="200">
        <v>43646</v>
      </c>
      <c r="H28" s="199">
        <v>377226</v>
      </c>
      <c r="I28" s="199">
        <v>377226</v>
      </c>
      <c r="J28" s="199">
        <v>1.1299999999999999</v>
      </c>
      <c r="K28" s="199">
        <f t="shared" ref="K28:K59" si="0">ROUND(I28*(J28/1000),2)</f>
        <v>426.27</v>
      </c>
    </row>
    <row r="29" spans="2:18" x14ac:dyDescent="0.25">
      <c r="B29" s="198">
        <v>2</v>
      </c>
      <c r="C29" s="199">
        <v>10072141</v>
      </c>
      <c r="D29" s="199" t="s">
        <v>495</v>
      </c>
      <c r="E29" s="199" t="s">
        <v>488</v>
      </c>
      <c r="F29" s="200">
        <v>43376</v>
      </c>
      <c r="G29" s="200">
        <v>43646</v>
      </c>
      <c r="H29" s="199">
        <v>1314050</v>
      </c>
      <c r="I29" s="199">
        <v>1314050</v>
      </c>
      <c r="J29" s="199">
        <v>1.1299999999999999</v>
      </c>
      <c r="K29" s="199">
        <f t="shared" si="0"/>
        <v>1484.88</v>
      </c>
    </row>
    <row r="30" spans="2:18" ht="16.5" customHeight="1" thickBot="1" x14ac:dyDescent="0.3">
      <c r="B30" s="198">
        <v>3</v>
      </c>
      <c r="C30" s="199">
        <v>10072141</v>
      </c>
      <c r="D30" s="199" t="s">
        <v>495</v>
      </c>
      <c r="E30" s="199" t="s">
        <v>496</v>
      </c>
      <c r="F30" s="200">
        <v>43376</v>
      </c>
      <c r="G30" s="200">
        <v>43646</v>
      </c>
      <c r="H30" s="199">
        <v>201605</v>
      </c>
      <c r="I30" s="199">
        <v>201605</v>
      </c>
      <c r="J30" s="199">
        <v>1.1299999999999999</v>
      </c>
      <c r="K30" s="199">
        <f t="shared" si="0"/>
        <v>227.81</v>
      </c>
    </row>
    <row r="31" spans="2:18" ht="16.5" customHeight="1" thickTop="1" x14ac:dyDescent="0.25">
      <c r="B31" s="198">
        <v>4</v>
      </c>
      <c r="C31" s="199">
        <v>10072141</v>
      </c>
      <c r="D31" s="199" t="s">
        <v>495</v>
      </c>
      <c r="E31" s="199" t="s">
        <v>497</v>
      </c>
      <c r="F31" s="200">
        <v>43376</v>
      </c>
      <c r="G31" s="200">
        <v>43646</v>
      </c>
      <c r="H31" s="199">
        <v>197253</v>
      </c>
      <c r="I31" s="199">
        <v>197253</v>
      </c>
      <c r="J31" s="199">
        <v>1.1299999999999999</v>
      </c>
      <c r="K31" s="199">
        <f t="shared" si="0"/>
        <v>222.9</v>
      </c>
    </row>
    <row r="32" spans="2:18" x14ac:dyDescent="0.25">
      <c r="B32" s="198">
        <v>5</v>
      </c>
      <c r="C32" s="199">
        <v>10072141</v>
      </c>
      <c r="D32" s="199" t="s">
        <v>495</v>
      </c>
      <c r="E32" s="199" t="s">
        <v>498</v>
      </c>
      <c r="F32" s="200">
        <v>43376</v>
      </c>
      <c r="G32" s="200">
        <v>43646</v>
      </c>
      <c r="H32" s="199">
        <v>322071</v>
      </c>
      <c r="I32" s="199">
        <v>322071</v>
      </c>
      <c r="J32" s="199">
        <v>1.1299999999999999</v>
      </c>
      <c r="K32" s="199">
        <f t="shared" si="0"/>
        <v>363.94</v>
      </c>
    </row>
    <row r="33" spans="2:11" x14ac:dyDescent="0.25">
      <c r="B33" s="198">
        <v>6</v>
      </c>
      <c r="C33" s="199">
        <v>10072168</v>
      </c>
      <c r="D33" s="199" t="s">
        <v>499</v>
      </c>
      <c r="E33" s="199" t="s">
        <v>488</v>
      </c>
      <c r="F33" s="200">
        <v>43377</v>
      </c>
      <c r="G33" s="200">
        <v>43646</v>
      </c>
      <c r="H33" s="199">
        <v>2035891</v>
      </c>
      <c r="I33" s="199">
        <v>2035891</v>
      </c>
      <c r="J33" s="199">
        <v>1.1299999999999999</v>
      </c>
      <c r="K33" s="199">
        <f t="shared" si="0"/>
        <v>2300.56</v>
      </c>
    </row>
    <row r="34" spans="2:11" x14ac:dyDescent="0.25">
      <c r="B34" s="198">
        <v>7</v>
      </c>
      <c r="C34" s="199">
        <v>10072168</v>
      </c>
      <c r="D34" s="199" t="s">
        <v>499</v>
      </c>
      <c r="E34" s="199" t="s">
        <v>496</v>
      </c>
      <c r="F34" s="200">
        <v>43377</v>
      </c>
      <c r="G34" s="200">
        <v>43646</v>
      </c>
      <c r="H34" s="199">
        <v>499120</v>
      </c>
      <c r="I34" s="199">
        <v>499120</v>
      </c>
      <c r="J34" s="199">
        <v>1.1299999999999999</v>
      </c>
      <c r="K34" s="199">
        <f t="shared" si="0"/>
        <v>564.01</v>
      </c>
    </row>
    <row r="35" spans="2:11" x14ac:dyDescent="0.25">
      <c r="B35" s="198">
        <v>8</v>
      </c>
      <c r="C35" s="199">
        <v>10072168</v>
      </c>
      <c r="D35" s="199" t="s">
        <v>499</v>
      </c>
      <c r="E35" s="199" t="s">
        <v>497</v>
      </c>
      <c r="F35" s="200">
        <v>43377</v>
      </c>
      <c r="G35" s="200">
        <v>43646</v>
      </c>
      <c r="H35" s="199">
        <v>380455</v>
      </c>
      <c r="I35" s="199">
        <v>380455</v>
      </c>
      <c r="J35" s="199">
        <v>1.1299999999999999</v>
      </c>
      <c r="K35" s="199">
        <f t="shared" si="0"/>
        <v>429.91</v>
      </c>
    </row>
    <row r="36" spans="2:11" x14ac:dyDescent="0.25">
      <c r="B36" s="198">
        <v>9</v>
      </c>
      <c r="C36" s="199">
        <v>10072168</v>
      </c>
      <c r="D36" s="199" t="s">
        <v>499</v>
      </c>
      <c r="E36" s="199" t="s">
        <v>498</v>
      </c>
      <c r="F36" s="200">
        <v>43377</v>
      </c>
      <c r="G36" s="200">
        <v>43646</v>
      </c>
      <c r="H36" s="199">
        <v>561351</v>
      </c>
      <c r="I36" s="199">
        <v>561351</v>
      </c>
      <c r="J36" s="199">
        <v>1.1299999999999999</v>
      </c>
      <c r="K36" s="199">
        <f t="shared" si="0"/>
        <v>634.33000000000004</v>
      </c>
    </row>
    <row r="37" spans="2:11" ht="16.899999999999999" customHeight="1" x14ac:dyDescent="0.25">
      <c r="B37" s="198">
        <v>10</v>
      </c>
      <c r="C37" s="199">
        <v>10072170</v>
      </c>
      <c r="D37" s="199" t="s">
        <v>500</v>
      </c>
      <c r="E37" s="199" t="s">
        <v>488</v>
      </c>
      <c r="F37" s="200">
        <v>43377</v>
      </c>
      <c r="G37" s="200">
        <v>43646</v>
      </c>
      <c r="H37" s="199">
        <v>184446</v>
      </c>
      <c r="I37" s="199">
        <v>184446</v>
      </c>
      <c r="J37" s="199">
        <v>1.1299999999999999</v>
      </c>
      <c r="K37" s="199">
        <f t="shared" si="0"/>
        <v>208.42</v>
      </c>
    </row>
    <row r="38" spans="2:11" x14ac:dyDescent="0.25">
      <c r="B38" s="198">
        <v>11</v>
      </c>
      <c r="C38" s="199">
        <v>10072170</v>
      </c>
      <c r="D38" s="199" t="s">
        <v>500</v>
      </c>
      <c r="E38" s="199" t="s">
        <v>496</v>
      </c>
      <c r="F38" s="200">
        <v>43377</v>
      </c>
      <c r="G38" s="200">
        <v>43646</v>
      </c>
      <c r="H38" s="199">
        <v>42487</v>
      </c>
      <c r="I38" s="199">
        <v>42487</v>
      </c>
      <c r="J38" s="199">
        <v>1.1299999999999999</v>
      </c>
      <c r="K38" s="199">
        <f t="shared" si="0"/>
        <v>48.01</v>
      </c>
    </row>
    <row r="39" spans="2:11" x14ac:dyDescent="0.25">
      <c r="B39" s="198">
        <v>12</v>
      </c>
      <c r="C39" s="199">
        <v>10072170</v>
      </c>
      <c r="D39" s="199" t="s">
        <v>500</v>
      </c>
      <c r="E39" s="199" t="s">
        <v>497</v>
      </c>
      <c r="F39" s="200">
        <v>43377</v>
      </c>
      <c r="G39" s="200">
        <v>43646</v>
      </c>
      <c r="H39" s="199">
        <v>4163</v>
      </c>
      <c r="I39" s="199">
        <v>4163</v>
      </c>
      <c r="J39" s="199">
        <v>1.1299999999999999</v>
      </c>
      <c r="K39" s="199">
        <f t="shared" si="0"/>
        <v>4.7</v>
      </c>
    </row>
    <row r="40" spans="2:11" ht="16.5" customHeight="1" thickBot="1" x14ac:dyDescent="0.3">
      <c r="B40" s="198">
        <v>13</v>
      </c>
      <c r="C40" s="199">
        <v>10072178</v>
      </c>
      <c r="D40" s="199" t="s">
        <v>501</v>
      </c>
      <c r="E40" s="199" t="s">
        <v>488</v>
      </c>
      <c r="F40" s="200">
        <v>43378</v>
      </c>
      <c r="G40" s="200">
        <v>43646</v>
      </c>
      <c r="H40" s="199">
        <v>718496</v>
      </c>
      <c r="I40" s="199">
        <v>718496</v>
      </c>
      <c r="J40" s="199">
        <v>1.1299999999999999</v>
      </c>
      <c r="K40" s="199">
        <f t="shared" si="0"/>
        <v>811.9</v>
      </c>
    </row>
    <row r="41" spans="2:11" ht="16.5" customHeight="1" thickTop="1" x14ac:dyDescent="0.25">
      <c r="B41" s="198">
        <v>14</v>
      </c>
      <c r="C41" s="199">
        <v>10072180</v>
      </c>
      <c r="D41" s="199" t="s">
        <v>502</v>
      </c>
      <c r="E41" s="199" t="s">
        <v>488</v>
      </c>
      <c r="F41" s="200">
        <v>43374</v>
      </c>
      <c r="G41" s="200">
        <v>43646</v>
      </c>
      <c r="H41" s="199">
        <v>2914023</v>
      </c>
      <c r="I41" s="199">
        <v>2914023</v>
      </c>
      <c r="J41" s="199">
        <v>1.1299999999999999</v>
      </c>
      <c r="K41" s="199">
        <f t="shared" si="0"/>
        <v>3292.85</v>
      </c>
    </row>
    <row r="42" spans="2:11" x14ac:dyDescent="0.25">
      <c r="B42" s="198">
        <v>15</v>
      </c>
      <c r="C42" s="199">
        <v>10072185</v>
      </c>
      <c r="D42" s="199" t="s">
        <v>503</v>
      </c>
      <c r="E42" s="199" t="s">
        <v>488</v>
      </c>
      <c r="F42" s="200">
        <v>43381</v>
      </c>
      <c r="G42" s="200">
        <v>43639</v>
      </c>
      <c r="H42" s="199">
        <v>1651672</v>
      </c>
      <c r="I42" s="199">
        <v>1651672</v>
      </c>
      <c r="J42" s="199">
        <v>1.1299999999999999</v>
      </c>
      <c r="K42" s="199">
        <f t="shared" si="0"/>
        <v>1866.39</v>
      </c>
    </row>
    <row r="43" spans="2:11" x14ac:dyDescent="0.25">
      <c r="B43" s="198">
        <v>16</v>
      </c>
      <c r="C43" s="199">
        <v>10072201</v>
      </c>
      <c r="D43" s="199" t="s">
        <v>504</v>
      </c>
      <c r="E43" s="199" t="s">
        <v>488</v>
      </c>
      <c r="F43" s="200">
        <v>43381</v>
      </c>
      <c r="G43" s="200">
        <v>43646</v>
      </c>
      <c r="H43" s="199">
        <v>523080</v>
      </c>
      <c r="I43" s="199">
        <v>523080</v>
      </c>
      <c r="J43" s="199">
        <v>1.1299999999999999</v>
      </c>
      <c r="K43" s="199">
        <f t="shared" si="0"/>
        <v>591.08000000000004</v>
      </c>
    </row>
    <row r="44" spans="2:11" ht="15.75" customHeight="1" x14ac:dyDescent="0.25">
      <c r="B44" s="198">
        <v>17</v>
      </c>
      <c r="C44" s="199">
        <v>10072201</v>
      </c>
      <c r="D44" s="199" t="s">
        <v>504</v>
      </c>
      <c r="E44" s="199" t="s">
        <v>496</v>
      </c>
      <c r="F44" s="200">
        <v>43381</v>
      </c>
      <c r="G44" s="200">
        <v>43646</v>
      </c>
      <c r="H44" s="199">
        <v>247159</v>
      </c>
      <c r="I44" s="199">
        <v>247159</v>
      </c>
      <c r="J44" s="199">
        <v>1.1299999999999999</v>
      </c>
      <c r="K44" s="199">
        <f t="shared" si="0"/>
        <v>279.29000000000002</v>
      </c>
    </row>
    <row r="45" spans="2:11" x14ac:dyDescent="0.25">
      <c r="B45" s="198">
        <v>18</v>
      </c>
      <c r="C45" s="199">
        <v>10072201</v>
      </c>
      <c r="D45" s="199" t="s">
        <v>504</v>
      </c>
      <c r="E45" s="199" t="s">
        <v>497</v>
      </c>
      <c r="F45" s="200">
        <v>43381</v>
      </c>
      <c r="G45" s="200">
        <v>43646</v>
      </c>
      <c r="H45" s="199">
        <v>208043</v>
      </c>
      <c r="I45" s="199">
        <v>208043</v>
      </c>
      <c r="J45" s="199">
        <v>1.1299999999999999</v>
      </c>
      <c r="K45" s="199">
        <f t="shared" si="0"/>
        <v>235.09</v>
      </c>
    </row>
    <row r="46" spans="2:11" ht="16.5" customHeight="1" thickBot="1" x14ac:dyDescent="0.3">
      <c r="B46" s="198">
        <v>19</v>
      </c>
      <c r="C46" s="199">
        <v>10072201</v>
      </c>
      <c r="D46" s="199" t="s">
        <v>504</v>
      </c>
      <c r="E46" s="199" t="s">
        <v>498</v>
      </c>
      <c r="F46" s="200">
        <v>43381</v>
      </c>
      <c r="G46" s="200">
        <v>43646</v>
      </c>
      <c r="H46" s="199">
        <v>430061</v>
      </c>
      <c r="I46" s="199">
        <v>430061</v>
      </c>
      <c r="J46" s="199">
        <v>1.1299999999999999</v>
      </c>
      <c r="K46" s="199">
        <f t="shared" si="0"/>
        <v>485.97</v>
      </c>
    </row>
    <row r="47" spans="2:11" x14ac:dyDescent="0.25">
      <c r="B47" s="198">
        <v>20</v>
      </c>
      <c r="C47" s="199">
        <v>10072201</v>
      </c>
      <c r="D47" s="199" t="s">
        <v>504</v>
      </c>
      <c r="E47" s="199" t="s">
        <v>505</v>
      </c>
      <c r="F47" s="200">
        <v>43381</v>
      </c>
      <c r="G47" s="200">
        <v>43646</v>
      </c>
      <c r="H47" s="199">
        <v>564577</v>
      </c>
      <c r="I47" s="199">
        <v>564577</v>
      </c>
      <c r="J47" s="199">
        <v>1.1299999999999999</v>
      </c>
      <c r="K47" s="199">
        <f t="shared" si="0"/>
        <v>637.97</v>
      </c>
    </row>
    <row r="48" spans="2:11" x14ac:dyDescent="0.25">
      <c r="B48" s="198">
        <v>21</v>
      </c>
      <c r="C48" s="199">
        <v>10072218</v>
      </c>
      <c r="D48" s="199" t="s">
        <v>506</v>
      </c>
      <c r="E48" s="199" t="s">
        <v>505</v>
      </c>
      <c r="F48" s="200">
        <v>43388</v>
      </c>
      <c r="G48" s="200">
        <v>43646</v>
      </c>
      <c r="H48" s="199">
        <v>914192</v>
      </c>
      <c r="I48" s="199">
        <v>914192</v>
      </c>
      <c r="J48" s="199">
        <v>1.1299999999999999</v>
      </c>
      <c r="K48" s="199">
        <f t="shared" si="0"/>
        <v>1033.04</v>
      </c>
    </row>
    <row r="49" spans="2:11" x14ac:dyDescent="0.25">
      <c r="B49" s="198">
        <v>22</v>
      </c>
      <c r="C49" s="199">
        <v>10072222</v>
      </c>
      <c r="D49" s="199" t="s">
        <v>507</v>
      </c>
      <c r="E49" s="199" t="s">
        <v>496</v>
      </c>
      <c r="F49" s="200">
        <v>43383</v>
      </c>
      <c r="G49" s="200">
        <v>43737</v>
      </c>
      <c r="H49" s="199">
        <v>995708</v>
      </c>
      <c r="I49" s="199">
        <v>995708</v>
      </c>
      <c r="J49" s="199">
        <v>1.1299999999999999</v>
      </c>
      <c r="K49" s="199">
        <f t="shared" si="0"/>
        <v>1125.1500000000001</v>
      </c>
    </row>
    <row r="50" spans="2:11" x14ac:dyDescent="0.25">
      <c r="B50" s="198">
        <v>23</v>
      </c>
      <c r="C50" s="199">
        <v>10072222</v>
      </c>
      <c r="D50" s="199" t="s">
        <v>507</v>
      </c>
      <c r="E50" s="199" t="s">
        <v>497</v>
      </c>
      <c r="F50" s="200">
        <v>43383</v>
      </c>
      <c r="G50" s="200">
        <v>43737</v>
      </c>
      <c r="H50" s="199">
        <v>805397</v>
      </c>
      <c r="I50" s="199">
        <v>805397</v>
      </c>
      <c r="J50" s="199">
        <v>1.1299999999999999</v>
      </c>
      <c r="K50" s="199">
        <f t="shared" si="0"/>
        <v>910.1</v>
      </c>
    </row>
    <row r="51" spans="2:11" ht="14.25" customHeight="1" x14ac:dyDescent="0.25">
      <c r="B51" s="198">
        <v>24</v>
      </c>
      <c r="C51" s="199">
        <v>10072223</v>
      </c>
      <c r="D51" s="199" t="s">
        <v>508</v>
      </c>
      <c r="E51" s="199" t="s">
        <v>488</v>
      </c>
      <c r="F51" s="200">
        <v>43383</v>
      </c>
      <c r="G51" s="200">
        <v>43645</v>
      </c>
      <c r="H51" s="199">
        <v>1695977</v>
      </c>
      <c r="I51" s="199">
        <v>1695977</v>
      </c>
      <c r="J51" s="199">
        <v>1.1299999999999999</v>
      </c>
      <c r="K51" s="199">
        <f t="shared" si="0"/>
        <v>1916.45</v>
      </c>
    </row>
    <row r="52" spans="2:11" x14ac:dyDescent="0.25">
      <c r="B52" s="198">
        <v>25</v>
      </c>
      <c r="C52" s="199">
        <v>10072223</v>
      </c>
      <c r="D52" s="199" t="s">
        <v>508</v>
      </c>
      <c r="E52" s="199" t="s">
        <v>496</v>
      </c>
      <c r="F52" s="200">
        <v>43383</v>
      </c>
      <c r="G52" s="200">
        <v>43645</v>
      </c>
      <c r="H52" s="199">
        <v>499421</v>
      </c>
      <c r="I52" s="199">
        <v>499421</v>
      </c>
      <c r="J52" s="199">
        <v>1.1299999999999999</v>
      </c>
      <c r="K52" s="199">
        <f t="shared" si="0"/>
        <v>564.35</v>
      </c>
    </row>
    <row r="53" spans="2:11" x14ac:dyDescent="0.25">
      <c r="B53" s="198">
        <v>26</v>
      </c>
      <c r="C53" s="199">
        <v>10072223</v>
      </c>
      <c r="D53" s="199" t="s">
        <v>508</v>
      </c>
      <c r="E53" s="199" t="s">
        <v>497</v>
      </c>
      <c r="F53" s="200">
        <v>43383</v>
      </c>
      <c r="G53" s="200">
        <v>43645</v>
      </c>
      <c r="H53" s="199">
        <v>369580</v>
      </c>
      <c r="I53" s="199">
        <v>369580</v>
      </c>
      <c r="J53" s="199">
        <v>1.1299999999999999</v>
      </c>
      <c r="K53" s="199">
        <f t="shared" si="0"/>
        <v>417.63</v>
      </c>
    </row>
    <row r="54" spans="2:11" x14ac:dyDescent="0.25">
      <c r="B54" s="198">
        <v>27</v>
      </c>
      <c r="C54" s="199">
        <v>10072223</v>
      </c>
      <c r="D54" s="199" t="s">
        <v>508</v>
      </c>
      <c r="E54" s="199" t="s">
        <v>498</v>
      </c>
      <c r="F54" s="200">
        <v>43383</v>
      </c>
      <c r="G54" s="200">
        <v>43645</v>
      </c>
      <c r="H54" s="199">
        <v>653213</v>
      </c>
      <c r="I54" s="199">
        <v>653213</v>
      </c>
      <c r="J54" s="199">
        <v>1.1299999999999999</v>
      </c>
      <c r="K54" s="199">
        <f t="shared" si="0"/>
        <v>738.13</v>
      </c>
    </row>
    <row r="55" spans="2:11" x14ac:dyDescent="0.25">
      <c r="B55" s="198">
        <v>28</v>
      </c>
      <c r="C55" s="199">
        <v>10072233</v>
      </c>
      <c r="D55" s="199" t="s">
        <v>509</v>
      </c>
      <c r="E55" s="199" t="s">
        <v>488</v>
      </c>
      <c r="F55" s="200">
        <v>43384</v>
      </c>
      <c r="G55" s="200">
        <v>43646</v>
      </c>
      <c r="H55" s="199">
        <v>500601</v>
      </c>
      <c r="I55" s="199">
        <v>500601</v>
      </c>
      <c r="J55" s="199">
        <v>1.1299999999999999</v>
      </c>
      <c r="K55" s="199">
        <f t="shared" si="0"/>
        <v>565.67999999999995</v>
      </c>
    </row>
    <row r="56" spans="2:11" ht="16.5" customHeight="1" thickBot="1" x14ac:dyDescent="0.3">
      <c r="B56" s="198">
        <v>29</v>
      </c>
      <c r="C56" s="199">
        <v>10072236</v>
      </c>
      <c r="D56" s="199" t="s">
        <v>510</v>
      </c>
      <c r="E56" s="199" t="s">
        <v>488</v>
      </c>
      <c r="F56" s="200">
        <v>43388</v>
      </c>
      <c r="G56" s="200">
        <v>43625</v>
      </c>
      <c r="H56" s="199">
        <v>687871</v>
      </c>
      <c r="I56" s="199">
        <v>687871</v>
      </c>
      <c r="J56" s="199">
        <v>1.1299999999999999</v>
      </c>
      <c r="K56" s="199">
        <f t="shared" si="0"/>
        <v>777.29</v>
      </c>
    </row>
    <row r="57" spans="2:11" ht="16.5" customHeight="1" thickTop="1" x14ac:dyDescent="0.25">
      <c r="B57" s="198">
        <v>30</v>
      </c>
      <c r="C57" s="199">
        <v>10072236</v>
      </c>
      <c r="D57" s="199" t="s">
        <v>510</v>
      </c>
      <c r="E57" s="199" t="s">
        <v>496</v>
      </c>
      <c r="F57" s="200">
        <v>43388</v>
      </c>
      <c r="G57" s="200">
        <v>43625</v>
      </c>
      <c r="H57" s="199">
        <v>247133</v>
      </c>
      <c r="I57" s="199">
        <v>247133</v>
      </c>
      <c r="J57" s="199">
        <v>1.1299999999999999</v>
      </c>
      <c r="K57" s="199">
        <f t="shared" si="0"/>
        <v>279.26</v>
      </c>
    </row>
    <row r="58" spans="2:11" x14ac:dyDescent="0.25">
      <c r="B58" s="198">
        <v>31</v>
      </c>
      <c r="C58" s="199">
        <v>10072236</v>
      </c>
      <c r="D58" s="199" t="s">
        <v>510</v>
      </c>
      <c r="E58" s="199" t="s">
        <v>497</v>
      </c>
      <c r="F58" s="200">
        <v>43388</v>
      </c>
      <c r="G58" s="200">
        <v>43625</v>
      </c>
      <c r="H58" s="199">
        <v>123342</v>
      </c>
      <c r="I58" s="199">
        <v>123342</v>
      </c>
      <c r="J58" s="199">
        <v>1.1299999999999999</v>
      </c>
      <c r="K58" s="199">
        <f t="shared" si="0"/>
        <v>139.38</v>
      </c>
    </row>
    <row r="59" spans="2:11" x14ac:dyDescent="0.25">
      <c r="B59" s="198">
        <v>32</v>
      </c>
      <c r="C59" s="199">
        <v>10072236</v>
      </c>
      <c r="D59" s="199" t="s">
        <v>510</v>
      </c>
      <c r="E59" s="199" t="s">
        <v>498</v>
      </c>
      <c r="F59" s="200">
        <v>43388</v>
      </c>
      <c r="G59" s="200">
        <v>43625</v>
      </c>
      <c r="H59" s="199">
        <v>275471</v>
      </c>
      <c r="I59" s="199">
        <v>275471</v>
      </c>
      <c r="J59" s="199">
        <v>1.1299999999999999</v>
      </c>
      <c r="K59" s="199">
        <f t="shared" si="0"/>
        <v>311.27999999999997</v>
      </c>
    </row>
    <row r="60" spans="2:11" x14ac:dyDescent="0.25">
      <c r="B60" s="198">
        <v>33</v>
      </c>
      <c r="C60" s="199">
        <v>10072266</v>
      </c>
      <c r="D60" s="199" t="s">
        <v>511</v>
      </c>
      <c r="E60" s="199" t="s">
        <v>488</v>
      </c>
      <c r="F60" s="200">
        <v>43389</v>
      </c>
      <c r="G60" s="200">
        <v>43646</v>
      </c>
      <c r="H60" s="199">
        <v>1409009</v>
      </c>
      <c r="I60" s="199">
        <v>1409009</v>
      </c>
      <c r="J60" s="199">
        <v>1.1299999999999999</v>
      </c>
      <c r="K60" s="199">
        <f t="shared" ref="K60:K91" si="1">ROUND(I60*(J60/1000),2)</f>
        <v>1592.18</v>
      </c>
    </row>
    <row r="61" spans="2:11" x14ac:dyDescent="0.25">
      <c r="B61" s="198">
        <v>34</v>
      </c>
      <c r="C61" s="199">
        <v>10152079</v>
      </c>
      <c r="D61" s="199" t="s">
        <v>512</v>
      </c>
      <c r="E61" s="199" t="s">
        <v>488</v>
      </c>
      <c r="F61" s="200">
        <v>43465</v>
      </c>
      <c r="G61" s="200">
        <v>43646</v>
      </c>
      <c r="H61" s="199">
        <v>2510690</v>
      </c>
      <c r="I61" s="199">
        <v>2510690</v>
      </c>
      <c r="J61" s="199">
        <v>1.1299999999999999</v>
      </c>
      <c r="K61" s="199">
        <f t="shared" si="1"/>
        <v>2837.08</v>
      </c>
    </row>
    <row r="62" spans="2:11" x14ac:dyDescent="0.25">
      <c r="B62" s="198">
        <v>35</v>
      </c>
      <c r="C62" s="199">
        <v>10152079</v>
      </c>
      <c r="D62" s="199" t="s">
        <v>512</v>
      </c>
      <c r="E62" s="199" t="s">
        <v>496</v>
      </c>
      <c r="F62" s="200">
        <v>43465</v>
      </c>
      <c r="G62" s="200">
        <v>43646</v>
      </c>
      <c r="H62" s="199">
        <v>890031</v>
      </c>
      <c r="I62" s="199">
        <v>890031</v>
      </c>
      <c r="J62" s="199">
        <v>1.1299999999999999</v>
      </c>
      <c r="K62" s="199">
        <f t="shared" si="1"/>
        <v>1005.74</v>
      </c>
    </row>
    <row r="63" spans="2:11" x14ac:dyDescent="0.25">
      <c r="B63" s="198">
        <v>36</v>
      </c>
      <c r="C63" s="199">
        <v>10152079</v>
      </c>
      <c r="D63" s="199" t="s">
        <v>512</v>
      </c>
      <c r="E63" s="199" t="s">
        <v>497</v>
      </c>
      <c r="F63" s="200">
        <v>43465</v>
      </c>
      <c r="G63" s="200">
        <v>43646</v>
      </c>
      <c r="H63" s="199">
        <v>574790</v>
      </c>
      <c r="I63" s="199">
        <v>574790</v>
      </c>
      <c r="J63" s="199">
        <v>1.1299999999999999</v>
      </c>
      <c r="K63" s="199">
        <f t="shared" si="1"/>
        <v>649.51</v>
      </c>
    </row>
    <row r="64" spans="2:11" x14ac:dyDescent="0.25">
      <c r="B64" s="198">
        <v>37</v>
      </c>
      <c r="C64" s="199">
        <v>10152079</v>
      </c>
      <c r="D64" s="199" t="s">
        <v>512</v>
      </c>
      <c r="E64" s="199" t="s">
        <v>498</v>
      </c>
      <c r="F64" s="200">
        <v>43465</v>
      </c>
      <c r="G64" s="200">
        <v>43646</v>
      </c>
      <c r="H64" s="199">
        <v>949827</v>
      </c>
      <c r="I64" s="199">
        <v>949827</v>
      </c>
      <c r="J64" s="199">
        <v>1.1299999999999999</v>
      </c>
      <c r="K64" s="199">
        <f t="shared" si="1"/>
        <v>1073.3</v>
      </c>
    </row>
    <row r="65" spans="2:11" x14ac:dyDescent="0.25">
      <c r="B65" s="198">
        <v>38</v>
      </c>
      <c r="C65" s="199">
        <v>10152079</v>
      </c>
      <c r="D65" s="199" t="s">
        <v>512</v>
      </c>
      <c r="E65" s="199" t="s">
        <v>505</v>
      </c>
      <c r="F65" s="200">
        <v>43465</v>
      </c>
      <c r="G65" s="200">
        <v>43646</v>
      </c>
      <c r="H65" s="199">
        <v>1214925</v>
      </c>
      <c r="I65" s="199">
        <v>1214925</v>
      </c>
      <c r="J65" s="199">
        <v>1.1299999999999999</v>
      </c>
      <c r="K65" s="199">
        <f t="shared" si="1"/>
        <v>1372.87</v>
      </c>
    </row>
    <row r="66" spans="2:11" x14ac:dyDescent="0.25">
      <c r="B66" s="198">
        <v>39</v>
      </c>
      <c r="C66" s="199">
        <v>10152105</v>
      </c>
      <c r="D66" s="199" t="s">
        <v>513</v>
      </c>
      <c r="E66" s="199" t="s">
        <v>488</v>
      </c>
      <c r="F66" s="200">
        <v>43465</v>
      </c>
      <c r="G66" s="200">
        <v>43646</v>
      </c>
      <c r="H66" s="199">
        <v>444288</v>
      </c>
      <c r="I66" s="199">
        <v>444288</v>
      </c>
      <c r="J66" s="199">
        <v>1.1299999999999999</v>
      </c>
      <c r="K66" s="199">
        <f t="shared" si="1"/>
        <v>502.05</v>
      </c>
    </row>
    <row r="67" spans="2:11" x14ac:dyDescent="0.25">
      <c r="B67" s="198">
        <v>40</v>
      </c>
      <c r="C67" s="199">
        <v>10152105</v>
      </c>
      <c r="D67" s="199" t="s">
        <v>513</v>
      </c>
      <c r="E67" s="199" t="s">
        <v>497</v>
      </c>
      <c r="F67" s="200">
        <v>43465</v>
      </c>
      <c r="G67" s="200">
        <v>43646</v>
      </c>
      <c r="H67" s="199">
        <v>49043</v>
      </c>
      <c r="I67" s="199">
        <v>49043</v>
      </c>
      <c r="J67" s="199">
        <v>1.1299999999999999</v>
      </c>
      <c r="K67" s="199">
        <f t="shared" si="1"/>
        <v>55.42</v>
      </c>
    </row>
    <row r="68" spans="2:11" x14ac:dyDescent="0.25">
      <c r="B68" s="198">
        <v>41</v>
      </c>
      <c r="C68" s="199">
        <v>10152105</v>
      </c>
      <c r="D68" s="199" t="s">
        <v>513</v>
      </c>
      <c r="E68" s="199" t="s">
        <v>498</v>
      </c>
      <c r="F68" s="200">
        <v>43465</v>
      </c>
      <c r="G68" s="200">
        <v>43646</v>
      </c>
      <c r="H68" s="199">
        <v>212480</v>
      </c>
      <c r="I68" s="199">
        <v>212480</v>
      </c>
      <c r="J68" s="199">
        <v>1.1299999999999999</v>
      </c>
      <c r="K68" s="199">
        <f t="shared" si="1"/>
        <v>240.1</v>
      </c>
    </row>
    <row r="69" spans="2:11" x14ac:dyDescent="0.25">
      <c r="B69" s="198">
        <v>42</v>
      </c>
      <c r="C69" s="199">
        <v>10152105</v>
      </c>
      <c r="D69" s="199" t="s">
        <v>513</v>
      </c>
      <c r="E69" s="199" t="s">
        <v>505</v>
      </c>
      <c r="F69" s="200">
        <v>43465</v>
      </c>
      <c r="G69" s="200">
        <v>43646</v>
      </c>
      <c r="H69" s="199">
        <v>311679</v>
      </c>
      <c r="I69" s="199">
        <v>311679</v>
      </c>
      <c r="J69" s="199">
        <v>1.1299999999999999</v>
      </c>
      <c r="K69" s="199">
        <f t="shared" si="1"/>
        <v>352.2</v>
      </c>
    </row>
    <row r="70" spans="2:11" x14ac:dyDescent="0.25">
      <c r="B70" s="198">
        <v>43</v>
      </c>
      <c r="C70" s="199">
        <v>10152118</v>
      </c>
      <c r="D70" s="199" t="s">
        <v>514</v>
      </c>
      <c r="E70" s="199" t="s">
        <v>488</v>
      </c>
      <c r="F70" s="200">
        <v>43472</v>
      </c>
      <c r="G70" s="200">
        <v>43646</v>
      </c>
      <c r="H70" s="199">
        <v>681178</v>
      </c>
      <c r="I70" s="199">
        <v>681178</v>
      </c>
      <c r="J70" s="199">
        <v>1.1299999999999999</v>
      </c>
      <c r="K70" s="199">
        <f t="shared" si="1"/>
        <v>769.73</v>
      </c>
    </row>
    <row r="71" spans="2:11" x14ac:dyDescent="0.25">
      <c r="B71" s="198">
        <v>44</v>
      </c>
      <c r="C71" s="199">
        <v>10181972</v>
      </c>
      <c r="D71" s="199" t="s">
        <v>515</v>
      </c>
      <c r="E71" s="199" t="s">
        <v>496</v>
      </c>
      <c r="F71" s="200">
        <v>43479</v>
      </c>
      <c r="G71" s="200">
        <v>43646</v>
      </c>
      <c r="H71" s="199">
        <v>1600817</v>
      </c>
      <c r="I71" s="199">
        <v>1600817</v>
      </c>
      <c r="J71" s="199">
        <v>1.1299999999999999</v>
      </c>
      <c r="K71" s="199">
        <f t="shared" si="1"/>
        <v>1808.92</v>
      </c>
    </row>
    <row r="72" spans="2:11" x14ac:dyDescent="0.25">
      <c r="B72" s="198">
        <v>45</v>
      </c>
      <c r="C72" s="199">
        <v>10181972</v>
      </c>
      <c r="D72" s="199" t="s">
        <v>515</v>
      </c>
      <c r="E72" s="199" t="s">
        <v>497</v>
      </c>
      <c r="F72" s="200">
        <v>43479</v>
      </c>
      <c r="G72" s="200">
        <v>43646</v>
      </c>
      <c r="H72" s="199">
        <v>990001</v>
      </c>
      <c r="I72" s="199">
        <v>990001</v>
      </c>
      <c r="J72" s="199">
        <v>1.1299999999999999</v>
      </c>
      <c r="K72" s="199">
        <f t="shared" si="1"/>
        <v>1118.7</v>
      </c>
    </row>
    <row r="73" spans="2:11" x14ac:dyDescent="0.25">
      <c r="B73" s="198">
        <v>46</v>
      </c>
      <c r="C73" s="199">
        <v>10181972</v>
      </c>
      <c r="D73" s="199" t="s">
        <v>515</v>
      </c>
      <c r="E73" s="199" t="s">
        <v>498</v>
      </c>
      <c r="F73" s="200">
        <v>43479</v>
      </c>
      <c r="G73" s="200">
        <v>43646</v>
      </c>
      <c r="H73" s="199">
        <v>1431649</v>
      </c>
      <c r="I73" s="199">
        <v>1431649</v>
      </c>
      <c r="J73" s="199">
        <v>1.1299999999999999</v>
      </c>
      <c r="K73" s="199">
        <f t="shared" si="1"/>
        <v>1617.76</v>
      </c>
    </row>
    <row r="74" spans="2:11" x14ac:dyDescent="0.25">
      <c r="B74" s="198">
        <v>47</v>
      </c>
      <c r="C74" s="199">
        <v>10181972</v>
      </c>
      <c r="D74" s="199" t="s">
        <v>515</v>
      </c>
      <c r="E74" s="199" t="s">
        <v>505</v>
      </c>
      <c r="F74" s="200">
        <v>43479</v>
      </c>
      <c r="G74" s="200">
        <v>43646</v>
      </c>
      <c r="H74" s="199">
        <v>1996194</v>
      </c>
      <c r="I74" s="199">
        <v>1996194</v>
      </c>
      <c r="J74" s="199">
        <v>1.1299999999999999</v>
      </c>
      <c r="K74" s="199">
        <f t="shared" si="1"/>
        <v>2255.6999999999998</v>
      </c>
    </row>
    <row r="75" spans="2:11" x14ac:dyDescent="0.25">
      <c r="B75" s="198">
        <v>48</v>
      </c>
      <c r="C75" s="199">
        <v>10181973</v>
      </c>
      <c r="D75" s="199" t="s">
        <v>516</v>
      </c>
      <c r="E75" s="199" t="s">
        <v>496</v>
      </c>
      <c r="F75" s="200">
        <v>43479</v>
      </c>
      <c r="G75" s="200">
        <v>43646</v>
      </c>
      <c r="H75" s="199">
        <v>566469</v>
      </c>
      <c r="I75" s="199">
        <v>566469</v>
      </c>
      <c r="J75" s="199">
        <v>1.1299999999999999</v>
      </c>
      <c r="K75" s="199">
        <f t="shared" si="1"/>
        <v>640.11</v>
      </c>
    </row>
    <row r="76" spans="2:11" x14ac:dyDescent="0.25">
      <c r="B76" s="198">
        <v>49</v>
      </c>
      <c r="C76" s="199">
        <v>10181973</v>
      </c>
      <c r="D76" s="199" t="s">
        <v>516</v>
      </c>
      <c r="E76" s="199" t="s">
        <v>497</v>
      </c>
      <c r="F76" s="200">
        <v>43479</v>
      </c>
      <c r="G76" s="200">
        <v>43646</v>
      </c>
      <c r="H76" s="199">
        <v>394318</v>
      </c>
      <c r="I76" s="199">
        <v>394318</v>
      </c>
      <c r="J76" s="199">
        <v>1.1299999999999999</v>
      </c>
      <c r="K76" s="199">
        <f t="shared" si="1"/>
        <v>445.58</v>
      </c>
    </row>
    <row r="77" spans="2:11" x14ac:dyDescent="0.25">
      <c r="B77" s="198">
        <v>50</v>
      </c>
      <c r="C77" s="199">
        <v>10181973</v>
      </c>
      <c r="D77" s="199" t="s">
        <v>516</v>
      </c>
      <c r="E77" s="199" t="s">
        <v>498</v>
      </c>
      <c r="F77" s="200">
        <v>43479</v>
      </c>
      <c r="G77" s="200">
        <v>43646</v>
      </c>
      <c r="H77" s="199">
        <v>563188</v>
      </c>
      <c r="I77" s="199">
        <v>563188</v>
      </c>
      <c r="J77" s="199">
        <v>1.1299999999999999</v>
      </c>
      <c r="K77" s="199">
        <f t="shared" si="1"/>
        <v>636.4</v>
      </c>
    </row>
    <row r="78" spans="2:11" x14ac:dyDescent="0.25">
      <c r="B78" s="198">
        <v>51</v>
      </c>
      <c r="C78" s="199">
        <v>10181973</v>
      </c>
      <c r="D78" s="199" t="s">
        <v>516</v>
      </c>
      <c r="E78" s="199" t="s">
        <v>505</v>
      </c>
      <c r="F78" s="200">
        <v>43479</v>
      </c>
      <c r="G78" s="200">
        <v>43646</v>
      </c>
      <c r="H78" s="199">
        <v>802898</v>
      </c>
      <c r="I78" s="199">
        <v>802898</v>
      </c>
      <c r="J78" s="199">
        <v>1.1299999999999999</v>
      </c>
      <c r="K78" s="199">
        <f t="shared" si="1"/>
        <v>907.27</v>
      </c>
    </row>
    <row r="79" spans="2:11" x14ac:dyDescent="0.25">
      <c r="B79" s="198">
        <v>52</v>
      </c>
      <c r="C79" s="199">
        <v>10181984</v>
      </c>
      <c r="D79" s="199" t="s">
        <v>517</v>
      </c>
      <c r="E79" s="199" t="s">
        <v>488</v>
      </c>
      <c r="F79" s="200">
        <v>43480</v>
      </c>
      <c r="G79" s="200">
        <v>43646</v>
      </c>
      <c r="H79" s="199">
        <v>1429644</v>
      </c>
      <c r="I79" s="199">
        <v>1429644</v>
      </c>
      <c r="J79" s="199">
        <v>1.1299999999999999</v>
      </c>
      <c r="K79" s="199">
        <f t="shared" si="1"/>
        <v>1615.5</v>
      </c>
    </row>
    <row r="80" spans="2:11" x14ac:dyDescent="0.25">
      <c r="B80" s="198">
        <v>53</v>
      </c>
      <c r="C80" s="199">
        <v>10181984</v>
      </c>
      <c r="D80" s="199" t="s">
        <v>517</v>
      </c>
      <c r="E80" s="199" t="s">
        <v>496</v>
      </c>
      <c r="F80" s="200">
        <v>43480</v>
      </c>
      <c r="G80" s="200">
        <v>43646</v>
      </c>
      <c r="H80" s="199">
        <v>397923</v>
      </c>
      <c r="I80" s="199">
        <v>397923</v>
      </c>
      <c r="J80" s="199">
        <v>1.1299999999999999</v>
      </c>
      <c r="K80" s="199">
        <f t="shared" si="1"/>
        <v>449.65</v>
      </c>
    </row>
    <row r="81" spans="2:11" x14ac:dyDescent="0.25">
      <c r="B81" s="198">
        <v>54</v>
      </c>
      <c r="C81" s="199">
        <v>10181984</v>
      </c>
      <c r="D81" s="199" t="s">
        <v>517</v>
      </c>
      <c r="E81" s="199" t="s">
        <v>497</v>
      </c>
      <c r="F81" s="200">
        <v>43480</v>
      </c>
      <c r="G81" s="200">
        <v>43646</v>
      </c>
      <c r="H81" s="199">
        <v>273788</v>
      </c>
      <c r="I81" s="199">
        <v>273788</v>
      </c>
      <c r="J81" s="199">
        <v>1.1299999999999999</v>
      </c>
      <c r="K81" s="199">
        <f t="shared" si="1"/>
        <v>309.38</v>
      </c>
    </row>
    <row r="82" spans="2:11" x14ac:dyDescent="0.25">
      <c r="B82" s="198">
        <v>55</v>
      </c>
      <c r="C82" s="199">
        <v>10181984</v>
      </c>
      <c r="D82" s="199" t="s">
        <v>517</v>
      </c>
      <c r="E82" s="199" t="s">
        <v>498</v>
      </c>
      <c r="F82" s="200">
        <v>43480</v>
      </c>
      <c r="G82" s="200">
        <v>43646</v>
      </c>
      <c r="H82" s="199">
        <v>444272</v>
      </c>
      <c r="I82" s="199">
        <v>444272</v>
      </c>
      <c r="J82" s="199">
        <v>1.1299999999999999</v>
      </c>
      <c r="K82" s="199">
        <f t="shared" si="1"/>
        <v>502.03</v>
      </c>
    </row>
    <row r="83" spans="2:11" x14ac:dyDescent="0.25">
      <c r="B83" s="198">
        <v>56</v>
      </c>
      <c r="C83" s="199">
        <v>10181984</v>
      </c>
      <c r="D83" s="199" t="s">
        <v>517</v>
      </c>
      <c r="E83" s="199" t="s">
        <v>505</v>
      </c>
      <c r="F83" s="200">
        <v>43480</v>
      </c>
      <c r="G83" s="200">
        <v>43646</v>
      </c>
      <c r="H83" s="199">
        <v>715948</v>
      </c>
      <c r="I83" s="199">
        <v>715948</v>
      </c>
      <c r="J83" s="199">
        <v>1.1299999999999999</v>
      </c>
      <c r="K83" s="199">
        <f t="shared" si="1"/>
        <v>809.02</v>
      </c>
    </row>
    <row r="84" spans="2:11" x14ac:dyDescent="0.25">
      <c r="B84" s="198">
        <v>57</v>
      </c>
      <c r="C84" s="199">
        <v>10182009</v>
      </c>
      <c r="D84" s="199" t="s">
        <v>518</v>
      </c>
      <c r="E84" s="199" t="s">
        <v>488</v>
      </c>
      <c r="F84" s="200">
        <v>43482</v>
      </c>
      <c r="G84" s="200">
        <v>43604</v>
      </c>
      <c r="H84" s="199">
        <v>78141</v>
      </c>
      <c r="I84" s="199">
        <v>78141</v>
      </c>
      <c r="J84" s="199">
        <v>1.1299999999999999</v>
      </c>
      <c r="K84" s="199">
        <f t="shared" si="1"/>
        <v>88.3</v>
      </c>
    </row>
    <row r="85" spans="2:11" x14ac:dyDescent="0.25">
      <c r="B85" s="198">
        <v>58</v>
      </c>
      <c r="C85" s="199">
        <v>10182009</v>
      </c>
      <c r="D85" s="199" t="s">
        <v>518</v>
      </c>
      <c r="E85" s="199" t="s">
        <v>496</v>
      </c>
      <c r="F85" s="200">
        <v>43482</v>
      </c>
      <c r="G85" s="200">
        <v>43604</v>
      </c>
      <c r="H85" s="199">
        <v>30755</v>
      </c>
      <c r="I85" s="199">
        <v>30755</v>
      </c>
      <c r="J85" s="199">
        <v>1.1299999999999999</v>
      </c>
      <c r="K85" s="199">
        <f t="shared" si="1"/>
        <v>34.75</v>
      </c>
    </row>
    <row r="86" spans="2:11" x14ac:dyDescent="0.25">
      <c r="B86" s="198">
        <v>59</v>
      </c>
      <c r="C86" s="199">
        <v>10182009</v>
      </c>
      <c r="D86" s="199" t="s">
        <v>518</v>
      </c>
      <c r="E86" s="199" t="s">
        <v>497</v>
      </c>
      <c r="F86" s="200">
        <v>43482</v>
      </c>
      <c r="G86" s="200">
        <v>43604</v>
      </c>
      <c r="H86" s="199">
        <v>15381</v>
      </c>
      <c r="I86" s="199">
        <v>15381</v>
      </c>
      <c r="J86" s="199">
        <v>1.1299999999999999</v>
      </c>
      <c r="K86" s="199">
        <f t="shared" si="1"/>
        <v>17.38</v>
      </c>
    </row>
    <row r="87" spans="2:11" x14ac:dyDescent="0.25">
      <c r="B87" s="198">
        <v>60</v>
      </c>
      <c r="C87" s="199">
        <v>10182009</v>
      </c>
      <c r="D87" s="199" t="s">
        <v>518</v>
      </c>
      <c r="E87" s="199" t="s">
        <v>498</v>
      </c>
      <c r="F87" s="200">
        <v>43482</v>
      </c>
      <c r="G87" s="200">
        <v>43604</v>
      </c>
      <c r="H87" s="199">
        <v>27592</v>
      </c>
      <c r="I87" s="199">
        <v>27592</v>
      </c>
      <c r="J87" s="199">
        <v>1.1299999999999999</v>
      </c>
      <c r="K87" s="199">
        <f t="shared" si="1"/>
        <v>31.18</v>
      </c>
    </row>
    <row r="88" spans="2:11" x14ac:dyDescent="0.25">
      <c r="B88" s="198">
        <v>61</v>
      </c>
      <c r="C88" s="199">
        <v>10182014</v>
      </c>
      <c r="D88" s="199" t="s">
        <v>519</v>
      </c>
      <c r="E88" s="199" t="s">
        <v>488</v>
      </c>
      <c r="F88" s="200">
        <v>43482</v>
      </c>
      <c r="G88" s="200">
        <v>43646</v>
      </c>
      <c r="H88" s="199">
        <v>1016480</v>
      </c>
      <c r="I88" s="199">
        <v>1016480</v>
      </c>
      <c r="J88" s="199">
        <v>1.1299999999999999</v>
      </c>
      <c r="K88" s="199">
        <f t="shared" si="1"/>
        <v>1148.6199999999999</v>
      </c>
    </row>
    <row r="89" spans="2:11" x14ac:dyDescent="0.25">
      <c r="B89" s="198">
        <v>62</v>
      </c>
      <c r="C89" s="199">
        <v>10182014</v>
      </c>
      <c r="D89" s="199" t="s">
        <v>519</v>
      </c>
      <c r="E89" s="199" t="s">
        <v>496</v>
      </c>
      <c r="F89" s="200">
        <v>43482</v>
      </c>
      <c r="G89" s="200">
        <v>43646</v>
      </c>
      <c r="H89" s="199">
        <v>322467</v>
      </c>
      <c r="I89" s="199">
        <v>322467</v>
      </c>
      <c r="J89" s="199">
        <v>1.1299999999999999</v>
      </c>
      <c r="K89" s="199">
        <f t="shared" si="1"/>
        <v>364.39</v>
      </c>
    </row>
    <row r="90" spans="2:11" x14ac:dyDescent="0.25">
      <c r="B90" s="198">
        <v>63</v>
      </c>
      <c r="C90" s="199">
        <v>10182014</v>
      </c>
      <c r="D90" s="199" t="s">
        <v>519</v>
      </c>
      <c r="E90" s="199" t="s">
        <v>497</v>
      </c>
      <c r="F90" s="200">
        <v>43482</v>
      </c>
      <c r="G90" s="200">
        <v>43646</v>
      </c>
      <c r="H90" s="199">
        <v>221508</v>
      </c>
      <c r="I90" s="199">
        <v>221508</v>
      </c>
      <c r="J90" s="199">
        <v>1.1299999999999999</v>
      </c>
      <c r="K90" s="199">
        <f t="shared" si="1"/>
        <v>250.3</v>
      </c>
    </row>
    <row r="91" spans="2:11" x14ac:dyDescent="0.25">
      <c r="B91" s="198">
        <v>64</v>
      </c>
      <c r="C91" s="199">
        <v>10182032</v>
      </c>
      <c r="D91" s="199" t="s">
        <v>520</v>
      </c>
      <c r="E91" s="199" t="s">
        <v>488</v>
      </c>
      <c r="F91" s="200">
        <v>43489</v>
      </c>
      <c r="G91" s="200">
        <v>43639</v>
      </c>
      <c r="H91" s="199">
        <v>1247400</v>
      </c>
      <c r="I91" s="199">
        <v>1247400</v>
      </c>
      <c r="J91" s="199">
        <v>1.1299999999999999</v>
      </c>
      <c r="K91" s="199">
        <f t="shared" si="1"/>
        <v>1409.56</v>
      </c>
    </row>
    <row r="92" spans="2:11" x14ac:dyDescent="0.25">
      <c r="B92" s="198">
        <v>65</v>
      </c>
      <c r="C92" s="199">
        <v>10182084</v>
      </c>
      <c r="D92" s="199" t="s">
        <v>521</v>
      </c>
      <c r="E92" s="199" t="s">
        <v>488</v>
      </c>
      <c r="F92" s="200">
        <v>43500</v>
      </c>
      <c r="G92" s="200">
        <v>43632</v>
      </c>
      <c r="H92" s="199">
        <v>29</v>
      </c>
      <c r="I92" s="199">
        <v>29</v>
      </c>
      <c r="J92" s="199">
        <v>1.1299999999999999</v>
      </c>
      <c r="K92" s="199">
        <f t="shared" ref="K92:K123" si="2">ROUND(I92*(J92/1000),2)</f>
        <v>0.03</v>
      </c>
    </row>
    <row r="93" spans="2:11" x14ac:dyDescent="0.25">
      <c r="B93" s="198">
        <v>66</v>
      </c>
      <c r="C93" s="199">
        <v>10182084</v>
      </c>
      <c r="D93" s="199" t="s">
        <v>521</v>
      </c>
      <c r="E93" s="199" t="s">
        <v>496</v>
      </c>
      <c r="F93" s="200">
        <v>43500</v>
      </c>
      <c r="G93" s="200">
        <v>43632</v>
      </c>
      <c r="H93" s="199">
        <v>3</v>
      </c>
      <c r="I93" s="199">
        <v>3</v>
      </c>
      <c r="J93" s="199">
        <v>1.1299999999999999</v>
      </c>
      <c r="K93" s="199">
        <f t="shared" si="2"/>
        <v>0</v>
      </c>
    </row>
    <row r="94" spans="2:11" x14ac:dyDescent="0.25">
      <c r="B94" s="198">
        <v>67</v>
      </c>
      <c r="C94" s="199">
        <v>10182084</v>
      </c>
      <c r="D94" s="199" t="s">
        <v>521</v>
      </c>
      <c r="E94" s="199" t="s">
        <v>497</v>
      </c>
      <c r="F94" s="200">
        <v>43500</v>
      </c>
      <c r="G94" s="200">
        <v>43632</v>
      </c>
      <c r="H94" s="199">
        <v>2</v>
      </c>
      <c r="I94" s="199">
        <v>2</v>
      </c>
      <c r="J94" s="199">
        <v>1.1299999999999999</v>
      </c>
      <c r="K94" s="199">
        <f t="shared" si="2"/>
        <v>0</v>
      </c>
    </row>
    <row r="95" spans="2:11" x14ac:dyDescent="0.25">
      <c r="B95" s="198">
        <v>68</v>
      </c>
      <c r="C95" s="199">
        <v>10182084</v>
      </c>
      <c r="D95" s="199" t="s">
        <v>521</v>
      </c>
      <c r="E95" s="199" t="s">
        <v>505</v>
      </c>
      <c r="F95" s="200">
        <v>43500</v>
      </c>
      <c r="G95" s="200">
        <v>43632</v>
      </c>
      <c r="H95" s="199">
        <v>37</v>
      </c>
      <c r="I95" s="199">
        <v>37</v>
      </c>
      <c r="J95" s="199">
        <v>1.1299999999999999</v>
      </c>
      <c r="K95" s="199">
        <f t="shared" si="2"/>
        <v>0.04</v>
      </c>
    </row>
    <row r="96" spans="2:11" x14ac:dyDescent="0.25">
      <c r="B96" s="198">
        <v>69</v>
      </c>
      <c r="C96" s="199">
        <v>10182097</v>
      </c>
      <c r="D96" s="199" t="s">
        <v>522</v>
      </c>
      <c r="E96" s="199" t="s">
        <v>488</v>
      </c>
      <c r="F96" s="200">
        <v>43503</v>
      </c>
      <c r="G96" s="200">
        <v>72686</v>
      </c>
      <c r="H96" s="199">
        <v>2229447</v>
      </c>
      <c r="I96" s="199">
        <v>2229447</v>
      </c>
      <c r="J96" s="199">
        <v>1.1299999999999999</v>
      </c>
      <c r="K96" s="199">
        <f t="shared" si="2"/>
        <v>2519.2800000000002</v>
      </c>
    </row>
    <row r="97" spans="2:11" x14ac:dyDescent="0.25">
      <c r="B97" s="198">
        <v>70</v>
      </c>
      <c r="C97" s="199">
        <v>10182098</v>
      </c>
      <c r="D97" s="199" t="s">
        <v>523</v>
      </c>
      <c r="E97" s="199" t="s">
        <v>497</v>
      </c>
      <c r="F97" s="200">
        <v>43503</v>
      </c>
      <c r="G97" s="200">
        <v>72686</v>
      </c>
      <c r="H97" s="199">
        <v>178423</v>
      </c>
      <c r="I97" s="199">
        <v>178423</v>
      </c>
      <c r="J97" s="199">
        <v>1.1299999999999999</v>
      </c>
      <c r="K97" s="199">
        <f t="shared" si="2"/>
        <v>201.62</v>
      </c>
    </row>
    <row r="98" spans="2:11" x14ac:dyDescent="0.25">
      <c r="B98" s="198">
        <v>71</v>
      </c>
      <c r="C98" s="199">
        <v>10211982</v>
      </c>
      <c r="D98" s="199" t="s">
        <v>524</v>
      </c>
      <c r="E98" s="199" t="s">
        <v>497</v>
      </c>
      <c r="F98" s="200">
        <v>43511</v>
      </c>
      <c r="G98" s="200">
        <v>43646</v>
      </c>
      <c r="H98" s="199">
        <v>132485</v>
      </c>
      <c r="I98" s="199">
        <v>132485</v>
      </c>
      <c r="J98" s="199">
        <v>1.1299999999999999</v>
      </c>
      <c r="K98" s="199">
        <f t="shared" si="2"/>
        <v>149.71</v>
      </c>
    </row>
    <row r="99" spans="2:11" x14ac:dyDescent="0.25">
      <c r="B99" s="198">
        <v>72</v>
      </c>
      <c r="C99" s="199">
        <v>10211983</v>
      </c>
      <c r="D99" s="199" t="s">
        <v>525</v>
      </c>
      <c r="E99" s="199" t="s">
        <v>496</v>
      </c>
      <c r="F99" s="200">
        <v>43503</v>
      </c>
      <c r="G99" s="200">
        <v>72686</v>
      </c>
      <c r="H99" s="199">
        <v>673293</v>
      </c>
      <c r="I99" s="199">
        <v>673293</v>
      </c>
      <c r="J99" s="199">
        <v>1.1299999999999999</v>
      </c>
      <c r="K99" s="199">
        <f t="shared" si="2"/>
        <v>760.82</v>
      </c>
    </row>
    <row r="100" spans="2:11" x14ac:dyDescent="0.25">
      <c r="B100" s="198">
        <v>73</v>
      </c>
      <c r="C100" s="199">
        <v>10211984</v>
      </c>
      <c r="D100" s="199" t="s">
        <v>526</v>
      </c>
      <c r="E100" s="199" t="s">
        <v>488</v>
      </c>
      <c r="F100" s="200">
        <v>43515</v>
      </c>
      <c r="G100" s="200">
        <v>72686</v>
      </c>
      <c r="H100" s="199">
        <v>1152760</v>
      </c>
      <c r="I100" s="199">
        <v>1152760</v>
      </c>
      <c r="J100" s="199">
        <v>1.1299999999999999</v>
      </c>
      <c r="K100" s="199">
        <f t="shared" si="2"/>
        <v>1302.6199999999999</v>
      </c>
    </row>
    <row r="101" spans="2:11" x14ac:dyDescent="0.25">
      <c r="B101" s="198">
        <v>74</v>
      </c>
      <c r="C101" s="199">
        <v>10211986</v>
      </c>
      <c r="D101" s="199" t="s">
        <v>527</v>
      </c>
      <c r="E101" s="199" t="s">
        <v>498</v>
      </c>
      <c r="F101" s="200">
        <v>43503</v>
      </c>
      <c r="G101" s="200">
        <v>72686</v>
      </c>
      <c r="H101" s="199">
        <v>636088</v>
      </c>
      <c r="I101" s="199">
        <v>636088</v>
      </c>
      <c r="J101" s="199">
        <v>1.1299999999999999</v>
      </c>
      <c r="K101" s="199">
        <f t="shared" si="2"/>
        <v>718.78</v>
      </c>
    </row>
    <row r="102" spans="2:11" x14ac:dyDescent="0.25">
      <c r="B102" s="198">
        <v>75</v>
      </c>
      <c r="C102" s="199">
        <v>10211987</v>
      </c>
      <c r="D102" s="199" t="s">
        <v>528</v>
      </c>
      <c r="E102" s="199" t="s">
        <v>505</v>
      </c>
      <c r="F102" s="200">
        <v>43503</v>
      </c>
      <c r="G102" s="200">
        <v>72686</v>
      </c>
      <c r="H102" s="199">
        <v>844501</v>
      </c>
      <c r="I102" s="199">
        <v>844501</v>
      </c>
      <c r="J102" s="199">
        <v>1.1299999999999999</v>
      </c>
      <c r="K102" s="199">
        <f t="shared" si="2"/>
        <v>954.29</v>
      </c>
    </row>
    <row r="103" spans="2:11" x14ac:dyDescent="0.25">
      <c r="B103" s="198">
        <v>76</v>
      </c>
      <c r="C103" s="199">
        <v>10212013</v>
      </c>
      <c r="D103" s="199" t="s">
        <v>529</v>
      </c>
      <c r="E103" s="199" t="s">
        <v>488</v>
      </c>
      <c r="F103" s="200">
        <v>43528</v>
      </c>
      <c r="G103" s="200">
        <v>43646</v>
      </c>
      <c r="H103" s="199">
        <v>1115826</v>
      </c>
      <c r="I103" s="199">
        <v>1115826</v>
      </c>
      <c r="J103" s="199">
        <v>1.1299999999999999</v>
      </c>
      <c r="K103" s="199">
        <f t="shared" si="2"/>
        <v>1260.8800000000001</v>
      </c>
    </row>
    <row r="104" spans="2:11" x14ac:dyDescent="0.25">
      <c r="B104" s="198">
        <v>77</v>
      </c>
      <c r="C104" s="199">
        <v>10212029</v>
      </c>
      <c r="D104" s="199" t="s">
        <v>530</v>
      </c>
      <c r="E104" s="199" t="s">
        <v>497</v>
      </c>
      <c r="F104" s="200">
        <v>43533</v>
      </c>
      <c r="G104" s="200">
        <v>72686</v>
      </c>
      <c r="H104" s="199">
        <v>192613</v>
      </c>
      <c r="I104" s="199">
        <v>192613</v>
      </c>
      <c r="J104" s="199">
        <v>1.1299999999999999</v>
      </c>
      <c r="K104" s="199">
        <f t="shared" si="2"/>
        <v>217.65</v>
      </c>
    </row>
    <row r="105" spans="2:11" x14ac:dyDescent="0.25">
      <c r="B105" s="198">
        <v>78</v>
      </c>
      <c r="C105" s="199">
        <v>10212035</v>
      </c>
      <c r="D105" s="199" t="s">
        <v>531</v>
      </c>
      <c r="E105" s="199" t="s">
        <v>488</v>
      </c>
      <c r="F105" s="200">
        <v>43535</v>
      </c>
      <c r="G105" s="200">
        <v>43646</v>
      </c>
      <c r="H105" s="199">
        <v>1734137</v>
      </c>
      <c r="I105" s="199">
        <v>1734137</v>
      </c>
      <c r="J105" s="199">
        <v>1.1299999999999999</v>
      </c>
      <c r="K105" s="199">
        <f t="shared" si="2"/>
        <v>1959.57</v>
      </c>
    </row>
    <row r="106" spans="2:11" x14ac:dyDescent="0.25">
      <c r="B106" s="198">
        <v>79</v>
      </c>
      <c r="C106" s="199">
        <v>10212036</v>
      </c>
      <c r="D106" s="199" t="s">
        <v>532</v>
      </c>
      <c r="E106" s="199" t="s">
        <v>488</v>
      </c>
      <c r="F106" s="200">
        <v>43525</v>
      </c>
      <c r="G106" s="200">
        <v>43646</v>
      </c>
      <c r="H106" s="199">
        <v>1120768</v>
      </c>
      <c r="I106" s="199">
        <v>1120768</v>
      </c>
      <c r="J106" s="199">
        <v>1.1299999999999999</v>
      </c>
      <c r="K106" s="199">
        <f t="shared" si="2"/>
        <v>1266.47</v>
      </c>
    </row>
    <row r="107" spans="2:11" x14ac:dyDescent="0.25">
      <c r="B107" s="198">
        <v>80</v>
      </c>
      <c r="C107" s="199">
        <v>10212036</v>
      </c>
      <c r="D107" s="199" t="s">
        <v>532</v>
      </c>
      <c r="E107" s="199" t="s">
        <v>496</v>
      </c>
      <c r="F107" s="200">
        <v>43525</v>
      </c>
      <c r="G107" s="200">
        <v>43646</v>
      </c>
      <c r="H107" s="199">
        <v>165679</v>
      </c>
      <c r="I107" s="199">
        <v>165679</v>
      </c>
      <c r="J107" s="199">
        <v>1.1299999999999999</v>
      </c>
      <c r="K107" s="199">
        <f t="shared" si="2"/>
        <v>187.22</v>
      </c>
    </row>
    <row r="108" spans="2:11" x14ac:dyDescent="0.25">
      <c r="B108" s="198">
        <v>81</v>
      </c>
      <c r="C108" s="199">
        <v>10212036</v>
      </c>
      <c r="D108" s="199" t="s">
        <v>532</v>
      </c>
      <c r="E108" s="199" t="s">
        <v>497</v>
      </c>
      <c r="F108" s="200">
        <v>43525</v>
      </c>
      <c r="G108" s="200">
        <v>43646</v>
      </c>
      <c r="H108" s="199">
        <v>239513</v>
      </c>
      <c r="I108" s="199">
        <v>239513</v>
      </c>
      <c r="J108" s="199">
        <v>1.1299999999999999</v>
      </c>
      <c r="K108" s="199">
        <f t="shared" si="2"/>
        <v>270.64999999999998</v>
      </c>
    </row>
    <row r="109" spans="2:11" x14ac:dyDescent="0.25">
      <c r="B109" s="198">
        <v>82</v>
      </c>
      <c r="C109" s="199">
        <v>10212036</v>
      </c>
      <c r="D109" s="199" t="s">
        <v>532</v>
      </c>
      <c r="E109" s="199" t="s">
        <v>498</v>
      </c>
      <c r="F109" s="200">
        <v>43525</v>
      </c>
      <c r="G109" s="200">
        <v>43646</v>
      </c>
      <c r="H109" s="199">
        <v>531878</v>
      </c>
      <c r="I109" s="199">
        <v>531878</v>
      </c>
      <c r="J109" s="199">
        <v>1.1299999999999999</v>
      </c>
      <c r="K109" s="199">
        <f t="shared" si="2"/>
        <v>601.02</v>
      </c>
    </row>
    <row r="110" spans="2:11" x14ac:dyDescent="0.25">
      <c r="B110" s="198">
        <v>83</v>
      </c>
      <c r="C110" s="199">
        <v>10212038</v>
      </c>
      <c r="D110" s="199" t="s">
        <v>533</v>
      </c>
      <c r="E110" s="199" t="s">
        <v>488</v>
      </c>
      <c r="F110" s="200">
        <v>43526</v>
      </c>
      <c r="G110" s="200">
        <v>43646</v>
      </c>
      <c r="H110" s="199">
        <v>208834</v>
      </c>
      <c r="I110" s="199">
        <v>208834</v>
      </c>
      <c r="J110" s="199">
        <v>1.1299999999999999</v>
      </c>
      <c r="K110" s="199">
        <f t="shared" si="2"/>
        <v>235.98</v>
      </c>
    </row>
    <row r="111" spans="2:11" x14ac:dyDescent="0.25">
      <c r="B111" s="198">
        <v>84</v>
      </c>
      <c r="C111" s="199">
        <v>10212038</v>
      </c>
      <c r="D111" s="199" t="s">
        <v>533</v>
      </c>
      <c r="E111" s="199" t="s">
        <v>496</v>
      </c>
      <c r="F111" s="200">
        <v>43526</v>
      </c>
      <c r="G111" s="200">
        <v>43646</v>
      </c>
      <c r="H111" s="199">
        <v>19833</v>
      </c>
      <c r="I111" s="199">
        <v>19833</v>
      </c>
      <c r="J111" s="199">
        <v>1.1299999999999999</v>
      </c>
      <c r="K111" s="199">
        <f t="shared" si="2"/>
        <v>22.41</v>
      </c>
    </row>
    <row r="112" spans="2:11" x14ac:dyDescent="0.25">
      <c r="B112" s="198">
        <v>85</v>
      </c>
      <c r="C112" s="199">
        <v>10212038</v>
      </c>
      <c r="D112" s="199" t="s">
        <v>533</v>
      </c>
      <c r="E112" s="199" t="s">
        <v>497</v>
      </c>
      <c r="F112" s="200">
        <v>43526</v>
      </c>
      <c r="G112" s="200">
        <v>43646</v>
      </c>
      <c r="H112" s="199">
        <v>32410</v>
      </c>
      <c r="I112" s="199">
        <v>32410</v>
      </c>
      <c r="J112" s="199">
        <v>1.1299999999999999</v>
      </c>
      <c r="K112" s="199">
        <f t="shared" si="2"/>
        <v>36.619999999999997</v>
      </c>
    </row>
    <row r="113" spans="2:11" x14ac:dyDescent="0.25">
      <c r="B113" s="198">
        <v>86</v>
      </c>
      <c r="C113" s="199">
        <v>10212038</v>
      </c>
      <c r="D113" s="199" t="s">
        <v>533</v>
      </c>
      <c r="E113" s="199" t="s">
        <v>498</v>
      </c>
      <c r="F113" s="200">
        <v>43526</v>
      </c>
      <c r="G113" s="200">
        <v>43646</v>
      </c>
      <c r="H113" s="199">
        <v>122666</v>
      </c>
      <c r="I113" s="199">
        <v>122666</v>
      </c>
      <c r="J113" s="199">
        <v>1.1299999999999999</v>
      </c>
      <c r="K113" s="199">
        <f t="shared" si="2"/>
        <v>138.61000000000001</v>
      </c>
    </row>
    <row r="114" spans="2:11" x14ac:dyDescent="0.25">
      <c r="B114" s="198">
        <v>87</v>
      </c>
      <c r="C114" s="199">
        <v>10212039</v>
      </c>
      <c r="D114" s="199" t="s">
        <v>534</v>
      </c>
      <c r="E114" s="199" t="s">
        <v>488</v>
      </c>
      <c r="F114" s="200">
        <v>43526</v>
      </c>
      <c r="G114" s="200">
        <v>43646</v>
      </c>
      <c r="H114" s="199">
        <v>155853</v>
      </c>
      <c r="I114" s="199">
        <v>155853</v>
      </c>
      <c r="J114" s="199">
        <v>1.1299999999999999</v>
      </c>
      <c r="K114" s="199">
        <f t="shared" si="2"/>
        <v>176.11</v>
      </c>
    </row>
    <row r="115" spans="2:11" x14ac:dyDescent="0.25">
      <c r="B115" s="198">
        <v>88</v>
      </c>
      <c r="C115" s="199">
        <v>10212039</v>
      </c>
      <c r="D115" s="199" t="s">
        <v>534</v>
      </c>
      <c r="E115" s="199" t="s">
        <v>496</v>
      </c>
      <c r="F115" s="200">
        <v>43526</v>
      </c>
      <c r="G115" s="200">
        <v>43646</v>
      </c>
      <c r="H115" s="199">
        <v>14287</v>
      </c>
      <c r="I115" s="199">
        <v>14287</v>
      </c>
      <c r="J115" s="199">
        <v>1.1299999999999999</v>
      </c>
      <c r="K115" s="199">
        <f t="shared" si="2"/>
        <v>16.14</v>
      </c>
    </row>
    <row r="116" spans="2:11" x14ac:dyDescent="0.25">
      <c r="B116" s="198">
        <v>89</v>
      </c>
      <c r="C116" s="199">
        <v>10212039</v>
      </c>
      <c r="D116" s="199" t="s">
        <v>534</v>
      </c>
      <c r="E116" s="199" t="s">
        <v>497</v>
      </c>
      <c r="F116" s="200">
        <v>43526</v>
      </c>
      <c r="G116" s="200">
        <v>43646</v>
      </c>
      <c r="H116" s="199">
        <v>29040</v>
      </c>
      <c r="I116" s="199">
        <v>29040</v>
      </c>
      <c r="J116" s="199">
        <v>1.1299999999999999</v>
      </c>
      <c r="K116" s="199">
        <f t="shared" si="2"/>
        <v>32.82</v>
      </c>
    </row>
    <row r="117" spans="2:11" x14ac:dyDescent="0.25">
      <c r="B117" s="198">
        <v>90</v>
      </c>
      <c r="C117" s="199">
        <v>10212039</v>
      </c>
      <c r="D117" s="199" t="s">
        <v>534</v>
      </c>
      <c r="E117" s="199" t="s">
        <v>498</v>
      </c>
      <c r="F117" s="200">
        <v>43526</v>
      </c>
      <c r="G117" s="200">
        <v>43646</v>
      </c>
      <c r="H117" s="199">
        <v>99247</v>
      </c>
      <c r="I117" s="199">
        <v>99247</v>
      </c>
      <c r="J117" s="199">
        <v>1.1299999999999999</v>
      </c>
      <c r="K117" s="199">
        <f t="shared" si="2"/>
        <v>112.15</v>
      </c>
    </row>
    <row r="118" spans="2:11" x14ac:dyDescent="0.25">
      <c r="B118" s="198">
        <v>91</v>
      </c>
      <c r="C118" s="199">
        <v>10212040</v>
      </c>
      <c r="D118" s="199" t="s">
        <v>535</v>
      </c>
      <c r="E118" s="199" t="s">
        <v>488</v>
      </c>
      <c r="F118" s="200">
        <v>43526</v>
      </c>
      <c r="G118" s="200">
        <v>43646</v>
      </c>
      <c r="H118" s="199">
        <v>823611</v>
      </c>
      <c r="I118" s="199">
        <v>823611</v>
      </c>
      <c r="J118" s="199">
        <v>1.1299999999999999</v>
      </c>
      <c r="K118" s="199">
        <f t="shared" si="2"/>
        <v>930.68</v>
      </c>
    </row>
    <row r="119" spans="2:11" x14ac:dyDescent="0.25">
      <c r="B119" s="198">
        <v>92</v>
      </c>
      <c r="C119" s="199">
        <v>10212040</v>
      </c>
      <c r="D119" s="199" t="s">
        <v>535</v>
      </c>
      <c r="E119" s="199" t="s">
        <v>496</v>
      </c>
      <c r="F119" s="200">
        <v>43526</v>
      </c>
      <c r="G119" s="200">
        <v>43646</v>
      </c>
      <c r="H119" s="199">
        <v>108404</v>
      </c>
      <c r="I119" s="199">
        <v>108404</v>
      </c>
      <c r="J119" s="199">
        <v>1.1299999999999999</v>
      </c>
      <c r="K119" s="199">
        <f t="shared" si="2"/>
        <v>122.5</v>
      </c>
    </row>
    <row r="120" spans="2:11" x14ac:dyDescent="0.25">
      <c r="B120" s="198">
        <v>93</v>
      </c>
      <c r="C120" s="199">
        <v>10212040</v>
      </c>
      <c r="D120" s="199" t="s">
        <v>535</v>
      </c>
      <c r="E120" s="199" t="s">
        <v>497</v>
      </c>
      <c r="F120" s="200">
        <v>43526</v>
      </c>
      <c r="G120" s="200">
        <v>43646</v>
      </c>
      <c r="H120" s="199">
        <v>164716</v>
      </c>
      <c r="I120" s="199">
        <v>164716</v>
      </c>
      <c r="J120" s="199">
        <v>1.1299999999999999</v>
      </c>
      <c r="K120" s="199">
        <f t="shared" si="2"/>
        <v>186.13</v>
      </c>
    </row>
    <row r="121" spans="2:11" x14ac:dyDescent="0.25">
      <c r="B121" s="198">
        <v>94</v>
      </c>
      <c r="C121" s="199">
        <v>10212040</v>
      </c>
      <c r="D121" s="199" t="s">
        <v>535</v>
      </c>
      <c r="E121" s="199" t="s">
        <v>498</v>
      </c>
      <c r="F121" s="200">
        <v>43526</v>
      </c>
      <c r="G121" s="200">
        <v>43646</v>
      </c>
      <c r="H121" s="199">
        <v>471289</v>
      </c>
      <c r="I121" s="199">
        <v>471289</v>
      </c>
      <c r="J121" s="199">
        <v>1.1299999999999999</v>
      </c>
      <c r="K121" s="199">
        <f t="shared" si="2"/>
        <v>532.55999999999995</v>
      </c>
    </row>
    <row r="122" spans="2:11" x14ac:dyDescent="0.25">
      <c r="B122" s="198">
        <v>95</v>
      </c>
      <c r="C122" s="199">
        <v>10212044</v>
      </c>
      <c r="D122" s="199" t="s">
        <v>536</v>
      </c>
      <c r="E122" s="199" t="s">
        <v>488</v>
      </c>
      <c r="F122" s="200">
        <v>43542</v>
      </c>
      <c r="G122" s="200">
        <v>43632</v>
      </c>
      <c r="H122" s="199">
        <v>557373</v>
      </c>
      <c r="I122" s="199">
        <v>557373</v>
      </c>
      <c r="J122" s="199">
        <v>1.1299999999999999</v>
      </c>
      <c r="K122" s="199">
        <f t="shared" si="2"/>
        <v>629.83000000000004</v>
      </c>
    </row>
    <row r="123" spans="2:11" x14ac:dyDescent="0.25">
      <c r="B123" s="198">
        <v>96</v>
      </c>
      <c r="C123" s="199">
        <v>10212044</v>
      </c>
      <c r="D123" s="199" t="s">
        <v>536</v>
      </c>
      <c r="E123" s="199" t="s">
        <v>496</v>
      </c>
      <c r="F123" s="200">
        <v>43542</v>
      </c>
      <c r="G123" s="200">
        <v>43632</v>
      </c>
      <c r="H123" s="199">
        <v>180433</v>
      </c>
      <c r="I123" s="199">
        <v>180433</v>
      </c>
      <c r="J123" s="199">
        <v>1.1299999999999999</v>
      </c>
      <c r="K123" s="199">
        <f t="shared" si="2"/>
        <v>203.89</v>
      </c>
    </row>
    <row r="124" spans="2:11" x14ac:dyDescent="0.25">
      <c r="B124" s="198">
        <v>97</v>
      </c>
      <c r="C124" s="199">
        <v>10212044</v>
      </c>
      <c r="D124" s="199" t="s">
        <v>536</v>
      </c>
      <c r="E124" s="199" t="s">
        <v>497</v>
      </c>
      <c r="F124" s="200">
        <v>43542</v>
      </c>
      <c r="G124" s="200">
        <v>43632</v>
      </c>
      <c r="H124" s="199">
        <v>105040</v>
      </c>
      <c r="I124" s="199">
        <v>105040</v>
      </c>
      <c r="J124" s="199">
        <v>1.1299999999999999</v>
      </c>
      <c r="K124" s="199">
        <f t="shared" ref="K124:K155" si="3">ROUND(I124*(J124/1000),2)</f>
        <v>118.7</v>
      </c>
    </row>
    <row r="125" spans="2:11" x14ac:dyDescent="0.25">
      <c r="B125" s="198">
        <v>98</v>
      </c>
      <c r="C125" s="199">
        <v>10212055</v>
      </c>
      <c r="D125" s="199" t="s">
        <v>537</v>
      </c>
      <c r="E125" s="199" t="s">
        <v>488</v>
      </c>
      <c r="F125" s="200">
        <v>43556</v>
      </c>
      <c r="G125" s="200">
        <v>43646</v>
      </c>
      <c r="H125" s="199">
        <v>665511</v>
      </c>
      <c r="I125" s="199">
        <v>665511</v>
      </c>
      <c r="J125" s="199">
        <v>1.1299999999999999</v>
      </c>
      <c r="K125" s="199">
        <f t="shared" si="3"/>
        <v>752.03</v>
      </c>
    </row>
    <row r="126" spans="2:11" x14ac:dyDescent="0.25">
      <c r="B126" s="198">
        <v>99</v>
      </c>
      <c r="C126" s="199">
        <v>10212055</v>
      </c>
      <c r="D126" s="199" t="s">
        <v>537</v>
      </c>
      <c r="E126" s="199" t="s">
        <v>496</v>
      </c>
      <c r="F126" s="200">
        <v>43556</v>
      </c>
      <c r="G126" s="200">
        <v>43646</v>
      </c>
      <c r="H126" s="199">
        <v>193686</v>
      </c>
      <c r="I126" s="199">
        <v>193686</v>
      </c>
      <c r="J126" s="199">
        <v>1.1299999999999999</v>
      </c>
      <c r="K126" s="199">
        <f t="shared" si="3"/>
        <v>218.87</v>
      </c>
    </row>
    <row r="127" spans="2:11" x14ac:dyDescent="0.25">
      <c r="B127" s="198">
        <v>100</v>
      </c>
      <c r="C127" s="199">
        <v>10212055</v>
      </c>
      <c r="D127" s="199" t="s">
        <v>537</v>
      </c>
      <c r="E127" s="199" t="s">
        <v>497</v>
      </c>
      <c r="F127" s="200">
        <v>43556</v>
      </c>
      <c r="G127" s="200">
        <v>43646</v>
      </c>
      <c r="H127" s="199">
        <v>138330</v>
      </c>
      <c r="I127" s="199">
        <v>138330</v>
      </c>
      <c r="J127" s="199">
        <v>1.1299999999999999</v>
      </c>
      <c r="K127" s="199">
        <f t="shared" si="3"/>
        <v>156.31</v>
      </c>
    </row>
    <row r="128" spans="2:11" x14ac:dyDescent="0.25">
      <c r="B128" s="198">
        <v>101</v>
      </c>
      <c r="C128" s="199">
        <v>10212055</v>
      </c>
      <c r="D128" s="199" t="s">
        <v>537</v>
      </c>
      <c r="E128" s="199" t="s">
        <v>498</v>
      </c>
      <c r="F128" s="200">
        <v>43556</v>
      </c>
      <c r="G128" s="200">
        <v>43646</v>
      </c>
      <c r="H128" s="199">
        <v>207739</v>
      </c>
      <c r="I128" s="199">
        <v>207739</v>
      </c>
      <c r="J128" s="199">
        <v>1.1299999999999999</v>
      </c>
      <c r="K128" s="199">
        <f t="shared" si="3"/>
        <v>234.75</v>
      </c>
    </row>
    <row r="129" spans="2:11" x14ac:dyDescent="0.25">
      <c r="B129" s="198">
        <v>102</v>
      </c>
      <c r="C129" s="199">
        <v>10212055</v>
      </c>
      <c r="D129" s="199" t="s">
        <v>537</v>
      </c>
      <c r="E129" s="199" t="s">
        <v>505</v>
      </c>
      <c r="F129" s="200">
        <v>43556</v>
      </c>
      <c r="G129" s="200">
        <v>43646</v>
      </c>
      <c r="H129" s="199">
        <v>372376</v>
      </c>
      <c r="I129" s="199">
        <v>372376</v>
      </c>
      <c r="J129" s="199">
        <v>1.1299999999999999</v>
      </c>
      <c r="K129" s="199">
        <f t="shared" si="3"/>
        <v>420.78</v>
      </c>
    </row>
    <row r="130" spans="2:11" x14ac:dyDescent="0.25">
      <c r="B130" s="198">
        <v>103</v>
      </c>
      <c r="C130" s="199">
        <v>10212190</v>
      </c>
      <c r="D130" s="199" t="s">
        <v>538</v>
      </c>
      <c r="E130" s="199" t="s">
        <v>488</v>
      </c>
      <c r="F130" s="200">
        <v>43562</v>
      </c>
      <c r="G130" s="200">
        <v>43618</v>
      </c>
      <c r="H130" s="199">
        <v>531657</v>
      </c>
      <c r="I130" s="199">
        <v>531657</v>
      </c>
      <c r="J130" s="199">
        <v>1.1299999999999999</v>
      </c>
      <c r="K130" s="199">
        <f t="shared" si="3"/>
        <v>600.77</v>
      </c>
    </row>
    <row r="131" spans="2:11" x14ac:dyDescent="0.25">
      <c r="B131" s="198">
        <v>104</v>
      </c>
      <c r="C131" s="199">
        <v>10212190</v>
      </c>
      <c r="D131" s="199" t="s">
        <v>538</v>
      </c>
      <c r="E131" s="199" t="s">
        <v>496</v>
      </c>
      <c r="F131" s="200">
        <v>43562</v>
      </c>
      <c r="G131" s="200">
        <v>43618</v>
      </c>
      <c r="H131" s="199">
        <v>1095369</v>
      </c>
      <c r="I131" s="199">
        <v>1095369</v>
      </c>
      <c r="J131" s="199">
        <v>1.1299999999999999</v>
      </c>
      <c r="K131" s="199">
        <f t="shared" si="3"/>
        <v>1237.77</v>
      </c>
    </row>
    <row r="132" spans="2:11" x14ac:dyDescent="0.25">
      <c r="B132" s="198">
        <v>105</v>
      </c>
      <c r="C132" s="199">
        <v>10212253</v>
      </c>
      <c r="D132" s="199" t="s">
        <v>539</v>
      </c>
      <c r="E132" s="199" t="s">
        <v>505</v>
      </c>
      <c r="F132" s="200">
        <v>43564</v>
      </c>
      <c r="G132" s="200">
        <v>43646</v>
      </c>
      <c r="H132" s="199">
        <v>233249</v>
      </c>
      <c r="I132" s="199">
        <v>233249</v>
      </c>
      <c r="J132" s="199">
        <v>1.1299999999999999</v>
      </c>
      <c r="K132" s="199">
        <f t="shared" si="3"/>
        <v>263.57</v>
      </c>
    </row>
    <row r="133" spans="2:11" x14ac:dyDescent="0.25">
      <c r="B133" s="198">
        <v>106</v>
      </c>
      <c r="C133" s="199">
        <v>10212254</v>
      </c>
      <c r="D133" s="199" t="s">
        <v>540</v>
      </c>
      <c r="E133" s="199" t="s">
        <v>505</v>
      </c>
      <c r="F133" s="200">
        <v>43564</v>
      </c>
      <c r="G133" s="200">
        <v>43646</v>
      </c>
      <c r="H133" s="199">
        <v>365892</v>
      </c>
      <c r="I133" s="199">
        <v>365892</v>
      </c>
      <c r="J133" s="199">
        <v>1.1299999999999999</v>
      </c>
      <c r="K133" s="199">
        <f t="shared" si="3"/>
        <v>413.46</v>
      </c>
    </row>
    <row r="134" spans="2:11" x14ac:dyDescent="0.25">
      <c r="B134" s="198">
        <v>107</v>
      </c>
      <c r="C134" s="199">
        <v>10212255</v>
      </c>
      <c r="D134" s="199" t="s">
        <v>541</v>
      </c>
      <c r="E134" s="199" t="s">
        <v>505</v>
      </c>
      <c r="F134" s="200">
        <v>43565</v>
      </c>
      <c r="G134" s="200">
        <v>43646</v>
      </c>
      <c r="H134" s="199">
        <v>663427</v>
      </c>
      <c r="I134" s="199">
        <v>663427</v>
      </c>
      <c r="J134" s="199">
        <v>1.1299999999999999</v>
      </c>
      <c r="K134" s="199">
        <f t="shared" si="3"/>
        <v>749.67</v>
      </c>
    </row>
    <row r="135" spans="2:11" x14ac:dyDescent="0.25">
      <c r="B135" s="198">
        <v>108</v>
      </c>
      <c r="C135" s="199">
        <v>10212280</v>
      </c>
      <c r="D135" s="199" t="s">
        <v>542</v>
      </c>
      <c r="E135" s="199" t="s">
        <v>488</v>
      </c>
      <c r="F135" s="200">
        <v>43577</v>
      </c>
      <c r="G135" s="200">
        <v>43639</v>
      </c>
      <c r="H135" s="199">
        <v>821342</v>
      </c>
      <c r="I135" s="199">
        <v>821342</v>
      </c>
      <c r="J135" s="199">
        <v>1.1299999999999999</v>
      </c>
      <c r="K135" s="199">
        <f t="shared" si="3"/>
        <v>928.12</v>
      </c>
    </row>
    <row r="136" spans="2:11" x14ac:dyDescent="0.25">
      <c r="B136" s="198">
        <v>109</v>
      </c>
      <c r="C136" s="199">
        <v>10231983</v>
      </c>
      <c r="D136" s="199" t="s">
        <v>543</v>
      </c>
      <c r="E136" s="199" t="s">
        <v>488</v>
      </c>
      <c r="F136" s="200">
        <v>43585</v>
      </c>
      <c r="G136" s="200">
        <v>43617</v>
      </c>
      <c r="H136" s="199">
        <v>512728</v>
      </c>
      <c r="I136" s="199">
        <v>512728</v>
      </c>
      <c r="J136" s="199">
        <v>1.1299999999999999</v>
      </c>
      <c r="K136" s="199">
        <f t="shared" si="3"/>
        <v>579.38</v>
      </c>
    </row>
    <row r="137" spans="2:11" x14ac:dyDescent="0.25">
      <c r="B137" s="198">
        <v>110</v>
      </c>
      <c r="C137" s="199">
        <v>10231983</v>
      </c>
      <c r="D137" s="199" t="s">
        <v>543</v>
      </c>
      <c r="E137" s="199" t="s">
        <v>496</v>
      </c>
      <c r="F137" s="200">
        <v>43585</v>
      </c>
      <c r="G137" s="200">
        <v>43617</v>
      </c>
      <c r="H137" s="199">
        <v>58110</v>
      </c>
      <c r="I137" s="199">
        <v>58110</v>
      </c>
      <c r="J137" s="199">
        <v>1.1299999999999999</v>
      </c>
      <c r="K137" s="199">
        <f t="shared" si="3"/>
        <v>65.66</v>
      </c>
    </row>
    <row r="138" spans="2:11" x14ac:dyDescent="0.25">
      <c r="B138" s="198">
        <v>111</v>
      </c>
      <c r="C138" s="199">
        <v>10231983</v>
      </c>
      <c r="D138" s="199" t="s">
        <v>543</v>
      </c>
      <c r="E138" s="199" t="s">
        <v>497</v>
      </c>
      <c r="F138" s="200">
        <v>43585</v>
      </c>
      <c r="G138" s="200">
        <v>43617</v>
      </c>
      <c r="H138" s="199">
        <v>110531</v>
      </c>
      <c r="I138" s="199">
        <v>110531</v>
      </c>
      <c r="J138" s="199">
        <v>1.1299999999999999</v>
      </c>
      <c r="K138" s="199">
        <f t="shared" si="3"/>
        <v>124.9</v>
      </c>
    </row>
    <row r="139" spans="2:11" x14ac:dyDescent="0.25">
      <c r="B139" s="198">
        <v>112</v>
      </c>
      <c r="C139" s="199">
        <v>10231983</v>
      </c>
      <c r="D139" s="199" t="s">
        <v>543</v>
      </c>
      <c r="E139" s="199" t="s">
        <v>498</v>
      </c>
      <c r="F139" s="200">
        <v>43585</v>
      </c>
      <c r="G139" s="200">
        <v>43617</v>
      </c>
      <c r="H139" s="199">
        <v>237406</v>
      </c>
      <c r="I139" s="199">
        <v>237406</v>
      </c>
      <c r="J139" s="199">
        <v>1.1299999999999999</v>
      </c>
      <c r="K139" s="199">
        <f t="shared" si="3"/>
        <v>268.27</v>
      </c>
    </row>
    <row r="140" spans="2:11" x14ac:dyDescent="0.25">
      <c r="B140" s="198">
        <v>113</v>
      </c>
      <c r="C140" s="199">
        <v>10231983</v>
      </c>
      <c r="D140" s="199" t="s">
        <v>543</v>
      </c>
      <c r="E140" s="199" t="s">
        <v>505</v>
      </c>
      <c r="F140" s="200">
        <v>43585</v>
      </c>
      <c r="G140" s="200">
        <v>43617</v>
      </c>
      <c r="H140" s="199">
        <v>472798</v>
      </c>
      <c r="I140" s="199">
        <v>472798</v>
      </c>
      <c r="J140" s="199">
        <v>1.1299999999999999</v>
      </c>
      <c r="K140" s="199">
        <f t="shared" si="3"/>
        <v>534.26</v>
      </c>
    </row>
    <row r="141" spans="2:11" x14ac:dyDescent="0.25">
      <c r="B141" s="198">
        <v>114</v>
      </c>
      <c r="C141" s="199">
        <v>10231988</v>
      </c>
      <c r="D141" s="199" t="s">
        <v>544</v>
      </c>
      <c r="E141" s="199" t="s">
        <v>488</v>
      </c>
      <c r="F141" s="200">
        <v>43584</v>
      </c>
      <c r="G141" s="200">
        <v>43611</v>
      </c>
      <c r="H141" s="199">
        <v>509893</v>
      </c>
      <c r="I141" s="199">
        <v>509893</v>
      </c>
      <c r="J141" s="199">
        <v>1.1299999999999999</v>
      </c>
      <c r="K141" s="199">
        <f t="shared" si="3"/>
        <v>576.17999999999995</v>
      </c>
    </row>
    <row r="142" spans="2:11" x14ac:dyDescent="0.25">
      <c r="B142" s="198">
        <v>115</v>
      </c>
      <c r="C142" s="199">
        <v>10231989</v>
      </c>
      <c r="D142" s="199" t="s">
        <v>545</v>
      </c>
      <c r="E142" s="199" t="s">
        <v>488</v>
      </c>
      <c r="F142" s="200">
        <v>43584</v>
      </c>
      <c r="G142" s="200">
        <v>43646</v>
      </c>
      <c r="H142" s="199">
        <v>436826</v>
      </c>
      <c r="I142" s="199">
        <v>436826</v>
      </c>
      <c r="J142" s="199">
        <v>1.1299999999999999</v>
      </c>
      <c r="K142" s="199">
        <f t="shared" si="3"/>
        <v>493.61</v>
      </c>
    </row>
    <row r="143" spans="2:11" x14ac:dyDescent="0.25">
      <c r="B143" s="198">
        <v>116</v>
      </c>
      <c r="C143" s="199">
        <v>10272163</v>
      </c>
      <c r="D143" s="199" t="s">
        <v>546</v>
      </c>
      <c r="E143" s="199" t="s">
        <v>488</v>
      </c>
      <c r="F143" s="200">
        <v>43584</v>
      </c>
      <c r="G143" s="200">
        <v>43616</v>
      </c>
      <c r="H143" s="199">
        <v>770143</v>
      </c>
      <c r="I143" s="199">
        <v>770143</v>
      </c>
      <c r="J143" s="199">
        <v>1.1299999999999999</v>
      </c>
      <c r="K143" s="199">
        <f t="shared" si="3"/>
        <v>870.26</v>
      </c>
    </row>
    <row r="144" spans="2:11" x14ac:dyDescent="0.25">
      <c r="B144" s="198">
        <v>117</v>
      </c>
      <c r="C144" s="199">
        <v>10272163</v>
      </c>
      <c r="D144" s="199" t="s">
        <v>546</v>
      </c>
      <c r="E144" s="199" t="s">
        <v>498</v>
      </c>
      <c r="F144" s="200">
        <v>43584</v>
      </c>
      <c r="G144" s="200">
        <v>43616</v>
      </c>
      <c r="H144" s="199">
        <v>288159</v>
      </c>
      <c r="I144" s="199">
        <v>288159</v>
      </c>
      <c r="J144" s="199">
        <v>1.1299999999999999</v>
      </c>
      <c r="K144" s="199">
        <f t="shared" si="3"/>
        <v>325.62</v>
      </c>
    </row>
    <row r="145" spans="2:11" x14ac:dyDescent="0.25">
      <c r="B145" s="198">
        <v>118</v>
      </c>
      <c r="C145" s="199">
        <v>10312006</v>
      </c>
      <c r="D145" s="199" t="s">
        <v>547</v>
      </c>
      <c r="E145" s="199" t="s">
        <v>488</v>
      </c>
      <c r="F145" s="200">
        <v>43594</v>
      </c>
      <c r="G145" s="200">
        <v>43616</v>
      </c>
      <c r="H145" s="199">
        <v>1288868</v>
      </c>
      <c r="I145" s="199">
        <v>1288868</v>
      </c>
      <c r="J145" s="199">
        <v>1.1299999999999999</v>
      </c>
      <c r="K145" s="199">
        <f t="shared" si="3"/>
        <v>1456.42</v>
      </c>
    </row>
    <row r="146" spans="2:11" x14ac:dyDescent="0.25">
      <c r="B146" s="198">
        <v>119</v>
      </c>
      <c r="C146" s="199">
        <v>10312006</v>
      </c>
      <c r="D146" s="199" t="s">
        <v>547</v>
      </c>
      <c r="E146" s="199" t="s">
        <v>496</v>
      </c>
      <c r="F146" s="200">
        <v>43594</v>
      </c>
      <c r="G146" s="200">
        <v>43616</v>
      </c>
      <c r="H146" s="199">
        <v>124194</v>
      </c>
      <c r="I146" s="199">
        <v>124194</v>
      </c>
      <c r="J146" s="199">
        <v>1.1299999999999999</v>
      </c>
      <c r="K146" s="199">
        <f t="shared" si="3"/>
        <v>140.34</v>
      </c>
    </row>
    <row r="147" spans="2:11" x14ac:dyDescent="0.25">
      <c r="B147" s="198">
        <v>120</v>
      </c>
      <c r="C147" s="199">
        <v>10312006</v>
      </c>
      <c r="D147" s="199" t="s">
        <v>547</v>
      </c>
      <c r="E147" s="199" t="s">
        <v>497</v>
      </c>
      <c r="F147" s="200">
        <v>43594</v>
      </c>
      <c r="G147" s="200">
        <v>43616</v>
      </c>
      <c r="H147" s="199">
        <v>229099</v>
      </c>
      <c r="I147" s="199">
        <v>229099</v>
      </c>
      <c r="J147" s="199">
        <v>1.1299999999999999</v>
      </c>
      <c r="K147" s="199">
        <f t="shared" si="3"/>
        <v>258.88</v>
      </c>
    </row>
    <row r="148" spans="2:11" x14ac:dyDescent="0.25">
      <c r="B148" s="198">
        <v>121</v>
      </c>
      <c r="C148" s="199">
        <v>10312006</v>
      </c>
      <c r="D148" s="199" t="s">
        <v>547</v>
      </c>
      <c r="E148" s="199" t="s">
        <v>498</v>
      </c>
      <c r="F148" s="200">
        <v>43594</v>
      </c>
      <c r="G148" s="200">
        <v>43616</v>
      </c>
      <c r="H148" s="199">
        <v>718231</v>
      </c>
      <c r="I148" s="199">
        <v>718231</v>
      </c>
      <c r="J148" s="199">
        <v>1.1299999999999999</v>
      </c>
      <c r="K148" s="199">
        <f t="shared" si="3"/>
        <v>811.6</v>
      </c>
    </row>
    <row r="149" spans="2:11" x14ac:dyDescent="0.25">
      <c r="B149" s="198">
        <v>122</v>
      </c>
      <c r="C149" s="199">
        <v>10312006</v>
      </c>
      <c r="D149" s="199" t="s">
        <v>547</v>
      </c>
      <c r="E149" s="199" t="s">
        <v>505</v>
      </c>
      <c r="F149" s="200">
        <v>43594</v>
      </c>
      <c r="G149" s="200">
        <v>43616</v>
      </c>
      <c r="H149" s="199">
        <v>801480</v>
      </c>
      <c r="I149" s="199">
        <v>801480</v>
      </c>
      <c r="J149" s="199">
        <v>1.1299999999999999</v>
      </c>
      <c r="K149" s="199">
        <f t="shared" si="3"/>
        <v>905.67</v>
      </c>
    </row>
    <row r="150" spans="2:11" x14ac:dyDescent="0.25">
      <c r="B150" s="198">
        <v>123</v>
      </c>
      <c r="C150" s="199">
        <v>10312019</v>
      </c>
      <c r="D150" s="199" t="s">
        <v>548</v>
      </c>
      <c r="E150" s="199" t="s">
        <v>488</v>
      </c>
      <c r="F150" s="200">
        <v>43595</v>
      </c>
      <c r="G150" s="200">
        <v>43646</v>
      </c>
      <c r="H150" s="199">
        <v>736786</v>
      </c>
      <c r="I150" s="199">
        <v>736786</v>
      </c>
      <c r="J150" s="199">
        <v>1.1299999999999999</v>
      </c>
      <c r="K150" s="199">
        <f t="shared" si="3"/>
        <v>832.57</v>
      </c>
    </row>
    <row r="151" spans="2:11" x14ac:dyDescent="0.25">
      <c r="B151" s="198">
        <v>124</v>
      </c>
      <c r="C151" s="199">
        <v>10312020</v>
      </c>
      <c r="D151" s="199" t="s">
        <v>549</v>
      </c>
      <c r="E151" s="199" t="s">
        <v>488</v>
      </c>
      <c r="F151" s="200">
        <v>43599</v>
      </c>
      <c r="G151" s="200">
        <v>43601</v>
      </c>
      <c r="H151" s="199">
        <v>167755</v>
      </c>
      <c r="I151" s="199">
        <v>167755</v>
      </c>
      <c r="J151" s="199">
        <v>1.1299999999999999</v>
      </c>
      <c r="K151" s="199">
        <f t="shared" si="3"/>
        <v>189.56</v>
      </c>
    </row>
    <row r="152" spans="2:11" x14ac:dyDescent="0.25">
      <c r="B152" s="198">
        <v>125</v>
      </c>
      <c r="C152" s="199">
        <v>10312034</v>
      </c>
      <c r="D152" s="199" t="s">
        <v>550</v>
      </c>
      <c r="E152" s="199" t="s">
        <v>488</v>
      </c>
      <c r="F152" s="200">
        <v>43598</v>
      </c>
      <c r="G152" s="200">
        <v>43632</v>
      </c>
      <c r="H152" s="199">
        <v>1093611</v>
      </c>
      <c r="I152" s="199">
        <v>1093611</v>
      </c>
      <c r="J152" s="199">
        <v>1.1299999999999999</v>
      </c>
      <c r="K152" s="199">
        <f t="shared" si="3"/>
        <v>1235.78</v>
      </c>
    </row>
    <row r="153" spans="2:11" x14ac:dyDescent="0.25">
      <c r="B153" s="198">
        <v>126</v>
      </c>
      <c r="C153" s="199">
        <v>10312055</v>
      </c>
      <c r="D153" s="199" t="s">
        <v>551</v>
      </c>
      <c r="E153" s="199" t="s">
        <v>488</v>
      </c>
      <c r="F153" s="200">
        <v>43605</v>
      </c>
      <c r="G153" s="200">
        <v>43632</v>
      </c>
      <c r="H153" s="199">
        <v>386014</v>
      </c>
      <c r="I153" s="199">
        <v>386014</v>
      </c>
      <c r="J153" s="199">
        <v>1.1299999999999999</v>
      </c>
      <c r="K153" s="199">
        <f t="shared" si="3"/>
        <v>436.2</v>
      </c>
    </row>
    <row r="154" spans="2:11" x14ac:dyDescent="0.25">
      <c r="B154" s="198">
        <v>127</v>
      </c>
      <c r="C154" s="199">
        <v>10312056</v>
      </c>
      <c r="D154" s="199" t="s">
        <v>552</v>
      </c>
      <c r="E154" s="199" t="s">
        <v>488</v>
      </c>
      <c r="F154" s="200">
        <v>43604</v>
      </c>
      <c r="G154" s="200">
        <v>43616</v>
      </c>
      <c r="H154" s="199">
        <v>104428</v>
      </c>
      <c r="I154" s="199">
        <v>104428</v>
      </c>
      <c r="J154" s="199">
        <v>1.1299999999999999</v>
      </c>
      <c r="K154" s="199">
        <f t="shared" si="3"/>
        <v>118</v>
      </c>
    </row>
    <row r="155" spans="2:11" x14ac:dyDescent="0.25">
      <c r="B155" s="198">
        <v>128</v>
      </c>
      <c r="C155" s="199">
        <v>10312056</v>
      </c>
      <c r="D155" s="199" t="s">
        <v>552</v>
      </c>
      <c r="E155" s="199" t="s">
        <v>496</v>
      </c>
      <c r="F155" s="200">
        <v>43604</v>
      </c>
      <c r="G155" s="200">
        <v>43616</v>
      </c>
      <c r="H155" s="199">
        <v>30153</v>
      </c>
      <c r="I155" s="199">
        <v>30153</v>
      </c>
      <c r="J155" s="199">
        <v>1.1299999999999999</v>
      </c>
      <c r="K155" s="199">
        <f t="shared" si="3"/>
        <v>34.07</v>
      </c>
    </row>
    <row r="156" spans="2:11" x14ac:dyDescent="0.25">
      <c r="B156" s="198">
        <v>129</v>
      </c>
      <c r="C156" s="199">
        <v>10312057</v>
      </c>
      <c r="D156" s="199" t="s">
        <v>553</v>
      </c>
      <c r="E156" s="199" t="s">
        <v>488</v>
      </c>
      <c r="F156" s="200">
        <v>43602</v>
      </c>
      <c r="G156" s="200">
        <v>43646</v>
      </c>
      <c r="H156" s="199">
        <v>3297691</v>
      </c>
      <c r="I156" s="199">
        <v>3297691</v>
      </c>
      <c r="J156" s="199">
        <v>1.1299999999999999</v>
      </c>
      <c r="K156" s="199">
        <f t="shared" ref="K156:K187" si="4">ROUND(I156*(J156/1000),2)</f>
        <v>3726.39</v>
      </c>
    </row>
    <row r="157" spans="2:11" x14ac:dyDescent="0.25">
      <c r="B157" s="198">
        <v>130</v>
      </c>
      <c r="C157" s="199">
        <v>10312123</v>
      </c>
      <c r="D157" s="199" t="s">
        <v>554</v>
      </c>
      <c r="E157" s="199" t="s">
        <v>488</v>
      </c>
      <c r="F157" s="200">
        <v>43616</v>
      </c>
      <c r="G157" s="200">
        <v>43638</v>
      </c>
      <c r="H157" s="199">
        <v>33608</v>
      </c>
      <c r="I157" s="199">
        <v>33608</v>
      </c>
      <c r="J157" s="199">
        <v>1.1299999999999999</v>
      </c>
      <c r="K157" s="199">
        <f t="shared" si="4"/>
        <v>37.979999999999997</v>
      </c>
    </row>
    <row r="158" spans="2:11" x14ac:dyDescent="0.25">
      <c r="B158" s="198">
        <v>131</v>
      </c>
      <c r="C158" s="199">
        <v>10312124</v>
      </c>
      <c r="D158" s="199" t="s">
        <v>555</v>
      </c>
      <c r="E158" s="199" t="s">
        <v>497</v>
      </c>
      <c r="F158" s="200">
        <v>43614</v>
      </c>
      <c r="G158" s="200">
        <v>43625</v>
      </c>
      <c r="H158" s="199">
        <v>64085</v>
      </c>
      <c r="I158" s="199">
        <v>64085</v>
      </c>
      <c r="J158" s="199">
        <v>1.1299999999999999</v>
      </c>
      <c r="K158" s="199">
        <f t="shared" si="4"/>
        <v>72.42</v>
      </c>
    </row>
    <row r="159" spans="2:11" x14ac:dyDescent="0.25">
      <c r="B159" s="198">
        <v>132</v>
      </c>
      <c r="C159" s="199">
        <v>10312124</v>
      </c>
      <c r="D159" s="199" t="s">
        <v>555</v>
      </c>
      <c r="E159" s="199" t="s">
        <v>505</v>
      </c>
      <c r="F159" s="200">
        <v>43614</v>
      </c>
      <c r="G159" s="200">
        <v>43625</v>
      </c>
      <c r="H159" s="199">
        <v>161703</v>
      </c>
      <c r="I159" s="199">
        <v>161703</v>
      </c>
      <c r="J159" s="199">
        <v>1.1299999999999999</v>
      </c>
      <c r="K159" s="199">
        <f t="shared" si="4"/>
        <v>182.72</v>
      </c>
    </row>
    <row r="160" spans="2:11" x14ac:dyDescent="0.25">
      <c r="B160" s="198">
        <v>133</v>
      </c>
      <c r="C160" s="271" t="s">
        <v>482</v>
      </c>
      <c r="D160" s="199" t="s">
        <v>556</v>
      </c>
      <c r="E160" s="199" t="s">
        <v>557</v>
      </c>
      <c r="F160" s="200">
        <v>43586</v>
      </c>
      <c r="G160" s="200">
        <v>43616</v>
      </c>
      <c r="H160" s="199">
        <v>91787</v>
      </c>
      <c r="I160" s="199">
        <v>91787</v>
      </c>
      <c r="J160" s="199">
        <v>1.1299999999999999</v>
      </c>
      <c r="K160" s="199">
        <f t="shared" si="4"/>
        <v>103.72</v>
      </c>
    </row>
    <row r="161" spans="2:17" x14ac:dyDescent="0.25">
      <c r="B161" s="198">
        <v>134</v>
      </c>
      <c r="C161" s="271" t="s">
        <v>482</v>
      </c>
      <c r="D161" s="199" t="s">
        <v>558</v>
      </c>
      <c r="E161" s="199" t="s">
        <v>559</v>
      </c>
      <c r="F161" s="200">
        <v>43586</v>
      </c>
      <c r="G161" s="200">
        <v>43616</v>
      </c>
      <c r="H161" s="199">
        <v>101456</v>
      </c>
      <c r="I161" s="199">
        <v>101456</v>
      </c>
      <c r="J161" s="199">
        <v>1.1299999999999999</v>
      </c>
      <c r="K161" s="199">
        <f t="shared" si="4"/>
        <v>114.65</v>
      </c>
    </row>
    <row r="162" spans="2:17" x14ac:dyDescent="0.25">
      <c r="B162" s="198">
        <v>135</v>
      </c>
      <c r="C162" s="271" t="s">
        <v>482</v>
      </c>
      <c r="D162" s="199" t="s">
        <v>560</v>
      </c>
      <c r="E162" s="199" t="s">
        <v>488</v>
      </c>
      <c r="F162" s="200">
        <v>43586</v>
      </c>
      <c r="G162" s="200">
        <v>43616</v>
      </c>
      <c r="H162" s="199">
        <v>246789</v>
      </c>
      <c r="I162" s="199">
        <v>246789</v>
      </c>
      <c r="J162" s="199">
        <v>1.1299999999999999</v>
      </c>
      <c r="K162" s="199">
        <f t="shared" si="4"/>
        <v>278.87</v>
      </c>
    </row>
    <row r="163" spans="2:17" x14ac:dyDescent="0.25">
      <c r="B163" s="198">
        <v>136</v>
      </c>
      <c r="C163" s="271" t="s">
        <v>482</v>
      </c>
      <c r="D163" s="199" t="s">
        <v>561</v>
      </c>
      <c r="E163" s="199" t="s">
        <v>496</v>
      </c>
      <c r="F163" s="200">
        <v>43586</v>
      </c>
      <c r="G163" s="200">
        <v>43616</v>
      </c>
      <c r="H163" s="199">
        <v>417772</v>
      </c>
      <c r="I163" s="199">
        <v>417772</v>
      </c>
      <c r="J163" s="199">
        <v>1.1299999999999999</v>
      </c>
      <c r="K163" s="199">
        <f t="shared" si="4"/>
        <v>472.08</v>
      </c>
    </row>
    <row r="164" spans="2:17" x14ac:dyDescent="0.25">
      <c r="B164" s="198">
        <v>137</v>
      </c>
      <c r="C164" s="271" t="s">
        <v>482</v>
      </c>
      <c r="D164" s="199" t="s">
        <v>562</v>
      </c>
      <c r="E164" s="199" t="s">
        <v>497</v>
      </c>
      <c r="F164" s="200">
        <v>43586</v>
      </c>
      <c r="G164" s="200">
        <v>43616</v>
      </c>
      <c r="H164" s="199">
        <v>226757</v>
      </c>
      <c r="I164" s="199">
        <v>226757</v>
      </c>
      <c r="J164" s="199">
        <v>1.1299999999999999</v>
      </c>
      <c r="K164" s="199">
        <f t="shared" si="4"/>
        <v>256.24</v>
      </c>
    </row>
    <row r="165" spans="2:17" x14ac:dyDescent="0.25">
      <c r="B165" s="198">
        <v>138</v>
      </c>
      <c r="C165" s="271" t="s">
        <v>482</v>
      </c>
      <c r="D165" s="199" t="s">
        <v>563</v>
      </c>
      <c r="E165" s="199" t="s">
        <v>498</v>
      </c>
      <c r="F165" s="200">
        <v>43586</v>
      </c>
      <c r="G165" s="200">
        <v>43616</v>
      </c>
      <c r="H165" s="199">
        <v>352100</v>
      </c>
      <c r="I165" s="199">
        <v>352100</v>
      </c>
      <c r="J165" s="199">
        <v>1.1299999999999999</v>
      </c>
      <c r="K165" s="199">
        <f t="shared" si="4"/>
        <v>397.87</v>
      </c>
    </row>
    <row r="166" spans="2:17" x14ac:dyDescent="0.25">
      <c r="B166" s="198">
        <v>139</v>
      </c>
      <c r="C166" s="271" t="s">
        <v>482</v>
      </c>
      <c r="D166" s="199" t="s">
        <v>564</v>
      </c>
      <c r="E166" s="199" t="s">
        <v>505</v>
      </c>
      <c r="F166" s="200">
        <v>43586</v>
      </c>
      <c r="G166" s="200">
        <v>43616</v>
      </c>
      <c r="H166" s="199">
        <v>405496</v>
      </c>
      <c r="I166" s="199">
        <v>405496</v>
      </c>
      <c r="J166" s="199">
        <v>1.1299999999999999</v>
      </c>
      <c r="K166" s="199">
        <f t="shared" si="4"/>
        <v>458.21</v>
      </c>
    </row>
    <row r="167" spans="2:17" x14ac:dyDescent="0.25">
      <c r="B167" s="46"/>
      <c r="C167" s="46"/>
      <c r="D167" s="78"/>
      <c r="E167" s="77"/>
      <c r="F167" s="76"/>
      <c r="G167" s="76"/>
      <c r="H167" s="221"/>
      <c r="I167" s="74"/>
      <c r="J167" s="180"/>
      <c r="K167" s="217"/>
      <c r="N167" s="180"/>
    </row>
    <row r="168" spans="2:17" x14ac:dyDescent="0.25">
      <c r="B168" s="46"/>
      <c r="C168" s="79"/>
      <c r="D168" s="78"/>
      <c r="E168" s="77"/>
      <c r="F168" s="76"/>
      <c r="G168" s="76"/>
      <c r="H168" s="75"/>
      <c r="I168" s="74"/>
      <c r="J168" s="180"/>
      <c r="K168" s="217"/>
      <c r="N168" s="180"/>
    </row>
    <row r="169" spans="2:17" x14ac:dyDescent="0.25">
      <c r="B169" s="46"/>
      <c r="C169" s="45"/>
      <c r="F169" s="201"/>
      <c r="G169" s="20"/>
      <c r="H169" s="20"/>
      <c r="I169" s="212"/>
      <c r="J169" s="213"/>
      <c r="K169" s="213"/>
      <c r="Q169" s="2" t="str">
        <f>TRIM(D30)</f>
        <v>OLVVOD_Volkswagen_AMCN_BU_10.01.18-09.29.19_464</v>
      </c>
    </row>
    <row r="170" spans="2:17" x14ac:dyDescent="0.25">
      <c r="B170" s="46"/>
      <c r="C170" s="45"/>
      <c r="F170" s="201"/>
      <c r="G170" s="180"/>
      <c r="I170" s="180"/>
      <c r="J170" s="217"/>
      <c r="K170" s="218"/>
      <c r="Q170" s="2" t="str">
        <f>TRIM(D31)</f>
        <v>OLVVOD_Volkswagen_AMCN_BU_10.01.18-09.29.19_464</v>
      </c>
    </row>
    <row r="171" spans="2:17" x14ac:dyDescent="0.25">
      <c r="B171" s="46"/>
      <c r="C171" s="45"/>
      <c r="F171" s="201"/>
      <c r="G171" s="47" t="s">
        <v>130</v>
      </c>
      <c r="H171" s="152" t="s">
        <v>488</v>
      </c>
      <c r="I171" s="151">
        <f>SUMIF(E28:E168,H171,I28:I168)</f>
        <v>42122451</v>
      </c>
      <c r="J171" s="214"/>
      <c r="K171" s="216">
        <f>SUMIF(E28:E168,H171,K28:K168)</f>
        <v>47598.359999999993</v>
      </c>
    </row>
    <row r="172" spans="2:17" x14ac:dyDescent="0.25">
      <c r="B172" s="46"/>
      <c r="C172" s="45"/>
      <c r="F172" s="201"/>
      <c r="G172" s="47"/>
      <c r="H172" s="152" t="s">
        <v>559</v>
      </c>
      <c r="I172" s="151">
        <f>SUMIF(E28:E168,H172,I28:I168)</f>
        <v>101456</v>
      </c>
      <c r="J172" s="214"/>
      <c r="K172" s="216">
        <f>SUMIF(E28:E168,H172,K28:K168)</f>
        <v>114.65</v>
      </c>
    </row>
    <row r="173" spans="2:17" x14ac:dyDescent="0.25">
      <c r="B173" s="46"/>
      <c r="C173" s="45"/>
      <c r="F173" s="201"/>
      <c r="G173" s="47"/>
      <c r="H173" s="152" t="s">
        <v>557</v>
      </c>
      <c r="I173" s="151">
        <f>SUMIF(E28:E168,H173,I28:I168)</f>
        <v>91787</v>
      </c>
      <c r="J173" s="214"/>
      <c r="K173" s="216">
        <f>SUMIF(E28:E168,H173,K28:K168)</f>
        <v>103.72</v>
      </c>
    </row>
    <row r="174" spans="2:17" x14ac:dyDescent="0.25">
      <c r="B174" s="46"/>
      <c r="C174" s="45"/>
      <c r="F174" s="201"/>
      <c r="G174" s="47"/>
      <c r="H174" s="152" t="s">
        <v>497</v>
      </c>
      <c r="I174" s="151">
        <f>SUMIF(E28:E168,H174,I28:I168)</f>
        <v>6450106</v>
      </c>
      <c r="J174" s="214"/>
      <c r="K174" s="216">
        <f>SUMIF(E28:E168,H174,K28:K168)</f>
        <v>7288.6299999999992</v>
      </c>
    </row>
    <row r="175" spans="2:17" x14ac:dyDescent="0.25">
      <c r="B175" s="46"/>
      <c r="C175" s="45"/>
      <c r="F175" s="201"/>
      <c r="G175" s="47"/>
      <c r="H175" s="152" t="s">
        <v>498</v>
      </c>
      <c r="I175" s="151">
        <f>SUMIF(E28:E168,H175,I28:I168)</f>
        <v>9535978</v>
      </c>
      <c r="J175" s="214"/>
      <c r="K175" s="216">
        <f>SUMIF(E28:E168,H175,K28:K168)</f>
        <v>10775.650000000001</v>
      </c>
    </row>
    <row r="176" spans="2:17" x14ac:dyDescent="0.25">
      <c r="B176" s="46"/>
      <c r="C176" s="45"/>
      <c r="F176" s="201"/>
      <c r="G176" s="47"/>
      <c r="H176" s="152" t="s">
        <v>496</v>
      </c>
      <c r="I176" s="151">
        <f>SUMIF(E28:E168,H176,I28:I168)</f>
        <v>9622311</v>
      </c>
      <c r="J176" s="214"/>
      <c r="K176" s="216">
        <f>SUMIF(E28:E168,H176,K28:K168)</f>
        <v>10873.21</v>
      </c>
    </row>
    <row r="177" spans="2:14" x14ac:dyDescent="0.25">
      <c r="B177" s="46"/>
      <c r="C177" s="45"/>
      <c r="F177" s="201"/>
      <c r="G177" s="47"/>
      <c r="H177" s="152" t="s">
        <v>505</v>
      </c>
      <c r="I177" s="151">
        <f>SUMIF(E28:E168,H177,I28:I168)</f>
        <v>10841372</v>
      </c>
      <c r="J177" s="214"/>
      <c r="K177" s="216">
        <f>SUMIF(E28:E168,H177,K28:K168)</f>
        <v>12250.739999999998</v>
      </c>
    </row>
    <row r="178" spans="2:14" x14ac:dyDescent="0.25">
      <c r="B178" s="46"/>
      <c r="C178" s="45"/>
      <c r="F178" s="201"/>
      <c r="G178" s="47"/>
      <c r="H178" s="152" t="s">
        <v>565</v>
      </c>
      <c r="I178" s="73">
        <f>SUMIF(E28:E168,H178,I28:I168)</f>
        <v>0</v>
      </c>
      <c r="J178" s="214"/>
      <c r="K178" s="222">
        <f>SUMIF(E28:E168,H178,K28:K168)</f>
        <v>0</v>
      </c>
    </row>
    <row r="179" spans="2:14" x14ac:dyDescent="0.25">
      <c r="B179" s="46"/>
      <c r="C179" s="45"/>
      <c r="F179" s="201"/>
      <c r="G179" s="20"/>
      <c r="H179" s="21"/>
      <c r="I179" s="20"/>
      <c r="J179" s="212"/>
      <c r="K179" s="213"/>
    </row>
    <row r="180" spans="2:14" x14ac:dyDescent="0.25">
      <c r="B180" s="46"/>
      <c r="C180" s="45"/>
      <c r="F180" s="201"/>
      <c r="G180" s="180"/>
      <c r="I180" s="180"/>
      <c r="J180" s="217"/>
      <c r="K180" s="218"/>
    </row>
    <row r="181" spans="2:14" x14ac:dyDescent="0.25">
      <c r="G181" s="23" t="s">
        <v>566</v>
      </c>
      <c r="H181" s="180"/>
      <c r="I181" s="180">
        <f>SUM(I32:I38)</f>
        <v>4025821</v>
      </c>
      <c r="K181" s="219">
        <f>SUM(K32:K38)</f>
        <v>4549.18</v>
      </c>
    </row>
    <row r="183" spans="2:14" x14ac:dyDescent="0.25">
      <c r="B183" s="32" t="s">
        <v>132</v>
      </c>
      <c r="C183" s="24"/>
      <c r="D183" s="72" t="s">
        <v>567</v>
      </c>
      <c r="E183" s="24"/>
      <c r="F183" s="24"/>
      <c r="G183" s="24"/>
      <c r="H183" s="24"/>
      <c r="I183" s="24"/>
      <c r="J183" s="24"/>
      <c r="K183" s="25"/>
    </row>
    <row r="184" spans="2:14" x14ac:dyDescent="0.25">
      <c r="B184" s="26"/>
      <c r="C184" s="27"/>
      <c r="D184" s="27"/>
      <c r="E184" s="27"/>
      <c r="F184" s="27"/>
      <c r="G184" s="27"/>
      <c r="H184" s="27"/>
      <c r="I184" s="27"/>
      <c r="J184" s="27"/>
      <c r="K184" s="28"/>
      <c r="N184" s="219"/>
    </row>
    <row r="185" spans="2:14" x14ac:dyDescent="0.25"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7" spans="2:14" x14ac:dyDescent="0.25">
      <c r="J187" s="152" t="s">
        <v>488</v>
      </c>
      <c r="K187" s="207">
        <f>SUMIF(E28:E168,J187,K28:K168)</f>
        <v>47598.359999999993</v>
      </c>
    </row>
    <row r="188" spans="2:14" x14ac:dyDescent="0.25">
      <c r="J188" s="152" t="s">
        <v>559</v>
      </c>
      <c r="K188" s="207">
        <f>SUMIF(E28:E168,J188,K28:K168)</f>
        <v>114.65</v>
      </c>
    </row>
    <row r="189" spans="2:14" x14ac:dyDescent="0.25">
      <c r="B189" s="10" t="s">
        <v>133</v>
      </c>
      <c r="J189" s="152" t="s">
        <v>557</v>
      </c>
      <c r="K189" s="207">
        <f>SUMIF(E28:E168,J189,K28:K168)</f>
        <v>103.72</v>
      </c>
    </row>
    <row r="190" spans="2:14" x14ac:dyDescent="0.25">
      <c r="J190" s="152" t="s">
        <v>497</v>
      </c>
      <c r="K190" s="207">
        <f>SUMIF(E28:E168,J190,K28:K168)</f>
        <v>7288.6299999999992</v>
      </c>
    </row>
    <row r="191" spans="2:14" x14ac:dyDescent="0.25">
      <c r="J191" s="152" t="s">
        <v>498</v>
      </c>
      <c r="K191" s="207">
        <f>SUMIF(E28:E168,J191,K28:K168)</f>
        <v>10775.650000000001</v>
      </c>
    </row>
    <row r="192" spans="2:14" x14ac:dyDescent="0.25">
      <c r="G192" s="3"/>
      <c r="J192" s="152" t="s">
        <v>496</v>
      </c>
      <c r="K192" s="207">
        <f>SUMIF(E28:E168,J192,K28:K168)</f>
        <v>10873.21</v>
      </c>
    </row>
    <row r="193" spans="3:11" x14ac:dyDescent="0.25">
      <c r="J193" s="152" t="s">
        <v>505</v>
      </c>
      <c r="K193" s="207">
        <f>SUMIF(E28:E168,J193,K28:K168)</f>
        <v>12250.739999999998</v>
      </c>
    </row>
    <row r="194" spans="3:11" x14ac:dyDescent="0.25">
      <c r="C194" s="15" t="s">
        <v>4</v>
      </c>
      <c r="D194" s="71"/>
      <c r="E194" s="14" t="s">
        <v>0</v>
      </c>
      <c r="F194" s="12" t="str">
        <f>K1</f>
        <v>06/04/2019</v>
      </c>
      <c r="J194" s="152" t="s">
        <v>565</v>
      </c>
      <c r="K194" s="207">
        <f>SUMIF(E28:E168,J194,K28:K168)</f>
        <v>0</v>
      </c>
    </row>
    <row r="195" spans="3:11" x14ac:dyDescent="0.25">
      <c r="C195" s="9" t="s">
        <v>8</v>
      </c>
      <c r="D195" s="30"/>
      <c r="E195" s="22" t="s">
        <v>2</v>
      </c>
      <c r="F195" s="13">
        <f>K2</f>
        <v>8473</v>
      </c>
      <c r="K195" s="21"/>
    </row>
    <row r="196" spans="3:11" x14ac:dyDescent="0.25">
      <c r="C196" s="16" t="s">
        <v>6</v>
      </c>
      <c r="D196" s="70"/>
      <c r="E196" s="22" t="s">
        <v>134</v>
      </c>
      <c r="F196" s="13" t="str">
        <f>D20</f>
        <v>AMC</v>
      </c>
    </row>
    <row r="197" spans="3:11" x14ac:dyDescent="0.25">
      <c r="C197" s="17" t="s">
        <v>7</v>
      </c>
      <c r="D197" s="69"/>
      <c r="J197" s="36" t="s">
        <v>135</v>
      </c>
      <c r="K197" s="220">
        <f>SUM(K28:K168)</f>
        <v>89004.959999999992</v>
      </c>
    </row>
    <row r="198" spans="3:11" x14ac:dyDescent="0.25">
      <c r="I198" s="11"/>
    </row>
  </sheetData>
  <autoFilter ref="B27:K28" xr:uid="{00000000-0009-0000-0000-000002000000}"/>
  <mergeCells count="10">
    <mergeCell ref="G11:K11"/>
    <mergeCell ref="G12:K12"/>
    <mergeCell ref="G13:K13"/>
    <mergeCell ref="G15:K15"/>
    <mergeCell ref="G4:K4"/>
    <mergeCell ref="G5:K5"/>
    <mergeCell ref="G6:K6"/>
    <mergeCell ref="G7:K7"/>
    <mergeCell ref="G8:K8"/>
    <mergeCell ref="G9:K9"/>
  </mergeCells>
  <hyperlinks>
    <hyperlink ref="B10" r:id="rId1" xr:uid="{00000000-0004-0000-0200-000000000000}"/>
    <hyperlink ref="D16" r:id="rId2" xr:uid="{00000000-0004-0000-0200-000001000000}"/>
    <hyperlink ref="B10" r:id="rId3" xr:uid="{00000000-0004-0000-0200-000002000000}"/>
    <hyperlink ref="D16" r:id="rId4" xr:uid="{00000000-0004-0000-0200-000003000000}"/>
    <hyperlink ref="B10" r:id="rId5" xr:uid="{00000000-0004-0000-0200-000004000000}"/>
    <hyperlink ref="D16" r:id="rId6" xr:uid="{00000000-0004-0000-0200-000005000000}"/>
    <hyperlink ref="B10" r:id="rId7" xr:uid="{00000000-0004-0000-0200-000006000000}"/>
    <hyperlink ref="D16" r:id="rId8" xr:uid="{00000000-0004-0000-0200-000007000000}"/>
    <hyperlink ref="B10" r:id="rId9" xr:uid="{00000000-0004-0000-0200-000008000000}"/>
    <hyperlink ref="D16" r:id="rId10" xr:uid="{00000000-0004-0000-0200-000009000000}"/>
    <hyperlink ref="B10" r:id="rId11" xr:uid="{00000000-0004-0000-0200-00000A000000}"/>
    <hyperlink ref="D16" r:id="rId12" xr:uid="{00000000-0004-0000-0200-00000B000000}"/>
    <hyperlink ref="B10" r:id="rId13" xr:uid="{00000000-0004-0000-0200-00000C000000}"/>
    <hyperlink ref="D16" r:id="rId14" xr:uid="{00000000-0004-0000-0200-00000D000000}"/>
    <hyperlink ref="B10" r:id="rId15" xr:uid="{00000000-0004-0000-0200-00000E000000}"/>
    <hyperlink ref="D16" r:id="rId16" xr:uid="{00000000-0004-0000-0200-00000F000000}"/>
    <hyperlink ref="B10" r:id="rId17" xr:uid="{00000000-0004-0000-0200-000010000000}"/>
    <hyperlink ref="D16" r:id="rId18" xr:uid="{00000000-0004-0000-0200-000011000000}"/>
    <hyperlink ref="B10" r:id="rId19" xr:uid="{00000000-0004-0000-0200-000012000000}"/>
    <hyperlink ref="D16" r:id="rId20" xr:uid="{00000000-0004-0000-0200-000013000000}"/>
    <hyperlink ref="B10" r:id="rId21" xr:uid="{00000000-0004-0000-0200-000014000000}"/>
    <hyperlink ref="D16" r:id="rId22" xr:uid="{00000000-0004-0000-0200-000015000000}"/>
    <hyperlink ref="B10" r:id="rId23" xr:uid="{00000000-0004-0000-0200-000016000000}"/>
    <hyperlink ref="D16" r:id="rId24" xr:uid="{00000000-0004-0000-0200-000017000000}"/>
    <hyperlink ref="B10" r:id="rId25" xr:uid="{00000000-0004-0000-0200-000018000000}"/>
    <hyperlink ref="D16" r:id="rId26" xr:uid="{00000000-0004-0000-0200-000019000000}"/>
    <hyperlink ref="B10" r:id="rId27" xr:uid="{00000000-0004-0000-0200-00001A000000}"/>
    <hyperlink ref="D16" r:id="rId28" xr:uid="{00000000-0004-0000-0200-00001B000000}"/>
    <hyperlink ref="B10" r:id="rId29" xr:uid="{00000000-0004-0000-0200-00001C000000}"/>
    <hyperlink ref="D16" r:id="rId30" xr:uid="{00000000-0004-0000-0200-00001D000000}"/>
    <hyperlink ref="B10" r:id="rId31" xr:uid="{00000000-0004-0000-0200-00001E000000}"/>
    <hyperlink ref="D16" r:id="rId32" xr:uid="{00000000-0004-0000-0200-00001F000000}"/>
    <hyperlink ref="B10" r:id="rId33" xr:uid="{00000000-0004-0000-0200-000020000000}"/>
    <hyperlink ref="D16" r:id="rId34" xr:uid="{00000000-0004-0000-0200-000021000000}"/>
    <hyperlink ref="B10" r:id="rId35" xr:uid="{00000000-0004-0000-0200-000022000000}"/>
    <hyperlink ref="D16" r:id="rId36" xr:uid="{00000000-0004-0000-0200-000023000000}"/>
    <hyperlink ref="B10" r:id="rId37" xr:uid="{00000000-0004-0000-0200-000024000000}"/>
    <hyperlink ref="D16" r:id="rId38" xr:uid="{00000000-0004-0000-0200-000025000000}"/>
    <hyperlink ref="B10" r:id="rId39" xr:uid="{00000000-0004-0000-0200-000026000000}"/>
    <hyperlink ref="D16" r:id="rId40" xr:uid="{00000000-0004-0000-0200-000027000000}"/>
  </hyperlinks>
  <printOptions horizontalCentered="1"/>
  <pageMargins left="0.5" right="0.5" top="0.5" bottom="0.6" header="0.2" footer="0.2"/>
  <pageSetup scale="4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S340"/>
  <sheetViews>
    <sheetView showGridLines="0" topLeftCell="A308" zoomScale="70" zoomScaleNormal="70" zoomScalePageLayoutView="80" workbookViewId="0">
      <selection activeCell="F325" sqref="F325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85.140625" style="2" bestFit="1" customWidth="1"/>
    <col min="5" max="5" width="19.28515625" style="2" bestFit="1" customWidth="1"/>
    <col min="6" max="6" width="13" style="2" bestFit="1" customWidth="1"/>
    <col min="7" max="7" width="11.7109375" style="2" bestFit="1" customWidth="1"/>
    <col min="8" max="8" width="14.7109375" style="151" bestFit="1" customWidth="1"/>
    <col min="9" max="9" width="18.42578125" style="2" bestFit="1" customWidth="1"/>
    <col min="10" max="10" width="17.28515625" style="2" bestFit="1" customWidth="1"/>
    <col min="11" max="11" width="15" style="2" bestFit="1" customWidth="1"/>
    <col min="12" max="12" width="2.7109375" style="2" customWidth="1"/>
    <col min="13" max="13" width="21.7109375" style="2" customWidth="1"/>
    <col min="14" max="14" width="20.42578125" style="2" customWidth="1"/>
    <col min="15" max="15" width="18.28515625" style="2" bestFit="1" customWidth="1"/>
    <col min="16" max="16" width="12.28515625" style="2" bestFit="1" customWidth="1"/>
    <col min="17" max="17" width="16.7109375" style="2" bestFit="1" customWidth="1"/>
    <col min="18" max="18" width="12.140625" style="2" bestFit="1" customWidth="1"/>
    <col min="19" max="19" width="13.140625" style="2" bestFit="1" customWidth="1"/>
    <col min="20" max="20" width="10.7109375" style="2" bestFit="1" customWidth="1"/>
    <col min="21" max="21" width="8.7109375" style="2" customWidth="1"/>
    <col min="22" max="16384" width="8.7109375" style="2"/>
  </cols>
  <sheetData>
    <row r="1" spans="1:19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9" x14ac:dyDescent="0.25">
      <c r="B2" s="62"/>
      <c r="C2" s="62"/>
      <c r="D2" s="62"/>
      <c r="E2" s="62"/>
      <c r="F2" s="62"/>
      <c r="G2" s="62"/>
      <c r="H2" s="62"/>
      <c r="J2" s="23" t="s">
        <v>2</v>
      </c>
      <c r="K2" s="143">
        <v>8474</v>
      </c>
    </row>
    <row r="3" spans="1:19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9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9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9" x14ac:dyDescent="0.25">
      <c r="B6" s="65" t="s">
        <v>4</v>
      </c>
      <c r="C6" s="62"/>
      <c r="D6" s="62"/>
      <c r="E6" s="62"/>
      <c r="F6" s="62"/>
      <c r="G6" s="255" t="s">
        <v>4</v>
      </c>
      <c r="H6" s="243"/>
      <c r="I6" s="243"/>
      <c r="J6" s="243"/>
      <c r="K6" s="243"/>
    </row>
    <row r="7" spans="1:19" x14ac:dyDescent="0.25">
      <c r="B7" s="64" t="s">
        <v>6</v>
      </c>
      <c r="C7" s="62"/>
      <c r="D7" s="62"/>
      <c r="E7" s="62"/>
      <c r="F7" s="62"/>
      <c r="G7" s="252" t="s">
        <v>8</v>
      </c>
      <c r="H7" s="253"/>
      <c r="I7" s="245"/>
      <c r="J7" s="245"/>
      <c r="K7" s="245"/>
    </row>
    <row r="8" spans="1:19" x14ac:dyDescent="0.25">
      <c r="B8" s="64" t="s">
        <v>7</v>
      </c>
      <c r="C8" s="62"/>
      <c r="D8" s="182"/>
      <c r="E8" s="182"/>
      <c r="F8" s="182"/>
      <c r="G8" s="246" t="s">
        <v>6</v>
      </c>
      <c r="H8" s="253"/>
      <c r="I8" s="245"/>
      <c r="J8" s="245"/>
      <c r="K8" s="245"/>
    </row>
    <row r="9" spans="1:19" x14ac:dyDescent="0.25">
      <c r="B9" s="1" t="s">
        <v>9</v>
      </c>
      <c r="C9" s="182"/>
      <c r="D9" s="62"/>
      <c r="E9" s="62"/>
      <c r="F9" s="62"/>
      <c r="G9" s="246" t="s">
        <v>7</v>
      </c>
      <c r="H9" s="253"/>
      <c r="I9" s="245"/>
      <c r="J9" s="245"/>
      <c r="K9" s="245"/>
    </row>
    <row r="10" spans="1:19" x14ac:dyDescent="0.25">
      <c r="B10" s="63" t="s">
        <v>10</v>
      </c>
      <c r="C10" s="182"/>
      <c r="D10" s="62"/>
      <c r="E10" s="62"/>
      <c r="F10" s="62"/>
      <c r="H10" s="2"/>
    </row>
    <row r="11" spans="1:19" x14ac:dyDescent="0.25">
      <c r="C11" s="61"/>
      <c r="D11" s="59"/>
      <c r="E11" s="59"/>
      <c r="F11" s="59"/>
      <c r="G11" s="244" t="s">
        <v>11</v>
      </c>
      <c r="H11" s="253"/>
      <c r="I11" s="245"/>
      <c r="J11" s="245"/>
      <c r="K11" s="245"/>
      <c r="P11" s="189"/>
      <c r="R11" s="180"/>
    </row>
    <row r="12" spans="1:19" x14ac:dyDescent="0.25">
      <c r="B12" s="54" t="s">
        <v>12</v>
      </c>
      <c r="C12" s="59"/>
      <c r="D12" s="58" t="s">
        <v>568</v>
      </c>
      <c r="E12" s="59"/>
      <c r="F12" s="59"/>
      <c r="G12" s="247" t="s">
        <v>14</v>
      </c>
      <c r="H12" s="253"/>
      <c r="I12" s="245"/>
      <c r="J12" s="245"/>
      <c r="K12" s="245"/>
    </row>
    <row r="13" spans="1:19" x14ac:dyDescent="0.25">
      <c r="C13" s="59"/>
      <c r="D13" s="58" t="s">
        <v>569</v>
      </c>
      <c r="E13" s="59"/>
      <c r="F13" s="59"/>
      <c r="G13" s="248" t="s">
        <v>16</v>
      </c>
      <c r="H13" s="253"/>
      <c r="I13" s="245"/>
      <c r="J13" s="245"/>
      <c r="K13" s="245"/>
      <c r="P13" s="189"/>
    </row>
    <row r="14" spans="1:19" x14ac:dyDescent="0.25">
      <c r="C14" s="59"/>
      <c r="D14" s="58"/>
      <c r="E14" s="185"/>
      <c r="F14" s="185"/>
      <c r="G14" s="182"/>
      <c r="H14" s="182"/>
      <c r="I14" s="182"/>
      <c r="J14" s="182"/>
      <c r="K14" s="182"/>
    </row>
    <row r="15" spans="1:19" x14ac:dyDescent="0.25">
      <c r="A15" s="2" t="s">
        <v>18</v>
      </c>
      <c r="C15" s="185"/>
      <c r="D15" s="58"/>
      <c r="E15" s="185"/>
      <c r="F15" s="185"/>
      <c r="G15" s="254" t="s">
        <v>20</v>
      </c>
      <c r="H15" s="251"/>
      <c r="I15" s="251"/>
      <c r="J15" s="251"/>
      <c r="K15" s="251"/>
      <c r="P15" s="190"/>
      <c r="R15" s="180"/>
    </row>
    <row r="16" spans="1:19" x14ac:dyDescent="0.25">
      <c r="D16" s="57" t="s">
        <v>570</v>
      </c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  <c r="N16" s="189"/>
      <c r="P16" s="190"/>
      <c r="R16" s="180"/>
      <c r="S16" s="180"/>
    </row>
    <row r="17" spans="2:19" x14ac:dyDescent="0.25">
      <c r="C17" s="185"/>
      <c r="E17" s="185"/>
      <c r="F17" s="185"/>
      <c r="G17" s="172"/>
      <c r="H17" s="49" t="s">
        <v>25</v>
      </c>
      <c r="I17" s="191">
        <v>1.28</v>
      </c>
      <c r="J17" s="51"/>
      <c r="K17" s="48"/>
      <c r="M17" s="19"/>
      <c r="N17" s="190"/>
      <c r="P17" s="190"/>
    </row>
    <row r="18" spans="2:19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1.1299999999999999</v>
      </c>
      <c r="J18" s="81"/>
      <c r="K18" s="81"/>
      <c r="L18" s="172"/>
      <c r="N18" s="180"/>
      <c r="O18" s="180"/>
      <c r="P18" s="189"/>
      <c r="Q18" s="190"/>
      <c r="S18" s="180"/>
    </row>
    <row r="19" spans="2:19" x14ac:dyDescent="0.25">
      <c r="B19" s="56" t="s">
        <v>28</v>
      </c>
      <c r="D19" s="55">
        <v>43616</v>
      </c>
      <c r="E19" s="185"/>
      <c r="F19" s="185"/>
      <c r="G19" s="192"/>
      <c r="H19" s="193" t="s">
        <v>29</v>
      </c>
      <c r="I19" s="194">
        <v>0.99</v>
      </c>
      <c r="J19" s="195">
        <f>SUM(I28:I306) + D22</f>
        <v>590720623</v>
      </c>
      <c r="K19" s="196"/>
      <c r="M19" s="180"/>
      <c r="N19" s="180"/>
      <c r="O19" s="180"/>
      <c r="P19" s="190"/>
    </row>
    <row r="20" spans="2:19" x14ac:dyDescent="0.25">
      <c r="B20" s="54" t="s">
        <v>30</v>
      </c>
      <c r="D20" s="181" t="s">
        <v>571</v>
      </c>
      <c r="E20" s="185"/>
      <c r="F20" s="185"/>
      <c r="G20" s="172"/>
      <c r="H20" s="49" t="s">
        <v>32</v>
      </c>
      <c r="I20" s="191">
        <v>0.85</v>
      </c>
      <c r="J20" s="51"/>
      <c r="K20" s="48"/>
      <c r="M20" s="180"/>
      <c r="N20" s="180"/>
      <c r="O20" s="180"/>
    </row>
    <row r="21" spans="2:19" x14ac:dyDescent="0.25">
      <c r="B21" s="54" t="s">
        <v>33</v>
      </c>
      <c r="D21" s="181" t="s">
        <v>572</v>
      </c>
      <c r="E21" s="185"/>
      <c r="F21" s="185"/>
      <c r="G21" s="172"/>
      <c r="H21" s="49" t="s">
        <v>35</v>
      </c>
      <c r="I21" s="191">
        <v>0.71</v>
      </c>
      <c r="J21" s="51"/>
      <c r="K21" s="48"/>
      <c r="M21" s="180"/>
      <c r="N21" s="190"/>
      <c r="O21" s="180"/>
      <c r="P21" s="190"/>
    </row>
    <row r="22" spans="2:19" x14ac:dyDescent="0.25">
      <c r="B22" s="10" t="s">
        <v>36</v>
      </c>
      <c r="D22" s="19">
        <v>452477098</v>
      </c>
      <c r="E22" s="185"/>
      <c r="F22" s="185"/>
      <c r="G22" s="172"/>
      <c r="H22" s="49" t="s">
        <v>37</v>
      </c>
      <c r="I22" s="191">
        <v>0.61</v>
      </c>
      <c r="J22" s="197"/>
      <c r="K22" s="48"/>
      <c r="M22" s="180"/>
      <c r="N22" s="190"/>
      <c r="P22" s="180"/>
      <c r="Q22" s="180"/>
    </row>
    <row r="23" spans="2:19" x14ac:dyDescent="0.25">
      <c r="B23" s="10"/>
      <c r="D23" s="19"/>
      <c r="E23" s="185"/>
      <c r="F23" s="185"/>
      <c r="G23" s="172"/>
      <c r="H23" s="49" t="s">
        <v>38</v>
      </c>
      <c r="I23" s="191">
        <v>0.57999999999999996</v>
      </c>
      <c r="J23" s="197"/>
      <c r="K23" s="48"/>
      <c r="M23" s="180"/>
      <c r="N23" s="190"/>
      <c r="P23" s="180"/>
      <c r="Q23" s="190"/>
    </row>
    <row r="24" spans="2:19" x14ac:dyDescent="0.25">
      <c r="B24" s="10"/>
      <c r="D24" s="19"/>
      <c r="E24" s="185"/>
      <c r="F24" s="185"/>
      <c r="G24" s="172"/>
      <c r="H24" s="49" t="s">
        <v>39</v>
      </c>
      <c r="I24" s="191">
        <v>0.55000000000000004</v>
      </c>
      <c r="J24" s="197"/>
      <c r="K24" s="48"/>
      <c r="M24" s="180"/>
      <c r="N24" s="190"/>
      <c r="P24" s="180"/>
      <c r="Q24" s="190"/>
    </row>
    <row r="25" spans="2:19" x14ac:dyDescent="0.25">
      <c r="B25" s="10"/>
      <c r="D25" s="19"/>
      <c r="E25" s="185"/>
      <c r="F25" s="185"/>
      <c r="G25" s="172"/>
      <c r="H25" s="49" t="s">
        <v>40</v>
      </c>
      <c r="I25" s="191">
        <v>0.5</v>
      </c>
      <c r="J25" s="197"/>
      <c r="K25" s="48"/>
      <c r="N25" s="190"/>
      <c r="P25" s="180"/>
      <c r="Q25" s="190"/>
    </row>
    <row r="26" spans="2:19" x14ac:dyDescent="0.25">
      <c r="B26" s="185"/>
      <c r="C26" s="185"/>
      <c r="D26" s="185"/>
      <c r="E26" s="185"/>
      <c r="F26" s="185"/>
      <c r="G26" s="185"/>
      <c r="H26" s="185"/>
      <c r="I26" s="185"/>
      <c r="J26" s="185"/>
      <c r="L26" s="182"/>
      <c r="M26" s="182"/>
      <c r="N26" s="190"/>
      <c r="P26" s="180"/>
      <c r="Q26" s="180"/>
    </row>
    <row r="27" spans="2:19" ht="47.2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  <c r="N27" s="190"/>
    </row>
    <row r="28" spans="2:19" x14ac:dyDescent="0.25">
      <c r="B28" s="198">
        <v>1</v>
      </c>
      <c r="C28" s="199">
        <v>10071977</v>
      </c>
      <c r="D28" s="199" t="s">
        <v>573</v>
      </c>
      <c r="E28" s="199" t="s">
        <v>568</v>
      </c>
      <c r="F28" s="200">
        <v>43343</v>
      </c>
      <c r="G28" s="200">
        <v>43645</v>
      </c>
      <c r="H28" s="199">
        <v>881202</v>
      </c>
      <c r="I28" s="199">
        <v>881202</v>
      </c>
      <c r="J28" s="199">
        <v>0.99</v>
      </c>
      <c r="K28" s="199">
        <f t="shared" ref="K28:K91" si="0">ROUND(I28*(J28/1000),2)</f>
        <v>872.39</v>
      </c>
    </row>
    <row r="29" spans="2:19" ht="16.5" customHeight="1" thickBot="1" x14ac:dyDescent="0.3">
      <c r="B29" s="198">
        <v>2</v>
      </c>
      <c r="C29" s="199">
        <v>10071981</v>
      </c>
      <c r="D29" s="199" t="s">
        <v>574</v>
      </c>
      <c r="E29" s="199" t="s">
        <v>568</v>
      </c>
      <c r="F29" s="200">
        <v>43343</v>
      </c>
      <c r="G29" s="200">
        <v>43586</v>
      </c>
      <c r="H29" s="199">
        <v>65</v>
      </c>
      <c r="I29" s="199">
        <v>65</v>
      </c>
      <c r="J29" s="199">
        <v>0.99</v>
      </c>
      <c r="K29" s="199">
        <f t="shared" si="0"/>
        <v>0.06</v>
      </c>
    </row>
    <row r="30" spans="2:19" ht="16.5" customHeight="1" thickTop="1" x14ac:dyDescent="0.25">
      <c r="B30" s="198">
        <v>3</v>
      </c>
      <c r="C30" s="199">
        <v>10072008</v>
      </c>
      <c r="D30" s="199" t="s">
        <v>575</v>
      </c>
      <c r="E30" s="199" t="s">
        <v>568</v>
      </c>
      <c r="F30" s="200">
        <v>43353</v>
      </c>
      <c r="G30" s="200">
        <v>43646</v>
      </c>
      <c r="H30" s="199">
        <v>15353</v>
      </c>
      <c r="I30" s="199">
        <v>15353</v>
      </c>
      <c r="J30" s="199">
        <v>0.99</v>
      </c>
      <c r="K30" s="199">
        <f t="shared" si="0"/>
        <v>15.2</v>
      </c>
    </row>
    <row r="31" spans="2:19" x14ac:dyDescent="0.25">
      <c r="B31" s="198">
        <v>4</v>
      </c>
      <c r="C31" s="199">
        <v>10072049</v>
      </c>
      <c r="D31" s="199" t="s">
        <v>576</v>
      </c>
      <c r="E31" s="199" t="s">
        <v>568</v>
      </c>
      <c r="F31" s="200">
        <v>43367</v>
      </c>
      <c r="G31" s="200">
        <v>43623</v>
      </c>
      <c r="H31" s="199">
        <v>445085</v>
      </c>
      <c r="I31" s="199">
        <v>445085</v>
      </c>
      <c r="J31" s="199">
        <v>0.99</v>
      </c>
      <c r="K31" s="199">
        <f t="shared" si="0"/>
        <v>440.63</v>
      </c>
    </row>
    <row r="32" spans="2:19" x14ac:dyDescent="0.25">
      <c r="B32" s="198">
        <v>5</v>
      </c>
      <c r="C32" s="199">
        <v>10072051</v>
      </c>
      <c r="D32" s="199" t="s">
        <v>577</v>
      </c>
      <c r="E32" s="199" t="s">
        <v>568</v>
      </c>
      <c r="F32" s="200">
        <v>43368</v>
      </c>
      <c r="G32" s="200">
        <v>43646</v>
      </c>
      <c r="H32" s="199">
        <v>344127</v>
      </c>
      <c r="I32" s="199">
        <v>344127</v>
      </c>
      <c r="J32" s="199">
        <v>0.99</v>
      </c>
      <c r="K32" s="199">
        <f t="shared" si="0"/>
        <v>340.69</v>
      </c>
    </row>
    <row r="33" spans="2:11" x14ac:dyDescent="0.25">
      <c r="B33" s="198">
        <v>6</v>
      </c>
      <c r="C33" s="199">
        <v>10072051</v>
      </c>
      <c r="D33" s="199" t="s">
        <v>577</v>
      </c>
      <c r="E33" s="199" t="s">
        <v>578</v>
      </c>
      <c r="F33" s="200">
        <v>43368</v>
      </c>
      <c r="G33" s="200">
        <v>43646</v>
      </c>
      <c r="H33" s="199">
        <v>10799</v>
      </c>
      <c r="I33" s="199">
        <v>10799</v>
      </c>
      <c r="J33" s="199">
        <v>0.99</v>
      </c>
      <c r="K33" s="199">
        <f t="shared" si="0"/>
        <v>10.69</v>
      </c>
    </row>
    <row r="34" spans="2:11" x14ac:dyDescent="0.25">
      <c r="B34" s="198">
        <v>7</v>
      </c>
      <c r="C34" s="199">
        <v>10072068</v>
      </c>
      <c r="D34" s="199" t="s">
        <v>579</v>
      </c>
      <c r="E34" s="199" t="s">
        <v>568</v>
      </c>
      <c r="F34" s="200">
        <v>43374</v>
      </c>
      <c r="G34" s="200">
        <v>43604</v>
      </c>
      <c r="H34" s="199">
        <v>140265</v>
      </c>
      <c r="I34" s="199">
        <v>140265</v>
      </c>
      <c r="J34" s="199">
        <v>0.99</v>
      </c>
      <c r="K34" s="199">
        <f t="shared" si="0"/>
        <v>138.86000000000001</v>
      </c>
    </row>
    <row r="35" spans="2:11" ht="16.5" customHeight="1" thickBot="1" x14ac:dyDescent="0.3">
      <c r="B35" s="198">
        <v>8</v>
      </c>
      <c r="C35" s="199">
        <v>10072068</v>
      </c>
      <c r="D35" s="199" t="s">
        <v>579</v>
      </c>
      <c r="E35" s="199" t="s">
        <v>578</v>
      </c>
      <c r="F35" s="200">
        <v>43374</v>
      </c>
      <c r="G35" s="200">
        <v>43604</v>
      </c>
      <c r="H35" s="199">
        <v>3926</v>
      </c>
      <c r="I35" s="199">
        <v>3926</v>
      </c>
      <c r="J35" s="199">
        <v>0.99</v>
      </c>
      <c r="K35" s="199">
        <f t="shared" si="0"/>
        <v>3.89</v>
      </c>
    </row>
    <row r="36" spans="2:11" ht="16.5" customHeight="1" thickTop="1" x14ac:dyDescent="0.25">
      <c r="B36" s="198">
        <v>9</v>
      </c>
      <c r="C36" s="199">
        <v>10072087</v>
      </c>
      <c r="D36" s="199" t="s">
        <v>580</v>
      </c>
      <c r="E36" s="199" t="s">
        <v>568</v>
      </c>
      <c r="F36" s="200">
        <v>43374</v>
      </c>
      <c r="G36" s="200">
        <v>43639</v>
      </c>
      <c r="H36" s="199">
        <v>7657619</v>
      </c>
      <c r="I36" s="199">
        <v>7657619</v>
      </c>
      <c r="J36" s="199">
        <v>0.99</v>
      </c>
      <c r="K36" s="199">
        <f t="shared" si="0"/>
        <v>7581.04</v>
      </c>
    </row>
    <row r="37" spans="2:11" ht="14.25" customHeight="1" x14ac:dyDescent="0.25">
      <c r="B37" s="198">
        <v>10</v>
      </c>
      <c r="C37" s="199">
        <v>10072090</v>
      </c>
      <c r="D37" s="199" t="s">
        <v>581</v>
      </c>
      <c r="E37" s="199" t="s">
        <v>568</v>
      </c>
      <c r="F37" s="200">
        <v>43374</v>
      </c>
      <c r="G37" s="200">
        <v>43646</v>
      </c>
      <c r="H37" s="199">
        <v>74355</v>
      </c>
      <c r="I37" s="199">
        <v>74355</v>
      </c>
      <c r="J37" s="199">
        <v>0.99</v>
      </c>
      <c r="K37" s="199">
        <f t="shared" si="0"/>
        <v>73.61</v>
      </c>
    </row>
    <row r="38" spans="2:11" ht="14.25" customHeight="1" x14ac:dyDescent="0.25">
      <c r="B38" s="198">
        <v>11</v>
      </c>
      <c r="C38" s="199">
        <v>10072101</v>
      </c>
      <c r="D38" s="199" t="s">
        <v>582</v>
      </c>
      <c r="E38" s="199" t="s">
        <v>568</v>
      </c>
      <c r="F38" s="200">
        <v>43374</v>
      </c>
      <c r="G38" s="200">
        <v>43597</v>
      </c>
      <c r="H38" s="199">
        <v>86538</v>
      </c>
      <c r="I38" s="199">
        <v>86538</v>
      </c>
      <c r="J38" s="199">
        <v>0.99</v>
      </c>
      <c r="K38" s="199">
        <f t="shared" si="0"/>
        <v>85.67</v>
      </c>
    </row>
    <row r="39" spans="2:11" x14ac:dyDescent="0.25">
      <c r="B39" s="198">
        <v>12</v>
      </c>
      <c r="C39" s="199">
        <v>10072104</v>
      </c>
      <c r="D39" s="199" t="s">
        <v>583</v>
      </c>
      <c r="E39" s="199" t="s">
        <v>568</v>
      </c>
      <c r="F39" s="200">
        <v>43374</v>
      </c>
      <c r="G39" s="200">
        <v>43597</v>
      </c>
      <c r="H39" s="199">
        <v>63515</v>
      </c>
      <c r="I39" s="199">
        <v>63515</v>
      </c>
      <c r="J39" s="199">
        <v>0.99</v>
      </c>
      <c r="K39" s="199">
        <f t="shared" si="0"/>
        <v>62.88</v>
      </c>
    </row>
    <row r="40" spans="2:11" ht="15.75" customHeight="1" x14ac:dyDescent="0.25">
      <c r="B40" s="198">
        <v>13</v>
      </c>
      <c r="C40" s="199">
        <v>10072105</v>
      </c>
      <c r="D40" s="199" t="s">
        <v>584</v>
      </c>
      <c r="E40" s="199" t="s">
        <v>568</v>
      </c>
      <c r="F40" s="200">
        <v>43374</v>
      </c>
      <c r="G40" s="200">
        <v>43639</v>
      </c>
      <c r="H40" s="199">
        <v>277834</v>
      </c>
      <c r="I40" s="199">
        <v>277834</v>
      </c>
      <c r="J40" s="199">
        <v>0.99</v>
      </c>
      <c r="K40" s="199">
        <f t="shared" si="0"/>
        <v>275.06</v>
      </c>
    </row>
    <row r="41" spans="2:11" x14ac:dyDescent="0.25">
      <c r="B41" s="198">
        <v>14</v>
      </c>
      <c r="C41" s="199">
        <v>10072106</v>
      </c>
      <c r="D41" s="199" t="s">
        <v>585</v>
      </c>
      <c r="E41" s="199" t="s">
        <v>568</v>
      </c>
      <c r="F41" s="200">
        <v>43374</v>
      </c>
      <c r="G41" s="200">
        <v>43646</v>
      </c>
      <c r="H41" s="199">
        <v>237113</v>
      </c>
      <c r="I41" s="199">
        <v>237113</v>
      </c>
      <c r="J41" s="199">
        <v>0.99</v>
      </c>
      <c r="K41" s="199">
        <f t="shared" si="0"/>
        <v>234.74</v>
      </c>
    </row>
    <row r="42" spans="2:11" ht="16.5" customHeight="1" thickBot="1" x14ac:dyDescent="0.3">
      <c r="B42" s="198">
        <v>15</v>
      </c>
      <c r="C42" s="199">
        <v>10072111</v>
      </c>
      <c r="D42" s="199" t="s">
        <v>586</v>
      </c>
      <c r="E42" s="199" t="s">
        <v>568</v>
      </c>
      <c r="F42" s="200">
        <v>43375</v>
      </c>
      <c r="G42" s="200">
        <v>43646</v>
      </c>
      <c r="H42" s="199">
        <v>642793</v>
      </c>
      <c r="I42" s="199">
        <v>642793</v>
      </c>
      <c r="J42" s="199">
        <v>0.99</v>
      </c>
      <c r="K42" s="199">
        <f t="shared" si="0"/>
        <v>636.37</v>
      </c>
    </row>
    <row r="43" spans="2:11" x14ac:dyDescent="0.25">
      <c r="B43" s="198">
        <v>16</v>
      </c>
      <c r="C43" s="199">
        <v>10072117</v>
      </c>
      <c r="D43" s="199" t="s">
        <v>587</v>
      </c>
      <c r="E43" s="199" t="s">
        <v>568</v>
      </c>
      <c r="F43" s="200">
        <v>42256</v>
      </c>
      <c r="G43" s="200">
        <v>72686</v>
      </c>
      <c r="H43" s="199">
        <v>1516963</v>
      </c>
      <c r="I43" s="199">
        <v>1516963</v>
      </c>
      <c r="J43" s="199">
        <v>0.99</v>
      </c>
      <c r="K43" s="199">
        <f t="shared" si="0"/>
        <v>1501.79</v>
      </c>
    </row>
    <row r="44" spans="2:11" x14ac:dyDescent="0.25">
      <c r="B44" s="198">
        <v>17</v>
      </c>
      <c r="C44" s="199">
        <v>10072117</v>
      </c>
      <c r="D44" s="199" t="s">
        <v>587</v>
      </c>
      <c r="E44" s="199" t="s">
        <v>578</v>
      </c>
      <c r="F44" s="200">
        <v>42256</v>
      </c>
      <c r="G44" s="200">
        <v>72686</v>
      </c>
      <c r="H44" s="199">
        <v>2194</v>
      </c>
      <c r="I44" s="199">
        <v>2194</v>
      </c>
      <c r="J44" s="199">
        <v>0.99</v>
      </c>
      <c r="K44" s="199">
        <f t="shared" si="0"/>
        <v>2.17</v>
      </c>
    </row>
    <row r="45" spans="2:11" ht="16.5" customHeight="1" thickBot="1" x14ac:dyDescent="0.3">
      <c r="B45" s="198">
        <v>18</v>
      </c>
      <c r="C45" s="199">
        <v>10072118</v>
      </c>
      <c r="D45" s="199" t="s">
        <v>588</v>
      </c>
      <c r="E45" s="199" t="s">
        <v>568</v>
      </c>
      <c r="F45" s="200">
        <v>42950</v>
      </c>
      <c r="G45" s="200">
        <v>72686</v>
      </c>
      <c r="H45" s="199">
        <v>837086</v>
      </c>
      <c r="I45" s="199">
        <v>837086</v>
      </c>
      <c r="J45" s="199">
        <v>0.99</v>
      </c>
      <c r="K45" s="199">
        <f t="shared" si="0"/>
        <v>828.72</v>
      </c>
    </row>
    <row r="46" spans="2:11" ht="16.5" customHeight="1" thickTop="1" x14ac:dyDescent="0.25">
      <c r="B46" s="198">
        <v>19</v>
      </c>
      <c r="C46" s="199">
        <v>10072118</v>
      </c>
      <c r="D46" s="199" t="s">
        <v>588</v>
      </c>
      <c r="E46" s="199" t="s">
        <v>578</v>
      </c>
      <c r="F46" s="200">
        <v>42950</v>
      </c>
      <c r="G46" s="200">
        <v>72686</v>
      </c>
      <c r="H46" s="199">
        <v>2008</v>
      </c>
      <c r="I46" s="199">
        <v>2008</v>
      </c>
      <c r="J46" s="199">
        <v>0.99</v>
      </c>
      <c r="K46" s="199">
        <f t="shared" si="0"/>
        <v>1.99</v>
      </c>
    </row>
    <row r="47" spans="2:11" x14ac:dyDescent="0.25">
      <c r="B47" s="198">
        <v>20</v>
      </c>
      <c r="C47" s="199">
        <v>10072119</v>
      </c>
      <c r="D47" s="199" t="s">
        <v>589</v>
      </c>
      <c r="E47" s="199" t="s">
        <v>568</v>
      </c>
      <c r="F47" s="200">
        <v>42259</v>
      </c>
      <c r="G47" s="200">
        <v>72686</v>
      </c>
      <c r="H47" s="199">
        <v>228100</v>
      </c>
      <c r="I47" s="199">
        <v>228100</v>
      </c>
      <c r="J47" s="199">
        <v>0.99</v>
      </c>
      <c r="K47" s="199">
        <f t="shared" si="0"/>
        <v>225.82</v>
      </c>
    </row>
    <row r="48" spans="2:11" x14ac:dyDescent="0.25">
      <c r="B48" s="198">
        <v>21</v>
      </c>
      <c r="C48" s="199">
        <v>10072119</v>
      </c>
      <c r="D48" s="199" t="s">
        <v>589</v>
      </c>
      <c r="E48" s="199" t="s">
        <v>578</v>
      </c>
      <c r="F48" s="200">
        <v>42259</v>
      </c>
      <c r="G48" s="200">
        <v>72686</v>
      </c>
      <c r="H48" s="199">
        <v>665</v>
      </c>
      <c r="I48" s="199">
        <v>665</v>
      </c>
      <c r="J48" s="199">
        <v>0.99</v>
      </c>
      <c r="K48" s="199">
        <f t="shared" si="0"/>
        <v>0.66</v>
      </c>
    </row>
    <row r="49" spans="2:11" x14ac:dyDescent="0.25">
      <c r="B49" s="198">
        <v>22</v>
      </c>
      <c r="C49" s="199">
        <v>10072120</v>
      </c>
      <c r="D49" s="199" t="s">
        <v>590</v>
      </c>
      <c r="E49" s="199" t="s">
        <v>568</v>
      </c>
      <c r="F49" s="200">
        <v>42259</v>
      </c>
      <c r="G49" s="200">
        <v>72686</v>
      </c>
      <c r="H49" s="199">
        <v>785205</v>
      </c>
      <c r="I49" s="199">
        <v>785205</v>
      </c>
      <c r="J49" s="199">
        <v>0.99</v>
      </c>
      <c r="K49" s="199">
        <f t="shared" si="0"/>
        <v>777.35</v>
      </c>
    </row>
    <row r="50" spans="2:11" x14ac:dyDescent="0.25">
      <c r="B50" s="198">
        <v>23</v>
      </c>
      <c r="C50" s="199">
        <v>10072120</v>
      </c>
      <c r="D50" s="199" t="s">
        <v>590</v>
      </c>
      <c r="E50" s="199" t="s">
        <v>578</v>
      </c>
      <c r="F50" s="200">
        <v>42259</v>
      </c>
      <c r="G50" s="200">
        <v>72686</v>
      </c>
      <c r="H50" s="199">
        <v>2171</v>
      </c>
      <c r="I50" s="199">
        <v>2171</v>
      </c>
      <c r="J50" s="199">
        <v>0.99</v>
      </c>
      <c r="K50" s="199">
        <f t="shared" si="0"/>
        <v>2.15</v>
      </c>
    </row>
    <row r="51" spans="2:11" x14ac:dyDescent="0.25">
      <c r="B51" s="198">
        <v>24</v>
      </c>
      <c r="C51" s="199">
        <v>10072121</v>
      </c>
      <c r="D51" s="199" t="s">
        <v>591</v>
      </c>
      <c r="E51" s="199" t="s">
        <v>568</v>
      </c>
      <c r="F51" s="200">
        <v>43208</v>
      </c>
      <c r="G51" s="200">
        <v>72686</v>
      </c>
      <c r="H51" s="199">
        <v>234047</v>
      </c>
      <c r="I51" s="199">
        <v>234047</v>
      </c>
      <c r="J51" s="199">
        <v>0.99</v>
      </c>
      <c r="K51" s="199">
        <f t="shared" si="0"/>
        <v>231.71</v>
      </c>
    </row>
    <row r="52" spans="2:11" x14ac:dyDescent="0.25">
      <c r="B52" s="198">
        <v>25</v>
      </c>
      <c r="C52" s="199">
        <v>10072121</v>
      </c>
      <c r="D52" s="199" t="s">
        <v>591</v>
      </c>
      <c r="E52" s="199" t="s">
        <v>578</v>
      </c>
      <c r="F52" s="200">
        <v>43208</v>
      </c>
      <c r="G52" s="200">
        <v>72686</v>
      </c>
      <c r="H52" s="199">
        <v>655</v>
      </c>
      <c r="I52" s="199">
        <v>655</v>
      </c>
      <c r="J52" s="199">
        <v>0.99</v>
      </c>
      <c r="K52" s="199">
        <f t="shared" si="0"/>
        <v>0.65</v>
      </c>
    </row>
    <row r="53" spans="2:11" x14ac:dyDescent="0.25">
      <c r="B53" s="198">
        <v>26</v>
      </c>
      <c r="C53" s="199">
        <v>10072122</v>
      </c>
      <c r="D53" s="199" t="s">
        <v>592</v>
      </c>
      <c r="E53" s="199" t="s">
        <v>568</v>
      </c>
      <c r="F53" s="200">
        <v>43375</v>
      </c>
      <c r="G53" s="200">
        <v>72686</v>
      </c>
      <c r="H53" s="199">
        <v>96134</v>
      </c>
      <c r="I53" s="199">
        <v>96134</v>
      </c>
      <c r="J53" s="199">
        <v>0.99</v>
      </c>
      <c r="K53" s="199">
        <f t="shared" si="0"/>
        <v>95.17</v>
      </c>
    </row>
    <row r="54" spans="2:11" x14ac:dyDescent="0.25">
      <c r="B54" s="198">
        <v>27</v>
      </c>
      <c r="C54" s="199">
        <v>10072122</v>
      </c>
      <c r="D54" s="199" t="s">
        <v>592</v>
      </c>
      <c r="E54" s="199" t="s">
        <v>578</v>
      </c>
      <c r="F54" s="200">
        <v>43375</v>
      </c>
      <c r="G54" s="200">
        <v>72686</v>
      </c>
      <c r="H54" s="199">
        <v>1</v>
      </c>
      <c r="I54" s="199">
        <v>1</v>
      </c>
      <c r="J54" s="199">
        <v>0.99</v>
      </c>
      <c r="K54" s="199">
        <f t="shared" si="0"/>
        <v>0</v>
      </c>
    </row>
    <row r="55" spans="2:11" x14ac:dyDescent="0.25">
      <c r="B55" s="198">
        <v>28</v>
      </c>
      <c r="C55" s="199">
        <v>10072143</v>
      </c>
      <c r="D55" s="199" t="s">
        <v>593</v>
      </c>
      <c r="E55" s="199" t="s">
        <v>568</v>
      </c>
      <c r="F55" s="200">
        <v>42284</v>
      </c>
      <c r="G55" s="200">
        <v>72686</v>
      </c>
      <c r="H55" s="199">
        <v>2645956</v>
      </c>
      <c r="I55" s="199">
        <v>2645956</v>
      </c>
      <c r="J55" s="199">
        <v>0.99</v>
      </c>
      <c r="K55" s="199">
        <f t="shared" si="0"/>
        <v>2619.5</v>
      </c>
    </row>
    <row r="56" spans="2:11" x14ac:dyDescent="0.25">
      <c r="B56" s="198">
        <v>29</v>
      </c>
      <c r="C56" s="199">
        <v>10072143</v>
      </c>
      <c r="D56" s="199" t="s">
        <v>593</v>
      </c>
      <c r="E56" s="199" t="s">
        <v>578</v>
      </c>
      <c r="F56" s="200">
        <v>42284</v>
      </c>
      <c r="G56" s="200">
        <v>72686</v>
      </c>
      <c r="H56" s="199">
        <v>2930</v>
      </c>
      <c r="I56" s="199">
        <v>2930</v>
      </c>
      <c r="J56" s="199">
        <v>0.99</v>
      </c>
      <c r="K56" s="199">
        <f t="shared" si="0"/>
        <v>2.9</v>
      </c>
    </row>
    <row r="57" spans="2:11" x14ac:dyDescent="0.25">
      <c r="B57" s="198">
        <v>30</v>
      </c>
      <c r="C57" s="199">
        <v>10072151</v>
      </c>
      <c r="D57" s="199" t="s">
        <v>594</v>
      </c>
      <c r="E57" s="199" t="s">
        <v>568</v>
      </c>
      <c r="F57" s="200">
        <v>43376</v>
      </c>
      <c r="G57" s="200">
        <v>43619</v>
      </c>
      <c r="H57" s="199">
        <v>404133</v>
      </c>
      <c r="I57" s="199">
        <v>404133</v>
      </c>
      <c r="J57" s="199">
        <v>0.99</v>
      </c>
      <c r="K57" s="199">
        <f t="shared" si="0"/>
        <v>400.09</v>
      </c>
    </row>
    <row r="58" spans="2:11" x14ac:dyDescent="0.25">
      <c r="B58" s="198">
        <v>31</v>
      </c>
      <c r="C58" s="199">
        <v>10072155</v>
      </c>
      <c r="D58" s="199" t="s">
        <v>595</v>
      </c>
      <c r="E58" s="199" t="s">
        <v>568</v>
      </c>
      <c r="F58" s="200">
        <v>42258</v>
      </c>
      <c r="G58" s="200">
        <v>72686</v>
      </c>
      <c r="H58" s="199">
        <v>1538117</v>
      </c>
      <c r="I58" s="199">
        <v>1538117</v>
      </c>
      <c r="J58" s="199">
        <v>0.99</v>
      </c>
      <c r="K58" s="199">
        <f t="shared" si="0"/>
        <v>1522.74</v>
      </c>
    </row>
    <row r="59" spans="2:11" x14ac:dyDescent="0.25">
      <c r="B59" s="198">
        <v>32</v>
      </c>
      <c r="C59" s="199">
        <v>10072155</v>
      </c>
      <c r="D59" s="199" t="s">
        <v>595</v>
      </c>
      <c r="E59" s="199" t="s">
        <v>578</v>
      </c>
      <c r="F59" s="200">
        <v>42258</v>
      </c>
      <c r="G59" s="200">
        <v>72686</v>
      </c>
      <c r="H59" s="199">
        <v>3347</v>
      </c>
      <c r="I59" s="199">
        <v>3347</v>
      </c>
      <c r="J59" s="199">
        <v>0.99</v>
      </c>
      <c r="K59" s="199">
        <f t="shared" si="0"/>
        <v>3.31</v>
      </c>
    </row>
    <row r="60" spans="2:11" x14ac:dyDescent="0.25">
      <c r="B60" s="198">
        <v>33</v>
      </c>
      <c r="C60" s="199">
        <v>10072156</v>
      </c>
      <c r="D60" s="199" t="s">
        <v>596</v>
      </c>
      <c r="E60" s="199" t="s">
        <v>568</v>
      </c>
      <c r="F60" s="200">
        <v>42258</v>
      </c>
      <c r="G60" s="200">
        <v>72686</v>
      </c>
      <c r="H60" s="199">
        <v>783644</v>
      </c>
      <c r="I60" s="199">
        <v>783644</v>
      </c>
      <c r="J60" s="199">
        <v>0.99</v>
      </c>
      <c r="K60" s="199">
        <f t="shared" si="0"/>
        <v>775.81</v>
      </c>
    </row>
    <row r="61" spans="2:11" x14ac:dyDescent="0.25">
      <c r="B61" s="198">
        <v>34</v>
      </c>
      <c r="C61" s="199">
        <v>10072156</v>
      </c>
      <c r="D61" s="199" t="s">
        <v>596</v>
      </c>
      <c r="E61" s="199" t="s">
        <v>578</v>
      </c>
      <c r="F61" s="200">
        <v>42258</v>
      </c>
      <c r="G61" s="200">
        <v>72686</v>
      </c>
      <c r="H61" s="199">
        <v>2076</v>
      </c>
      <c r="I61" s="199">
        <v>2076</v>
      </c>
      <c r="J61" s="199">
        <v>0.99</v>
      </c>
      <c r="K61" s="199">
        <f t="shared" si="0"/>
        <v>2.06</v>
      </c>
    </row>
    <row r="62" spans="2:11" x14ac:dyDescent="0.25">
      <c r="B62" s="198">
        <v>35</v>
      </c>
      <c r="C62" s="199">
        <v>10072157</v>
      </c>
      <c r="D62" s="199" t="s">
        <v>597</v>
      </c>
      <c r="E62" s="199" t="s">
        <v>568</v>
      </c>
      <c r="F62" s="200">
        <v>42936</v>
      </c>
      <c r="G62" s="200">
        <v>72686</v>
      </c>
      <c r="H62" s="199">
        <v>775453</v>
      </c>
      <c r="I62" s="199">
        <v>775453</v>
      </c>
      <c r="J62" s="199">
        <v>0.99</v>
      </c>
      <c r="K62" s="199">
        <f t="shared" si="0"/>
        <v>767.7</v>
      </c>
    </row>
    <row r="63" spans="2:11" x14ac:dyDescent="0.25">
      <c r="B63" s="198">
        <v>36</v>
      </c>
      <c r="C63" s="199">
        <v>10072157</v>
      </c>
      <c r="D63" s="199" t="s">
        <v>597</v>
      </c>
      <c r="E63" s="199" t="s">
        <v>578</v>
      </c>
      <c r="F63" s="200">
        <v>42936</v>
      </c>
      <c r="G63" s="200">
        <v>72686</v>
      </c>
      <c r="H63" s="199">
        <v>2059</v>
      </c>
      <c r="I63" s="199">
        <v>2059</v>
      </c>
      <c r="J63" s="199">
        <v>0.99</v>
      </c>
      <c r="K63" s="199">
        <f t="shared" si="0"/>
        <v>2.04</v>
      </c>
    </row>
    <row r="64" spans="2:11" x14ac:dyDescent="0.25">
      <c r="B64" s="198">
        <v>37</v>
      </c>
      <c r="C64" s="199">
        <v>10072158</v>
      </c>
      <c r="D64" s="199" t="s">
        <v>598</v>
      </c>
      <c r="E64" s="199" t="s">
        <v>568</v>
      </c>
      <c r="F64" s="200">
        <v>43006</v>
      </c>
      <c r="G64" s="200">
        <v>72686</v>
      </c>
      <c r="H64" s="199">
        <v>242726</v>
      </c>
      <c r="I64" s="199">
        <v>242726</v>
      </c>
      <c r="J64" s="199">
        <v>0.99</v>
      </c>
      <c r="K64" s="199">
        <f t="shared" si="0"/>
        <v>240.3</v>
      </c>
    </row>
    <row r="65" spans="2:11" x14ac:dyDescent="0.25">
      <c r="B65" s="198">
        <v>38</v>
      </c>
      <c r="C65" s="199">
        <v>10072158</v>
      </c>
      <c r="D65" s="199" t="s">
        <v>598</v>
      </c>
      <c r="E65" s="199" t="s">
        <v>578</v>
      </c>
      <c r="F65" s="200">
        <v>43006</v>
      </c>
      <c r="G65" s="200">
        <v>72686</v>
      </c>
      <c r="H65" s="199">
        <v>826</v>
      </c>
      <c r="I65" s="199">
        <v>826</v>
      </c>
      <c r="J65" s="199">
        <v>0.99</v>
      </c>
      <c r="K65" s="199">
        <f t="shared" si="0"/>
        <v>0.82</v>
      </c>
    </row>
    <row r="66" spans="2:11" x14ac:dyDescent="0.25">
      <c r="B66" s="198">
        <v>39</v>
      </c>
      <c r="C66" s="199">
        <v>10072159</v>
      </c>
      <c r="D66" s="199" t="s">
        <v>599</v>
      </c>
      <c r="E66" s="199" t="s">
        <v>568</v>
      </c>
      <c r="F66" s="200">
        <v>43298</v>
      </c>
      <c r="G66" s="200">
        <v>72686</v>
      </c>
      <c r="H66" s="199">
        <v>829823</v>
      </c>
      <c r="I66" s="199">
        <v>829823</v>
      </c>
      <c r="J66" s="199">
        <v>0.99</v>
      </c>
      <c r="K66" s="199">
        <f t="shared" si="0"/>
        <v>821.52</v>
      </c>
    </row>
    <row r="67" spans="2:11" x14ac:dyDescent="0.25">
      <c r="B67" s="198">
        <v>40</v>
      </c>
      <c r="C67" s="199">
        <v>10072159</v>
      </c>
      <c r="D67" s="199" t="s">
        <v>599</v>
      </c>
      <c r="E67" s="199" t="s">
        <v>578</v>
      </c>
      <c r="F67" s="200">
        <v>43298</v>
      </c>
      <c r="G67" s="200">
        <v>72686</v>
      </c>
      <c r="H67" s="199">
        <v>2118</v>
      </c>
      <c r="I67" s="199">
        <v>2118</v>
      </c>
      <c r="J67" s="199">
        <v>0.99</v>
      </c>
      <c r="K67" s="199">
        <f t="shared" si="0"/>
        <v>2.1</v>
      </c>
    </row>
    <row r="68" spans="2:11" x14ac:dyDescent="0.25">
      <c r="B68" s="198">
        <v>41</v>
      </c>
      <c r="C68" s="199">
        <v>10072165</v>
      </c>
      <c r="D68" s="199" t="s">
        <v>600</v>
      </c>
      <c r="E68" s="199" t="s">
        <v>568</v>
      </c>
      <c r="F68" s="200">
        <v>43264</v>
      </c>
      <c r="G68" s="200">
        <v>72686</v>
      </c>
      <c r="H68" s="199">
        <v>672712</v>
      </c>
      <c r="I68" s="199">
        <v>672712</v>
      </c>
      <c r="J68" s="199">
        <v>0.99</v>
      </c>
      <c r="K68" s="199">
        <f t="shared" si="0"/>
        <v>665.98</v>
      </c>
    </row>
    <row r="69" spans="2:11" x14ac:dyDescent="0.25">
      <c r="B69" s="198">
        <v>42</v>
      </c>
      <c r="C69" s="199">
        <v>10072165</v>
      </c>
      <c r="D69" s="199" t="s">
        <v>600</v>
      </c>
      <c r="E69" s="199" t="s">
        <v>578</v>
      </c>
      <c r="F69" s="200">
        <v>43264</v>
      </c>
      <c r="G69" s="200">
        <v>72686</v>
      </c>
      <c r="H69" s="199">
        <v>1721</v>
      </c>
      <c r="I69" s="199">
        <v>1721</v>
      </c>
      <c r="J69" s="199">
        <v>0.99</v>
      </c>
      <c r="K69" s="199">
        <f t="shared" si="0"/>
        <v>1.7</v>
      </c>
    </row>
    <row r="70" spans="2:11" x14ac:dyDescent="0.25">
      <c r="B70" s="198">
        <v>43</v>
      </c>
      <c r="C70" s="199">
        <v>10072172</v>
      </c>
      <c r="D70" s="199" t="s">
        <v>601</v>
      </c>
      <c r="E70" s="199" t="s">
        <v>568</v>
      </c>
      <c r="F70" s="200">
        <v>43377</v>
      </c>
      <c r="G70" s="200">
        <v>43646</v>
      </c>
      <c r="H70" s="199">
        <v>406992</v>
      </c>
      <c r="I70" s="199">
        <v>406992</v>
      </c>
      <c r="J70" s="199">
        <v>0.99</v>
      </c>
      <c r="K70" s="199">
        <f t="shared" si="0"/>
        <v>402.92</v>
      </c>
    </row>
    <row r="71" spans="2:11" x14ac:dyDescent="0.25">
      <c r="B71" s="198">
        <v>44</v>
      </c>
      <c r="C71" s="199">
        <v>10072182</v>
      </c>
      <c r="D71" s="199" t="s">
        <v>602</v>
      </c>
      <c r="E71" s="199" t="s">
        <v>568</v>
      </c>
      <c r="F71" s="200">
        <v>43381</v>
      </c>
      <c r="G71" s="200">
        <v>43646</v>
      </c>
      <c r="H71" s="199">
        <v>2725373</v>
      </c>
      <c r="I71" s="199">
        <v>2725373</v>
      </c>
      <c r="J71" s="199">
        <v>0.99</v>
      </c>
      <c r="K71" s="199">
        <f t="shared" si="0"/>
        <v>2698.12</v>
      </c>
    </row>
    <row r="72" spans="2:11" x14ac:dyDescent="0.25">
      <c r="B72" s="198">
        <v>45</v>
      </c>
      <c r="C72" s="199">
        <v>10072182</v>
      </c>
      <c r="D72" s="199" t="s">
        <v>602</v>
      </c>
      <c r="E72" s="199" t="s">
        <v>578</v>
      </c>
      <c r="F72" s="200">
        <v>43381</v>
      </c>
      <c r="G72" s="200">
        <v>43646</v>
      </c>
      <c r="H72" s="199">
        <v>196547</v>
      </c>
      <c r="I72" s="199">
        <v>196547</v>
      </c>
      <c r="J72" s="199">
        <v>0.99</v>
      </c>
      <c r="K72" s="199">
        <f t="shared" si="0"/>
        <v>194.58</v>
      </c>
    </row>
    <row r="73" spans="2:11" x14ac:dyDescent="0.25">
      <c r="B73" s="198">
        <v>46</v>
      </c>
      <c r="C73" s="199">
        <v>10072188</v>
      </c>
      <c r="D73" s="199" t="s">
        <v>603</v>
      </c>
      <c r="E73" s="199" t="s">
        <v>568</v>
      </c>
      <c r="F73" s="200">
        <v>42568</v>
      </c>
      <c r="G73" s="200">
        <v>72686</v>
      </c>
      <c r="H73" s="199">
        <v>795506</v>
      </c>
      <c r="I73" s="199">
        <v>795506</v>
      </c>
      <c r="J73" s="199">
        <v>0.99</v>
      </c>
      <c r="K73" s="199">
        <f t="shared" si="0"/>
        <v>787.55</v>
      </c>
    </row>
    <row r="74" spans="2:11" x14ac:dyDescent="0.25">
      <c r="B74" s="198">
        <v>47</v>
      </c>
      <c r="C74" s="199">
        <v>10072188</v>
      </c>
      <c r="D74" s="199" t="s">
        <v>603</v>
      </c>
      <c r="E74" s="199" t="s">
        <v>578</v>
      </c>
      <c r="F74" s="200">
        <v>42568</v>
      </c>
      <c r="G74" s="200">
        <v>72686</v>
      </c>
      <c r="H74" s="199">
        <v>2075</v>
      </c>
      <c r="I74" s="199">
        <v>2075</v>
      </c>
      <c r="J74" s="199">
        <v>0.99</v>
      </c>
      <c r="K74" s="199">
        <f t="shared" si="0"/>
        <v>2.0499999999999998</v>
      </c>
    </row>
    <row r="75" spans="2:11" x14ac:dyDescent="0.25">
      <c r="B75" s="198">
        <v>48</v>
      </c>
      <c r="C75" s="199">
        <v>10072194</v>
      </c>
      <c r="D75" s="199" t="s">
        <v>604</v>
      </c>
      <c r="E75" s="199" t="s">
        <v>568</v>
      </c>
      <c r="F75" s="200">
        <v>42586</v>
      </c>
      <c r="G75" s="200">
        <v>72686</v>
      </c>
      <c r="H75" s="199">
        <v>229356</v>
      </c>
      <c r="I75" s="199">
        <v>229356</v>
      </c>
      <c r="J75" s="199">
        <v>0.99</v>
      </c>
      <c r="K75" s="199">
        <f t="shared" si="0"/>
        <v>227.06</v>
      </c>
    </row>
    <row r="76" spans="2:11" x14ac:dyDescent="0.25">
      <c r="B76" s="198">
        <v>49</v>
      </c>
      <c r="C76" s="199">
        <v>10072194</v>
      </c>
      <c r="D76" s="199" t="s">
        <v>604</v>
      </c>
      <c r="E76" s="199" t="s">
        <v>578</v>
      </c>
      <c r="F76" s="200">
        <v>42586</v>
      </c>
      <c r="G76" s="200">
        <v>72686</v>
      </c>
      <c r="H76" s="199">
        <v>676</v>
      </c>
      <c r="I76" s="199">
        <v>676</v>
      </c>
      <c r="J76" s="199">
        <v>0.99</v>
      </c>
      <c r="K76" s="199">
        <f t="shared" si="0"/>
        <v>0.67</v>
      </c>
    </row>
    <row r="77" spans="2:11" x14ac:dyDescent="0.25">
      <c r="B77" s="198">
        <v>50</v>
      </c>
      <c r="C77" s="199">
        <v>10072195</v>
      </c>
      <c r="D77" s="199" t="s">
        <v>605</v>
      </c>
      <c r="E77" s="199" t="s">
        <v>568</v>
      </c>
      <c r="F77" s="200">
        <v>42271</v>
      </c>
      <c r="G77" s="200">
        <v>72686</v>
      </c>
      <c r="H77" s="199">
        <v>824131</v>
      </c>
      <c r="I77" s="199">
        <v>824131</v>
      </c>
      <c r="J77" s="199">
        <v>0.99</v>
      </c>
      <c r="K77" s="199">
        <f t="shared" si="0"/>
        <v>815.89</v>
      </c>
    </row>
    <row r="78" spans="2:11" x14ac:dyDescent="0.25">
      <c r="B78" s="198">
        <v>51</v>
      </c>
      <c r="C78" s="199">
        <v>10072195</v>
      </c>
      <c r="D78" s="199" t="s">
        <v>605</v>
      </c>
      <c r="E78" s="199" t="s">
        <v>578</v>
      </c>
      <c r="F78" s="200">
        <v>42271</v>
      </c>
      <c r="G78" s="200">
        <v>72686</v>
      </c>
      <c r="H78" s="199">
        <v>2158</v>
      </c>
      <c r="I78" s="199">
        <v>2158</v>
      </c>
      <c r="J78" s="199">
        <v>0.99</v>
      </c>
      <c r="K78" s="199">
        <f t="shared" si="0"/>
        <v>2.14</v>
      </c>
    </row>
    <row r="79" spans="2:11" x14ac:dyDescent="0.25">
      <c r="B79" s="198">
        <v>52</v>
      </c>
      <c r="C79" s="199">
        <v>10072197</v>
      </c>
      <c r="D79" s="199" t="s">
        <v>606</v>
      </c>
      <c r="E79" s="199" t="s">
        <v>568</v>
      </c>
      <c r="F79" s="200">
        <v>42259</v>
      </c>
      <c r="G79" s="200">
        <v>72686</v>
      </c>
      <c r="H79" s="199">
        <v>1083072</v>
      </c>
      <c r="I79" s="199">
        <v>1083072</v>
      </c>
      <c r="J79" s="199">
        <v>0.99</v>
      </c>
      <c r="K79" s="199">
        <f t="shared" si="0"/>
        <v>1072.24</v>
      </c>
    </row>
    <row r="80" spans="2:11" x14ac:dyDescent="0.25">
      <c r="B80" s="198">
        <v>53</v>
      </c>
      <c r="C80" s="199">
        <v>10072197</v>
      </c>
      <c r="D80" s="199" t="s">
        <v>606</v>
      </c>
      <c r="E80" s="199" t="s">
        <v>578</v>
      </c>
      <c r="F80" s="200">
        <v>42259</v>
      </c>
      <c r="G80" s="200">
        <v>72686</v>
      </c>
      <c r="H80" s="199">
        <v>2095</v>
      </c>
      <c r="I80" s="199">
        <v>2095</v>
      </c>
      <c r="J80" s="199">
        <v>0.99</v>
      </c>
      <c r="K80" s="199">
        <f t="shared" si="0"/>
        <v>2.0699999999999998</v>
      </c>
    </row>
    <row r="81" spans="2:11" x14ac:dyDescent="0.25">
      <c r="B81" s="198">
        <v>54</v>
      </c>
      <c r="C81" s="199">
        <v>10072199</v>
      </c>
      <c r="D81" s="199" t="s">
        <v>607</v>
      </c>
      <c r="E81" s="199" t="s">
        <v>568</v>
      </c>
      <c r="F81" s="200">
        <v>43381</v>
      </c>
      <c r="G81" s="200">
        <v>43646</v>
      </c>
      <c r="H81" s="199">
        <v>753587</v>
      </c>
      <c r="I81" s="199">
        <v>753587</v>
      </c>
      <c r="J81" s="199">
        <v>0.99</v>
      </c>
      <c r="K81" s="199">
        <f t="shared" si="0"/>
        <v>746.05</v>
      </c>
    </row>
    <row r="82" spans="2:11" x14ac:dyDescent="0.25">
      <c r="B82" s="198">
        <v>55</v>
      </c>
      <c r="C82" s="199">
        <v>10072211</v>
      </c>
      <c r="D82" s="199" t="s">
        <v>608</v>
      </c>
      <c r="E82" s="199" t="s">
        <v>568</v>
      </c>
      <c r="F82" s="200">
        <v>43381</v>
      </c>
      <c r="G82" s="200">
        <v>43646</v>
      </c>
      <c r="H82" s="199">
        <v>173172</v>
      </c>
      <c r="I82" s="199">
        <v>173172</v>
      </c>
      <c r="J82" s="199">
        <v>0.99</v>
      </c>
      <c r="K82" s="199">
        <f t="shared" si="0"/>
        <v>171.44</v>
      </c>
    </row>
    <row r="83" spans="2:11" x14ac:dyDescent="0.25">
      <c r="B83" s="198">
        <v>56</v>
      </c>
      <c r="C83" s="199">
        <v>10072211</v>
      </c>
      <c r="D83" s="199" t="s">
        <v>608</v>
      </c>
      <c r="E83" s="199" t="s">
        <v>578</v>
      </c>
      <c r="F83" s="200">
        <v>43381</v>
      </c>
      <c r="G83" s="200">
        <v>43646</v>
      </c>
      <c r="H83" s="199">
        <v>1093</v>
      </c>
      <c r="I83" s="199">
        <v>1093</v>
      </c>
      <c r="J83" s="199">
        <v>0.99</v>
      </c>
      <c r="K83" s="199">
        <f t="shared" si="0"/>
        <v>1.08</v>
      </c>
    </row>
    <row r="84" spans="2:11" x14ac:dyDescent="0.25">
      <c r="B84" s="198">
        <v>57</v>
      </c>
      <c r="C84" s="199">
        <v>10072224</v>
      </c>
      <c r="D84" s="199" t="s">
        <v>609</v>
      </c>
      <c r="E84" s="199" t="s">
        <v>568</v>
      </c>
      <c r="F84" s="200">
        <v>43383</v>
      </c>
      <c r="G84" s="200">
        <v>43618</v>
      </c>
      <c r="H84" s="199">
        <v>104036</v>
      </c>
      <c r="I84" s="199">
        <v>104036</v>
      </c>
      <c r="J84" s="199">
        <v>0.99</v>
      </c>
      <c r="K84" s="199">
        <f t="shared" si="0"/>
        <v>103</v>
      </c>
    </row>
    <row r="85" spans="2:11" x14ac:dyDescent="0.25">
      <c r="B85" s="198">
        <v>58</v>
      </c>
      <c r="C85" s="199">
        <v>10072225</v>
      </c>
      <c r="D85" s="199" t="s">
        <v>610</v>
      </c>
      <c r="E85" s="199" t="s">
        <v>568</v>
      </c>
      <c r="F85" s="200">
        <v>43384</v>
      </c>
      <c r="G85" s="200">
        <v>43597</v>
      </c>
      <c r="H85" s="199">
        <v>56754</v>
      </c>
      <c r="I85" s="199">
        <v>56754</v>
      </c>
      <c r="J85" s="199">
        <v>0.99</v>
      </c>
      <c r="K85" s="199">
        <f t="shared" si="0"/>
        <v>56.19</v>
      </c>
    </row>
    <row r="86" spans="2:11" x14ac:dyDescent="0.25">
      <c r="B86" s="198">
        <v>59</v>
      </c>
      <c r="C86" s="199">
        <v>10072226</v>
      </c>
      <c r="D86" s="199" t="s">
        <v>611</v>
      </c>
      <c r="E86" s="199" t="s">
        <v>568</v>
      </c>
      <c r="F86" s="200">
        <v>43383</v>
      </c>
      <c r="G86" s="200">
        <v>43646</v>
      </c>
      <c r="H86" s="199">
        <v>89849</v>
      </c>
      <c r="I86" s="199">
        <v>89849</v>
      </c>
      <c r="J86" s="199">
        <v>0.99</v>
      </c>
      <c r="K86" s="199">
        <f t="shared" si="0"/>
        <v>88.95</v>
      </c>
    </row>
    <row r="87" spans="2:11" x14ac:dyDescent="0.25">
      <c r="B87" s="198">
        <v>60</v>
      </c>
      <c r="C87" s="199">
        <v>10072229</v>
      </c>
      <c r="D87" s="199" t="s">
        <v>612</v>
      </c>
      <c r="E87" s="199" t="s">
        <v>568</v>
      </c>
      <c r="F87" s="200">
        <v>43384</v>
      </c>
      <c r="G87" s="200">
        <v>43632</v>
      </c>
      <c r="H87" s="199">
        <v>355701</v>
      </c>
      <c r="I87" s="199">
        <v>355701</v>
      </c>
      <c r="J87" s="199">
        <v>0.99</v>
      </c>
      <c r="K87" s="199">
        <f t="shared" si="0"/>
        <v>352.14</v>
      </c>
    </row>
    <row r="88" spans="2:11" x14ac:dyDescent="0.25">
      <c r="B88" s="198">
        <v>61</v>
      </c>
      <c r="C88" s="199">
        <v>10072253</v>
      </c>
      <c r="D88" s="199" t="s">
        <v>613</v>
      </c>
      <c r="E88" s="199" t="s">
        <v>568</v>
      </c>
      <c r="F88" s="200">
        <v>43388</v>
      </c>
      <c r="G88" s="200">
        <v>43590</v>
      </c>
      <c r="H88" s="199">
        <v>7260</v>
      </c>
      <c r="I88" s="199">
        <v>7260</v>
      </c>
      <c r="J88" s="199">
        <v>0.99</v>
      </c>
      <c r="K88" s="199">
        <f t="shared" si="0"/>
        <v>7.19</v>
      </c>
    </row>
    <row r="89" spans="2:11" x14ac:dyDescent="0.25">
      <c r="B89" s="198">
        <v>62</v>
      </c>
      <c r="C89" s="199">
        <v>10072253</v>
      </c>
      <c r="D89" s="199" t="s">
        <v>613</v>
      </c>
      <c r="E89" s="199" t="s">
        <v>578</v>
      </c>
      <c r="F89" s="200">
        <v>43388</v>
      </c>
      <c r="G89" s="200">
        <v>43590</v>
      </c>
      <c r="H89" s="199">
        <v>281</v>
      </c>
      <c r="I89" s="199">
        <v>281</v>
      </c>
      <c r="J89" s="199">
        <v>0.99</v>
      </c>
      <c r="K89" s="199">
        <f t="shared" si="0"/>
        <v>0.28000000000000003</v>
      </c>
    </row>
    <row r="90" spans="2:11" x14ac:dyDescent="0.25">
      <c r="B90" s="198">
        <v>63</v>
      </c>
      <c r="C90" s="199">
        <v>10131984</v>
      </c>
      <c r="D90" s="199" t="s">
        <v>614</v>
      </c>
      <c r="E90" s="199" t="s">
        <v>568</v>
      </c>
      <c r="F90" s="200">
        <v>43401</v>
      </c>
      <c r="G90" s="200">
        <v>43646</v>
      </c>
      <c r="H90" s="199">
        <v>3067</v>
      </c>
      <c r="I90" s="199">
        <v>3067</v>
      </c>
      <c r="J90" s="199">
        <v>0.99</v>
      </c>
      <c r="K90" s="199">
        <f t="shared" si="0"/>
        <v>3.04</v>
      </c>
    </row>
    <row r="91" spans="2:11" x14ac:dyDescent="0.25">
      <c r="B91" s="198">
        <v>64</v>
      </c>
      <c r="C91" s="199">
        <v>10131995</v>
      </c>
      <c r="D91" s="199" t="s">
        <v>615</v>
      </c>
      <c r="E91" s="199" t="s">
        <v>568</v>
      </c>
      <c r="F91" s="200">
        <v>43404</v>
      </c>
      <c r="G91" s="200">
        <v>43625</v>
      </c>
      <c r="H91" s="199">
        <v>47228</v>
      </c>
      <c r="I91" s="199">
        <v>47228</v>
      </c>
      <c r="J91" s="199">
        <v>0.99</v>
      </c>
      <c r="K91" s="199">
        <f t="shared" si="0"/>
        <v>46.76</v>
      </c>
    </row>
    <row r="92" spans="2:11" x14ac:dyDescent="0.25">
      <c r="B92" s="198">
        <v>65</v>
      </c>
      <c r="C92" s="199">
        <v>10151999</v>
      </c>
      <c r="D92" s="199" t="s">
        <v>616</v>
      </c>
      <c r="E92" s="199" t="s">
        <v>568</v>
      </c>
      <c r="F92" s="200">
        <v>43430</v>
      </c>
      <c r="G92" s="200">
        <v>43618</v>
      </c>
      <c r="H92" s="199">
        <v>119574</v>
      </c>
      <c r="I92" s="199">
        <v>119574</v>
      </c>
      <c r="J92" s="199">
        <v>0.99</v>
      </c>
      <c r="K92" s="199">
        <f t="shared" ref="K92:K155" si="1">ROUND(I92*(J92/1000),2)</f>
        <v>118.38</v>
      </c>
    </row>
    <row r="93" spans="2:11" x14ac:dyDescent="0.25">
      <c r="B93" s="198">
        <v>66</v>
      </c>
      <c r="C93" s="199">
        <v>10152013</v>
      </c>
      <c r="D93" s="199" t="s">
        <v>617</v>
      </c>
      <c r="E93" s="199" t="s">
        <v>568</v>
      </c>
      <c r="F93" s="200">
        <v>43434</v>
      </c>
      <c r="G93" s="200">
        <v>72686</v>
      </c>
      <c r="H93" s="199">
        <v>674228</v>
      </c>
      <c r="I93" s="199">
        <v>674228</v>
      </c>
      <c r="J93" s="199">
        <v>0.99</v>
      </c>
      <c r="K93" s="199">
        <f t="shared" si="1"/>
        <v>667.49</v>
      </c>
    </row>
    <row r="94" spans="2:11" x14ac:dyDescent="0.25">
      <c r="B94" s="198">
        <v>67</v>
      </c>
      <c r="C94" s="199">
        <v>10152013</v>
      </c>
      <c r="D94" s="199" t="s">
        <v>617</v>
      </c>
      <c r="E94" s="199" t="s">
        <v>578</v>
      </c>
      <c r="F94" s="200">
        <v>43434</v>
      </c>
      <c r="G94" s="200">
        <v>72686</v>
      </c>
      <c r="H94" s="199">
        <v>252358</v>
      </c>
      <c r="I94" s="199">
        <v>252358</v>
      </c>
      <c r="J94" s="199">
        <v>0.99</v>
      </c>
      <c r="K94" s="199">
        <f t="shared" si="1"/>
        <v>249.83</v>
      </c>
    </row>
    <row r="95" spans="2:11" x14ac:dyDescent="0.25">
      <c r="B95" s="198">
        <v>68</v>
      </c>
      <c r="C95" s="199">
        <v>10152029</v>
      </c>
      <c r="D95" s="199" t="s">
        <v>618</v>
      </c>
      <c r="E95" s="199" t="s">
        <v>568</v>
      </c>
      <c r="F95" s="200">
        <v>43465</v>
      </c>
      <c r="G95" s="200">
        <v>43646</v>
      </c>
      <c r="H95" s="199">
        <v>107940</v>
      </c>
      <c r="I95" s="199">
        <v>107940</v>
      </c>
      <c r="J95" s="199">
        <v>0.99</v>
      </c>
      <c r="K95" s="199">
        <f t="shared" si="1"/>
        <v>106.86</v>
      </c>
    </row>
    <row r="96" spans="2:11" x14ac:dyDescent="0.25">
      <c r="B96" s="198">
        <v>69</v>
      </c>
      <c r="C96" s="199">
        <v>10152041</v>
      </c>
      <c r="D96" s="199" t="s">
        <v>619</v>
      </c>
      <c r="E96" s="199" t="s">
        <v>568</v>
      </c>
      <c r="F96" s="200">
        <v>43466</v>
      </c>
      <c r="G96" s="200">
        <v>43646</v>
      </c>
      <c r="H96" s="199">
        <v>583159</v>
      </c>
      <c r="I96" s="199">
        <v>583159</v>
      </c>
      <c r="J96" s="199">
        <v>0.99</v>
      </c>
      <c r="K96" s="199">
        <f t="shared" si="1"/>
        <v>577.33000000000004</v>
      </c>
    </row>
    <row r="97" spans="2:11" x14ac:dyDescent="0.25">
      <c r="B97" s="198">
        <v>70</v>
      </c>
      <c r="C97" s="199">
        <v>10152041</v>
      </c>
      <c r="D97" s="199" t="s">
        <v>619</v>
      </c>
      <c r="E97" s="199" t="s">
        <v>578</v>
      </c>
      <c r="F97" s="200">
        <v>43466</v>
      </c>
      <c r="G97" s="200">
        <v>43646</v>
      </c>
      <c r="H97" s="199">
        <v>3374</v>
      </c>
      <c r="I97" s="199">
        <v>3374</v>
      </c>
      <c r="J97" s="199">
        <v>0.99</v>
      </c>
      <c r="K97" s="199">
        <f t="shared" si="1"/>
        <v>3.34</v>
      </c>
    </row>
    <row r="98" spans="2:11" x14ac:dyDescent="0.25">
      <c r="B98" s="198">
        <v>71</v>
      </c>
      <c r="C98" s="199">
        <v>10152043</v>
      </c>
      <c r="D98" s="199" t="s">
        <v>620</v>
      </c>
      <c r="E98" s="199" t="s">
        <v>568</v>
      </c>
      <c r="F98" s="200">
        <v>43466</v>
      </c>
      <c r="G98" s="200">
        <v>43646</v>
      </c>
      <c r="H98" s="199">
        <v>329890</v>
      </c>
      <c r="I98" s="199">
        <v>329890</v>
      </c>
      <c r="J98" s="199">
        <v>0.99</v>
      </c>
      <c r="K98" s="199">
        <f t="shared" si="1"/>
        <v>326.58999999999997</v>
      </c>
    </row>
    <row r="99" spans="2:11" x14ac:dyDescent="0.25">
      <c r="B99" s="198">
        <v>72</v>
      </c>
      <c r="C99" s="199">
        <v>10152044</v>
      </c>
      <c r="D99" s="199" t="s">
        <v>621</v>
      </c>
      <c r="E99" s="199" t="s">
        <v>568</v>
      </c>
      <c r="F99" s="200">
        <v>43466</v>
      </c>
      <c r="G99" s="200">
        <v>43646</v>
      </c>
      <c r="H99" s="199">
        <v>247960</v>
      </c>
      <c r="I99" s="199">
        <v>247960</v>
      </c>
      <c r="J99" s="199">
        <v>0.99</v>
      </c>
      <c r="K99" s="199">
        <f t="shared" si="1"/>
        <v>245.48</v>
      </c>
    </row>
    <row r="100" spans="2:11" x14ac:dyDescent="0.25">
      <c r="B100" s="198">
        <v>73</v>
      </c>
      <c r="C100" s="199">
        <v>10152047</v>
      </c>
      <c r="D100" s="199" t="s">
        <v>622</v>
      </c>
      <c r="E100" s="199" t="s">
        <v>568</v>
      </c>
      <c r="F100" s="200">
        <v>43464</v>
      </c>
      <c r="G100" s="200">
        <v>43622</v>
      </c>
      <c r="H100" s="199">
        <v>180379</v>
      </c>
      <c r="I100" s="199">
        <v>180379</v>
      </c>
      <c r="J100" s="199">
        <v>0.99</v>
      </c>
      <c r="K100" s="199">
        <f t="shared" si="1"/>
        <v>178.58</v>
      </c>
    </row>
    <row r="101" spans="2:11" x14ac:dyDescent="0.25">
      <c r="B101" s="198">
        <v>74</v>
      </c>
      <c r="C101" s="199">
        <v>10152049</v>
      </c>
      <c r="D101" s="199" t="s">
        <v>623</v>
      </c>
      <c r="E101" s="199" t="s">
        <v>568</v>
      </c>
      <c r="F101" s="200">
        <v>43467</v>
      </c>
      <c r="G101" s="200">
        <v>43738</v>
      </c>
      <c r="H101" s="199">
        <v>18350</v>
      </c>
      <c r="I101" s="199">
        <v>18350</v>
      </c>
      <c r="J101" s="199">
        <v>0.99</v>
      </c>
      <c r="K101" s="199">
        <f t="shared" si="1"/>
        <v>18.170000000000002</v>
      </c>
    </row>
    <row r="102" spans="2:11" x14ac:dyDescent="0.25">
      <c r="B102" s="198">
        <v>75</v>
      </c>
      <c r="C102" s="199">
        <v>10152050</v>
      </c>
      <c r="D102" s="199" t="s">
        <v>624</v>
      </c>
      <c r="E102" s="199" t="s">
        <v>568</v>
      </c>
      <c r="F102" s="200">
        <v>43467</v>
      </c>
      <c r="G102" s="200">
        <v>43738</v>
      </c>
      <c r="H102" s="199">
        <v>15246</v>
      </c>
      <c r="I102" s="199">
        <v>15246</v>
      </c>
      <c r="J102" s="199">
        <v>0.99</v>
      </c>
      <c r="K102" s="199">
        <f t="shared" si="1"/>
        <v>15.09</v>
      </c>
    </row>
    <row r="103" spans="2:11" x14ac:dyDescent="0.25">
      <c r="B103" s="198">
        <v>76</v>
      </c>
      <c r="C103" s="199">
        <v>10152051</v>
      </c>
      <c r="D103" s="199" t="s">
        <v>625</v>
      </c>
      <c r="E103" s="199" t="s">
        <v>568</v>
      </c>
      <c r="F103" s="200">
        <v>43466</v>
      </c>
      <c r="G103" s="200">
        <v>43646</v>
      </c>
      <c r="H103" s="199">
        <v>2528880</v>
      </c>
      <c r="I103" s="199">
        <v>2528880</v>
      </c>
      <c r="J103" s="199">
        <v>0.99</v>
      </c>
      <c r="K103" s="199">
        <f t="shared" si="1"/>
        <v>2503.59</v>
      </c>
    </row>
    <row r="104" spans="2:11" x14ac:dyDescent="0.25">
      <c r="B104" s="198">
        <v>77</v>
      </c>
      <c r="C104" s="199">
        <v>10152052</v>
      </c>
      <c r="D104" s="199" t="s">
        <v>626</v>
      </c>
      <c r="E104" s="199" t="s">
        <v>568</v>
      </c>
      <c r="F104" s="200">
        <v>43466</v>
      </c>
      <c r="G104" s="200">
        <v>43646</v>
      </c>
      <c r="H104" s="199">
        <v>304289</v>
      </c>
      <c r="I104" s="199">
        <v>304289</v>
      </c>
      <c r="J104" s="199">
        <v>0.99</v>
      </c>
      <c r="K104" s="199">
        <f t="shared" si="1"/>
        <v>301.25</v>
      </c>
    </row>
    <row r="105" spans="2:11" x14ac:dyDescent="0.25">
      <c r="B105" s="198">
        <v>78</v>
      </c>
      <c r="C105" s="199">
        <v>10152056</v>
      </c>
      <c r="D105" s="199" t="s">
        <v>627</v>
      </c>
      <c r="E105" s="199" t="s">
        <v>568</v>
      </c>
      <c r="F105" s="200">
        <v>43467</v>
      </c>
      <c r="G105" s="200">
        <v>43646</v>
      </c>
      <c r="H105" s="199">
        <v>77668</v>
      </c>
      <c r="I105" s="199">
        <v>77668</v>
      </c>
      <c r="J105" s="199">
        <v>0.99</v>
      </c>
      <c r="K105" s="199">
        <f t="shared" si="1"/>
        <v>76.89</v>
      </c>
    </row>
    <row r="106" spans="2:11" x14ac:dyDescent="0.25">
      <c r="B106" s="198">
        <v>79</v>
      </c>
      <c r="C106" s="199">
        <v>10152084</v>
      </c>
      <c r="D106" s="199" t="s">
        <v>628</v>
      </c>
      <c r="E106" s="199" t="s">
        <v>568</v>
      </c>
      <c r="F106" s="200">
        <v>43467</v>
      </c>
      <c r="G106" s="200">
        <v>43646</v>
      </c>
      <c r="H106" s="199">
        <v>322984</v>
      </c>
      <c r="I106" s="199">
        <v>322984</v>
      </c>
      <c r="J106" s="199">
        <v>0.99</v>
      </c>
      <c r="K106" s="199">
        <f t="shared" si="1"/>
        <v>319.75</v>
      </c>
    </row>
    <row r="107" spans="2:11" x14ac:dyDescent="0.25">
      <c r="B107" s="198">
        <v>80</v>
      </c>
      <c r="C107" s="199">
        <v>10152091</v>
      </c>
      <c r="D107" s="199" t="s">
        <v>629</v>
      </c>
      <c r="E107" s="199" t="s">
        <v>568</v>
      </c>
      <c r="F107" s="200">
        <v>43467</v>
      </c>
      <c r="G107" s="200">
        <v>43597</v>
      </c>
      <c r="H107" s="199">
        <v>71159</v>
      </c>
      <c r="I107" s="199">
        <v>71159</v>
      </c>
      <c r="J107" s="199">
        <v>0.99</v>
      </c>
      <c r="K107" s="199">
        <f t="shared" si="1"/>
        <v>70.45</v>
      </c>
    </row>
    <row r="108" spans="2:11" x14ac:dyDescent="0.25">
      <c r="B108" s="198">
        <v>81</v>
      </c>
      <c r="C108" s="199">
        <v>10152094</v>
      </c>
      <c r="D108" s="199" t="s">
        <v>630</v>
      </c>
      <c r="E108" s="199" t="s">
        <v>568</v>
      </c>
      <c r="F108" s="200">
        <v>43467</v>
      </c>
      <c r="G108" s="200">
        <v>43646</v>
      </c>
      <c r="H108" s="199">
        <v>314942</v>
      </c>
      <c r="I108" s="199">
        <v>314942</v>
      </c>
      <c r="J108" s="199">
        <v>0.99</v>
      </c>
      <c r="K108" s="199">
        <f t="shared" si="1"/>
        <v>311.79000000000002</v>
      </c>
    </row>
    <row r="109" spans="2:11" x14ac:dyDescent="0.25">
      <c r="B109" s="198">
        <v>82</v>
      </c>
      <c r="C109" s="199">
        <v>10152109</v>
      </c>
      <c r="D109" s="199" t="s">
        <v>631</v>
      </c>
      <c r="E109" s="199" t="s">
        <v>568</v>
      </c>
      <c r="F109" s="200">
        <v>43472</v>
      </c>
      <c r="G109" s="200">
        <v>43646</v>
      </c>
      <c r="H109" s="199">
        <v>289109</v>
      </c>
      <c r="I109" s="199">
        <v>289109</v>
      </c>
      <c r="J109" s="199">
        <v>0.99</v>
      </c>
      <c r="K109" s="199">
        <f t="shared" si="1"/>
        <v>286.22000000000003</v>
      </c>
    </row>
    <row r="110" spans="2:11" x14ac:dyDescent="0.25">
      <c r="B110" s="198">
        <v>83</v>
      </c>
      <c r="C110" s="199">
        <v>10152130</v>
      </c>
      <c r="D110" s="199" t="s">
        <v>632</v>
      </c>
      <c r="E110" s="199" t="s">
        <v>568</v>
      </c>
      <c r="F110" s="200">
        <v>43467</v>
      </c>
      <c r="G110" s="200">
        <v>43645</v>
      </c>
      <c r="H110" s="199">
        <v>1002935</v>
      </c>
      <c r="I110" s="199">
        <v>1002935</v>
      </c>
      <c r="J110" s="199">
        <v>0.99</v>
      </c>
      <c r="K110" s="199">
        <f t="shared" si="1"/>
        <v>992.91</v>
      </c>
    </row>
    <row r="111" spans="2:11" x14ac:dyDescent="0.25">
      <c r="B111" s="198">
        <v>84</v>
      </c>
      <c r="C111" s="199">
        <v>10181975</v>
      </c>
      <c r="D111" s="199" t="s">
        <v>633</v>
      </c>
      <c r="E111" s="199" t="s">
        <v>568</v>
      </c>
      <c r="F111" s="200">
        <v>43472</v>
      </c>
      <c r="G111" s="200">
        <v>43646</v>
      </c>
      <c r="H111" s="199">
        <v>1397598</v>
      </c>
      <c r="I111" s="199">
        <v>1397598</v>
      </c>
      <c r="J111" s="199">
        <v>0.99</v>
      </c>
      <c r="K111" s="199">
        <f t="shared" si="1"/>
        <v>1383.62</v>
      </c>
    </row>
    <row r="112" spans="2:11" x14ac:dyDescent="0.25">
      <c r="B112" s="198">
        <v>85</v>
      </c>
      <c r="C112" s="199">
        <v>10181976</v>
      </c>
      <c r="D112" s="199" t="s">
        <v>634</v>
      </c>
      <c r="E112" s="199" t="s">
        <v>568</v>
      </c>
      <c r="F112" s="200">
        <v>43479</v>
      </c>
      <c r="G112" s="200">
        <v>72686</v>
      </c>
      <c r="H112" s="199">
        <v>825378</v>
      </c>
      <c r="I112" s="199">
        <v>825378</v>
      </c>
      <c r="J112" s="199">
        <v>0.99</v>
      </c>
      <c r="K112" s="199">
        <f t="shared" si="1"/>
        <v>817.12</v>
      </c>
    </row>
    <row r="113" spans="2:11" x14ac:dyDescent="0.25">
      <c r="B113" s="198">
        <v>86</v>
      </c>
      <c r="C113" s="199">
        <v>10181976</v>
      </c>
      <c r="D113" s="199" t="s">
        <v>634</v>
      </c>
      <c r="E113" s="199" t="s">
        <v>578</v>
      </c>
      <c r="F113" s="200">
        <v>43479</v>
      </c>
      <c r="G113" s="200">
        <v>72686</v>
      </c>
      <c r="H113" s="199">
        <v>2082</v>
      </c>
      <c r="I113" s="199">
        <v>2082</v>
      </c>
      <c r="J113" s="199">
        <v>0.99</v>
      </c>
      <c r="K113" s="199">
        <f t="shared" si="1"/>
        <v>2.06</v>
      </c>
    </row>
    <row r="114" spans="2:11" x14ac:dyDescent="0.25">
      <c r="B114" s="198">
        <v>87</v>
      </c>
      <c r="C114" s="199">
        <v>10182007</v>
      </c>
      <c r="D114" s="199" t="s">
        <v>635</v>
      </c>
      <c r="E114" s="199" t="s">
        <v>568</v>
      </c>
      <c r="F114" s="200">
        <v>43481</v>
      </c>
      <c r="G114" s="200">
        <v>43632</v>
      </c>
      <c r="H114" s="199">
        <v>774122</v>
      </c>
      <c r="I114" s="199">
        <v>774122</v>
      </c>
      <c r="J114" s="199">
        <v>0.99</v>
      </c>
      <c r="K114" s="199">
        <f t="shared" si="1"/>
        <v>766.38</v>
      </c>
    </row>
    <row r="115" spans="2:11" x14ac:dyDescent="0.25">
      <c r="B115" s="198">
        <v>88</v>
      </c>
      <c r="C115" s="199">
        <v>10182011</v>
      </c>
      <c r="D115" s="199" t="s">
        <v>636</v>
      </c>
      <c r="E115" s="199" t="s">
        <v>568</v>
      </c>
      <c r="F115" s="200">
        <v>43482</v>
      </c>
      <c r="G115" s="200">
        <v>43585</v>
      </c>
      <c r="H115" s="199">
        <v>14</v>
      </c>
      <c r="I115" s="199">
        <v>14</v>
      </c>
      <c r="J115" s="199">
        <v>0.99</v>
      </c>
      <c r="K115" s="199">
        <f t="shared" si="1"/>
        <v>0.01</v>
      </c>
    </row>
    <row r="116" spans="2:11" x14ac:dyDescent="0.25">
      <c r="B116" s="198">
        <v>89</v>
      </c>
      <c r="C116" s="199">
        <v>10182016</v>
      </c>
      <c r="D116" s="199" t="s">
        <v>637</v>
      </c>
      <c r="E116" s="199" t="s">
        <v>568</v>
      </c>
      <c r="F116" s="200">
        <v>43493</v>
      </c>
      <c r="G116" s="200">
        <v>43618</v>
      </c>
      <c r="H116" s="199">
        <v>230871</v>
      </c>
      <c r="I116" s="199">
        <v>230871</v>
      </c>
      <c r="J116" s="199">
        <v>0.99</v>
      </c>
      <c r="K116" s="199">
        <f t="shared" si="1"/>
        <v>228.56</v>
      </c>
    </row>
    <row r="117" spans="2:11" x14ac:dyDescent="0.25">
      <c r="B117" s="198">
        <v>90</v>
      </c>
      <c r="C117" s="199">
        <v>10182052</v>
      </c>
      <c r="D117" s="199" t="s">
        <v>638</v>
      </c>
      <c r="E117" s="199" t="s">
        <v>568</v>
      </c>
      <c r="F117" s="200">
        <v>43488</v>
      </c>
      <c r="G117" s="200">
        <v>43646</v>
      </c>
      <c r="H117" s="199">
        <v>233090</v>
      </c>
      <c r="I117" s="199">
        <v>233090</v>
      </c>
      <c r="J117" s="199">
        <v>0.99</v>
      </c>
      <c r="K117" s="199">
        <f t="shared" si="1"/>
        <v>230.76</v>
      </c>
    </row>
    <row r="118" spans="2:11" x14ac:dyDescent="0.25">
      <c r="B118" s="198">
        <v>91</v>
      </c>
      <c r="C118" s="199">
        <v>10182076</v>
      </c>
      <c r="D118" s="199" t="s">
        <v>639</v>
      </c>
      <c r="E118" s="199" t="s">
        <v>568</v>
      </c>
      <c r="F118" s="200">
        <v>43501</v>
      </c>
      <c r="G118" s="200">
        <v>72686</v>
      </c>
      <c r="H118" s="199">
        <v>539</v>
      </c>
      <c r="I118" s="199">
        <v>539</v>
      </c>
      <c r="J118" s="199">
        <v>0.99</v>
      </c>
      <c r="K118" s="199">
        <f t="shared" si="1"/>
        <v>0.53</v>
      </c>
    </row>
    <row r="119" spans="2:11" x14ac:dyDescent="0.25">
      <c r="B119" s="198">
        <v>92</v>
      </c>
      <c r="C119" s="199">
        <v>10182079</v>
      </c>
      <c r="D119" s="199" t="s">
        <v>640</v>
      </c>
      <c r="E119" s="199" t="s">
        <v>568</v>
      </c>
      <c r="F119" s="200">
        <v>43500</v>
      </c>
      <c r="G119" s="200">
        <v>43646</v>
      </c>
      <c r="H119" s="199">
        <v>117143</v>
      </c>
      <c r="I119" s="199">
        <v>117143</v>
      </c>
      <c r="J119" s="199">
        <v>0.99</v>
      </c>
      <c r="K119" s="199">
        <f t="shared" si="1"/>
        <v>115.97</v>
      </c>
    </row>
    <row r="120" spans="2:11" x14ac:dyDescent="0.25">
      <c r="B120" s="198">
        <v>93</v>
      </c>
      <c r="C120" s="199">
        <v>10182090</v>
      </c>
      <c r="D120" s="199" t="s">
        <v>641</v>
      </c>
      <c r="E120" s="199" t="s">
        <v>568</v>
      </c>
      <c r="F120" s="200">
        <v>43507</v>
      </c>
      <c r="G120" s="200">
        <v>43632</v>
      </c>
      <c r="H120" s="199">
        <v>40712</v>
      </c>
      <c r="I120" s="199">
        <v>40712</v>
      </c>
      <c r="J120" s="199">
        <v>0.99</v>
      </c>
      <c r="K120" s="199">
        <f t="shared" si="1"/>
        <v>40.299999999999997</v>
      </c>
    </row>
    <row r="121" spans="2:11" x14ac:dyDescent="0.25">
      <c r="B121" s="198">
        <v>94</v>
      </c>
      <c r="C121" s="199">
        <v>10182092</v>
      </c>
      <c r="D121" s="199" t="s">
        <v>642</v>
      </c>
      <c r="E121" s="199" t="s">
        <v>568</v>
      </c>
      <c r="F121" s="200">
        <v>43500</v>
      </c>
      <c r="G121" s="200">
        <v>43632</v>
      </c>
      <c r="H121" s="199">
        <v>45119</v>
      </c>
      <c r="I121" s="199">
        <v>45119</v>
      </c>
      <c r="J121" s="199">
        <v>0.99</v>
      </c>
      <c r="K121" s="199">
        <f t="shared" si="1"/>
        <v>44.67</v>
      </c>
    </row>
    <row r="122" spans="2:11" x14ac:dyDescent="0.25">
      <c r="B122" s="198">
        <v>95</v>
      </c>
      <c r="C122" s="199">
        <v>10182092</v>
      </c>
      <c r="D122" s="199" t="s">
        <v>642</v>
      </c>
      <c r="E122" s="199" t="s">
        <v>578</v>
      </c>
      <c r="F122" s="200">
        <v>43500</v>
      </c>
      <c r="G122" s="200">
        <v>43632</v>
      </c>
      <c r="H122" s="199">
        <v>1512</v>
      </c>
      <c r="I122" s="199">
        <v>1512</v>
      </c>
      <c r="J122" s="199">
        <v>0.99</v>
      </c>
      <c r="K122" s="199">
        <f t="shared" si="1"/>
        <v>1.5</v>
      </c>
    </row>
    <row r="123" spans="2:11" x14ac:dyDescent="0.25">
      <c r="B123" s="198">
        <v>96</v>
      </c>
      <c r="C123" s="199">
        <v>10182104</v>
      </c>
      <c r="D123" s="199" t="s">
        <v>643</v>
      </c>
      <c r="E123" s="199" t="s">
        <v>568</v>
      </c>
      <c r="F123" s="200">
        <v>43508</v>
      </c>
      <c r="G123" s="200">
        <v>43625</v>
      </c>
      <c r="H123" s="199">
        <v>186288</v>
      </c>
      <c r="I123" s="199">
        <v>186288</v>
      </c>
      <c r="J123" s="199">
        <v>0.99</v>
      </c>
      <c r="K123" s="199">
        <f t="shared" si="1"/>
        <v>184.43</v>
      </c>
    </row>
    <row r="124" spans="2:11" x14ac:dyDescent="0.25">
      <c r="B124" s="198">
        <v>97</v>
      </c>
      <c r="C124" s="199">
        <v>10211973</v>
      </c>
      <c r="D124" s="199" t="s">
        <v>644</v>
      </c>
      <c r="E124" s="199" t="s">
        <v>568</v>
      </c>
      <c r="F124" s="200">
        <v>43514</v>
      </c>
      <c r="G124" s="200">
        <v>43625</v>
      </c>
      <c r="H124" s="199">
        <v>730792</v>
      </c>
      <c r="I124" s="199">
        <v>730792</v>
      </c>
      <c r="J124" s="199">
        <v>0.99</v>
      </c>
      <c r="K124" s="199">
        <f t="shared" si="1"/>
        <v>723.48</v>
      </c>
    </row>
    <row r="125" spans="2:11" x14ac:dyDescent="0.25">
      <c r="B125" s="198">
        <v>98</v>
      </c>
      <c r="C125" s="199">
        <v>10211988</v>
      </c>
      <c r="D125" s="199" t="s">
        <v>645</v>
      </c>
      <c r="E125" s="199" t="s">
        <v>568</v>
      </c>
      <c r="F125" s="200">
        <v>43501</v>
      </c>
      <c r="G125" s="200">
        <v>43646</v>
      </c>
      <c r="H125" s="199">
        <v>2515973</v>
      </c>
      <c r="I125" s="199">
        <v>2515973</v>
      </c>
      <c r="J125" s="199">
        <v>0.99</v>
      </c>
      <c r="K125" s="199">
        <f t="shared" si="1"/>
        <v>2490.81</v>
      </c>
    </row>
    <row r="126" spans="2:11" x14ac:dyDescent="0.25">
      <c r="B126" s="198">
        <v>99</v>
      </c>
      <c r="C126" s="199">
        <v>10211988</v>
      </c>
      <c r="D126" s="199" t="s">
        <v>645</v>
      </c>
      <c r="E126" s="199" t="s">
        <v>578</v>
      </c>
      <c r="F126" s="200">
        <v>43501</v>
      </c>
      <c r="G126" s="200">
        <v>43646</v>
      </c>
      <c r="H126" s="199">
        <v>289510</v>
      </c>
      <c r="I126" s="199">
        <v>289510</v>
      </c>
      <c r="J126" s="199">
        <v>0.99</v>
      </c>
      <c r="K126" s="199">
        <f t="shared" si="1"/>
        <v>286.61</v>
      </c>
    </row>
    <row r="127" spans="2:11" x14ac:dyDescent="0.25">
      <c r="B127" s="198">
        <v>100</v>
      </c>
      <c r="C127" s="199">
        <v>10211989</v>
      </c>
      <c r="D127" s="199" t="s">
        <v>646</v>
      </c>
      <c r="E127" s="199" t="s">
        <v>568</v>
      </c>
      <c r="F127" s="200">
        <v>43521</v>
      </c>
      <c r="G127" s="200">
        <v>43590</v>
      </c>
      <c r="H127" s="199">
        <v>115368</v>
      </c>
      <c r="I127" s="199">
        <v>115368</v>
      </c>
      <c r="J127" s="199">
        <v>0.99</v>
      </c>
      <c r="K127" s="199">
        <f t="shared" si="1"/>
        <v>114.21</v>
      </c>
    </row>
    <row r="128" spans="2:11" x14ac:dyDescent="0.25">
      <c r="B128" s="198">
        <v>101</v>
      </c>
      <c r="C128" s="199">
        <v>10211991</v>
      </c>
      <c r="D128" s="199" t="s">
        <v>647</v>
      </c>
      <c r="E128" s="199" t="s">
        <v>568</v>
      </c>
      <c r="F128" s="200">
        <v>43521</v>
      </c>
      <c r="G128" s="200">
        <v>43611</v>
      </c>
      <c r="H128" s="199">
        <v>338551</v>
      </c>
      <c r="I128" s="199">
        <v>338551</v>
      </c>
      <c r="J128" s="199">
        <v>0.99</v>
      </c>
      <c r="K128" s="199">
        <f t="shared" si="1"/>
        <v>335.17</v>
      </c>
    </row>
    <row r="129" spans="2:11" x14ac:dyDescent="0.25">
      <c r="B129" s="198">
        <v>102</v>
      </c>
      <c r="C129" s="199">
        <v>10212001</v>
      </c>
      <c r="D129" s="199" t="s">
        <v>648</v>
      </c>
      <c r="E129" s="199" t="s">
        <v>568</v>
      </c>
      <c r="F129" s="200">
        <v>43521</v>
      </c>
      <c r="G129" s="200">
        <v>43646</v>
      </c>
      <c r="H129" s="199">
        <v>326828</v>
      </c>
      <c r="I129" s="199">
        <v>326828</v>
      </c>
      <c r="J129" s="199">
        <v>0.99</v>
      </c>
      <c r="K129" s="199">
        <f t="shared" si="1"/>
        <v>323.56</v>
      </c>
    </row>
    <row r="130" spans="2:11" x14ac:dyDescent="0.25">
      <c r="B130" s="198">
        <v>103</v>
      </c>
      <c r="C130" s="199">
        <v>10212009</v>
      </c>
      <c r="D130" s="199" t="s">
        <v>649</v>
      </c>
      <c r="E130" s="199" t="s">
        <v>568</v>
      </c>
      <c r="F130" s="200">
        <v>43523</v>
      </c>
      <c r="G130" s="200">
        <v>72686</v>
      </c>
      <c r="H130" s="199">
        <v>756485</v>
      </c>
      <c r="I130" s="199">
        <v>756485</v>
      </c>
      <c r="J130" s="199">
        <v>0.99</v>
      </c>
      <c r="K130" s="199">
        <f t="shared" si="1"/>
        <v>748.92</v>
      </c>
    </row>
    <row r="131" spans="2:11" x14ac:dyDescent="0.25">
      <c r="B131" s="198">
        <v>104</v>
      </c>
      <c r="C131" s="199">
        <v>10212009</v>
      </c>
      <c r="D131" s="199" t="s">
        <v>649</v>
      </c>
      <c r="E131" s="199" t="s">
        <v>578</v>
      </c>
      <c r="F131" s="200">
        <v>43523</v>
      </c>
      <c r="G131" s="200">
        <v>72686</v>
      </c>
      <c r="H131" s="199">
        <v>254613</v>
      </c>
      <c r="I131" s="199">
        <v>254613</v>
      </c>
      <c r="J131" s="199">
        <v>0.99</v>
      </c>
      <c r="K131" s="199">
        <f t="shared" si="1"/>
        <v>252.07</v>
      </c>
    </row>
    <row r="132" spans="2:11" x14ac:dyDescent="0.25">
      <c r="B132" s="198">
        <v>105</v>
      </c>
      <c r="C132" s="199">
        <v>10212011</v>
      </c>
      <c r="D132" s="199" t="s">
        <v>650</v>
      </c>
      <c r="E132" s="199" t="s">
        <v>568</v>
      </c>
      <c r="F132" s="200">
        <v>42621</v>
      </c>
      <c r="G132" s="200">
        <v>72686</v>
      </c>
      <c r="H132" s="199">
        <v>825463</v>
      </c>
      <c r="I132" s="199">
        <v>825463</v>
      </c>
      <c r="J132" s="199">
        <v>0.99</v>
      </c>
      <c r="K132" s="199">
        <f t="shared" si="1"/>
        <v>817.21</v>
      </c>
    </row>
    <row r="133" spans="2:11" x14ac:dyDescent="0.25">
      <c r="B133" s="198">
        <v>106</v>
      </c>
      <c r="C133" s="199">
        <v>10212011</v>
      </c>
      <c r="D133" s="199" t="s">
        <v>650</v>
      </c>
      <c r="E133" s="199" t="s">
        <v>578</v>
      </c>
      <c r="F133" s="200">
        <v>42621</v>
      </c>
      <c r="G133" s="200">
        <v>72686</v>
      </c>
      <c r="H133" s="199">
        <v>2127</v>
      </c>
      <c r="I133" s="199">
        <v>2127</v>
      </c>
      <c r="J133" s="199">
        <v>0.99</v>
      </c>
      <c r="K133" s="199">
        <f t="shared" si="1"/>
        <v>2.11</v>
      </c>
    </row>
    <row r="134" spans="2:11" x14ac:dyDescent="0.25">
      <c r="B134" s="198">
        <v>107</v>
      </c>
      <c r="C134" s="199">
        <v>10212014</v>
      </c>
      <c r="D134" s="199" t="s">
        <v>651</v>
      </c>
      <c r="E134" s="199" t="s">
        <v>568</v>
      </c>
      <c r="F134" s="200">
        <v>43525</v>
      </c>
      <c r="G134" s="200">
        <v>43646</v>
      </c>
      <c r="H134" s="199">
        <v>160259</v>
      </c>
      <c r="I134" s="199">
        <v>160259</v>
      </c>
      <c r="J134" s="199">
        <v>0.99</v>
      </c>
      <c r="K134" s="199">
        <f t="shared" si="1"/>
        <v>158.66</v>
      </c>
    </row>
    <row r="135" spans="2:11" x14ac:dyDescent="0.25">
      <c r="B135" s="198">
        <v>108</v>
      </c>
      <c r="C135" s="199">
        <v>10212015</v>
      </c>
      <c r="D135" s="199" t="s">
        <v>652</v>
      </c>
      <c r="E135" s="199" t="s">
        <v>568</v>
      </c>
      <c r="F135" s="200">
        <v>43521</v>
      </c>
      <c r="G135" s="200">
        <v>43646</v>
      </c>
      <c r="H135" s="199">
        <v>48435</v>
      </c>
      <c r="I135" s="199">
        <v>48435</v>
      </c>
      <c r="J135" s="199">
        <v>0.99</v>
      </c>
      <c r="K135" s="199">
        <f t="shared" si="1"/>
        <v>47.95</v>
      </c>
    </row>
    <row r="136" spans="2:11" x14ac:dyDescent="0.25">
      <c r="B136" s="198">
        <v>109</v>
      </c>
      <c r="C136" s="199">
        <v>10212018</v>
      </c>
      <c r="D136" s="199" t="s">
        <v>653</v>
      </c>
      <c r="E136" s="199" t="s">
        <v>568</v>
      </c>
      <c r="F136" s="200">
        <v>43535</v>
      </c>
      <c r="G136" s="200">
        <v>43646</v>
      </c>
      <c r="H136" s="199">
        <v>2621636</v>
      </c>
      <c r="I136" s="199">
        <v>2621636</v>
      </c>
      <c r="J136" s="199">
        <v>0.99</v>
      </c>
      <c r="K136" s="199">
        <f t="shared" si="1"/>
        <v>2595.42</v>
      </c>
    </row>
    <row r="137" spans="2:11" x14ac:dyDescent="0.25">
      <c r="B137" s="198">
        <v>110</v>
      </c>
      <c r="C137" s="199">
        <v>10212033</v>
      </c>
      <c r="D137" s="199" t="s">
        <v>654</v>
      </c>
      <c r="E137" s="199" t="s">
        <v>568</v>
      </c>
      <c r="F137" s="200">
        <v>43535</v>
      </c>
      <c r="G137" s="200">
        <v>43646</v>
      </c>
      <c r="H137" s="199">
        <v>389455</v>
      </c>
      <c r="I137" s="199">
        <v>389455</v>
      </c>
      <c r="J137" s="199">
        <v>0.99</v>
      </c>
      <c r="K137" s="199">
        <f t="shared" si="1"/>
        <v>385.56</v>
      </c>
    </row>
    <row r="138" spans="2:11" x14ac:dyDescent="0.25">
      <c r="B138" s="198">
        <v>111</v>
      </c>
      <c r="C138" s="199">
        <v>10212034</v>
      </c>
      <c r="D138" s="199" t="s">
        <v>655</v>
      </c>
      <c r="E138" s="199" t="s">
        <v>568</v>
      </c>
      <c r="F138" s="200">
        <v>43535</v>
      </c>
      <c r="G138" s="200">
        <v>43646</v>
      </c>
      <c r="H138" s="199">
        <v>21266</v>
      </c>
      <c r="I138" s="199">
        <v>21266</v>
      </c>
      <c r="J138" s="199">
        <v>0.99</v>
      </c>
      <c r="K138" s="199">
        <f t="shared" si="1"/>
        <v>21.05</v>
      </c>
    </row>
    <row r="139" spans="2:11" x14ac:dyDescent="0.25">
      <c r="B139" s="198">
        <v>112</v>
      </c>
      <c r="C139" s="199">
        <v>10212045</v>
      </c>
      <c r="D139" s="199" t="s">
        <v>656</v>
      </c>
      <c r="E139" s="199" t="s">
        <v>568</v>
      </c>
      <c r="F139" s="200">
        <v>43549</v>
      </c>
      <c r="G139" s="200">
        <v>43633</v>
      </c>
      <c r="H139" s="199">
        <v>13877358</v>
      </c>
      <c r="I139" s="199">
        <v>13877358</v>
      </c>
      <c r="J139" s="199">
        <v>0.99</v>
      </c>
      <c r="K139" s="199">
        <f t="shared" si="1"/>
        <v>13738.58</v>
      </c>
    </row>
    <row r="140" spans="2:11" x14ac:dyDescent="0.25">
      <c r="B140" s="198">
        <v>113</v>
      </c>
      <c r="C140" s="199">
        <v>10212053</v>
      </c>
      <c r="D140" s="199" t="s">
        <v>657</v>
      </c>
      <c r="E140" s="199" t="s">
        <v>568</v>
      </c>
      <c r="F140" s="200">
        <v>43549</v>
      </c>
      <c r="G140" s="200">
        <v>43590</v>
      </c>
      <c r="H140" s="199">
        <v>18235</v>
      </c>
      <c r="I140" s="199">
        <v>18235</v>
      </c>
      <c r="J140" s="199">
        <v>0.99</v>
      </c>
      <c r="K140" s="199">
        <f t="shared" si="1"/>
        <v>18.05</v>
      </c>
    </row>
    <row r="141" spans="2:11" x14ac:dyDescent="0.25">
      <c r="B141" s="198">
        <v>114</v>
      </c>
      <c r="C141" s="199">
        <v>10212071</v>
      </c>
      <c r="D141" s="199" t="s">
        <v>658</v>
      </c>
      <c r="E141" s="199" t="s">
        <v>568</v>
      </c>
      <c r="F141" s="200">
        <v>43556</v>
      </c>
      <c r="G141" s="200">
        <v>43646</v>
      </c>
      <c r="H141" s="199">
        <v>1357022</v>
      </c>
      <c r="I141" s="199">
        <v>1357022</v>
      </c>
      <c r="J141" s="199">
        <v>0.99</v>
      </c>
      <c r="K141" s="199">
        <f t="shared" si="1"/>
        <v>1343.45</v>
      </c>
    </row>
    <row r="142" spans="2:11" x14ac:dyDescent="0.25">
      <c r="B142" s="198">
        <v>115</v>
      </c>
      <c r="C142" s="199">
        <v>10212072</v>
      </c>
      <c r="D142" s="199" t="s">
        <v>659</v>
      </c>
      <c r="E142" s="199" t="s">
        <v>568</v>
      </c>
      <c r="F142" s="200">
        <v>43556</v>
      </c>
      <c r="G142" s="200">
        <v>43646</v>
      </c>
      <c r="H142" s="199">
        <v>70369</v>
      </c>
      <c r="I142" s="199">
        <v>70369</v>
      </c>
      <c r="J142" s="199">
        <v>0.99</v>
      </c>
      <c r="K142" s="199">
        <f t="shared" si="1"/>
        <v>69.67</v>
      </c>
    </row>
    <row r="143" spans="2:11" x14ac:dyDescent="0.25">
      <c r="B143" s="198">
        <v>116</v>
      </c>
      <c r="C143" s="199">
        <v>10212073</v>
      </c>
      <c r="D143" s="199" t="s">
        <v>660</v>
      </c>
      <c r="E143" s="199" t="s">
        <v>568</v>
      </c>
      <c r="F143" s="200">
        <v>43556</v>
      </c>
      <c r="G143" s="200">
        <v>43646</v>
      </c>
      <c r="H143" s="199">
        <v>103771</v>
      </c>
      <c r="I143" s="199">
        <v>103771</v>
      </c>
      <c r="J143" s="199">
        <v>0.99</v>
      </c>
      <c r="K143" s="199">
        <f t="shared" si="1"/>
        <v>102.73</v>
      </c>
    </row>
    <row r="144" spans="2:11" x14ac:dyDescent="0.25">
      <c r="B144" s="198">
        <v>117</v>
      </c>
      <c r="C144" s="199">
        <v>10212075</v>
      </c>
      <c r="D144" s="199" t="s">
        <v>661</v>
      </c>
      <c r="E144" s="199" t="s">
        <v>568</v>
      </c>
      <c r="F144" s="200">
        <v>43556</v>
      </c>
      <c r="G144" s="200">
        <v>43646</v>
      </c>
      <c r="H144" s="199">
        <v>10980</v>
      </c>
      <c r="I144" s="199">
        <v>10980</v>
      </c>
      <c r="J144" s="199">
        <v>0.99</v>
      </c>
      <c r="K144" s="199">
        <f t="shared" si="1"/>
        <v>10.87</v>
      </c>
    </row>
    <row r="145" spans="2:11" x14ac:dyDescent="0.25">
      <c r="B145" s="198">
        <v>118</v>
      </c>
      <c r="C145" s="199">
        <v>10212076</v>
      </c>
      <c r="D145" s="199" t="s">
        <v>662</v>
      </c>
      <c r="E145" s="199" t="s">
        <v>568</v>
      </c>
      <c r="F145" s="200">
        <v>43556</v>
      </c>
      <c r="G145" s="200">
        <v>43625</v>
      </c>
      <c r="H145" s="199">
        <v>159993</v>
      </c>
      <c r="I145" s="199">
        <v>159993</v>
      </c>
      <c r="J145" s="199">
        <v>0.99</v>
      </c>
      <c r="K145" s="199">
        <f t="shared" si="1"/>
        <v>158.38999999999999</v>
      </c>
    </row>
    <row r="146" spans="2:11" x14ac:dyDescent="0.25">
      <c r="B146" s="198">
        <v>119</v>
      </c>
      <c r="C146" s="199">
        <v>10212077</v>
      </c>
      <c r="D146" s="199" t="s">
        <v>663</v>
      </c>
      <c r="E146" s="199" t="s">
        <v>568</v>
      </c>
      <c r="F146" s="200">
        <v>43556</v>
      </c>
      <c r="G146" s="200">
        <v>43646</v>
      </c>
      <c r="H146" s="199">
        <v>223410</v>
      </c>
      <c r="I146" s="199">
        <v>223410</v>
      </c>
      <c r="J146" s="199">
        <v>0.99</v>
      </c>
      <c r="K146" s="199">
        <f t="shared" si="1"/>
        <v>221.18</v>
      </c>
    </row>
    <row r="147" spans="2:11" x14ac:dyDescent="0.25">
      <c r="B147" s="198">
        <v>120</v>
      </c>
      <c r="C147" s="199">
        <v>10212079</v>
      </c>
      <c r="D147" s="199" t="s">
        <v>664</v>
      </c>
      <c r="E147" s="199" t="s">
        <v>568</v>
      </c>
      <c r="F147" s="200">
        <v>43556</v>
      </c>
      <c r="G147" s="200">
        <v>43646</v>
      </c>
      <c r="H147" s="199">
        <v>1060012</v>
      </c>
      <c r="I147" s="199">
        <v>1060012</v>
      </c>
      <c r="J147" s="199">
        <v>0.99</v>
      </c>
      <c r="K147" s="199">
        <f t="shared" si="1"/>
        <v>1049.4100000000001</v>
      </c>
    </row>
    <row r="148" spans="2:11" x14ac:dyDescent="0.25">
      <c r="B148" s="198">
        <v>121</v>
      </c>
      <c r="C148" s="199">
        <v>10212080</v>
      </c>
      <c r="D148" s="199" t="s">
        <v>665</v>
      </c>
      <c r="E148" s="199" t="s">
        <v>568</v>
      </c>
      <c r="F148" s="200">
        <v>43556</v>
      </c>
      <c r="G148" s="200">
        <v>43646</v>
      </c>
      <c r="H148" s="199">
        <v>316564</v>
      </c>
      <c r="I148" s="199">
        <v>316564</v>
      </c>
      <c r="J148" s="199">
        <v>0.99</v>
      </c>
      <c r="K148" s="199">
        <f t="shared" si="1"/>
        <v>313.39999999999998</v>
      </c>
    </row>
    <row r="149" spans="2:11" x14ac:dyDescent="0.25">
      <c r="B149" s="198">
        <v>122</v>
      </c>
      <c r="C149" s="199">
        <v>10212081</v>
      </c>
      <c r="D149" s="199" t="s">
        <v>666</v>
      </c>
      <c r="E149" s="199" t="s">
        <v>568</v>
      </c>
      <c r="F149" s="200">
        <v>43556</v>
      </c>
      <c r="G149" s="200">
        <v>43597</v>
      </c>
      <c r="H149" s="199">
        <v>133237</v>
      </c>
      <c r="I149" s="199">
        <v>133237</v>
      </c>
      <c r="J149" s="199">
        <v>0.99</v>
      </c>
      <c r="K149" s="199">
        <f t="shared" si="1"/>
        <v>131.9</v>
      </c>
    </row>
    <row r="150" spans="2:11" x14ac:dyDescent="0.25">
      <c r="B150" s="198">
        <v>123</v>
      </c>
      <c r="C150" s="199">
        <v>10212082</v>
      </c>
      <c r="D150" s="199" t="s">
        <v>667</v>
      </c>
      <c r="E150" s="199" t="s">
        <v>568</v>
      </c>
      <c r="F150" s="200">
        <v>43556</v>
      </c>
      <c r="G150" s="200">
        <v>43646</v>
      </c>
      <c r="H150" s="199">
        <v>120127</v>
      </c>
      <c r="I150" s="199">
        <v>120127</v>
      </c>
      <c r="J150" s="199">
        <v>0.99</v>
      </c>
      <c r="K150" s="199">
        <f t="shared" si="1"/>
        <v>118.93</v>
      </c>
    </row>
    <row r="151" spans="2:11" x14ac:dyDescent="0.25">
      <c r="B151" s="198">
        <v>124</v>
      </c>
      <c r="C151" s="199">
        <v>10212083</v>
      </c>
      <c r="D151" s="199" t="s">
        <v>668</v>
      </c>
      <c r="E151" s="199" t="s">
        <v>568</v>
      </c>
      <c r="F151" s="200">
        <v>43556</v>
      </c>
      <c r="G151" s="200">
        <v>43611</v>
      </c>
      <c r="H151" s="199">
        <v>341854</v>
      </c>
      <c r="I151" s="199">
        <v>341854</v>
      </c>
      <c r="J151" s="199">
        <v>0.99</v>
      </c>
      <c r="K151" s="199">
        <f t="shared" si="1"/>
        <v>338.44</v>
      </c>
    </row>
    <row r="152" spans="2:11" x14ac:dyDescent="0.25">
      <c r="B152" s="198">
        <v>125</v>
      </c>
      <c r="C152" s="199">
        <v>10212084</v>
      </c>
      <c r="D152" s="199" t="s">
        <v>669</v>
      </c>
      <c r="E152" s="199" t="s">
        <v>568</v>
      </c>
      <c r="F152" s="200">
        <v>43556</v>
      </c>
      <c r="G152" s="200">
        <v>43639</v>
      </c>
      <c r="H152" s="199">
        <v>952798</v>
      </c>
      <c r="I152" s="199">
        <v>952798</v>
      </c>
      <c r="J152" s="199">
        <v>0.99</v>
      </c>
      <c r="K152" s="199">
        <f t="shared" si="1"/>
        <v>943.27</v>
      </c>
    </row>
    <row r="153" spans="2:11" x14ac:dyDescent="0.25">
      <c r="B153" s="198">
        <v>126</v>
      </c>
      <c r="C153" s="199">
        <v>10212086</v>
      </c>
      <c r="D153" s="199" t="s">
        <v>670</v>
      </c>
      <c r="E153" s="199" t="s">
        <v>568</v>
      </c>
      <c r="F153" s="200">
        <v>43556</v>
      </c>
      <c r="G153" s="200">
        <v>43646</v>
      </c>
      <c r="H153" s="199">
        <v>28460</v>
      </c>
      <c r="I153" s="199">
        <v>28460</v>
      </c>
      <c r="J153" s="199">
        <v>0.99</v>
      </c>
      <c r="K153" s="199">
        <f t="shared" si="1"/>
        <v>28.18</v>
      </c>
    </row>
    <row r="154" spans="2:11" x14ac:dyDescent="0.25">
      <c r="B154" s="198">
        <v>127</v>
      </c>
      <c r="C154" s="199">
        <v>10212087</v>
      </c>
      <c r="D154" s="199" t="s">
        <v>671</v>
      </c>
      <c r="E154" s="199" t="s">
        <v>568</v>
      </c>
      <c r="F154" s="200">
        <v>43556</v>
      </c>
      <c r="G154" s="200">
        <v>43646</v>
      </c>
      <c r="H154" s="199">
        <v>769749</v>
      </c>
      <c r="I154" s="199">
        <v>769749</v>
      </c>
      <c r="J154" s="199">
        <v>0.99</v>
      </c>
      <c r="K154" s="199">
        <f t="shared" si="1"/>
        <v>762.05</v>
      </c>
    </row>
    <row r="155" spans="2:11" x14ac:dyDescent="0.25">
      <c r="B155" s="198">
        <v>128</v>
      </c>
      <c r="C155" s="199">
        <v>10212088</v>
      </c>
      <c r="D155" s="199" t="s">
        <v>672</v>
      </c>
      <c r="E155" s="199" t="s">
        <v>568</v>
      </c>
      <c r="F155" s="200">
        <v>43556</v>
      </c>
      <c r="G155" s="200">
        <v>43625</v>
      </c>
      <c r="H155" s="199">
        <v>1305808</v>
      </c>
      <c r="I155" s="199">
        <v>1305808</v>
      </c>
      <c r="J155" s="199">
        <v>0.99</v>
      </c>
      <c r="K155" s="199">
        <f t="shared" si="1"/>
        <v>1292.75</v>
      </c>
    </row>
    <row r="156" spans="2:11" x14ac:dyDescent="0.25">
      <c r="B156" s="198">
        <v>129</v>
      </c>
      <c r="C156" s="199">
        <v>10212088</v>
      </c>
      <c r="D156" s="199" t="s">
        <v>672</v>
      </c>
      <c r="E156" s="199" t="s">
        <v>578</v>
      </c>
      <c r="F156" s="200">
        <v>43556</v>
      </c>
      <c r="G156" s="200">
        <v>43625</v>
      </c>
      <c r="H156" s="199">
        <v>16222</v>
      </c>
      <c r="I156" s="199">
        <v>16222</v>
      </c>
      <c r="J156" s="199">
        <v>0.99</v>
      </c>
      <c r="K156" s="199">
        <f t="shared" ref="K156:K219" si="2">ROUND(I156*(J156/1000),2)</f>
        <v>16.059999999999999</v>
      </c>
    </row>
    <row r="157" spans="2:11" x14ac:dyDescent="0.25">
      <c r="B157" s="198">
        <v>130</v>
      </c>
      <c r="C157" s="199">
        <v>10212089</v>
      </c>
      <c r="D157" s="199" t="s">
        <v>673</v>
      </c>
      <c r="E157" s="199" t="s">
        <v>568</v>
      </c>
      <c r="F157" s="200">
        <v>43556</v>
      </c>
      <c r="G157" s="200">
        <v>43611</v>
      </c>
      <c r="H157" s="199">
        <v>1878271</v>
      </c>
      <c r="I157" s="199">
        <v>1878271</v>
      </c>
      <c r="J157" s="199">
        <v>0.99</v>
      </c>
      <c r="K157" s="199">
        <f t="shared" si="2"/>
        <v>1859.49</v>
      </c>
    </row>
    <row r="158" spans="2:11" x14ac:dyDescent="0.25">
      <c r="B158" s="198">
        <v>131</v>
      </c>
      <c r="C158" s="199">
        <v>10212092</v>
      </c>
      <c r="D158" s="199" t="s">
        <v>674</v>
      </c>
      <c r="E158" s="199" t="s">
        <v>568</v>
      </c>
      <c r="F158" s="200">
        <v>43556</v>
      </c>
      <c r="G158" s="200">
        <v>43625</v>
      </c>
      <c r="H158" s="199">
        <v>60603</v>
      </c>
      <c r="I158" s="199">
        <v>60603</v>
      </c>
      <c r="J158" s="199">
        <v>0.99</v>
      </c>
      <c r="K158" s="199">
        <f t="shared" si="2"/>
        <v>60</v>
      </c>
    </row>
    <row r="159" spans="2:11" x14ac:dyDescent="0.25">
      <c r="B159" s="198">
        <v>132</v>
      </c>
      <c r="C159" s="199">
        <v>10212093</v>
      </c>
      <c r="D159" s="199" t="s">
        <v>675</v>
      </c>
      <c r="E159" s="199" t="s">
        <v>568</v>
      </c>
      <c r="F159" s="200">
        <v>43556</v>
      </c>
      <c r="G159" s="200">
        <v>43646</v>
      </c>
      <c r="H159" s="199">
        <v>1865870</v>
      </c>
      <c r="I159" s="199">
        <v>1865870</v>
      </c>
      <c r="J159" s="199">
        <v>0.99</v>
      </c>
      <c r="K159" s="199">
        <f t="shared" si="2"/>
        <v>1847.21</v>
      </c>
    </row>
    <row r="160" spans="2:11" x14ac:dyDescent="0.25">
      <c r="B160" s="198">
        <v>133</v>
      </c>
      <c r="C160" s="199">
        <v>10212096</v>
      </c>
      <c r="D160" s="199" t="s">
        <v>676</v>
      </c>
      <c r="E160" s="199" t="s">
        <v>568</v>
      </c>
      <c r="F160" s="200">
        <v>43556</v>
      </c>
      <c r="G160" s="200">
        <v>43639</v>
      </c>
      <c r="H160" s="199">
        <v>692810</v>
      </c>
      <c r="I160" s="199">
        <v>692810</v>
      </c>
      <c r="J160" s="199">
        <v>0.99</v>
      </c>
      <c r="K160" s="199">
        <f t="shared" si="2"/>
        <v>685.88</v>
      </c>
    </row>
    <row r="161" spans="2:11" x14ac:dyDescent="0.25">
      <c r="B161" s="198">
        <v>134</v>
      </c>
      <c r="C161" s="199">
        <v>10212097</v>
      </c>
      <c r="D161" s="199" t="s">
        <v>677</v>
      </c>
      <c r="E161" s="199" t="s">
        <v>568</v>
      </c>
      <c r="F161" s="200">
        <v>43556</v>
      </c>
      <c r="G161" s="200">
        <v>43646</v>
      </c>
      <c r="H161" s="199">
        <v>246626</v>
      </c>
      <c r="I161" s="199">
        <v>246626</v>
      </c>
      <c r="J161" s="199">
        <v>0.99</v>
      </c>
      <c r="K161" s="199">
        <f t="shared" si="2"/>
        <v>244.16</v>
      </c>
    </row>
    <row r="162" spans="2:11" x14ac:dyDescent="0.25">
      <c r="B162" s="198">
        <v>135</v>
      </c>
      <c r="C162" s="199">
        <v>10212102</v>
      </c>
      <c r="D162" s="199" t="s">
        <v>678</v>
      </c>
      <c r="E162" s="199" t="s">
        <v>568</v>
      </c>
      <c r="F162" s="200">
        <v>43553</v>
      </c>
      <c r="G162" s="200">
        <v>72686</v>
      </c>
      <c r="H162" s="199">
        <v>219172</v>
      </c>
      <c r="I162" s="199">
        <v>219172</v>
      </c>
      <c r="J162" s="199">
        <v>0.99</v>
      </c>
      <c r="K162" s="199">
        <f t="shared" si="2"/>
        <v>216.98</v>
      </c>
    </row>
    <row r="163" spans="2:11" x14ac:dyDescent="0.25">
      <c r="B163" s="198">
        <v>136</v>
      </c>
      <c r="C163" s="199">
        <v>10212102</v>
      </c>
      <c r="D163" s="199" t="s">
        <v>678</v>
      </c>
      <c r="E163" s="199" t="s">
        <v>578</v>
      </c>
      <c r="F163" s="200">
        <v>43553</v>
      </c>
      <c r="G163" s="200">
        <v>72686</v>
      </c>
      <c r="H163" s="199">
        <v>160574</v>
      </c>
      <c r="I163" s="199">
        <v>160574</v>
      </c>
      <c r="J163" s="199">
        <v>0.99</v>
      </c>
      <c r="K163" s="199">
        <f t="shared" si="2"/>
        <v>158.97</v>
      </c>
    </row>
    <row r="164" spans="2:11" x14ac:dyDescent="0.25">
      <c r="B164" s="198">
        <v>137</v>
      </c>
      <c r="C164" s="199">
        <v>10212115</v>
      </c>
      <c r="D164" s="199" t="s">
        <v>679</v>
      </c>
      <c r="E164" s="199" t="s">
        <v>568</v>
      </c>
      <c r="F164" s="200">
        <v>43556</v>
      </c>
      <c r="G164" s="200">
        <v>43646</v>
      </c>
      <c r="H164" s="199">
        <v>383568</v>
      </c>
      <c r="I164" s="199">
        <v>383568</v>
      </c>
      <c r="J164" s="199">
        <v>0.99</v>
      </c>
      <c r="K164" s="199">
        <f t="shared" si="2"/>
        <v>379.73</v>
      </c>
    </row>
    <row r="165" spans="2:11" x14ac:dyDescent="0.25">
      <c r="B165" s="198">
        <v>138</v>
      </c>
      <c r="C165" s="199">
        <v>10212116</v>
      </c>
      <c r="D165" s="199" t="s">
        <v>680</v>
      </c>
      <c r="E165" s="199" t="s">
        <v>568</v>
      </c>
      <c r="F165" s="200">
        <v>43557</v>
      </c>
      <c r="G165" s="200">
        <v>43646</v>
      </c>
      <c r="H165" s="199">
        <v>733112</v>
      </c>
      <c r="I165" s="199">
        <v>733112</v>
      </c>
      <c r="J165" s="199">
        <v>0.99</v>
      </c>
      <c r="K165" s="199">
        <f t="shared" si="2"/>
        <v>725.78</v>
      </c>
    </row>
    <row r="166" spans="2:11" x14ac:dyDescent="0.25">
      <c r="B166" s="198">
        <v>139</v>
      </c>
      <c r="C166" s="199">
        <v>10212119</v>
      </c>
      <c r="D166" s="199" t="s">
        <v>681</v>
      </c>
      <c r="E166" s="199" t="s">
        <v>568</v>
      </c>
      <c r="F166" s="200">
        <v>43556</v>
      </c>
      <c r="G166" s="200">
        <v>43646</v>
      </c>
      <c r="H166" s="199">
        <v>176821</v>
      </c>
      <c r="I166" s="199">
        <v>176821</v>
      </c>
      <c r="J166" s="199">
        <v>0.99</v>
      </c>
      <c r="K166" s="199">
        <f t="shared" si="2"/>
        <v>175.05</v>
      </c>
    </row>
    <row r="167" spans="2:11" x14ac:dyDescent="0.25">
      <c r="B167" s="198">
        <v>140</v>
      </c>
      <c r="C167" s="199">
        <v>10212120</v>
      </c>
      <c r="D167" s="199" t="s">
        <v>682</v>
      </c>
      <c r="E167" s="199" t="s">
        <v>568</v>
      </c>
      <c r="F167" s="200">
        <v>43556</v>
      </c>
      <c r="G167" s="200">
        <v>43611</v>
      </c>
      <c r="H167" s="199">
        <v>453064</v>
      </c>
      <c r="I167" s="199">
        <v>453064</v>
      </c>
      <c r="J167" s="199">
        <v>0.99</v>
      </c>
      <c r="K167" s="199">
        <f t="shared" si="2"/>
        <v>448.53</v>
      </c>
    </row>
    <row r="168" spans="2:11" x14ac:dyDescent="0.25">
      <c r="B168" s="198">
        <v>141</v>
      </c>
      <c r="C168" s="199">
        <v>10212120</v>
      </c>
      <c r="D168" s="199" t="s">
        <v>682</v>
      </c>
      <c r="E168" s="199" t="s">
        <v>578</v>
      </c>
      <c r="F168" s="200">
        <v>43556</v>
      </c>
      <c r="G168" s="200">
        <v>43611</v>
      </c>
      <c r="H168" s="199">
        <v>43272</v>
      </c>
      <c r="I168" s="199">
        <v>43272</v>
      </c>
      <c r="J168" s="199">
        <v>0.99</v>
      </c>
      <c r="K168" s="199">
        <f t="shared" si="2"/>
        <v>42.84</v>
      </c>
    </row>
    <row r="169" spans="2:11" x14ac:dyDescent="0.25">
      <c r="B169" s="198">
        <v>142</v>
      </c>
      <c r="C169" s="199">
        <v>10212125</v>
      </c>
      <c r="D169" s="199" t="s">
        <v>683</v>
      </c>
      <c r="E169" s="199" t="s">
        <v>568</v>
      </c>
      <c r="F169" s="200">
        <v>43558</v>
      </c>
      <c r="G169" s="200">
        <v>43644</v>
      </c>
      <c r="H169" s="199">
        <v>134336</v>
      </c>
      <c r="I169" s="199">
        <v>134336</v>
      </c>
      <c r="J169" s="199">
        <v>0.99</v>
      </c>
      <c r="K169" s="199">
        <f t="shared" si="2"/>
        <v>132.99</v>
      </c>
    </row>
    <row r="170" spans="2:11" x14ac:dyDescent="0.25">
      <c r="B170" s="198">
        <v>143</v>
      </c>
      <c r="C170" s="199">
        <v>10212128</v>
      </c>
      <c r="D170" s="199" t="s">
        <v>684</v>
      </c>
      <c r="E170" s="199" t="s">
        <v>568</v>
      </c>
      <c r="F170" s="200">
        <v>43556</v>
      </c>
      <c r="G170" s="200">
        <v>43646</v>
      </c>
      <c r="H170" s="199">
        <v>624263</v>
      </c>
      <c r="I170" s="199">
        <v>624263</v>
      </c>
      <c r="J170" s="199">
        <v>0.99</v>
      </c>
      <c r="K170" s="199">
        <f t="shared" si="2"/>
        <v>618.02</v>
      </c>
    </row>
    <row r="171" spans="2:11" x14ac:dyDescent="0.25">
      <c r="B171" s="198">
        <v>144</v>
      </c>
      <c r="C171" s="199">
        <v>10212128</v>
      </c>
      <c r="D171" s="199" t="s">
        <v>684</v>
      </c>
      <c r="E171" s="199" t="s">
        <v>578</v>
      </c>
      <c r="F171" s="200">
        <v>43556</v>
      </c>
      <c r="G171" s="200">
        <v>43646</v>
      </c>
      <c r="H171" s="199">
        <v>13612</v>
      </c>
      <c r="I171" s="199">
        <v>13612</v>
      </c>
      <c r="J171" s="199">
        <v>0.99</v>
      </c>
      <c r="K171" s="199">
        <f t="shared" si="2"/>
        <v>13.48</v>
      </c>
    </row>
    <row r="172" spans="2:11" x14ac:dyDescent="0.25">
      <c r="B172" s="198">
        <v>145</v>
      </c>
      <c r="C172" s="199">
        <v>10212134</v>
      </c>
      <c r="D172" s="199" t="s">
        <v>685</v>
      </c>
      <c r="E172" s="199" t="s">
        <v>568</v>
      </c>
      <c r="F172" s="200">
        <v>43557</v>
      </c>
      <c r="G172" s="200">
        <v>43632</v>
      </c>
      <c r="H172" s="199">
        <v>62657</v>
      </c>
      <c r="I172" s="199">
        <v>62657</v>
      </c>
      <c r="J172" s="199">
        <v>0.99</v>
      </c>
      <c r="K172" s="199">
        <f t="shared" si="2"/>
        <v>62.03</v>
      </c>
    </row>
    <row r="173" spans="2:11" x14ac:dyDescent="0.25">
      <c r="B173" s="198">
        <v>146</v>
      </c>
      <c r="C173" s="199">
        <v>10212135</v>
      </c>
      <c r="D173" s="199" t="s">
        <v>686</v>
      </c>
      <c r="E173" s="199" t="s">
        <v>568</v>
      </c>
      <c r="F173" s="200">
        <v>43556</v>
      </c>
      <c r="G173" s="200">
        <v>43639</v>
      </c>
      <c r="H173" s="199">
        <v>39548</v>
      </c>
      <c r="I173" s="199">
        <v>39548</v>
      </c>
      <c r="J173" s="199">
        <v>0.99</v>
      </c>
      <c r="K173" s="199">
        <f t="shared" si="2"/>
        <v>39.15</v>
      </c>
    </row>
    <row r="174" spans="2:11" x14ac:dyDescent="0.25">
      <c r="B174" s="198">
        <v>147</v>
      </c>
      <c r="C174" s="199">
        <v>10212136</v>
      </c>
      <c r="D174" s="199" t="s">
        <v>687</v>
      </c>
      <c r="E174" s="199" t="s">
        <v>568</v>
      </c>
      <c r="F174" s="200">
        <v>43557</v>
      </c>
      <c r="G174" s="200">
        <v>43646</v>
      </c>
      <c r="H174" s="199">
        <v>15708</v>
      </c>
      <c r="I174" s="199">
        <v>15708</v>
      </c>
      <c r="J174" s="199">
        <v>0.99</v>
      </c>
      <c r="K174" s="199">
        <f t="shared" si="2"/>
        <v>15.55</v>
      </c>
    </row>
    <row r="175" spans="2:11" x14ac:dyDescent="0.25">
      <c r="B175" s="198">
        <v>148</v>
      </c>
      <c r="C175" s="199">
        <v>10212140</v>
      </c>
      <c r="D175" s="199" t="s">
        <v>688</v>
      </c>
      <c r="E175" s="199" t="s">
        <v>568</v>
      </c>
      <c r="F175" s="200">
        <v>43558</v>
      </c>
      <c r="G175" s="200">
        <v>43644</v>
      </c>
      <c r="H175" s="199">
        <v>253866</v>
      </c>
      <c r="I175" s="199">
        <v>253866</v>
      </c>
      <c r="J175" s="199">
        <v>0.99</v>
      </c>
      <c r="K175" s="199">
        <f t="shared" si="2"/>
        <v>251.33</v>
      </c>
    </row>
    <row r="176" spans="2:11" x14ac:dyDescent="0.25">
      <c r="B176" s="198">
        <v>149</v>
      </c>
      <c r="C176" s="199">
        <v>10212142</v>
      </c>
      <c r="D176" s="199" t="s">
        <v>689</v>
      </c>
      <c r="E176" s="199" t="s">
        <v>568</v>
      </c>
      <c r="F176" s="200">
        <v>43563</v>
      </c>
      <c r="G176" s="200">
        <v>43618</v>
      </c>
      <c r="H176" s="199">
        <v>413282</v>
      </c>
      <c r="I176" s="199">
        <v>413282</v>
      </c>
      <c r="J176" s="199">
        <v>0.99</v>
      </c>
      <c r="K176" s="199">
        <f t="shared" si="2"/>
        <v>409.15</v>
      </c>
    </row>
    <row r="177" spans="2:11" x14ac:dyDescent="0.25">
      <c r="B177" s="198">
        <v>150</v>
      </c>
      <c r="C177" s="199">
        <v>10212143</v>
      </c>
      <c r="D177" s="199" t="s">
        <v>690</v>
      </c>
      <c r="E177" s="199" t="s">
        <v>568</v>
      </c>
      <c r="F177" s="200">
        <v>43556</v>
      </c>
      <c r="G177" s="200">
        <v>43632</v>
      </c>
      <c r="H177" s="199">
        <v>89019</v>
      </c>
      <c r="I177" s="199">
        <v>89019</v>
      </c>
      <c r="J177" s="199">
        <v>0.99</v>
      </c>
      <c r="K177" s="199">
        <f t="shared" si="2"/>
        <v>88.13</v>
      </c>
    </row>
    <row r="178" spans="2:11" x14ac:dyDescent="0.25">
      <c r="B178" s="198">
        <v>151</v>
      </c>
      <c r="C178" s="199">
        <v>10212144</v>
      </c>
      <c r="D178" s="199" t="s">
        <v>691</v>
      </c>
      <c r="E178" s="199" t="s">
        <v>568</v>
      </c>
      <c r="F178" s="200">
        <v>43556</v>
      </c>
      <c r="G178" s="200">
        <v>43604</v>
      </c>
      <c r="H178" s="199">
        <v>238103</v>
      </c>
      <c r="I178" s="199">
        <v>238103</v>
      </c>
      <c r="J178" s="199">
        <v>0.99</v>
      </c>
      <c r="K178" s="199">
        <f t="shared" si="2"/>
        <v>235.72</v>
      </c>
    </row>
    <row r="179" spans="2:11" x14ac:dyDescent="0.25">
      <c r="B179" s="198">
        <v>152</v>
      </c>
      <c r="C179" s="199">
        <v>10212149</v>
      </c>
      <c r="D179" s="199" t="s">
        <v>692</v>
      </c>
      <c r="E179" s="199" t="s">
        <v>568</v>
      </c>
      <c r="F179" s="200">
        <v>43556</v>
      </c>
      <c r="G179" s="200">
        <v>43616</v>
      </c>
      <c r="H179" s="199">
        <v>379493</v>
      </c>
      <c r="I179" s="199">
        <v>379493</v>
      </c>
      <c r="J179" s="199">
        <v>0.99</v>
      </c>
      <c r="K179" s="199">
        <f t="shared" si="2"/>
        <v>375.7</v>
      </c>
    </row>
    <row r="180" spans="2:11" x14ac:dyDescent="0.25">
      <c r="B180" s="198">
        <v>153</v>
      </c>
      <c r="C180" s="199">
        <v>10212158</v>
      </c>
      <c r="D180" s="199" t="s">
        <v>693</v>
      </c>
      <c r="E180" s="199" t="s">
        <v>568</v>
      </c>
      <c r="F180" s="200">
        <v>43556</v>
      </c>
      <c r="G180" s="200">
        <v>43646</v>
      </c>
      <c r="H180" s="199">
        <v>3721137</v>
      </c>
      <c r="I180" s="199">
        <v>3721137</v>
      </c>
      <c r="J180" s="199">
        <v>0.99</v>
      </c>
      <c r="K180" s="199">
        <f t="shared" si="2"/>
        <v>3683.93</v>
      </c>
    </row>
    <row r="181" spans="2:11" x14ac:dyDescent="0.25">
      <c r="B181" s="198">
        <v>154</v>
      </c>
      <c r="C181" s="199">
        <v>10212158</v>
      </c>
      <c r="D181" s="199" t="s">
        <v>693</v>
      </c>
      <c r="E181" s="199" t="s">
        <v>578</v>
      </c>
      <c r="F181" s="200">
        <v>43556</v>
      </c>
      <c r="G181" s="200">
        <v>43646</v>
      </c>
      <c r="H181" s="199">
        <v>70105</v>
      </c>
      <c r="I181" s="199">
        <v>70105</v>
      </c>
      <c r="J181" s="199">
        <v>0.99</v>
      </c>
      <c r="K181" s="199">
        <f t="shared" si="2"/>
        <v>69.400000000000006</v>
      </c>
    </row>
    <row r="182" spans="2:11" x14ac:dyDescent="0.25">
      <c r="B182" s="198">
        <v>155</v>
      </c>
      <c r="C182" s="199">
        <v>10212162</v>
      </c>
      <c r="D182" s="199" t="s">
        <v>694</v>
      </c>
      <c r="E182" s="199" t="s">
        <v>568</v>
      </c>
      <c r="F182" s="200">
        <v>43552</v>
      </c>
      <c r="G182" s="200">
        <v>43646</v>
      </c>
      <c r="H182" s="199">
        <v>910303</v>
      </c>
      <c r="I182" s="199">
        <v>910303</v>
      </c>
      <c r="J182" s="199">
        <v>0.99</v>
      </c>
      <c r="K182" s="199">
        <f t="shared" si="2"/>
        <v>901.2</v>
      </c>
    </row>
    <row r="183" spans="2:11" x14ac:dyDescent="0.25">
      <c r="B183" s="198">
        <v>156</v>
      </c>
      <c r="C183" s="199">
        <v>10212162</v>
      </c>
      <c r="D183" s="199" t="s">
        <v>694</v>
      </c>
      <c r="E183" s="199" t="s">
        <v>578</v>
      </c>
      <c r="F183" s="200">
        <v>43552</v>
      </c>
      <c r="G183" s="200">
        <v>43646</v>
      </c>
      <c r="H183" s="199">
        <v>66334</v>
      </c>
      <c r="I183" s="199">
        <v>66334</v>
      </c>
      <c r="J183" s="199">
        <v>0.99</v>
      </c>
      <c r="K183" s="199">
        <f t="shared" si="2"/>
        <v>65.67</v>
      </c>
    </row>
    <row r="184" spans="2:11" x14ac:dyDescent="0.25">
      <c r="B184" s="198">
        <v>157</v>
      </c>
      <c r="C184" s="199">
        <v>10212163</v>
      </c>
      <c r="D184" s="199" t="s">
        <v>695</v>
      </c>
      <c r="E184" s="199" t="s">
        <v>568</v>
      </c>
      <c r="F184" s="200">
        <v>43556</v>
      </c>
      <c r="G184" s="200">
        <v>43646</v>
      </c>
      <c r="H184" s="199">
        <v>2043348</v>
      </c>
      <c r="I184" s="199">
        <v>2043348</v>
      </c>
      <c r="J184" s="199">
        <v>0.99</v>
      </c>
      <c r="K184" s="199">
        <f t="shared" si="2"/>
        <v>2022.91</v>
      </c>
    </row>
    <row r="185" spans="2:11" x14ac:dyDescent="0.25">
      <c r="B185" s="198">
        <v>158</v>
      </c>
      <c r="C185" s="199">
        <v>10212172</v>
      </c>
      <c r="D185" s="199" t="s">
        <v>696</v>
      </c>
      <c r="E185" s="199" t="s">
        <v>568</v>
      </c>
      <c r="F185" s="200">
        <v>43556</v>
      </c>
      <c r="G185" s="200">
        <v>43646</v>
      </c>
      <c r="H185" s="199">
        <v>263709</v>
      </c>
      <c r="I185" s="199">
        <v>263709</v>
      </c>
      <c r="J185" s="199">
        <v>0.99</v>
      </c>
      <c r="K185" s="199">
        <f t="shared" si="2"/>
        <v>261.07</v>
      </c>
    </row>
    <row r="186" spans="2:11" x14ac:dyDescent="0.25">
      <c r="B186" s="198">
        <v>159</v>
      </c>
      <c r="C186" s="199">
        <v>10212172</v>
      </c>
      <c r="D186" s="199" t="s">
        <v>696</v>
      </c>
      <c r="E186" s="199" t="s">
        <v>578</v>
      </c>
      <c r="F186" s="200">
        <v>43556</v>
      </c>
      <c r="G186" s="200">
        <v>43646</v>
      </c>
      <c r="H186" s="199">
        <v>896</v>
      </c>
      <c r="I186" s="199">
        <v>896</v>
      </c>
      <c r="J186" s="199">
        <v>0.99</v>
      </c>
      <c r="K186" s="199">
        <f t="shared" si="2"/>
        <v>0.89</v>
      </c>
    </row>
    <row r="187" spans="2:11" x14ac:dyDescent="0.25">
      <c r="B187" s="198">
        <v>160</v>
      </c>
      <c r="C187" s="199">
        <v>10212177</v>
      </c>
      <c r="D187" s="199" t="s">
        <v>697</v>
      </c>
      <c r="E187" s="199" t="s">
        <v>568</v>
      </c>
      <c r="F187" s="200">
        <v>43558</v>
      </c>
      <c r="G187" s="200">
        <v>43646</v>
      </c>
      <c r="H187" s="199">
        <v>1915352</v>
      </c>
      <c r="I187" s="199">
        <v>1915352</v>
      </c>
      <c r="J187" s="199">
        <v>0.99</v>
      </c>
      <c r="K187" s="199">
        <f t="shared" si="2"/>
        <v>1896.2</v>
      </c>
    </row>
    <row r="188" spans="2:11" x14ac:dyDescent="0.25">
      <c r="B188" s="198">
        <v>161</v>
      </c>
      <c r="C188" s="199">
        <v>10212177</v>
      </c>
      <c r="D188" s="199" t="s">
        <v>697</v>
      </c>
      <c r="E188" s="199" t="s">
        <v>578</v>
      </c>
      <c r="F188" s="200">
        <v>43558</v>
      </c>
      <c r="G188" s="200">
        <v>43646</v>
      </c>
      <c r="H188" s="199">
        <v>122637</v>
      </c>
      <c r="I188" s="199">
        <v>122637</v>
      </c>
      <c r="J188" s="199">
        <v>0.99</v>
      </c>
      <c r="K188" s="199">
        <f t="shared" si="2"/>
        <v>121.41</v>
      </c>
    </row>
    <row r="189" spans="2:11" x14ac:dyDescent="0.25">
      <c r="B189" s="198">
        <v>162</v>
      </c>
      <c r="C189" s="199">
        <v>10212181</v>
      </c>
      <c r="D189" s="199" t="s">
        <v>698</v>
      </c>
      <c r="E189" s="199" t="s">
        <v>568</v>
      </c>
      <c r="F189" s="200">
        <v>43559</v>
      </c>
      <c r="G189" s="200">
        <v>43646</v>
      </c>
      <c r="H189" s="199">
        <v>82348</v>
      </c>
      <c r="I189" s="199">
        <v>82348</v>
      </c>
      <c r="J189" s="199">
        <v>0.99</v>
      </c>
      <c r="K189" s="199">
        <f t="shared" si="2"/>
        <v>81.52</v>
      </c>
    </row>
    <row r="190" spans="2:11" x14ac:dyDescent="0.25">
      <c r="B190" s="198">
        <v>163</v>
      </c>
      <c r="C190" s="199">
        <v>10212181</v>
      </c>
      <c r="D190" s="199" t="s">
        <v>698</v>
      </c>
      <c r="E190" s="199" t="s">
        <v>578</v>
      </c>
      <c r="F190" s="200">
        <v>43559</v>
      </c>
      <c r="G190" s="200">
        <v>43646</v>
      </c>
      <c r="H190" s="199">
        <v>2313</v>
      </c>
      <c r="I190" s="199">
        <v>2313</v>
      </c>
      <c r="J190" s="199">
        <v>0.99</v>
      </c>
      <c r="K190" s="199">
        <f t="shared" si="2"/>
        <v>2.29</v>
      </c>
    </row>
    <row r="191" spans="2:11" x14ac:dyDescent="0.25">
      <c r="B191" s="198">
        <v>164</v>
      </c>
      <c r="C191" s="199">
        <v>10212182</v>
      </c>
      <c r="D191" s="199" t="s">
        <v>699</v>
      </c>
      <c r="E191" s="199" t="s">
        <v>568</v>
      </c>
      <c r="F191" s="200">
        <v>43563</v>
      </c>
      <c r="G191" s="200">
        <v>43646</v>
      </c>
      <c r="H191" s="199">
        <v>159839</v>
      </c>
      <c r="I191" s="199">
        <v>159839</v>
      </c>
      <c r="J191" s="199">
        <v>0.99</v>
      </c>
      <c r="K191" s="199">
        <f t="shared" si="2"/>
        <v>158.24</v>
      </c>
    </row>
    <row r="192" spans="2:11" x14ac:dyDescent="0.25">
      <c r="B192" s="198">
        <v>165</v>
      </c>
      <c r="C192" s="199">
        <v>10212183</v>
      </c>
      <c r="D192" s="199" t="s">
        <v>700</v>
      </c>
      <c r="E192" s="199" t="s">
        <v>568</v>
      </c>
      <c r="F192" s="200">
        <v>43563</v>
      </c>
      <c r="G192" s="200">
        <v>43646</v>
      </c>
      <c r="H192" s="199">
        <v>148232</v>
      </c>
      <c r="I192" s="199">
        <v>148232</v>
      </c>
      <c r="J192" s="199">
        <v>0.99</v>
      </c>
      <c r="K192" s="199">
        <f t="shared" si="2"/>
        <v>146.75</v>
      </c>
    </row>
    <row r="193" spans="2:11" x14ac:dyDescent="0.25">
      <c r="B193" s="198">
        <v>166</v>
      </c>
      <c r="C193" s="199">
        <v>10212184</v>
      </c>
      <c r="D193" s="199" t="s">
        <v>701</v>
      </c>
      <c r="E193" s="199" t="s">
        <v>568</v>
      </c>
      <c r="F193" s="200">
        <v>43563</v>
      </c>
      <c r="G193" s="200">
        <v>43639</v>
      </c>
      <c r="H193" s="199">
        <v>495967</v>
      </c>
      <c r="I193" s="199">
        <v>495967</v>
      </c>
      <c r="J193" s="199">
        <v>0.99</v>
      </c>
      <c r="K193" s="199">
        <f t="shared" si="2"/>
        <v>491.01</v>
      </c>
    </row>
    <row r="194" spans="2:11" x14ac:dyDescent="0.25">
      <c r="B194" s="198">
        <v>167</v>
      </c>
      <c r="C194" s="199">
        <v>10212194</v>
      </c>
      <c r="D194" s="199" t="s">
        <v>702</v>
      </c>
      <c r="E194" s="199" t="s">
        <v>568</v>
      </c>
      <c r="F194" s="200">
        <v>43556</v>
      </c>
      <c r="G194" s="200">
        <v>43646</v>
      </c>
      <c r="H194" s="199">
        <v>73663</v>
      </c>
      <c r="I194" s="199">
        <v>73663</v>
      </c>
      <c r="J194" s="199">
        <v>0.99</v>
      </c>
      <c r="K194" s="199">
        <f t="shared" si="2"/>
        <v>72.930000000000007</v>
      </c>
    </row>
    <row r="195" spans="2:11" x14ac:dyDescent="0.25">
      <c r="B195" s="198">
        <v>168</v>
      </c>
      <c r="C195" s="199">
        <v>10212195</v>
      </c>
      <c r="D195" s="199" t="s">
        <v>703</v>
      </c>
      <c r="E195" s="199" t="s">
        <v>568</v>
      </c>
      <c r="F195" s="200">
        <v>43560</v>
      </c>
      <c r="G195" s="200">
        <v>43646</v>
      </c>
      <c r="H195" s="199">
        <v>136825</v>
      </c>
      <c r="I195" s="199">
        <v>136825</v>
      </c>
      <c r="J195" s="199">
        <v>0.99</v>
      </c>
      <c r="K195" s="199">
        <f t="shared" si="2"/>
        <v>135.46</v>
      </c>
    </row>
    <row r="196" spans="2:11" x14ac:dyDescent="0.25">
      <c r="B196" s="198">
        <v>169</v>
      </c>
      <c r="C196" s="199">
        <v>10212195</v>
      </c>
      <c r="D196" s="199" t="s">
        <v>703</v>
      </c>
      <c r="E196" s="199" t="s">
        <v>578</v>
      </c>
      <c r="F196" s="200">
        <v>43560</v>
      </c>
      <c r="G196" s="200">
        <v>43646</v>
      </c>
      <c r="H196" s="199">
        <v>4134</v>
      </c>
      <c r="I196" s="199">
        <v>4134</v>
      </c>
      <c r="J196" s="199">
        <v>0.99</v>
      </c>
      <c r="K196" s="199">
        <f t="shared" si="2"/>
        <v>4.09</v>
      </c>
    </row>
    <row r="197" spans="2:11" x14ac:dyDescent="0.25">
      <c r="B197" s="198">
        <v>170</v>
      </c>
      <c r="C197" s="199">
        <v>10212196</v>
      </c>
      <c r="D197" s="199" t="s">
        <v>704</v>
      </c>
      <c r="E197" s="199" t="s">
        <v>568</v>
      </c>
      <c r="F197" s="200">
        <v>43563</v>
      </c>
      <c r="G197" s="200">
        <v>43639</v>
      </c>
      <c r="H197" s="199">
        <v>14930</v>
      </c>
      <c r="I197" s="199">
        <v>14930</v>
      </c>
      <c r="J197" s="199">
        <v>0.99</v>
      </c>
      <c r="K197" s="199">
        <f t="shared" si="2"/>
        <v>14.78</v>
      </c>
    </row>
    <row r="198" spans="2:11" x14ac:dyDescent="0.25">
      <c r="B198" s="198">
        <v>171</v>
      </c>
      <c r="C198" s="199">
        <v>10212198</v>
      </c>
      <c r="D198" s="199" t="s">
        <v>705</v>
      </c>
      <c r="E198" s="199" t="s">
        <v>568</v>
      </c>
      <c r="F198" s="200">
        <v>43563</v>
      </c>
      <c r="G198" s="200">
        <v>43611</v>
      </c>
      <c r="H198" s="199">
        <v>1398580</v>
      </c>
      <c r="I198" s="199">
        <v>1398580</v>
      </c>
      <c r="J198" s="199">
        <v>0.99</v>
      </c>
      <c r="K198" s="199">
        <f t="shared" si="2"/>
        <v>1384.59</v>
      </c>
    </row>
    <row r="199" spans="2:11" x14ac:dyDescent="0.25">
      <c r="B199" s="198">
        <v>172</v>
      </c>
      <c r="C199" s="199">
        <v>10212209</v>
      </c>
      <c r="D199" s="199" t="s">
        <v>706</v>
      </c>
      <c r="E199" s="199" t="s">
        <v>568</v>
      </c>
      <c r="F199" s="200">
        <v>43556</v>
      </c>
      <c r="G199" s="200">
        <v>43646</v>
      </c>
      <c r="H199" s="199">
        <v>120176</v>
      </c>
      <c r="I199" s="199">
        <v>120176</v>
      </c>
      <c r="J199" s="199">
        <v>0.99</v>
      </c>
      <c r="K199" s="199">
        <f t="shared" si="2"/>
        <v>118.97</v>
      </c>
    </row>
    <row r="200" spans="2:11" x14ac:dyDescent="0.25">
      <c r="B200" s="198">
        <v>173</v>
      </c>
      <c r="C200" s="199">
        <v>10212210</v>
      </c>
      <c r="D200" s="199" t="s">
        <v>707</v>
      </c>
      <c r="E200" s="199" t="s">
        <v>568</v>
      </c>
      <c r="F200" s="200">
        <v>43556</v>
      </c>
      <c r="G200" s="200">
        <v>43646</v>
      </c>
      <c r="H200" s="199">
        <v>394419</v>
      </c>
      <c r="I200" s="199">
        <v>394419</v>
      </c>
      <c r="J200" s="199">
        <v>0.99</v>
      </c>
      <c r="K200" s="199">
        <f t="shared" si="2"/>
        <v>390.47</v>
      </c>
    </row>
    <row r="201" spans="2:11" x14ac:dyDescent="0.25">
      <c r="B201" s="198">
        <v>174</v>
      </c>
      <c r="C201" s="199">
        <v>10212212</v>
      </c>
      <c r="D201" s="199" t="s">
        <v>708</v>
      </c>
      <c r="E201" s="199" t="s">
        <v>568</v>
      </c>
      <c r="F201" s="200">
        <v>43556</v>
      </c>
      <c r="G201" s="200">
        <v>43632</v>
      </c>
      <c r="H201" s="199">
        <v>844380</v>
      </c>
      <c r="I201" s="199">
        <v>844380</v>
      </c>
      <c r="J201" s="199">
        <v>0.99</v>
      </c>
      <c r="K201" s="199">
        <f t="shared" si="2"/>
        <v>835.94</v>
      </c>
    </row>
    <row r="202" spans="2:11" x14ac:dyDescent="0.25">
      <c r="B202" s="198">
        <v>175</v>
      </c>
      <c r="C202" s="199">
        <v>10212217</v>
      </c>
      <c r="D202" s="199" t="s">
        <v>709</v>
      </c>
      <c r="E202" s="199" t="s">
        <v>568</v>
      </c>
      <c r="F202" s="200">
        <v>43559</v>
      </c>
      <c r="G202" s="200">
        <v>43646</v>
      </c>
      <c r="H202" s="199">
        <v>449774</v>
      </c>
      <c r="I202" s="199">
        <v>449774</v>
      </c>
      <c r="J202" s="199">
        <v>0.99</v>
      </c>
      <c r="K202" s="199">
        <f t="shared" si="2"/>
        <v>445.28</v>
      </c>
    </row>
    <row r="203" spans="2:11" x14ac:dyDescent="0.25">
      <c r="B203" s="198">
        <v>176</v>
      </c>
      <c r="C203" s="199">
        <v>10212217</v>
      </c>
      <c r="D203" s="199" t="s">
        <v>709</v>
      </c>
      <c r="E203" s="199" t="s">
        <v>578</v>
      </c>
      <c r="F203" s="200">
        <v>43559</v>
      </c>
      <c r="G203" s="200">
        <v>43646</v>
      </c>
      <c r="H203" s="199">
        <v>1028</v>
      </c>
      <c r="I203" s="199">
        <v>1028</v>
      </c>
      <c r="J203" s="199">
        <v>0.99</v>
      </c>
      <c r="K203" s="199">
        <f t="shared" si="2"/>
        <v>1.02</v>
      </c>
    </row>
    <row r="204" spans="2:11" x14ac:dyDescent="0.25">
      <c r="B204" s="198">
        <v>177</v>
      </c>
      <c r="C204" s="199">
        <v>10212218</v>
      </c>
      <c r="D204" s="199" t="s">
        <v>710</v>
      </c>
      <c r="E204" s="199" t="s">
        <v>568</v>
      </c>
      <c r="F204" s="200">
        <v>43563</v>
      </c>
      <c r="G204" s="200">
        <v>43646</v>
      </c>
      <c r="H204" s="199">
        <v>535445</v>
      </c>
      <c r="I204" s="199">
        <v>535445</v>
      </c>
      <c r="J204" s="199">
        <v>0.99</v>
      </c>
      <c r="K204" s="199">
        <f t="shared" si="2"/>
        <v>530.09</v>
      </c>
    </row>
    <row r="205" spans="2:11" x14ac:dyDescent="0.25">
      <c r="B205" s="198">
        <v>178</v>
      </c>
      <c r="C205" s="199">
        <v>10212220</v>
      </c>
      <c r="D205" s="199" t="s">
        <v>711</v>
      </c>
      <c r="E205" s="199" t="s">
        <v>568</v>
      </c>
      <c r="F205" s="200">
        <v>43577</v>
      </c>
      <c r="G205" s="200">
        <v>43618</v>
      </c>
      <c r="H205" s="199">
        <v>906628</v>
      </c>
      <c r="I205" s="199">
        <v>906628</v>
      </c>
      <c r="J205" s="199">
        <v>0.99</v>
      </c>
      <c r="K205" s="199">
        <f t="shared" si="2"/>
        <v>897.56</v>
      </c>
    </row>
    <row r="206" spans="2:11" x14ac:dyDescent="0.25">
      <c r="B206" s="198">
        <v>179</v>
      </c>
      <c r="C206" s="199">
        <v>10212220</v>
      </c>
      <c r="D206" s="199" t="s">
        <v>711</v>
      </c>
      <c r="E206" s="199" t="s">
        <v>578</v>
      </c>
      <c r="F206" s="200">
        <v>43577</v>
      </c>
      <c r="G206" s="200">
        <v>43618</v>
      </c>
      <c r="H206" s="199">
        <v>16159</v>
      </c>
      <c r="I206" s="199">
        <v>16159</v>
      </c>
      <c r="J206" s="199">
        <v>0.99</v>
      </c>
      <c r="K206" s="199">
        <f t="shared" si="2"/>
        <v>16</v>
      </c>
    </row>
    <row r="207" spans="2:11" x14ac:dyDescent="0.25">
      <c r="B207" s="198">
        <v>180</v>
      </c>
      <c r="C207" s="199">
        <v>10212221</v>
      </c>
      <c r="D207" s="199" t="s">
        <v>712</v>
      </c>
      <c r="E207" s="199" t="s">
        <v>568</v>
      </c>
      <c r="F207" s="200">
        <v>43563</v>
      </c>
      <c r="G207" s="200">
        <v>43590</v>
      </c>
      <c r="H207" s="199">
        <v>12582</v>
      </c>
      <c r="I207" s="199">
        <v>12582</v>
      </c>
      <c r="J207" s="199">
        <v>0.99</v>
      </c>
      <c r="K207" s="199">
        <f t="shared" si="2"/>
        <v>12.46</v>
      </c>
    </row>
    <row r="208" spans="2:11" x14ac:dyDescent="0.25">
      <c r="B208" s="198">
        <v>181</v>
      </c>
      <c r="C208" s="199">
        <v>10212223</v>
      </c>
      <c r="D208" s="199" t="s">
        <v>713</v>
      </c>
      <c r="E208" s="199" t="s">
        <v>568</v>
      </c>
      <c r="F208" s="200">
        <v>43556</v>
      </c>
      <c r="G208" s="200">
        <v>43646</v>
      </c>
      <c r="H208" s="199">
        <v>784270</v>
      </c>
      <c r="I208" s="199">
        <v>784270</v>
      </c>
      <c r="J208" s="199">
        <v>0.99</v>
      </c>
      <c r="K208" s="199">
        <f t="shared" si="2"/>
        <v>776.43</v>
      </c>
    </row>
    <row r="209" spans="2:11" x14ac:dyDescent="0.25">
      <c r="B209" s="198">
        <v>182</v>
      </c>
      <c r="C209" s="199">
        <v>10212224</v>
      </c>
      <c r="D209" s="199" t="s">
        <v>714</v>
      </c>
      <c r="E209" s="199" t="s">
        <v>568</v>
      </c>
      <c r="F209" s="200">
        <v>43565</v>
      </c>
      <c r="G209" s="200">
        <v>72686</v>
      </c>
      <c r="H209" s="199">
        <v>1541711</v>
      </c>
      <c r="I209" s="199">
        <v>1541711</v>
      </c>
      <c r="J209" s="199">
        <v>0.99</v>
      </c>
      <c r="K209" s="199">
        <f t="shared" si="2"/>
        <v>1526.29</v>
      </c>
    </row>
    <row r="210" spans="2:11" x14ac:dyDescent="0.25">
      <c r="B210" s="198">
        <v>183</v>
      </c>
      <c r="C210" s="199">
        <v>10212224</v>
      </c>
      <c r="D210" s="199" t="s">
        <v>714</v>
      </c>
      <c r="E210" s="199" t="s">
        <v>578</v>
      </c>
      <c r="F210" s="200">
        <v>43565</v>
      </c>
      <c r="G210" s="200">
        <v>72686</v>
      </c>
      <c r="H210" s="199">
        <v>2935</v>
      </c>
      <c r="I210" s="199">
        <v>2935</v>
      </c>
      <c r="J210" s="199">
        <v>0.99</v>
      </c>
      <c r="K210" s="199">
        <f t="shared" si="2"/>
        <v>2.91</v>
      </c>
    </row>
    <row r="211" spans="2:11" x14ac:dyDescent="0.25">
      <c r="B211" s="198">
        <v>184</v>
      </c>
      <c r="C211" s="199">
        <v>10212225</v>
      </c>
      <c r="D211" s="199" t="s">
        <v>715</v>
      </c>
      <c r="E211" s="199" t="s">
        <v>568</v>
      </c>
      <c r="F211" s="200">
        <v>42810</v>
      </c>
      <c r="G211" s="200">
        <v>72686</v>
      </c>
      <c r="H211" s="199">
        <v>2660562</v>
      </c>
      <c r="I211" s="199">
        <v>2660562</v>
      </c>
      <c r="J211" s="199">
        <v>0.99</v>
      </c>
      <c r="K211" s="199">
        <f t="shared" si="2"/>
        <v>2633.96</v>
      </c>
    </row>
    <row r="212" spans="2:11" x14ac:dyDescent="0.25">
      <c r="B212" s="198">
        <v>185</v>
      </c>
      <c r="C212" s="199">
        <v>10212225</v>
      </c>
      <c r="D212" s="199" t="s">
        <v>715</v>
      </c>
      <c r="E212" s="199" t="s">
        <v>578</v>
      </c>
      <c r="F212" s="200">
        <v>42810</v>
      </c>
      <c r="G212" s="200">
        <v>72686</v>
      </c>
      <c r="H212" s="199">
        <v>5186</v>
      </c>
      <c r="I212" s="199">
        <v>5186</v>
      </c>
      <c r="J212" s="199">
        <v>0.99</v>
      </c>
      <c r="K212" s="199">
        <f t="shared" si="2"/>
        <v>5.13</v>
      </c>
    </row>
    <row r="213" spans="2:11" x14ac:dyDescent="0.25">
      <c r="B213" s="198">
        <v>186</v>
      </c>
      <c r="C213" s="199">
        <v>10212226</v>
      </c>
      <c r="D213" s="199" t="s">
        <v>716</v>
      </c>
      <c r="E213" s="199" t="s">
        <v>568</v>
      </c>
      <c r="F213" s="200">
        <v>43570</v>
      </c>
      <c r="G213" s="200">
        <v>43592</v>
      </c>
      <c r="H213" s="199">
        <v>107414</v>
      </c>
      <c r="I213" s="199">
        <v>107414</v>
      </c>
      <c r="J213" s="199">
        <v>0.99</v>
      </c>
      <c r="K213" s="199">
        <f t="shared" si="2"/>
        <v>106.34</v>
      </c>
    </row>
    <row r="214" spans="2:11" x14ac:dyDescent="0.25">
      <c r="B214" s="198">
        <v>187</v>
      </c>
      <c r="C214" s="199">
        <v>10212226</v>
      </c>
      <c r="D214" s="199" t="s">
        <v>716</v>
      </c>
      <c r="E214" s="199" t="s">
        <v>578</v>
      </c>
      <c r="F214" s="200">
        <v>43570</v>
      </c>
      <c r="G214" s="200">
        <v>43592</v>
      </c>
      <c r="H214" s="199">
        <v>6811</v>
      </c>
      <c r="I214" s="199">
        <v>6811</v>
      </c>
      <c r="J214" s="199">
        <v>0.99</v>
      </c>
      <c r="K214" s="199">
        <f t="shared" si="2"/>
        <v>6.74</v>
      </c>
    </row>
    <row r="215" spans="2:11" x14ac:dyDescent="0.25">
      <c r="B215" s="198">
        <v>188</v>
      </c>
      <c r="C215" s="199">
        <v>10212256</v>
      </c>
      <c r="D215" s="199" t="s">
        <v>717</v>
      </c>
      <c r="E215" s="199" t="s">
        <v>568</v>
      </c>
      <c r="F215" s="200">
        <v>43570</v>
      </c>
      <c r="G215" s="200">
        <v>43611</v>
      </c>
      <c r="H215" s="199">
        <v>58614</v>
      </c>
      <c r="I215" s="199">
        <v>58614</v>
      </c>
      <c r="J215" s="199">
        <v>0.99</v>
      </c>
      <c r="K215" s="199">
        <f t="shared" si="2"/>
        <v>58.03</v>
      </c>
    </row>
    <row r="216" spans="2:11" x14ac:dyDescent="0.25">
      <c r="B216" s="198">
        <v>189</v>
      </c>
      <c r="C216" s="199">
        <v>10212261</v>
      </c>
      <c r="D216" s="199" t="s">
        <v>718</v>
      </c>
      <c r="E216" s="199" t="s">
        <v>568</v>
      </c>
      <c r="F216" s="200">
        <v>43570</v>
      </c>
      <c r="G216" s="200">
        <v>43646</v>
      </c>
      <c r="H216" s="199">
        <v>469873</v>
      </c>
      <c r="I216" s="199">
        <v>469873</v>
      </c>
      <c r="J216" s="199">
        <v>0.99</v>
      </c>
      <c r="K216" s="199">
        <f t="shared" si="2"/>
        <v>465.17</v>
      </c>
    </row>
    <row r="217" spans="2:11" x14ac:dyDescent="0.25">
      <c r="B217" s="198">
        <v>190</v>
      </c>
      <c r="C217" s="199">
        <v>10212262</v>
      </c>
      <c r="D217" s="199" t="s">
        <v>719</v>
      </c>
      <c r="E217" s="199" t="s">
        <v>568</v>
      </c>
      <c r="F217" s="200">
        <v>43571</v>
      </c>
      <c r="G217" s="200">
        <v>43646</v>
      </c>
      <c r="H217" s="199">
        <v>1647175</v>
      </c>
      <c r="I217" s="199">
        <v>1647175</v>
      </c>
      <c r="J217" s="199">
        <v>0.99</v>
      </c>
      <c r="K217" s="199">
        <f t="shared" si="2"/>
        <v>1630.7</v>
      </c>
    </row>
    <row r="218" spans="2:11" x14ac:dyDescent="0.25">
      <c r="B218" s="198">
        <v>191</v>
      </c>
      <c r="C218" s="199">
        <v>10212263</v>
      </c>
      <c r="D218" s="199" t="s">
        <v>720</v>
      </c>
      <c r="E218" s="199" t="s">
        <v>568</v>
      </c>
      <c r="F218" s="200">
        <v>43570</v>
      </c>
      <c r="G218" s="200">
        <v>43616</v>
      </c>
      <c r="H218" s="199">
        <v>148852</v>
      </c>
      <c r="I218" s="199">
        <v>148852</v>
      </c>
      <c r="J218" s="199">
        <v>0.99</v>
      </c>
      <c r="K218" s="199">
        <f t="shared" si="2"/>
        <v>147.36000000000001</v>
      </c>
    </row>
    <row r="219" spans="2:11" x14ac:dyDescent="0.25">
      <c r="B219" s="198">
        <v>192</v>
      </c>
      <c r="C219" s="199">
        <v>10212267</v>
      </c>
      <c r="D219" s="199" t="s">
        <v>721</v>
      </c>
      <c r="E219" s="199" t="s">
        <v>568</v>
      </c>
      <c r="F219" s="200">
        <v>43570</v>
      </c>
      <c r="G219" s="200">
        <v>43616</v>
      </c>
      <c r="H219" s="199">
        <v>379038</v>
      </c>
      <c r="I219" s="199">
        <v>379038</v>
      </c>
      <c r="J219" s="199">
        <v>0.99</v>
      </c>
      <c r="K219" s="199">
        <f t="shared" si="2"/>
        <v>375.25</v>
      </c>
    </row>
    <row r="220" spans="2:11" x14ac:dyDescent="0.25">
      <c r="B220" s="198">
        <v>193</v>
      </c>
      <c r="C220" s="199">
        <v>10212268</v>
      </c>
      <c r="D220" s="199" t="s">
        <v>722</v>
      </c>
      <c r="E220" s="199" t="s">
        <v>568</v>
      </c>
      <c r="F220" s="200">
        <v>43571</v>
      </c>
      <c r="G220" s="200">
        <v>43597</v>
      </c>
      <c r="H220" s="199">
        <v>93681</v>
      </c>
      <c r="I220" s="199">
        <v>93681</v>
      </c>
      <c r="J220" s="199">
        <v>0.99</v>
      </c>
      <c r="K220" s="199">
        <f t="shared" ref="K220:K283" si="3">ROUND(I220*(J220/1000),2)</f>
        <v>92.74</v>
      </c>
    </row>
    <row r="221" spans="2:11" x14ac:dyDescent="0.25">
      <c r="B221" s="198">
        <v>194</v>
      </c>
      <c r="C221" s="199">
        <v>10212268</v>
      </c>
      <c r="D221" s="199" t="s">
        <v>722</v>
      </c>
      <c r="E221" s="199" t="s">
        <v>578</v>
      </c>
      <c r="F221" s="200">
        <v>43571</v>
      </c>
      <c r="G221" s="200">
        <v>43597</v>
      </c>
      <c r="H221" s="199">
        <v>1063</v>
      </c>
      <c r="I221" s="199">
        <v>1063</v>
      </c>
      <c r="J221" s="199">
        <v>0.99</v>
      </c>
      <c r="K221" s="199">
        <f t="shared" si="3"/>
        <v>1.05</v>
      </c>
    </row>
    <row r="222" spans="2:11" x14ac:dyDescent="0.25">
      <c r="B222" s="198">
        <v>195</v>
      </c>
      <c r="C222" s="199">
        <v>10212270</v>
      </c>
      <c r="D222" s="199" t="s">
        <v>723</v>
      </c>
      <c r="E222" s="199" t="s">
        <v>568</v>
      </c>
      <c r="F222" s="200">
        <v>43570</v>
      </c>
      <c r="G222" s="200">
        <v>43612</v>
      </c>
      <c r="H222" s="199">
        <v>133799</v>
      </c>
      <c r="I222" s="199">
        <v>133799</v>
      </c>
      <c r="J222" s="199">
        <v>0.99</v>
      </c>
      <c r="K222" s="199">
        <f t="shared" si="3"/>
        <v>132.46</v>
      </c>
    </row>
    <row r="223" spans="2:11" x14ac:dyDescent="0.25">
      <c r="B223" s="198">
        <v>196</v>
      </c>
      <c r="C223" s="199">
        <v>10212273</v>
      </c>
      <c r="D223" s="199" t="s">
        <v>724</v>
      </c>
      <c r="E223" s="199" t="s">
        <v>568</v>
      </c>
      <c r="F223" s="200">
        <v>43572</v>
      </c>
      <c r="G223" s="200">
        <v>43618</v>
      </c>
      <c r="H223" s="199">
        <v>2053894</v>
      </c>
      <c r="I223" s="199">
        <v>2053894</v>
      </c>
      <c r="J223" s="199">
        <v>0.99</v>
      </c>
      <c r="K223" s="199">
        <f t="shared" si="3"/>
        <v>2033.36</v>
      </c>
    </row>
    <row r="224" spans="2:11" x14ac:dyDescent="0.25">
      <c r="B224" s="198">
        <v>197</v>
      </c>
      <c r="C224" s="199">
        <v>10212275</v>
      </c>
      <c r="D224" s="199" t="s">
        <v>725</v>
      </c>
      <c r="E224" s="199" t="s">
        <v>568</v>
      </c>
      <c r="F224" s="200">
        <v>43556</v>
      </c>
      <c r="G224" s="200">
        <v>43646</v>
      </c>
      <c r="H224" s="199">
        <v>1250564</v>
      </c>
      <c r="I224" s="199">
        <v>1250564</v>
      </c>
      <c r="J224" s="199">
        <v>0.99</v>
      </c>
      <c r="K224" s="199">
        <f t="shared" si="3"/>
        <v>1238.06</v>
      </c>
    </row>
    <row r="225" spans="2:11" x14ac:dyDescent="0.25">
      <c r="B225" s="198">
        <v>198</v>
      </c>
      <c r="C225" s="199">
        <v>10212275</v>
      </c>
      <c r="D225" s="199" t="s">
        <v>725</v>
      </c>
      <c r="E225" s="199" t="s">
        <v>578</v>
      </c>
      <c r="F225" s="200">
        <v>43556</v>
      </c>
      <c r="G225" s="200">
        <v>43646</v>
      </c>
      <c r="H225" s="199">
        <v>6405</v>
      </c>
      <c r="I225" s="199">
        <v>6405</v>
      </c>
      <c r="J225" s="199">
        <v>0.99</v>
      </c>
      <c r="K225" s="199">
        <f t="shared" si="3"/>
        <v>6.34</v>
      </c>
    </row>
    <row r="226" spans="2:11" x14ac:dyDescent="0.25">
      <c r="B226" s="198">
        <v>199</v>
      </c>
      <c r="C226" s="199">
        <v>10212276</v>
      </c>
      <c r="D226" s="199" t="s">
        <v>726</v>
      </c>
      <c r="E226" s="199" t="s">
        <v>568</v>
      </c>
      <c r="F226" s="200">
        <v>43572</v>
      </c>
      <c r="G226" s="200">
        <v>43597</v>
      </c>
      <c r="H226" s="199">
        <v>62410</v>
      </c>
      <c r="I226" s="199">
        <v>62410</v>
      </c>
      <c r="J226" s="199">
        <v>0.99</v>
      </c>
      <c r="K226" s="199">
        <f t="shared" si="3"/>
        <v>61.79</v>
      </c>
    </row>
    <row r="227" spans="2:11" x14ac:dyDescent="0.25">
      <c r="B227" s="198">
        <v>200</v>
      </c>
      <c r="C227" s="199">
        <v>10212276</v>
      </c>
      <c r="D227" s="199" t="s">
        <v>726</v>
      </c>
      <c r="E227" s="199" t="s">
        <v>578</v>
      </c>
      <c r="F227" s="200">
        <v>43572</v>
      </c>
      <c r="G227" s="200">
        <v>43597</v>
      </c>
      <c r="H227" s="199">
        <v>584</v>
      </c>
      <c r="I227" s="199">
        <v>584</v>
      </c>
      <c r="J227" s="199">
        <v>0.99</v>
      </c>
      <c r="K227" s="199">
        <f t="shared" si="3"/>
        <v>0.57999999999999996</v>
      </c>
    </row>
    <row r="228" spans="2:11" x14ac:dyDescent="0.25">
      <c r="B228" s="198">
        <v>201</v>
      </c>
      <c r="C228" s="199">
        <v>10212277</v>
      </c>
      <c r="D228" s="199" t="s">
        <v>727</v>
      </c>
      <c r="E228" s="199" t="s">
        <v>568</v>
      </c>
      <c r="F228" s="200">
        <v>43565</v>
      </c>
      <c r="G228" s="200">
        <v>43646</v>
      </c>
      <c r="H228" s="199">
        <v>507834</v>
      </c>
      <c r="I228" s="199">
        <v>507834</v>
      </c>
      <c r="J228" s="199">
        <v>0.99</v>
      </c>
      <c r="K228" s="199">
        <f t="shared" si="3"/>
        <v>502.76</v>
      </c>
    </row>
    <row r="229" spans="2:11" x14ac:dyDescent="0.25">
      <c r="B229" s="198">
        <v>202</v>
      </c>
      <c r="C229" s="199">
        <v>10212277</v>
      </c>
      <c r="D229" s="199" t="s">
        <v>727</v>
      </c>
      <c r="E229" s="199" t="s">
        <v>578</v>
      </c>
      <c r="F229" s="200">
        <v>43565</v>
      </c>
      <c r="G229" s="200">
        <v>43646</v>
      </c>
      <c r="H229" s="199">
        <v>7583</v>
      </c>
      <c r="I229" s="199">
        <v>7583</v>
      </c>
      <c r="J229" s="199">
        <v>0.99</v>
      </c>
      <c r="K229" s="199">
        <f t="shared" si="3"/>
        <v>7.51</v>
      </c>
    </row>
    <row r="230" spans="2:11" x14ac:dyDescent="0.25">
      <c r="B230" s="198">
        <v>203</v>
      </c>
      <c r="C230" s="199">
        <v>10212278</v>
      </c>
      <c r="D230" s="199" t="s">
        <v>728</v>
      </c>
      <c r="E230" s="199" t="s">
        <v>568</v>
      </c>
      <c r="F230" s="200">
        <v>43577</v>
      </c>
      <c r="G230" s="200">
        <v>43639</v>
      </c>
      <c r="H230" s="199">
        <v>499300</v>
      </c>
      <c r="I230" s="199">
        <v>499300</v>
      </c>
      <c r="J230" s="199">
        <v>0.99</v>
      </c>
      <c r="K230" s="199">
        <f t="shared" si="3"/>
        <v>494.31</v>
      </c>
    </row>
    <row r="231" spans="2:11" x14ac:dyDescent="0.25">
      <c r="B231" s="198">
        <v>204</v>
      </c>
      <c r="C231" s="199">
        <v>10212278</v>
      </c>
      <c r="D231" s="199" t="s">
        <v>728</v>
      </c>
      <c r="E231" s="199" t="s">
        <v>578</v>
      </c>
      <c r="F231" s="200">
        <v>43577</v>
      </c>
      <c r="G231" s="200">
        <v>43639</v>
      </c>
      <c r="H231" s="199">
        <v>1615</v>
      </c>
      <c r="I231" s="199">
        <v>1615</v>
      </c>
      <c r="J231" s="199">
        <v>0.99</v>
      </c>
      <c r="K231" s="199">
        <f t="shared" si="3"/>
        <v>1.6</v>
      </c>
    </row>
    <row r="232" spans="2:11" x14ac:dyDescent="0.25">
      <c r="B232" s="198">
        <v>205</v>
      </c>
      <c r="C232" s="199">
        <v>10212284</v>
      </c>
      <c r="D232" s="199" t="s">
        <v>729</v>
      </c>
      <c r="E232" s="199" t="s">
        <v>568</v>
      </c>
      <c r="F232" s="200">
        <v>43577</v>
      </c>
      <c r="G232" s="200">
        <v>43590</v>
      </c>
      <c r="H232" s="199">
        <v>119668</v>
      </c>
      <c r="I232" s="199">
        <v>119668</v>
      </c>
      <c r="J232" s="199">
        <v>0.99</v>
      </c>
      <c r="K232" s="199">
        <f t="shared" si="3"/>
        <v>118.47</v>
      </c>
    </row>
    <row r="233" spans="2:11" x14ac:dyDescent="0.25">
      <c r="B233" s="198">
        <v>206</v>
      </c>
      <c r="C233" s="199">
        <v>10231973</v>
      </c>
      <c r="D233" s="199" t="s">
        <v>730</v>
      </c>
      <c r="E233" s="199" t="s">
        <v>568</v>
      </c>
      <c r="F233" s="200">
        <v>43577</v>
      </c>
      <c r="G233" s="200">
        <v>43646</v>
      </c>
      <c r="H233" s="199">
        <v>682225</v>
      </c>
      <c r="I233" s="199">
        <v>682225</v>
      </c>
      <c r="J233" s="199">
        <v>0.99</v>
      </c>
      <c r="K233" s="199">
        <f t="shared" si="3"/>
        <v>675.4</v>
      </c>
    </row>
    <row r="234" spans="2:11" x14ac:dyDescent="0.25">
      <c r="B234" s="198">
        <v>207</v>
      </c>
      <c r="C234" s="199">
        <v>10231978</v>
      </c>
      <c r="D234" s="199" t="s">
        <v>731</v>
      </c>
      <c r="E234" s="199" t="s">
        <v>568</v>
      </c>
      <c r="F234" s="200">
        <v>43585</v>
      </c>
      <c r="G234" s="200">
        <v>43615</v>
      </c>
      <c r="H234" s="199">
        <v>214669</v>
      </c>
      <c r="I234" s="199">
        <v>214669</v>
      </c>
      <c r="J234" s="199">
        <v>0.99</v>
      </c>
      <c r="K234" s="199">
        <f t="shared" si="3"/>
        <v>212.52</v>
      </c>
    </row>
    <row r="235" spans="2:11" x14ac:dyDescent="0.25">
      <c r="B235" s="198">
        <v>208</v>
      </c>
      <c r="C235" s="199">
        <v>10231979</v>
      </c>
      <c r="D235" s="199" t="s">
        <v>732</v>
      </c>
      <c r="E235" s="199" t="s">
        <v>568</v>
      </c>
      <c r="F235" s="200">
        <v>43579</v>
      </c>
      <c r="G235" s="200">
        <v>43605</v>
      </c>
      <c r="H235" s="199">
        <v>89454</v>
      </c>
      <c r="I235" s="199">
        <v>89454</v>
      </c>
      <c r="J235" s="199">
        <v>0.99</v>
      </c>
      <c r="K235" s="199">
        <f t="shared" si="3"/>
        <v>88.56</v>
      </c>
    </row>
    <row r="236" spans="2:11" x14ac:dyDescent="0.25">
      <c r="B236" s="198">
        <v>209</v>
      </c>
      <c r="C236" s="199">
        <v>10231979</v>
      </c>
      <c r="D236" s="199" t="s">
        <v>732</v>
      </c>
      <c r="E236" s="199" t="s">
        <v>578</v>
      </c>
      <c r="F236" s="200">
        <v>43579</v>
      </c>
      <c r="G236" s="200">
        <v>43605</v>
      </c>
      <c r="H236" s="199">
        <v>1888</v>
      </c>
      <c r="I236" s="199">
        <v>1888</v>
      </c>
      <c r="J236" s="199">
        <v>0.99</v>
      </c>
      <c r="K236" s="199">
        <f t="shared" si="3"/>
        <v>1.87</v>
      </c>
    </row>
    <row r="237" spans="2:11" x14ac:dyDescent="0.25">
      <c r="B237" s="198">
        <v>210</v>
      </c>
      <c r="C237" s="199">
        <v>10231985</v>
      </c>
      <c r="D237" s="199" t="s">
        <v>733</v>
      </c>
      <c r="E237" s="199" t="s">
        <v>568</v>
      </c>
      <c r="F237" s="200">
        <v>43584</v>
      </c>
      <c r="G237" s="200">
        <v>43632</v>
      </c>
      <c r="H237" s="199">
        <v>296745</v>
      </c>
      <c r="I237" s="199">
        <v>296745</v>
      </c>
      <c r="J237" s="199">
        <v>0.99</v>
      </c>
      <c r="K237" s="199">
        <f t="shared" si="3"/>
        <v>293.77999999999997</v>
      </c>
    </row>
    <row r="238" spans="2:11" x14ac:dyDescent="0.25">
      <c r="B238" s="198">
        <v>211</v>
      </c>
      <c r="C238" s="199">
        <v>10231986</v>
      </c>
      <c r="D238" s="199" t="s">
        <v>734</v>
      </c>
      <c r="E238" s="199" t="s">
        <v>568</v>
      </c>
      <c r="F238" s="200">
        <v>43584</v>
      </c>
      <c r="G238" s="200">
        <v>43646</v>
      </c>
      <c r="H238" s="199">
        <v>437396</v>
      </c>
      <c r="I238" s="199">
        <v>437396</v>
      </c>
      <c r="J238" s="199">
        <v>0.99</v>
      </c>
      <c r="K238" s="199">
        <f t="shared" si="3"/>
        <v>433.02</v>
      </c>
    </row>
    <row r="239" spans="2:11" x14ac:dyDescent="0.25">
      <c r="B239" s="198">
        <v>212</v>
      </c>
      <c r="C239" s="199">
        <v>10231986</v>
      </c>
      <c r="D239" s="199" t="s">
        <v>734</v>
      </c>
      <c r="E239" s="199" t="s">
        <v>578</v>
      </c>
      <c r="F239" s="200">
        <v>43584</v>
      </c>
      <c r="G239" s="200">
        <v>43646</v>
      </c>
      <c r="H239" s="199">
        <v>1490</v>
      </c>
      <c r="I239" s="199">
        <v>1490</v>
      </c>
      <c r="J239" s="199">
        <v>0.99</v>
      </c>
      <c r="K239" s="199">
        <f t="shared" si="3"/>
        <v>1.48</v>
      </c>
    </row>
    <row r="240" spans="2:11" x14ac:dyDescent="0.25">
      <c r="B240" s="198">
        <v>213</v>
      </c>
      <c r="C240" s="199">
        <v>10231996</v>
      </c>
      <c r="D240" s="199" t="s">
        <v>735</v>
      </c>
      <c r="E240" s="199" t="s">
        <v>568</v>
      </c>
      <c r="F240" s="200">
        <v>43580</v>
      </c>
      <c r="G240" s="200">
        <v>43646</v>
      </c>
      <c r="H240" s="199">
        <v>33340</v>
      </c>
      <c r="I240" s="199">
        <v>33340</v>
      </c>
      <c r="J240" s="199">
        <v>0.99</v>
      </c>
      <c r="K240" s="199">
        <f t="shared" si="3"/>
        <v>33.01</v>
      </c>
    </row>
    <row r="241" spans="2:11" x14ac:dyDescent="0.25">
      <c r="B241" s="198">
        <v>214</v>
      </c>
      <c r="C241" s="199">
        <v>10231998</v>
      </c>
      <c r="D241" s="199" t="s">
        <v>736</v>
      </c>
      <c r="E241" s="199" t="s">
        <v>568</v>
      </c>
      <c r="F241" s="200">
        <v>43584</v>
      </c>
      <c r="G241" s="200">
        <v>43646</v>
      </c>
      <c r="H241" s="199">
        <v>696219</v>
      </c>
      <c r="I241" s="199">
        <v>696219</v>
      </c>
      <c r="J241" s="199">
        <v>0.99</v>
      </c>
      <c r="K241" s="199">
        <f t="shared" si="3"/>
        <v>689.26</v>
      </c>
    </row>
    <row r="242" spans="2:11" x14ac:dyDescent="0.25">
      <c r="B242" s="198">
        <v>215</v>
      </c>
      <c r="C242" s="199">
        <v>10231999</v>
      </c>
      <c r="D242" s="199" t="s">
        <v>737</v>
      </c>
      <c r="E242" s="199" t="s">
        <v>568</v>
      </c>
      <c r="F242" s="200">
        <v>43584</v>
      </c>
      <c r="G242" s="200">
        <v>43604</v>
      </c>
      <c r="H242" s="199">
        <v>418031</v>
      </c>
      <c r="I242" s="199">
        <v>418031</v>
      </c>
      <c r="J242" s="199">
        <v>0.99</v>
      </c>
      <c r="K242" s="199">
        <f t="shared" si="3"/>
        <v>413.85</v>
      </c>
    </row>
    <row r="243" spans="2:11" x14ac:dyDescent="0.25">
      <c r="B243" s="198">
        <v>216</v>
      </c>
      <c r="C243" s="199">
        <v>10251973</v>
      </c>
      <c r="D243" s="199" t="s">
        <v>738</v>
      </c>
      <c r="E243" s="199" t="s">
        <v>568</v>
      </c>
      <c r="F243" s="200">
        <v>43584</v>
      </c>
      <c r="G243" s="200">
        <v>43618</v>
      </c>
      <c r="H243" s="199">
        <v>446299</v>
      </c>
      <c r="I243" s="199">
        <v>446299</v>
      </c>
      <c r="J243" s="199">
        <v>0.99</v>
      </c>
      <c r="K243" s="199">
        <f t="shared" si="3"/>
        <v>441.84</v>
      </c>
    </row>
    <row r="244" spans="2:11" x14ac:dyDescent="0.25">
      <c r="B244" s="198">
        <v>217</v>
      </c>
      <c r="C244" s="199">
        <v>10251974</v>
      </c>
      <c r="D244" s="199" t="s">
        <v>739</v>
      </c>
      <c r="E244" s="199" t="s">
        <v>568</v>
      </c>
      <c r="F244" s="200">
        <v>43585</v>
      </c>
      <c r="G244" s="200">
        <v>43617</v>
      </c>
      <c r="H244" s="199">
        <v>255888</v>
      </c>
      <c r="I244" s="199">
        <v>255888</v>
      </c>
      <c r="J244" s="199">
        <v>0.99</v>
      </c>
      <c r="K244" s="199">
        <f t="shared" si="3"/>
        <v>253.33</v>
      </c>
    </row>
    <row r="245" spans="2:11" x14ac:dyDescent="0.25">
      <c r="B245" s="198">
        <v>218</v>
      </c>
      <c r="C245" s="199">
        <v>10251974</v>
      </c>
      <c r="D245" s="199" t="s">
        <v>739</v>
      </c>
      <c r="E245" s="199" t="s">
        <v>578</v>
      </c>
      <c r="F245" s="200">
        <v>43585</v>
      </c>
      <c r="G245" s="200">
        <v>43617</v>
      </c>
      <c r="H245" s="199">
        <v>182</v>
      </c>
      <c r="I245" s="199">
        <v>182</v>
      </c>
      <c r="J245" s="199">
        <v>0.99</v>
      </c>
      <c r="K245" s="199">
        <f t="shared" si="3"/>
        <v>0.18</v>
      </c>
    </row>
    <row r="246" spans="2:11" x14ac:dyDescent="0.25">
      <c r="B246" s="198">
        <v>219</v>
      </c>
      <c r="C246" s="199">
        <v>10251978</v>
      </c>
      <c r="D246" s="199" t="s">
        <v>740</v>
      </c>
      <c r="E246" s="199" t="s">
        <v>568</v>
      </c>
      <c r="F246" s="200">
        <v>43584</v>
      </c>
      <c r="G246" s="200">
        <v>72686</v>
      </c>
      <c r="H246" s="199">
        <v>2598569</v>
      </c>
      <c r="I246" s="199">
        <v>2598569</v>
      </c>
      <c r="J246" s="199">
        <v>0.99</v>
      </c>
      <c r="K246" s="199">
        <f t="shared" si="3"/>
        <v>2572.58</v>
      </c>
    </row>
    <row r="247" spans="2:11" x14ac:dyDescent="0.25">
      <c r="B247" s="198">
        <v>220</v>
      </c>
      <c r="C247" s="199">
        <v>10251978</v>
      </c>
      <c r="D247" s="199" t="s">
        <v>740</v>
      </c>
      <c r="E247" s="199" t="s">
        <v>578</v>
      </c>
      <c r="F247" s="200">
        <v>43584</v>
      </c>
      <c r="G247" s="200">
        <v>72686</v>
      </c>
      <c r="H247" s="199">
        <v>310980</v>
      </c>
      <c r="I247" s="199">
        <v>310980</v>
      </c>
      <c r="J247" s="199">
        <v>0.99</v>
      </c>
      <c r="K247" s="199">
        <f t="shared" si="3"/>
        <v>307.87</v>
      </c>
    </row>
    <row r="248" spans="2:11" x14ac:dyDescent="0.25">
      <c r="B248" s="198">
        <v>221</v>
      </c>
      <c r="C248" s="199">
        <v>10251979</v>
      </c>
      <c r="D248" s="199" t="s">
        <v>741</v>
      </c>
      <c r="E248" s="199" t="s">
        <v>568</v>
      </c>
      <c r="F248" s="200">
        <v>43584</v>
      </c>
      <c r="G248" s="200">
        <v>72686</v>
      </c>
      <c r="H248" s="199">
        <v>790527</v>
      </c>
      <c r="I248" s="199">
        <v>790527</v>
      </c>
      <c r="J248" s="199">
        <v>0.99</v>
      </c>
      <c r="K248" s="199">
        <f t="shared" si="3"/>
        <v>782.62</v>
      </c>
    </row>
    <row r="249" spans="2:11" x14ac:dyDescent="0.25">
      <c r="B249" s="198">
        <v>222</v>
      </c>
      <c r="C249" s="199">
        <v>10251979</v>
      </c>
      <c r="D249" s="199" t="s">
        <v>741</v>
      </c>
      <c r="E249" s="199" t="s">
        <v>578</v>
      </c>
      <c r="F249" s="200">
        <v>43584</v>
      </c>
      <c r="G249" s="200">
        <v>72686</v>
      </c>
      <c r="H249" s="199">
        <v>253049</v>
      </c>
      <c r="I249" s="199">
        <v>253049</v>
      </c>
      <c r="J249" s="199">
        <v>0.99</v>
      </c>
      <c r="K249" s="199">
        <f t="shared" si="3"/>
        <v>250.52</v>
      </c>
    </row>
    <row r="250" spans="2:11" x14ac:dyDescent="0.25">
      <c r="B250" s="198">
        <v>223</v>
      </c>
      <c r="C250" s="199">
        <v>10251980</v>
      </c>
      <c r="D250" s="199" t="s">
        <v>742</v>
      </c>
      <c r="E250" s="199" t="s">
        <v>568</v>
      </c>
      <c r="F250" s="200">
        <v>43586</v>
      </c>
      <c r="G250" s="200">
        <v>43597</v>
      </c>
      <c r="H250" s="199">
        <v>403310</v>
      </c>
      <c r="I250" s="199">
        <v>403310</v>
      </c>
      <c r="J250" s="199">
        <v>0.99</v>
      </c>
      <c r="K250" s="199">
        <f t="shared" si="3"/>
        <v>399.28</v>
      </c>
    </row>
    <row r="251" spans="2:11" x14ac:dyDescent="0.25">
      <c r="B251" s="198">
        <v>224</v>
      </c>
      <c r="C251" s="199">
        <v>10251981</v>
      </c>
      <c r="D251" s="199" t="s">
        <v>743</v>
      </c>
      <c r="E251" s="199" t="s">
        <v>568</v>
      </c>
      <c r="F251" s="200">
        <v>43584</v>
      </c>
      <c r="G251" s="200">
        <v>43632</v>
      </c>
      <c r="H251" s="199">
        <v>648753</v>
      </c>
      <c r="I251" s="199">
        <v>648753</v>
      </c>
      <c r="J251" s="199">
        <v>0.99</v>
      </c>
      <c r="K251" s="199">
        <f t="shared" si="3"/>
        <v>642.27</v>
      </c>
    </row>
    <row r="252" spans="2:11" x14ac:dyDescent="0.25">
      <c r="B252" s="198">
        <v>225</v>
      </c>
      <c r="C252" s="199">
        <v>10251981</v>
      </c>
      <c r="D252" s="199" t="s">
        <v>743</v>
      </c>
      <c r="E252" s="199" t="s">
        <v>578</v>
      </c>
      <c r="F252" s="200">
        <v>43584</v>
      </c>
      <c r="G252" s="200">
        <v>43632</v>
      </c>
      <c r="H252" s="199">
        <v>13601</v>
      </c>
      <c r="I252" s="199">
        <v>13601</v>
      </c>
      <c r="J252" s="199">
        <v>0.99</v>
      </c>
      <c r="K252" s="199">
        <f t="shared" si="3"/>
        <v>13.46</v>
      </c>
    </row>
    <row r="253" spans="2:11" x14ac:dyDescent="0.25">
      <c r="B253" s="198">
        <v>226</v>
      </c>
      <c r="C253" s="199">
        <v>10251982</v>
      </c>
      <c r="D253" s="199" t="s">
        <v>744</v>
      </c>
      <c r="E253" s="199" t="s">
        <v>568</v>
      </c>
      <c r="F253" s="200">
        <v>43582</v>
      </c>
      <c r="G253" s="200">
        <v>43594</v>
      </c>
      <c r="H253" s="199">
        <v>69326</v>
      </c>
      <c r="I253" s="199">
        <v>69326</v>
      </c>
      <c r="J253" s="199">
        <v>0.99</v>
      </c>
      <c r="K253" s="199">
        <f t="shared" si="3"/>
        <v>68.63</v>
      </c>
    </row>
    <row r="254" spans="2:11" x14ac:dyDescent="0.25">
      <c r="B254" s="198">
        <v>227</v>
      </c>
      <c r="C254" s="199">
        <v>10251982</v>
      </c>
      <c r="D254" s="199" t="s">
        <v>744</v>
      </c>
      <c r="E254" s="199" t="s">
        <v>578</v>
      </c>
      <c r="F254" s="200">
        <v>43582</v>
      </c>
      <c r="G254" s="200">
        <v>43594</v>
      </c>
      <c r="H254" s="199">
        <v>2975</v>
      </c>
      <c r="I254" s="199">
        <v>2975</v>
      </c>
      <c r="J254" s="199">
        <v>0.99</v>
      </c>
      <c r="K254" s="199">
        <f t="shared" si="3"/>
        <v>2.95</v>
      </c>
    </row>
    <row r="255" spans="2:11" x14ac:dyDescent="0.25">
      <c r="B255" s="198">
        <v>228</v>
      </c>
      <c r="C255" s="199">
        <v>10251983</v>
      </c>
      <c r="D255" s="199" t="s">
        <v>745</v>
      </c>
      <c r="E255" s="199" t="s">
        <v>568</v>
      </c>
      <c r="F255" s="200">
        <v>43585</v>
      </c>
      <c r="G255" s="200">
        <v>43616</v>
      </c>
      <c r="H255" s="199">
        <v>71545</v>
      </c>
      <c r="I255" s="199">
        <v>71545</v>
      </c>
      <c r="J255" s="199">
        <v>0.99</v>
      </c>
      <c r="K255" s="199">
        <f t="shared" si="3"/>
        <v>70.83</v>
      </c>
    </row>
    <row r="256" spans="2:11" x14ac:dyDescent="0.25">
      <c r="B256" s="198">
        <v>229</v>
      </c>
      <c r="C256" s="199">
        <v>10271973</v>
      </c>
      <c r="D256" s="199" t="s">
        <v>746</v>
      </c>
      <c r="E256" s="199" t="s">
        <v>568</v>
      </c>
      <c r="F256" s="200">
        <v>43586</v>
      </c>
      <c r="G256" s="200">
        <v>43646</v>
      </c>
      <c r="H256" s="199">
        <v>1335445</v>
      </c>
      <c r="I256" s="199">
        <v>1335445</v>
      </c>
      <c r="J256" s="199">
        <v>0.99</v>
      </c>
      <c r="K256" s="199">
        <f t="shared" si="3"/>
        <v>1322.09</v>
      </c>
    </row>
    <row r="257" spans="2:11" x14ac:dyDescent="0.25">
      <c r="B257" s="198">
        <v>230</v>
      </c>
      <c r="C257" s="199">
        <v>10271973</v>
      </c>
      <c r="D257" s="199" t="s">
        <v>746</v>
      </c>
      <c r="E257" s="199" t="s">
        <v>578</v>
      </c>
      <c r="F257" s="200">
        <v>43586</v>
      </c>
      <c r="G257" s="200">
        <v>43646</v>
      </c>
      <c r="H257" s="199">
        <v>8130</v>
      </c>
      <c r="I257" s="199">
        <v>8130</v>
      </c>
      <c r="J257" s="199">
        <v>0.99</v>
      </c>
      <c r="K257" s="199">
        <f t="shared" si="3"/>
        <v>8.0500000000000007</v>
      </c>
    </row>
    <row r="258" spans="2:11" x14ac:dyDescent="0.25">
      <c r="B258" s="198">
        <v>231</v>
      </c>
      <c r="C258" s="199">
        <v>10271974</v>
      </c>
      <c r="D258" s="199" t="s">
        <v>747</v>
      </c>
      <c r="E258" s="199" t="s">
        <v>568</v>
      </c>
      <c r="F258" s="200">
        <v>43560</v>
      </c>
      <c r="G258" s="200">
        <v>43830</v>
      </c>
      <c r="H258" s="199">
        <v>588333</v>
      </c>
      <c r="I258" s="199">
        <v>588333</v>
      </c>
      <c r="J258" s="199">
        <v>0.99</v>
      </c>
      <c r="K258" s="199">
        <f t="shared" si="3"/>
        <v>582.45000000000005</v>
      </c>
    </row>
    <row r="259" spans="2:11" x14ac:dyDescent="0.25">
      <c r="B259" s="198">
        <v>232</v>
      </c>
      <c r="C259" s="199">
        <v>10271974</v>
      </c>
      <c r="D259" s="199" t="s">
        <v>747</v>
      </c>
      <c r="E259" s="199" t="s">
        <v>578</v>
      </c>
      <c r="F259" s="200">
        <v>43560</v>
      </c>
      <c r="G259" s="200">
        <v>43830</v>
      </c>
      <c r="H259" s="199">
        <v>1656</v>
      </c>
      <c r="I259" s="199">
        <v>1656</v>
      </c>
      <c r="J259" s="199">
        <v>0.99</v>
      </c>
      <c r="K259" s="199">
        <f t="shared" si="3"/>
        <v>1.64</v>
      </c>
    </row>
    <row r="260" spans="2:11" x14ac:dyDescent="0.25">
      <c r="B260" s="198">
        <v>233</v>
      </c>
      <c r="C260" s="199">
        <v>10272162</v>
      </c>
      <c r="D260" s="199" t="s">
        <v>748</v>
      </c>
      <c r="E260" s="199" t="s">
        <v>568</v>
      </c>
      <c r="F260" s="200">
        <v>43586</v>
      </c>
      <c r="G260" s="200">
        <v>43590</v>
      </c>
      <c r="H260" s="199">
        <v>108683</v>
      </c>
      <c r="I260" s="199">
        <v>108683</v>
      </c>
      <c r="J260" s="199">
        <v>0.99</v>
      </c>
      <c r="K260" s="199">
        <f t="shared" si="3"/>
        <v>107.6</v>
      </c>
    </row>
    <row r="261" spans="2:11" x14ac:dyDescent="0.25">
      <c r="B261" s="198">
        <v>234</v>
      </c>
      <c r="C261" s="199">
        <v>10272162</v>
      </c>
      <c r="D261" s="199" t="s">
        <v>748</v>
      </c>
      <c r="E261" s="199" t="s">
        <v>578</v>
      </c>
      <c r="F261" s="200">
        <v>43586</v>
      </c>
      <c r="G261" s="200">
        <v>43590</v>
      </c>
      <c r="H261" s="199">
        <v>1619</v>
      </c>
      <c r="I261" s="199">
        <v>1619</v>
      </c>
      <c r="J261" s="199">
        <v>0.99</v>
      </c>
      <c r="K261" s="199">
        <f t="shared" si="3"/>
        <v>1.6</v>
      </c>
    </row>
    <row r="262" spans="2:11" x14ac:dyDescent="0.25">
      <c r="B262" s="198">
        <v>235</v>
      </c>
      <c r="C262" s="199">
        <v>10301975</v>
      </c>
      <c r="D262" s="199" t="s">
        <v>749</v>
      </c>
      <c r="E262" s="199" t="s">
        <v>568</v>
      </c>
      <c r="F262" s="200">
        <v>43591</v>
      </c>
      <c r="G262" s="200">
        <v>43611</v>
      </c>
      <c r="H262" s="199">
        <v>808883</v>
      </c>
      <c r="I262" s="199">
        <v>808883</v>
      </c>
      <c r="J262" s="199">
        <v>0.99</v>
      </c>
      <c r="K262" s="199">
        <f t="shared" si="3"/>
        <v>800.79</v>
      </c>
    </row>
    <row r="263" spans="2:11" x14ac:dyDescent="0.25">
      <c r="B263" s="198">
        <v>236</v>
      </c>
      <c r="C263" s="199">
        <v>10311983</v>
      </c>
      <c r="D263" s="199" t="s">
        <v>750</v>
      </c>
      <c r="E263" s="199" t="s">
        <v>568</v>
      </c>
      <c r="F263" s="200">
        <v>43591</v>
      </c>
      <c r="G263" s="200">
        <v>43597</v>
      </c>
      <c r="H263" s="199">
        <v>436042</v>
      </c>
      <c r="I263" s="199">
        <v>436042</v>
      </c>
      <c r="J263" s="199">
        <v>0.99</v>
      </c>
      <c r="K263" s="199">
        <f t="shared" si="3"/>
        <v>431.68</v>
      </c>
    </row>
    <row r="264" spans="2:11" x14ac:dyDescent="0.25">
      <c r="B264" s="198">
        <v>237</v>
      </c>
      <c r="C264" s="199">
        <v>10311983</v>
      </c>
      <c r="D264" s="199" t="s">
        <v>750</v>
      </c>
      <c r="E264" s="199" t="s">
        <v>578</v>
      </c>
      <c r="F264" s="200">
        <v>43591</v>
      </c>
      <c r="G264" s="200">
        <v>43597</v>
      </c>
      <c r="H264" s="199">
        <v>6352</v>
      </c>
      <c r="I264" s="199">
        <v>6352</v>
      </c>
      <c r="J264" s="199">
        <v>0.99</v>
      </c>
      <c r="K264" s="199">
        <f t="shared" si="3"/>
        <v>6.29</v>
      </c>
    </row>
    <row r="265" spans="2:11" x14ac:dyDescent="0.25">
      <c r="B265" s="198">
        <v>238</v>
      </c>
      <c r="C265" s="199">
        <v>10311988</v>
      </c>
      <c r="D265" s="199" t="s">
        <v>751</v>
      </c>
      <c r="E265" s="199" t="s">
        <v>568</v>
      </c>
      <c r="F265" s="200">
        <v>43588</v>
      </c>
      <c r="G265" s="200">
        <v>43710</v>
      </c>
      <c r="H265" s="199">
        <v>324031</v>
      </c>
      <c r="I265" s="199">
        <v>324031</v>
      </c>
      <c r="J265" s="199">
        <v>0.99</v>
      </c>
      <c r="K265" s="199">
        <f t="shared" si="3"/>
        <v>320.79000000000002</v>
      </c>
    </row>
    <row r="266" spans="2:11" x14ac:dyDescent="0.25">
      <c r="B266" s="198">
        <v>239</v>
      </c>
      <c r="C266" s="199">
        <v>10311995</v>
      </c>
      <c r="D266" s="199" t="s">
        <v>752</v>
      </c>
      <c r="E266" s="199" t="s">
        <v>568</v>
      </c>
      <c r="F266" s="200">
        <v>43571</v>
      </c>
      <c r="G266" s="200">
        <v>43646</v>
      </c>
      <c r="H266" s="199">
        <v>266254</v>
      </c>
      <c r="I266" s="199">
        <v>266254</v>
      </c>
      <c r="J266" s="199">
        <v>0.99</v>
      </c>
      <c r="K266" s="199">
        <f t="shared" si="3"/>
        <v>263.58999999999997</v>
      </c>
    </row>
    <row r="267" spans="2:11" x14ac:dyDescent="0.25">
      <c r="B267" s="198">
        <v>240</v>
      </c>
      <c r="C267" s="199">
        <v>10312002</v>
      </c>
      <c r="D267" s="199" t="s">
        <v>753</v>
      </c>
      <c r="E267" s="199" t="s">
        <v>568</v>
      </c>
      <c r="F267" s="200">
        <v>43582</v>
      </c>
      <c r="G267" s="200">
        <v>43594</v>
      </c>
      <c r="H267" s="199">
        <v>1810</v>
      </c>
      <c r="I267" s="199">
        <v>1810</v>
      </c>
      <c r="J267" s="199">
        <v>0.99</v>
      </c>
      <c r="K267" s="199">
        <f t="shared" si="3"/>
        <v>1.79</v>
      </c>
    </row>
    <row r="268" spans="2:11" x14ac:dyDescent="0.25">
      <c r="B268" s="198">
        <v>241</v>
      </c>
      <c r="C268" s="199">
        <v>10312002</v>
      </c>
      <c r="D268" s="199" t="s">
        <v>753</v>
      </c>
      <c r="E268" s="199" t="s">
        <v>578</v>
      </c>
      <c r="F268" s="200">
        <v>43582</v>
      </c>
      <c r="G268" s="200">
        <v>43594</v>
      </c>
      <c r="H268" s="199">
        <v>505</v>
      </c>
      <c r="I268" s="199">
        <v>505</v>
      </c>
      <c r="J268" s="199">
        <v>0.99</v>
      </c>
      <c r="K268" s="199">
        <f t="shared" si="3"/>
        <v>0.5</v>
      </c>
    </row>
    <row r="269" spans="2:11" x14ac:dyDescent="0.25">
      <c r="B269" s="198">
        <v>242</v>
      </c>
      <c r="C269" s="199">
        <v>10312007</v>
      </c>
      <c r="D269" s="199" t="s">
        <v>754</v>
      </c>
      <c r="E269" s="199" t="s">
        <v>568</v>
      </c>
      <c r="F269" s="200">
        <v>43598</v>
      </c>
      <c r="G269" s="200">
        <v>43646</v>
      </c>
      <c r="H269" s="199">
        <v>383872</v>
      </c>
      <c r="I269" s="199">
        <v>383872</v>
      </c>
      <c r="J269" s="199">
        <v>0.99</v>
      </c>
      <c r="K269" s="199">
        <f t="shared" si="3"/>
        <v>380.03</v>
      </c>
    </row>
    <row r="270" spans="2:11" x14ac:dyDescent="0.25">
      <c r="B270" s="198">
        <v>243</v>
      </c>
      <c r="C270" s="199">
        <v>10312009</v>
      </c>
      <c r="D270" s="199" t="s">
        <v>755</v>
      </c>
      <c r="E270" s="199" t="s">
        <v>568</v>
      </c>
      <c r="F270" s="200">
        <v>43592</v>
      </c>
      <c r="G270" s="200">
        <v>43646</v>
      </c>
      <c r="H270" s="199">
        <v>110708</v>
      </c>
      <c r="I270" s="199">
        <v>110708</v>
      </c>
      <c r="J270" s="199">
        <v>0.99</v>
      </c>
      <c r="K270" s="199">
        <f t="shared" si="3"/>
        <v>109.6</v>
      </c>
    </row>
    <row r="271" spans="2:11" x14ac:dyDescent="0.25">
      <c r="B271" s="198">
        <v>244</v>
      </c>
      <c r="C271" s="199">
        <v>10312015</v>
      </c>
      <c r="D271" s="199" t="s">
        <v>756</v>
      </c>
      <c r="E271" s="199" t="s">
        <v>568</v>
      </c>
      <c r="F271" s="200">
        <v>43598</v>
      </c>
      <c r="G271" s="200">
        <v>43632</v>
      </c>
      <c r="H271" s="199">
        <v>96341</v>
      </c>
      <c r="I271" s="199">
        <v>96341</v>
      </c>
      <c r="J271" s="199">
        <v>0.99</v>
      </c>
      <c r="K271" s="199">
        <f t="shared" si="3"/>
        <v>95.38</v>
      </c>
    </row>
    <row r="272" spans="2:11" x14ac:dyDescent="0.25">
      <c r="B272" s="198">
        <v>245</v>
      </c>
      <c r="C272" s="199">
        <v>10312016</v>
      </c>
      <c r="D272" s="199" t="s">
        <v>757</v>
      </c>
      <c r="E272" s="199" t="s">
        <v>568</v>
      </c>
      <c r="F272" s="200">
        <v>43591</v>
      </c>
      <c r="G272" s="200">
        <v>43639</v>
      </c>
      <c r="H272" s="199">
        <v>1386053</v>
      </c>
      <c r="I272" s="199">
        <v>1386053</v>
      </c>
      <c r="J272" s="199">
        <v>0.99</v>
      </c>
      <c r="K272" s="199">
        <f t="shared" si="3"/>
        <v>1372.19</v>
      </c>
    </row>
    <row r="273" spans="2:11" x14ac:dyDescent="0.25">
      <c r="B273" s="198">
        <v>246</v>
      </c>
      <c r="C273" s="199">
        <v>10312023</v>
      </c>
      <c r="D273" s="199" t="s">
        <v>758</v>
      </c>
      <c r="E273" s="199" t="s">
        <v>568</v>
      </c>
      <c r="F273" s="200">
        <v>43606</v>
      </c>
      <c r="G273" s="200">
        <v>43652</v>
      </c>
      <c r="H273" s="199">
        <v>1614234</v>
      </c>
      <c r="I273" s="199">
        <v>1614234</v>
      </c>
      <c r="J273" s="199">
        <v>0.99</v>
      </c>
      <c r="K273" s="199">
        <f t="shared" si="3"/>
        <v>1598.09</v>
      </c>
    </row>
    <row r="274" spans="2:11" x14ac:dyDescent="0.25">
      <c r="B274" s="198">
        <v>247</v>
      </c>
      <c r="C274" s="199">
        <v>10312024</v>
      </c>
      <c r="D274" s="199" t="s">
        <v>759</v>
      </c>
      <c r="E274" s="199" t="s">
        <v>568</v>
      </c>
      <c r="F274" s="200">
        <v>43595</v>
      </c>
      <c r="G274" s="200">
        <v>43646</v>
      </c>
      <c r="H274" s="199">
        <v>66433</v>
      </c>
      <c r="I274" s="199">
        <v>66433</v>
      </c>
      <c r="J274" s="199">
        <v>0.99</v>
      </c>
      <c r="K274" s="199">
        <f t="shared" si="3"/>
        <v>65.77</v>
      </c>
    </row>
    <row r="275" spans="2:11" x14ac:dyDescent="0.25">
      <c r="B275" s="198">
        <v>248</v>
      </c>
      <c r="C275" s="199">
        <v>10312025</v>
      </c>
      <c r="D275" s="199" t="s">
        <v>760</v>
      </c>
      <c r="E275" s="199" t="s">
        <v>568</v>
      </c>
      <c r="F275" s="200">
        <v>43588</v>
      </c>
      <c r="G275" s="200">
        <v>43737</v>
      </c>
      <c r="H275" s="199">
        <v>257625</v>
      </c>
      <c r="I275" s="199">
        <v>257625</v>
      </c>
      <c r="J275" s="199">
        <v>0.99</v>
      </c>
      <c r="K275" s="199">
        <f t="shared" si="3"/>
        <v>255.05</v>
      </c>
    </row>
    <row r="276" spans="2:11" x14ac:dyDescent="0.25">
      <c r="B276" s="198">
        <v>249</v>
      </c>
      <c r="C276" s="199">
        <v>10312033</v>
      </c>
      <c r="D276" s="199" t="s">
        <v>761</v>
      </c>
      <c r="E276" s="199" t="s">
        <v>568</v>
      </c>
      <c r="F276" s="200">
        <v>43605</v>
      </c>
      <c r="G276" s="200">
        <v>43618</v>
      </c>
      <c r="H276" s="199">
        <v>914610</v>
      </c>
      <c r="I276" s="199">
        <v>914610</v>
      </c>
      <c r="J276" s="199">
        <v>0.99</v>
      </c>
      <c r="K276" s="199">
        <f t="shared" si="3"/>
        <v>905.46</v>
      </c>
    </row>
    <row r="277" spans="2:11" x14ac:dyDescent="0.25">
      <c r="B277" s="198">
        <v>250</v>
      </c>
      <c r="C277" s="199">
        <v>10312033</v>
      </c>
      <c r="D277" s="199" t="s">
        <v>761</v>
      </c>
      <c r="E277" s="199" t="s">
        <v>578</v>
      </c>
      <c r="F277" s="200">
        <v>43605</v>
      </c>
      <c r="G277" s="200">
        <v>43618</v>
      </c>
      <c r="H277" s="199">
        <v>6426</v>
      </c>
      <c r="I277" s="199">
        <v>6426</v>
      </c>
      <c r="J277" s="199">
        <v>0.99</v>
      </c>
      <c r="K277" s="199">
        <f t="shared" si="3"/>
        <v>6.36</v>
      </c>
    </row>
    <row r="278" spans="2:11" x14ac:dyDescent="0.25">
      <c r="B278" s="198">
        <v>251</v>
      </c>
      <c r="C278" s="199">
        <v>10312035</v>
      </c>
      <c r="D278" s="199" t="s">
        <v>762</v>
      </c>
      <c r="E278" s="199" t="s">
        <v>568</v>
      </c>
      <c r="F278" s="200">
        <v>43601</v>
      </c>
      <c r="G278" s="200">
        <v>43632</v>
      </c>
      <c r="H278" s="199">
        <v>1037965</v>
      </c>
      <c r="I278" s="199">
        <v>1037965</v>
      </c>
      <c r="J278" s="199">
        <v>0.99</v>
      </c>
      <c r="K278" s="199">
        <f t="shared" si="3"/>
        <v>1027.5899999999999</v>
      </c>
    </row>
    <row r="279" spans="2:11" x14ac:dyDescent="0.25">
      <c r="B279" s="198">
        <v>252</v>
      </c>
      <c r="C279" s="199">
        <v>10312036</v>
      </c>
      <c r="D279" s="199" t="s">
        <v>763</v>
      </c>
      <c r="E279" s="199" t="s">
        <v>568</v>
      </c>
      <c r="F279" s="200">
        <v>43214</v>
      </c>
      <c r="G279" s="200">
        <v>72686</v>
      </c>
      <c r="H279" s="199">
        <v>1548336</v>
      </c>
      <c r="I279" s="199">
        <v>1548336</v>
      </c>
      <c r="J279" s="199">
        <v>0.99</v>
      </c>
      <c r="K279" s="199">
        <f t="shared" si="3"/>
        <v>1532.85</v>
      </c>
    </row>
    <row r="280" spans="2:11" x14ac:dyDescent="0.25">
      <c r="B280" s="198">
        <v>253</v>
      </c>
      <c r="C280" s="199">
        <v>10312036</v>
      </c>
      <c r="D280" s="199" t="s">
        <v>763</v>
      </c>
      <c r="E280" s="199" t="s">
        <v>578</v>
      </c>
      <c r="F280" s="200">
        <v>43214</v>
      </c>
      <c r="G280" s="200">
        <v>72686</v>
      </c>
      <c r="H280" s="199">
        <v>1281</v>
      </c>
      <c r="I280" s="199">
        <v>1281</v>
      </c>
      <c r="J280" s="199">
        <v>0.99</v>
      </c>
      <c r="K280" s="199">
        <f t="shared" si="3"/>
        <v>1.27</v>
      </c>
    </row>
    <row r="281" spans="2:11" x14ac:dyDescent="0.25">
      <c r="B281" s="198">
        <v>254</v>
      </c>
      <c r="C281" s="199">
        <v>10312043</v>
      </c>
      <c r="D281" s="199" t="s">
        <v>764</v>
      </c>
      <c r="E281" s="199" t="s">
        <v>568</v>
      </c>
      <c r="F281" s="200">
        <v>43602</v>
      </c>
      <c r="G281" s="200">
        <v>43637</v>
      </c>
      <c r="H281" s="199">
        <v>46791</v>
      </c>
      <c r="I281" s="199">
        <v>46791</v>
      </c>
      <c r="J281" s="199">
        <v>0.99</v>
      </c>
      <c r="K281" s="199">
        <f t="shared" si="3"/>
        <v>46.32</v>
      </c>
    </row>
    <row r="282" spans="2:11" x14ac:dyDescent="0.25">
      <c r="B282" s="198">
        <v>255</v>
      </c>
      <c r="C282" s="199">
        <v>10312044</v>
      </c>
      <c r="D282" s="199" t="s">
        <v>765</v>
      </c>
      <c r="E282" s="199" t="s">
        <v>568</v>
      </c>
      <c r="F282" s="200">
        <v>43602</v>
      </c>
      <c r="G282" s="200">
        <v>43637</v>
      </c>
      <c r="H282" s="199">
        <v>38347</v>
      </c>
      <c r="I282" s="199">
        <v>38347</v>
      </c>
      <c r="J282" s="199">
        <v>0.99</v>
      </c>
      <c r="K282" s="199">
        <f t="shared" si="3"/>
        <v>37.96</v>
      </c>
    </row>
    <row r="283" spans="2:11" x14ac:dyDescent="0.25">
      <c r="B283" s="198">
        <v>256</v>
      </c>
      <c r="C283" s="199">
        <v>10312045</v>
      </c>
      <c r="D283" s="199" t="s">
        <v>766</v>
      </c>
      <c r="E283" s="199" t="s">
        <v>568</v>
      </c>
      <c r="F283" s="200">
        <v>43601</v>
      </c>
      <c r="G283" s="200">
        <v>43637</v>
      </c>
      <c r="H283" s="199">
        <v>54114</v>
      </c>
      <c r="I283" s="199">
        <v>54114</v>
      </c>
      <c r="J283" s="199">
        <v>0.99</v>
      </c>
      <c r="K283" s="199">
        <f t="shared" si="3"/>
        <v>53.57</v>
      </c>
    </row>
    <row r="284" spans="2:11" x14ac:dyDescent="0.25">
      <c r="B284" s="198">
        <v>257</v>
      </c>
      <c r="C284" s="199">
        <v>10312046</v>
      </c>
      <c r="D284" s="199" t="s">
        <v>767</v>
      </c>
      <c r="E284" s="199" t="s">
        <v>568</v>
      </c>
      <c r="F284" s="200">
        <v>43602</v>
      </c>
      <c r="G284" s="200">
        <v>43646</v>
      </c>
      <c r="H284" s="199">
        <v>1339633</v>
      </c>
      <c r="I284" s="199">
        <v>1339633</v>
      </c>
      <c r="J284" s="199">
        <v>0.99</v>
      </c>
      <c r="K284" s="199">
        <f t="shared" ref="K284:K347" si="4">ROUND(I284*(J284/1000),2)</f>
        <v>1326.24</v>
      </c>
    </row>
    <row r="285" spans="2:11" x14ac:dyDescent="0.25">
      <c r="B285" s="198">
        <v>258</v>
      </c>
      <c r="C285" s="199">
        <v>10312046</v>
      </c>
      <c r="D285" s="199" t="s">
        <v>767</v>
      </c>
      <c r="E285" s="199" t="s">
        <v>578</v>
      </c>
      <c r="F285" s="200">
        <v>43602</v>
      </c>
      <c r="G285" s="200">
        <v>43646</v>
      </c>
      <c r="H285" s="199">
        <v>58528</v>
      </c>
      <c r="I285" s="199">
        <v>58528</v>
      </c>
      <c r="J285" s="199">
        <v>0.99</v>
      </c>
      <c r="K285" s="199">
        <f t="shared" si="4"/>
        <v>57.94</v>
      </c>
    </row>
    <row r="286" spans="2:11" x14ac:dyDescent="0.25">
      <c r="B286" s="198">
        <v>259</v>
      </c>
      <c r="C286" s="199">
        <v>10312047</v>
      </c>
      <c r="D286" s="199" t="s">
        <v>768</v>
      </c>
      <c r="E286" s="199" t="s">
        <v>568</v>
      </c>
      <c r="F286" s="200">
        <v>43601</v>
      </c>
      <c r="G286" s="200">
        <v>43637</v>
      </c>
      <c r="H286" s="199">
        <v>52502</v>
      </c>
      <c r="I286" s="199">
        <v>52502</v>
      </c>
      <c r="J286" s="199">
        <v>0.99</v>
      </c>
      <c r="K286" s="199">
        <f t="shared" si="4"/>
        <v>51.98</v>
      </c>
    </row>
    <row r="287" spans="2:11" x14ac:dyDescent="0.25">
      <c r="B287" s="198">
        <v>260</v>
      </c>
      <c r="C287" s="199">
        <v>10312051</v>
      </c>
      <c r="D287" s="199" t="s">
        <v>769</v>
      </c>
      <c r="E287" s="199" t="s">
        <v>568</v>
      </c>
      <c r="F287" s="200">
        <v>43602</v>
      </c>
      <c r="G287" s="200">
        <v>43637</v>
      </c>
      <c r="H287" s="199">
        <v>56986</v>
      </c>
      <c r="I287" s="199">
        <v>56986</v>
      </c>
      <c r="J287" s="199">
        <v>0.99</v>
      </c>
      <c r="K287" s="199">
        <f t="shared" si="4"/>
        <v>56.42</v>
      </c>
    </row>
    <row r="288" spans="2:11" x14ac:dyDescent="0.25">
      <c r="B288" s="198">
        <v>261</v>
      </c>
      <c r="C288" s="199">
        <v>10312070</v>
      </c>
      <c r="D288" s="199" t="s">
        <v>770</v>
      </c>
      <c r="E288" s="199" t="s">
        <v>568</v>
      </c>
      <c r="F288" s="200">
        <v>43605</v>
      </c>
      <c r="G288" s="200">
        <v>43625</v>
      </c>
      <c r="H288" s="199">
        <v>93361</v>
      </c>
      <c r="I288" s="199">
        <v>93361</v>
      </c>
      <c r="J288" s="199">
        <v>0.99</v>
      </c>
      <c r="K288" s="199">
        <f t="shared" si="4"/>
        <v>92.43</v>
      </c>
    </row>
    <row r="289" spans="2:11" x14ac:dyDescent="0.25">
      <c r="B289" s="198">
        <v>262</v>
      </c>
      <c r="C289" s="199">
        <v>10312072</v>
      </c>
      <c r="D289" s="199" t="s">
        <v>771</v>
      </c>
      <c r="E289" s="199" t="s">
        <v>568</v>
      </c>
      <c r="F289" s="200">
        <v>43602</v>
      </c>
      <c r="G289" s="200">
        <v>43637</v>
      </c>
      <c r="H289" s="199">
        <v>52046</v>
      </c>
      <c r="I289" s="199">
        <v>52046</v>
      </c>
      <c r="J289" s="199">
        <v>0.99</v>
      </c>
      <c r="K289" s="199">
        <f t="shared" si="4"/>
        <v>51.53</v>
      </c>
    </row>
    <row r="290" spans="2:11" x14ac:dyDescent="0.25">
      <c r="B290" s="198">
        <v>263</v>
      </c>
      <c r="C290" s="199">
        <v>10312073</v>
      </c>
      <c r="D290" s="199" t="s">
        <v>772</v>
      </c>
      <c r="E290" s="199" t="s">
        <v>568</v>
      </c>
      <c r="F290" s="200">
        <v>43591</v>
      </c>
      <c r="G290" s="200">
        <v>43610</v>
      </c>
      <c r="H290" s="199">
        <v>163625</v>
      </c>
      <c r="I290" s="199">
        <v>163625</v>
      </c>
      <c r="J290" s="199">
        <v>0.99</v>
      </c>
      <c r="K290" s="199">
        <f t="shared" si="4"/>
        <v>161.99</v>
      </c>
    </row>
    <row r="291" spans="2:11" x14ac:dyDescent="0.25">
      <c r="B291" s="198">
        <v>264</v>
      </c>
      <c r="C291" s="199">
        <v>10312088</v>
      </c>
      <c r="D291" s="199" t="s">
        <v>773</v>
      </c>
      <c r="E291" s="199" t="s">
        <v>568</v>
      </c>
      <c r="F291" s="200">
        <v>43591</v>
      </c>
      <c r="G291" s="200">
        <v>43646</v>
      </c>
      <c r="H291" s="199">
        <v>18307</v>
      </c>
      <c r="I291" s="199">
        <v>18307</v>
      </c>
      <c r="J291" s="199">
        <v>0.99</v>
      </c>
      <c r="K291" s="199">
        <f t="shared" si="4"/>
        <v>18.12</v>
      </c>
    </row>
    <row r="292" spans="2:11" x14ac:dyDescent="0.25">
      <c r="B292" s="198">
        <v>265</v>
      </c>
      <c r="C292" s="199">
        <v>10312088</v>
      </c>
      <c r="D292" s="199" t="s">
        <v>773</v>
      </c>
      <c r="E292" s="199" t="s">
        <v>578</v>
      </c>
      <c r="F292" s="200">
        <v>43591</v>
      </c>
      <c r="G292" s="200">
        <v>43646</v>
      </c>
      <c r="H292" s="199">
        <v>145</v>
      </c>
      <c r="I292" s="199">
        <v>145</v>
      </c>
      <c r="J292" s="199">
        <v>0.99</v>
      </c>
      <c r="K292" s="199">
        <f t="shared" si="4"/>
        <v>0.14000000000000001</v>
      </c>
    </row>
    <row r="293" spans="2:11" x14ac:dyDescent="0.25">
      <c r="B293" s="198">
        <v>266</v>
      </c>
      <c r="C293" s="199">
        <v>10312092</v>
      </c>
      <c r="D293" s="199" t="s">
        <v>774</v>
      </c>
      <c r="E293" s="199" t="s">
        <v>568</v>
      </c>
      <c r="F293" s="200">
        <v>43607</v>
      </c>
      <c r="G293" s="200">
        <v>43646</v>
      </c>
      <c r="H293" s="199">
        <v>856569</v>
      </c>
      <c r="I293" s="199">
        <v>856569</v>
      </c>
      <c r="J293" s="199">
        <v>0.99</v>
      </c>
      <c r="K293" s="199">
        <f t="shared" si="4"/>
        <v>848</v>
      </c>
    </row>
    <row r="294" spans="2:11" x14ac:dyDescent="0.25">
      <c r="B294" s="198">
        <v>267</v>
      </c>
      <c r="C294" s="199">
        <v>10312095</v>
      </c>
      <c r="D294" s="199" t="s">
        <v>775</v>
      </c>
      <c r="E294" s="199" t="s">
        <v>568</v>
      </c>
      <c r="F294" s="200">
        <v>43612</v>
      </c>
      <c r="G294" s="200">
        <v>43646</v>
      </c>
      <c r="H294" s="199">
        <v>133328</v>
      </c>
      <c r="I294" s="199">
        <v>133328</v>
      </c>
      <c r="J294" s="199">
        <v>0.99</v>
      </c>
      <c r="K294" s="199">
        <f t="shared" si="4"/>
        <v>131.99</v>
      </c>
    </row>
    <row r="295" spans="2:11" x14ac:dyDescent="0.25">
      <c r="B295" s="198">
        <v>268</v>
      </c>
      <c r="C295" s="199">
        <v>10312100</v>
      </c>
      <c r="D295" s="199" t="s">
        <v>776</v>
      </c>
      <c r="E295" s="199" t="s">
        <v>568</v>
      </c>
      <c r="F295" s="200">
        <v>43608</v>
      </c>
      <c r="G295" s="200">
        <v>43738</v>
      </c>
      <c r="H295" s="199">
        <v>685103</v>
      </c>
      <c r="I295" s="199">
        <v>685103</v>
      </c>
      <c r="J295" s="199">
        <v>0.99</v>
      </c>
      <c r="K295" s="199">
        <f t="shared" si="4"/>
        <v>678.25</v>
      </c>
    </row>
    <row r="296" spans="2:11" x14ac:dyDescent="0.25">
      <c r="B296" s="198">
        <v>269</v>
      </c>
      <c r="C296" s="199">
        <v>10312100</v>
      </c>
      <c r="D296" s="199" t="s">
        <v>776</v>
      </c>
      <c r="E296" s="199" t="s">
        <v>578</v>
      </c>
      <c r="F296" s="200">
        <v>43608</v>
      </c>
      <c r="G296" s="200">
        <v>43738</v>
      </c>
      <c r="H296" s="199">
        <v>9814</v>
      </c>
      <c r="I296" s="199">
        <v>9814</v>
      </c>
      <c r="J296" s="199">
        <v>0.99</v>
      </c>
      <c r="K296" s="199">
        <f t="shared" si="4"/>
        <v>9.7200000000000006</v>
      </c>
    </row>
    <row r="297" spans="2:11" x14ac:dyDescent="0.25">
      <c r="B297" s="198">
        <v>270</v>
      </c>
      <c r="C297" s="199">
        <v>10312101</v>
      </c>
      <c r="D297" s="199" t="s">
        <v>777</v>
      </c>
      <c r="E297" s="199" t="s">
        <v>568</v>
      </c>
      <c r="F297" s="200">
        <v>43607</v>
      </c>
      <c r="G297" s="200">
        <v>43646</v>
      </c>
      <c r="H297" s="199">
        <v>477832</v>
      </c>
      <c r="I297" s="199">
        <v>477832</v>
      </c>
      <c r="J297" s="199">
        <v>0.99</v>
      </c>
      <c r="K297" s="199">
        <f t="shared" si="4"/>
        <v>473.05</v>
      </c>
    </row>
    <row r="298" spans="2:11" x14ac:dyDescent="0.25">
      <c r="B298" s="198">
        <v>271</v>
      </c>
      <c r="C298" s="199">
        <v>10312102</v>
      </c>
      <c r="D298" s="199" t="s">
        <v>778</v>
      </c>
      <c r="E298" s="199" t="s">
        <v>568</v>
      </c>
      <c r="F298" s="200">
        <v>43605</v>
      </c>
      <c r="G298" s="200">
        <v>43646</v>
      </c>
      <c r="H298" s="199">
        <v>13345</v>
      </c>
      <c r="I298" s="199">
        <v>13345</v>
      </c>
      <c r="J298" s="199">
        <v>0.99</v>
      </c>
      <c r="K298" s="199">
        <f t="shared" si="4"/>
        <v>13.21</v>
      </c>
    </row>
    <row r="299" spans="2:11" x14ac:dyDescent="0.25">
      <c r="B299" s="198">
        <v>272</v>
      </c>
      <c r="C299" s="199">
        <v>10312104</v>
      </c>
      <c r="D299" s="199" t="s">
        <v>779</v>
      </c>
      <c r="E299" s="199" t="s">
        <v>568</v>
      </c>
      <c r="F299" s="200">
        <v>43608</v>
      </c>
      <c r="G299" s="200">
        <v>72686</v>
      </c>
      <c r="H299" s="199">
        <v>734584</v>
      </c>
      <c r="I299" s="199">
        <v>734584</v>
      </c>
      <c r="J299" s="199">
        <v>0.99</v>
      </c>
      <c r="K299" s="199">
        <f t="shared" si="4"/>
        <v>727.24</v>
      </c>
    </row>
    <row r="300" spans="2:11" x14ac:dyDescent="0.25">
      <c r="B300" s="198">
        <v>273</v>
      </c>
      <c r="C300" s="199">
        <v>10312104</v>
      </c>
      <c r="D300" s="199" t="s">
        <v>779</v>
      </c>
      <c r="E300" s="199" t="s">
        <v>578</v>
      </c>
      <c r="F300" s="200">
        <v>43608</v>
      </c>
      <c r="G300" s="200">
        <v>72686</v>
      </c>
      <c r="H300" s="199">
        <v>693</v>
      </c>
      <c r="I300" s="199">
        <v>693</v>
      </c>
      <c r="J300" s="199">
        <v>0.99</v>
      </c>
      <c r="K300" s="199">
        <f t="shared" si="4"/>
        <v>0.69</v>
      </c>
    </row>
    <row r="301" spans="2:11" x14ac:dyDescent="0.25">
      <c r="B301" s="198">
        <v>274</v>
      </c>
      <c r="C301" s="199">
        <v>10312116</v>
      </c>
      <c r="D301" s="199" t="s">
        <v>780</v>
      </c>
      <c r="E301" s="199" t="s">
        <v>568</v>
      </c>
      <c r="F301" s="200">
        <v>43609</v>
      </c>
      <c r="G301" s="200">
        <v>43646</v>
      </c>
      <c r="H301" s="199">
        <v>153815</v>
      </c>
      <c r="I301" s="199">
        <v>153815</v>
      </c>
      <c r="J301" s="199">
        <v>0.99</v>
      </c>
      <c r="K301" s="199">
        <f t="shared" si="4"/>
        <v>152.28</v>
      </c>
    </row>
    <row r="302" spans="2:11" x14ac:dyDescent="0.25">
      <c r="B302" s="198">
        <v>275</v>
      </c>
      <c r="C302" s="199">
        <v>10312128</v>
      </c>
      <c r="D302" s="199" t="s">
        <v>781</v>
      </c>
      <c r="E302" s="199" t="s">
        <v>568</v>
      </c>
      <c r="F302" s="200">
        <v>43613</v>
      </c>
      <c r="G302" s="200">
        <v>43646</v>
      </c>
      <c r="H302" s="199">
        <v>17137</v>
      </c>
      <c r="I302" s="199">
        <v>17137</v>
      </c>
      <c r="J302" s="199">
        <v>0.99</v>
      </c>
      <c r="K302" s="199">
        <f t="shared" si="4"/>
        <v>16.97</v>
      </c>
    </row>
    <row r="303" spans="2:11" x14ac:dyDescent="0.25">
      <c r="B303" s="198">
        <v>276</v>
      </c>
      <c r="C303" s="199" t="s">
        <v>482</v>
      </c>
      <c r="D303" s="199" t="s">
        <v>782</v>
      </c>
      <c r="E303" s="199" t="s">
        <v>568</v>
      </c>
      <c r="F303" s="200">
        <v>43586</v>
      </c>
      <c r="G303" s="200">
        <v>43616</v>
      </c>
      <c r="H303" s="199">
        <v>4568270</v>
      </c>
      <c r="I303" s="199">
        <v>4568270</v>
      </c>
      <c r="J303" s="199">
        <v>0.99</v>
      </c>
      <c r="K303" s="199">
        <f t="shared" si="4"/>
        <v>4522.59</v>
      </c>
    </row>
    <row r="304" spans="2:11" x14ac:dyDescent="0.25">
      <c r="B304" s="198">
        <v>277</v>
      </c>
      <c r="C304" s="199" t="s">
        <v>482</v>
      </c>
      <c r="D304" s="199" t="s">
        <v>783</v>
      </c>
      <c r="E304" s="199" t="s">
        <v>578</v>
      </c>
      <c r="F304" s="200">
        <v>43586</v>
      </c>
      <c r="G304" s="200">
        <v>43616</v>
      </c>
      <c r="H304" s="199">
        <v>15738</v>
      </c>
      <c r="I304" s="199">
        <v>15738</v>
      </c>
      <c r="J304" s="199">
        <v>0.99</v>
      </c>
      <c r="K304" s="199">
        <f t="shared" si="4"/>
        <v>15.58</v>
      </c>
    </row>
    <row r="305" spans="2:17" x14ac:dyDescent="0.25">
      <c r="B305" s="46"/>
      <c r="C305" s="46"/>
      <c r="F305" s="201"/>
      <c r="G305" s="201"/>
      <c r="I305" s="180"/>
      <c r="J305" s="180"/>
      <c r="K305" s="217"/>
      <c r="M305" s="218"/>
      <c r="Q305" s="190"/>
    </row>
    <row r="306" spans="2:17" x14ac:dyDescent="0.25">
      <c r="F306" s="201"/>
      <c r="G306" s="86"/>
      <c r="H306" s="21"/>
      <c r="I306" s="20"/>
      <c r="J306" s="212"/>
      <c r="K306" s="213"/>
      <c r="L306" s="218"/>
    </row>
    <row r="307" spans="2:17" x14ac:dyDescent="0.25">
      <c r="B307" s="46"/>
      <c r="C307" s="87"/>
      <c r="F307" s="201"/>
      <c r="G307" s="151"/>
      <c r="H307" s="2"/>
      <c r="I307" s="180"/>
      <c r="J307" s="217"/>
      <c r="K307" s="218"/>
      <c r="L307" s="218"/>
    </row>
    <row r="308" spans="2:17" x14ac:dyDescent="0.25">
      <c r="B308" s="46"/>
      <c r="C308" s="45"/>
      <c r="F308" s="201"/>
      <c r="G308" s="151"/>
      <c r="H308" s="2"/>
      <c r="I308" s="180"/>
      <c r="J308" s="217"/>
      <c r="K308" s="218"/>
    </row>
    <row r="309" spans="2:17" x14ac:dyDescent="0.25">
      <c r="B309" s="46"/>
      <c r="C309" s="45"/>
      <c r="F309" s="201"/>
      <c r="G309" s="47" t="s">
        <v>130</v>
      </c>
      <c r="H309" s="152" t="s">
        <v>568</v>
      </c>
      <c r="I309" s="151">
        <f>SUMIF(E28:E306,H309,I28:I306)</f>
        <v>135951008</v>
      </c>
      <c r="J309" s="214"/>
      <c r="K309" s="216">
        <f>SUMIF(E28:E306,H309,K28:K306)</f>
        <v>134591.49000000002</v>
      </c>
      <c r="M309" s="207"/>
      <c r="N309" s="219"/>
    </row>
    <row r="310" spans="2:17" x14ac:dyDescent="0.25">
      <c r="B310" s="46"/>
      <c r="C310" s="45"/>
      <c r="F310" s="201"/>
      <c r="G310" s="47"/>
      <c r="H310" s="152" t="s">
        <v>578</v>
      </c>
      <c r="I310" s="151">
        <f>SUMIF(E28:E306,H310,I28:I306)</f>
        <v>2292517</v>
      </c>
      <c r="J310" s="214"/>
      <c r="K310" s="216">
        <f>SUMIF(E28:E306,H310,K28:K306)</f>
        <v>2269.6099999999997</v>
      </c>
      <c r="M310" s="219"/>
      <c r="N310" s="219"/>
    </row>
    <row r="311" spans="2:17" x14ac:dyDescent="0.25">
      <c r="B311" s="46"/>
      <c r="C311" s="45"/>
      <c r="F311" s="201"/>
      <c r="G311" s="47"/>
      <c r="H311" s="152"/>
      <c r="I311" s="151"/>
      <c r="J311" s="214"/>
      <c r="K311" s="216"/>
      <c r="N311" s="219"/>
    </row>
    <row r="312" spans="2:17" x14ac:dyDescent="0.25">
      <c r="B312" s="46"/>
      <c r="C312" s="45"/>
      <c r="F312" s="201"/>
      <c r="G312" s="86"/>
      <c r="H312" s="21"/>
      <c r="I312" s="20"/>
      <c r="J312" s="212"/>
      <c r="K312" s="213"/>
      <c r="L312" s="219"/>
      <c r="M312" s="219"/>
    </row>
    <row r="313" spans="2:17" x14ac:dyDescent="0.25">
      <c r="B313" s="46"/>
      <c r="C313" s="45"/>
      <c r="F313" s="201"/>
      <c r="G313" s="151"/>
      <c r="H313" s="2"/>
      <c r="I313" s="180"/>
      <c r="J313" s="217"/>
      <c r="K313" s="218"/>
    </row>
    <row r="314" spans="2:17" x14ac:dyDescent="0.25">
      <c r="G314" s="47" t="s">
        <v>131</v>
      </c>
      <c r="H314" s="180"/>
      <c r="I314" s="151">
        <f>SUM(I28:I306)</f>
        <v>138243525</v>
      </c>
      <c r="K314" s="219">
        <f>SUM(K28:K306)</f>
        <v>136861.09999999995</v>
      </c>
      <c r="M314" s="207"/>
      <c r="O314" s="207"/>
    </row>
    <row r="315" spans="2:17" x14ac:dyDescent="0.25">
      <c r="G315" s="47"/>
      <c r="H315" s="180"/>
      <c r="I315" s="151"/>
      <c r="K315" s="219"/>
    </row>
    <row r="316" spans="2:17" x14ac:dyDescent="0.25">
      <c r="G316" s="151"/>
      <c r="H316" s="23"/>
    </row>
    <row r="317" spans="2:17" x14ac:dyDescent="0.25">
      <c r="B317" s="32" t="s">
        <v>132</v>
      </c>
      <c r="C317" s="24"/>
      <c r="D317" s="35"/>
      <c r="E317" s="24"/>
      <c r="F317" s="24"/>
      <c r="G317" s="85"/>
      <c r="H317" s="24"/>
      <c r="I317" s="24"/>
      <c r="J317" s="24"/>
      <c r="K317" s="25"/>
    </row>
    <row r="318" spans="2:17" x14ac:dyDescent="0.25">
      <c r="B318" s="26"/>
      <c r="C318" s="27"/>
      <c r="D318" s="27"/>
      <c r="E318" s="27"/>
      <c r="F318" s="27"/>
      <c r="G318" s="84"/>
      <c r="H318" s="27"/>
      <c r="I318" s="27"/>
      <c r="J318" s="27"/>
      <c r="K318" s="28"/>
    </row>
    <row r="319" spans="2:17" x14ac:dyDescent="0.25">
      <c r="B319" s="18"/>
      <c r="C319" s="18"/>
      <c r="D319" s="18"/>
      <c r="E319" s="18"/>
      <c r="F319" s="18"/>
      <c r="G319" s="83"/>
      <c r="H319" s="18"/>
      <c r="I319" s="18"/>
      <c r="J319" s="18"/>
      <c r="K319" s="18"/>
    </row>
    <row r="320" spans="2:17" x14ac:dyDescent="0.25">
      <c r="G320" s="151"/>
      <c r="H320" s="2"/>
    </row>
    <row r="321" spans="2:11" x14ac:dyDescent="0.25">
      <c r="B321" s="10" t="s">
        <v>133</v>
      </c>
      <c r="G321" s="151"/>
      <c r="H321" s="2"/>
      <c r="J321" s="152" t="s">
        <v>568</v>
      </c>
      <c r="K321" s="219">
        <f>SUMIF(E28:E306,J321,K28:K306)</f>
        <v>134591.49000000002</v>
      </c>
    </row>
    <row r="322" spans="2:11" x14ac:dyDescent="0.25">
      <c r="G322" s="151"/>
      <c r="H322" s="2"/>
      <c r="K322" s="21"/>
    </row>
    <row r="323" spans="2:11" x14ac:dyDescent="0.25">
      <c r="C323" s="15" t="s">
        <v>4</v>
      </c>
      <c r="D323" s="71"/>
      <c r="E323" s="14" t="s">
        <v>0</v>
      </c>
      <c r="F323" s="12" t="str">
        <f>K1</f>
        <v>06/04/2019</v>
      </c>
      <c r="G323" s="151"/>
      <c r="H323" s="2"/>
    </row>
    <row r="324" spans="2:11" x14ac:dyDescent="0.25">
      <c r="C324" s="9" t="s">
        <v>8</v>
      </c>
      <c r="D324" s="30"/>
      <c r="E324" s="22" t="s">
        <v>2</v>
      </c>
      <c r="F324" s="13">
        <f>K2</f>
        <v>8474</v>
      </c>
      <c r="G324" s="151"/>
      <c r="H324" s="2"/>
    </row>
    <row r="325" spans="2:11" x14ac:dyDescent="0.25">
      <c r="C325" s="16" t="s">
        <v>6</v>
      </c>
      <c r="D325" s="70"/>
      <c r="E325" s="22" t="s">
        <v>134</v>
      </c>
      <c r="F325" s="13" t="s">
        <v>568</v>
      </c>
      <c r="G325" s="151"/>
      <c r="H325" s="2"/>
    </row>
    <row r="326" spans="2:11" x14ac:dyDescent="0.25">
      <c r="C326" s="17" t="s">
        <v>7</v>
      </c>
      <c r="D326" s="69"/>
      <c r="E326" s="22" t="s">
        <v>33</v>
      </c>
      <c r="F326" s="13" t="str">
        <f>D21</f>
        <v>CBS, POP TV</v>
      </c>
      <c r="G326" s="151"/>
      <c r="H326" s="2"/>
      <c r="J326" s="11" t="s">
        <v>135</v>
      </c>
      <c r="K326" s="223">
        <f>SUM(K28:K306)</f>
        <v>136861.09999999995</v>
      </c>
    </row>
    <row r="327" spans="2:11" x14ac:dyDescent="0.25">
      <c r="C327" s="4"/>
      <c r="D327" s="4"/>
      <c r="E327" s="3"/>
      <c r="F327" s="3"/>
      <c r="G327" s="151"/>
      <c r="H327" s="2"/>
    </row>
    <row r="328" spans="2:11" x14ac:dyDescent="0.25">
      <c r="C328" s="4"/>
      <c r="D328" s="4"/>
      <c r="E328" s="3"/>
      <c r="F328" s="3"/>
      <c r="G328" s="3"/>
    </row>
    <row r="329" spans="2:11" x14ac:dyDescent="0.25">
      <c r="C329" s="4"/>
      <c r="D329" s="4"/>
      <c r="E329" s="3"/>
      <c r="F329" s="3"/>
      <c r="G329" s="3"/>
    </row>
    <row r="330" spans="2:11" x14ac:dyDescent="0.25">
      <c r="C330" s="4"/>
      <c r="D330" s="4"/>
      <c r="E330" s="3"/>
      <c r="F330" s="3"/>
      <c r="G330" s="3"/>
    </row>
    <row r="331" spans="2:11" x14ac:dyDescent="0.25">
      <c r="C331" s="4"/>
      <c r="D331" s="4"/>
      <c r="E331" s="3"/>
      <c r="F331" s="3"/>
      <c r="G331" s="3"/>
    </row>
    <row r="332" spans="2:11" x14ac:dyDescent="0.25">
      <c r="C332" s="4"/>
      <c r="D332" s="4"/>
      <c r="E332" s="3"/>
      <c r="F332" s="3"/>
      <c r="G332" s="3"/>
    </row>
    <row r="333" spans="2:11" x14ac:dyDescent="0.25">
      <c r="C333" s="4"/>
      <c r="D333" s="4"/>
      <c r="E333" s="3"/>
      <c r="F333" s="3"/>
      <c r="G333" s="3"/>
    </row>
    <row r="334" spans="2:11" x14ac:dyDescent="0.25">
      <c r="C334" s="4"/>
      <c r="D334" s="4"/>
      <c r="E334" s="3"/>
      <c r="F334" s="3"/>
      <c r="G334" s="3"/>
    </row>
    <row r="335" spans="2:11" x14ac:dyDescent="0.25">
      <c r="C335" s="4"/>
      <c r="D335" s="4"/>
      <c r="E335" s="3"/>
      <c r="F335" s="3"/>
      <c r="G335" s="3"/>
    </row>
    <row r="336" spans="2:11" x14ac:dyDescent="0.25">
      <c r="C336" s="4"/>
      <c r="D336" s="4"/>
      <c r="E336" s="3"/>
      <c r="F336" s="3"/>
      <c r="G336" s="3"/>
    </row>
    <row r="337" spans="3:7" x14ac:dyDescent="0.25">
      <c r="C337" s="4"/>
      <c r="D337" s="4"/>
      <c r="E337" s="3"/>
      <c r="F337" s="3"/>
      <c r="G337" s="3"/>
    </row>
    <row r="338" spans="3:7" x14ac:dyDescent="0.25">
      <c r="C338" s="4"/>
      <c r="D338" s="4"/>
      <c r="E338" s="3"/>
      <c r="F338" s="3"/>
      <c r="G338" s="3"/>
    </row>
    <row r="339" spans="3:7" x14ac:dyDescent="0.25">
      <c r="C339" s="4"/>
      <c r="D339" s="4"/>
      <c r="E339" s="3"/>
      <c r="F339" s="3"/>
      <c r="G339" s="3"/>
    </row>
    <row r="340" spans="3:7" x14ac:dyDescent="0.25">
      <c r="C340" s="4"/>
      <c r="D340" s="4"/>
      <c r="E340" s="3"/>
      <c r="F340" s="3"/>
      <c r="G340" s="3"/>
    </row>
  </sheetData>
  <autoFilter ref="B27:K28" xr:uid="{00000000-0009-0000-0000-000003000000}"/>
  <mergeCells count="10">
    <mergeCell ref="G11:K11"/>
    <mergeCell ref="G12:K12"/>
    <mergeCell ref="G13:K13"/>
    <mergeCell ref="G15:K15"/>
    <mergeCell ref="G4:K4"/>
    <mergeCell ref="G5:K5"/>
    <mergeCell ref="G6:K6"/>
    <mergeCell ref="G7:K7"/>
    <mergeCell ref="G8:K8"/>
    <mergeCell ref="G9:K9"/>
  </mergeCells>
  <hyperlinks>
    <hyperlink ref="B10" r:id="rId1" xr:uid="{00000000-0004-0000-0300-000000000000}"/>
    <hyperlink ref="D16" r:id="rId2" xr:uid="{00000000-0004-0000-0300-000001000000}"/>
    <hyperlink ref="B10" r:id="rId3" xr:uid="{00000000-0004-0000-0300-000002000000}"/>
    <hyperlink ref="D16" r:id="rId4" xr:uid="{00000000-0004-0000-0300-000003000000}"/>
    <hyperlink ref="B10" r:id="rId5" xr:uid="{00000000-0004-0000-0300-000004000000}"/>
    <hyperlink ref="D16" r:id="rId6" xr:uid="{00000000-0004-0000-0300-000005000000}"/>
    <hyperlink ref="B10" r:id="rId7" xr:uid="{00000000-0004-0000-0300-000006000000}"/>
    <hyperlink ref="D16" r:id="rId8" xr:uid="{00000000-0004-0000-0300-000007000000}"/>
    <hyperlink ref="B10" r:id="rId9" xr:uid="{00000000-0004-0000-0300-000008000000}"/>
    <hyperlink ref="D16" r:id="rId10" xr:uid="{00000000-0004-0000-0300-000009000000}"/>
    <hyperlink ref="B10" r:id="rId11" xr:uid="{00000000-0004-0000-0300-00000A000000}"/>
    <hyperlink ref="D16" r:id="rId12" xr:uid="{00000000-0004-0000-0300-00000B000000}"/>
    <hyperlink ref="B10" r:id="rId13" xr:uid="{00000000-0004-0000-0300-00000C000000}"/>
    <hyperlink ref="D16" r:id="rId14" xr:uid="{00000000-0004-0000-0300-00000D000000}"/>
    <hyperlink ref="B10" r:id="rId15" xr:uid="{00000000-0004-0000-0300-00000E000000}"/>
    <hyperlink ref="D16" r:id="rId16" xr:uid="{00000000-0004-0000-0300-00000F000000}"/>
    <hyperlink ref="B10" r:id="rId17" xr:uid="{00000000-0004-0000-0300-000010000000}"/>
    <hyperlink ref="D16" r:id="rId18" xr:uid="{00000000-0004-0000-0300-000011000000}"/>
    <hyperlink ref="B10" r:id="rId19" xr:uid="{00000000-0004-0000-0300-000012000000}"/>
    <hyperlink ref="D16" r:id="rId20" xr:uid="{00000000-0004-0000-0300-000013000000}"/>
    <hyperlink ref="B10" r:id="rId21" xr:uid="{00000000-0004-0000-0300-000014000000}"/>
    <hyperlink ref="D16" r:id="rId22" xr:uid="{00000000-0004-0000-0300-000015000000}"/>
    <hyperlink ref="B10" r:id="rId23" xr:uid="{00000000-0004-0000-0300-000016000000}"/>
    <hyperlink ref="D16" r:id="rId24" xr:uid="{00000000-0004-0000-0300-000017000000}"/>
    <hyperlink ref="B10" r:id="rId25" xr:uid="{00000000-0004-0000-0300-000018000000}"/>
    <hyperlink ref="D16" r:id="rId26" xr:uid="{00000000-0004-0000-0300-000019000000}"/>
    <hyperlink ref="B10" r:id="rId27" xr:uid="{00000000-0004-0000-0300-00001A000000}"/>
    <hyperlink ref="D16" r:id="rId28" xr:uid="{00000000-0004-0000-0300-00001B000000}"/>
    <hyperlink ref="B10" r:id="rId29" xr:uid="{00000000-0004-0000-0300-00001C000000}"/>
    <hyperlink ref="D16" r:id="rId30" xr:uid="{00000000-0004-0000-0300-00001D000000}"/>
    <hyperlink ref="B10" r:id="rId31" xr:uid="{00000000-0004-0000-0300-00001E000000}"/>
    <hyperlink ref="D16" r:id="rId32" xr:uid="{00000000-0004-0000-0300-00001F000000}"/>
    <hyperlink ref="B10" r:id="rId33" xr:uid="{00000000-0004-0000-0300-000020000000}"/>
    <hyperlink ref="D16" r:id="rId34" xr:uid="{00000000-0004-0000-0300-000021000000}"/>
    <hyperlink ref="B10" r:id="rId35" xr:uid="{00000000-0004-0000-0300-000022000000}"/>
    <hyperlink ref="D16" r:id="rId36" xr:uid="{00000000-0004-0000-0300-000023000000}"/>
    <hyperlink ref="B10" r:id="rId37" xr:uid="{00000000-0004-0000-0300-000024000000}"/>
    <hyperlink ref="D16" r:id="rId38" xr:uid="{00000000-0004-0000-0300-000025000000}"/>
    <hyperlink ref="B10" r:id="rId39" xr:uid="{00000000-0004-0000-0300-000026000000}"/>
    <hyperlink ref="D16" r:id="rId40" xr:uid="{00000000-0004-0000-0300-000027000000}"/>
  </hyperlinks>
  <printOptions horizontalCentered="1"/>
  <pageMargins left="0.5" right="0.5" top="0.5" bottom="0.6" header="0.2" footer="0.2"/>
  <pageSetup scale="5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49"/>
  <sheetViews>
    <sheetView showGridLines="0" tabSelected="1" topLeftCell="A27" zoomScale="80" zoomScaleNormal="80" zoomScalePageLayoutView="90" workbookViewId="0">
      <selection activeCell="D32" sqref="D32"/>
    </sheetView>
  </sheetViews>
  <sheetFormatPr defaultColWidth="8.85546875" defaultRowHeight="15.75" x14ac:dyDescent="0.25"/>
  <cols>
    <col min="1" max="1" width="1.42578125" style="2" customWidth="1"/>
    <col min="2" max="2" width="10.140625" style="2" customWidth="1"/>
    <col min="3" max="3" width="35.140625" style="2" bestFit="1" customWidth="1"/>
    <col min="4" max="4" width="32" style="2" bestFit="1" customWidth="1"/>
    <col min="5" max="5" width="19" style="2" bestFit="1" customWidth="1"/>
    <col min="6" max="6" width="24.140625" style="2" bestFit="1" customWidth="1"/>
    <col min="7" max="7" width="19" style="2" bestFit="1" customWidth="1"/>
    <col min="8" max="8" width="13.85546875" style="2" bestFit="1" customWidth="1"/>
    <col min="9" max="9" width="17.42578125" style="2" bestFit="1" customWidth="1"/>
    <col min="10" max="10" width="11.85546875" style="2" bestFit="1" customWidth="1"/>
    <col min="11" max="11" width="12.85546875" style="2" bestFit="1" customWidth="1"/>
    <col min="12" max="12" width="12.28515625" style="2" customWidth="1"/>
    <col min="13" max="13" width="16" style="2" customWidth="1"/>
    <col min="14" max="14" width="4.85546875" style="2" customWidth="1"/>
    <col min="15" max="15" width="8.85546875" style="2" customWidth="1"/>
    <col min="16" max="16384" width="8.85546875" style="2"/>
  </cols>
  <sheetData>
    <row r="1" spans="1:11" x14ac:dyDescent="0.25">
      <c r="B1" s="62"/>
      <c r="C1" s="62"/>
      <c r="D1" s="62"/>
      <c r="E1" s="62"/>
      <c r="F1" s="49"/>
      <c r="G1" s="185"/>
      <c r="H1" s="185"/>
      <c r="J1" s="23" t="s">
        <v>0</v>
      </c>
      <c r="K1" s="68" t="s">
        <v>1</v>
      </c>
    </row>
    <row r="2" spans="1:11" x14ac:dyDescent="0.25">
      <c r="B2" s="62"/>
      <c r="C2" s="62"/>
      <c r="D2" s="62"/>
      <c r="E2" s="62"/>
      <c r="F2" s="172"/>
      <c r="G2" s="62"/>
      <c r="H2" s="62"/>
      <c r="J2" s="23" t="s">
        <v>2</v>
      </c>
      <c r="K2" s="67">
        <v>8476</v>
      </c>
    </row>
    <row r="3" spans="1:11" x14ac:dyDescent="0.25">
      <c r="B3" s="62"/>
      <c r="C3" s="62"/>
      <c r="D3" s="62"/>
      <c r="E3" s="62"/>
      <c r="F3" s="49"/>
      <c r="G3" s="182"/>
      <c r="H3" s="182"/>
      <c r="I3" s="182"/>
      <c r="J3" s="182"/>
      <c r="K3" s="182"/>
    </row>
    <row r="4" spans="1:11" x14ac:dyDescent="0.25">
      <c r="B4" s="62"/>
      <c r="C4" s="62"/>
      <c r="D4" s="62"/>
      <c r="E4" s="62"/>
      <c r="F4" s="176"/>
      <c r="G4" s="242" t="s">
        <v>3</v>
      </c>
      <c r="H4" s="243"/>
      <c r="I4" s="243"/>
      <c r="J4" s="243"/>
      <c r="K4" s="243"/>
    </row>
    <row r="5" spans="1:11" x14ac:dyDescent="0.25">
      <c r="C5" s="66"/>
      <c r="D5" s="66"/>
      <c r="E5" s="66"/>
      <c r="F5" s="172"/>
      <c r="G5" s="250" t="s">
        <v>5</v>
      </c>
      <c r="H5" s="251"/>
      <c r="I5" s="251"/>
      <c r="J5" s="251"/>
      <c r="K5" s="251"/>
    </row>
    <row r="6" spans="1:11" x14ac:dyDescent="0.25">
      <c r="B6" s="65" t="s">
        <v>4</v>
      </c>
      <c r="C6" s="62"/>
      <c r="D6" s="62"/>
      <c r="E6" s="62"/>
      <c r="F6" s="172"/>
      <c r="G6" s="255" t="s">
        <v>4</v>
      </c>
      <c r="H6" s="243"/>
      <c r="I6" s="243"/>
      <c r="J6" s="243"/>
      <c r="K6" s="243"/>
    </row>
    <row r="7" spans="1:11" x14ac:dyDescent="0.25">
      <c r="B7" s="64" t="s">
        <v>6</v>
      </c>
      <c r="C7" s="62"/>
      <c r="D7" s="62"/>
      <c r="E7" s="62"/>
      <c r="F7" s="172"/>
      <c r="G7" s="252" t="s">
        <v>8</v>
      </c>
      <c r="H7" s="245"/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172"/>
      <c r="G8" s="246" t="s">
        <v>6</v>
      </c>
      <c r="H8" s="245"/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172"/>
      <c r="G9" s="246" t="s">
        <v>7</v>
      </c>
      <c r="H9" s="245"/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172"/>
    </row>
    <row r="11" spans="1:11" x14ac:dyDescent="0.25">
      <c r="C11" s="61"/>
      <c r="D11" s="59"/>
      <c r="E11" s="59"/>
      <c r="F11" s="172"/>
      <c r="G11" s="244" t="s">
        <v>136</v>
      </c>
      <c r="H11" s="245"/>
      <c r="I11" s="245"/>
      <c r="J11" s="245"/>
      <c r="K11" s="245"/>
    </row>
    <row r="12" spans="1:11" x14ac:dyDescent="0.25">
      <c r="B12" s="54" t="s">
        <v>12</v>
      </c>
      <c r="C12" s="59"/>
      <c r="D12" s="100" t="s">
        <v>784</v>
      </c>
      <c r="E12" s="59"/>
      <c r="F12" s="172"/>
      <c r="G12" s="247" t="s">
        <v>14</v>
      </c>
      <c r="H12" s="245"/>
      <c r="I12" s="245"/>
      <c r="J12" s="245"/>
      <c r="K12" s="245"/>
    </row>
    <row r="13" spans="1:11" x14ac:dyDescent="0.25">
      <c r="C13" s="59"/>
      <c r="D13" s="100" t="s">
        <v>785</v>
      </c>
      <c r="E13" s="59"/>
      <c r="F13" s="173"/>
      <c r="G13" s="248" t="s">
        <v>16</v>
      </c>
      <c r="H13" s="245"/>
      <c r="I13" s="245"/>
      <c r="J13" s="245"/>
      <c r="K13" s="245"/>
    </row>
    <row r="14" spans="1:11" x14ac:dyDescent="0.25">
      <c r="C14" s="59"/>
      <c r="D14" s="100"/>
      <c r="E14" s="185"/>
      <c r="F14" s="49"/>
      <c r="G14" s="182"/>
      <c r="H14" s="182"/>
      <c r="I14" s="182"/>
      <c r="J14" s="182"/>
      <c r="K14" s="182"/>
    </row>
    <row r="15" spans="1:11" x14ac:dyDescent="0.25">
      <c r="A15" s="2" t="s">
        <v>18</v>
      </c>
      <c r="C15" s="185"/>
      <c r="D15" s="58" t="s">
        <v>786</v>
      </c>
      <c r="E15" s="185"/>
      <c r="F15" s="176"/>
      <c r="G15" s="254" t="s">
        <v>20</v>
      </c>
      <c r="H15" s="251"/>
      <c r="I15" s="251"/>
      <c r="J15" s="251"/>
      <c r="K15" s="251"/>
    </row>
    <row r="16" spans="1:11" x14ac:dyDescent="0.25">
      <c r="D16" s="57" t="s">
        <v>787</v>
      </c>
      <c r="E16" s="185"/>
      <c r="F16" s="172"/>
      <c r="G16" s="6"/>
      <c r="H16" s="7" t="s">
        <v>22</v>
      </c>
      <c r="I16" s="7" t="s">
        <v>23</v>
      </c>
      <c r="J16" s="8" t="s">
        <v>24</v>
      </c>
      <c r="K16" s="7"/>
    </row>
    <row r="17" spans="2:13" x14ac:dyDescent="0.25">
      <c r="C17" s="185"/>
      <c r="D17" s="33"/>
      <c r="E17" s="185"/>
      <c r="F17" s="172"/>
      <c r="G17" s="192"/>
      <c r="H17" s="193" t="s">
        <v>25</v>
      </c>
      <c r="I17" s="194">
        <v>1.42</v>
      </c>
      <c r="J17" s="240">
        <f>SUM(I28:I31) + D22</f>
        <v>2737803</v>
      </c>
      <c r="K17" s="196"/>
    </row>
    <row r="18" spans="2:13" x14ac:dyDescent="0.25">
      <c r="B18" s="56" t="s">
        <v>26</v>
      </c>
      <c r="D18" s="55">
        <v>43586</v>
      </c>
      <c r="E18" s="185"/>
      <c r="F18" s="172"/>
      <c r="G18" s="172"/>
      <c r="H18" s="49" t="s">
        <v>27</v>
      </c>
      <c r="I18" s="191">
        <v>1.35</v>
      </c>
      <c r="J18" s="51"/>
      <c r="K18" s="48"/>
    </row>
    <row r="19" spans="2:13" x14ac:dyDescent="0.25">
      <c r="B19" s="56" t="s">
        <v>28</v>
      </c>
      <c r="D19" s="55">
        <v>43616</v>
      </c>
      <c r="E19" s="185"/>
      <c r="F19" s="172"/>
      <c r="G19" s="172"/>
      <c r="H19" s="49" t="s">
        <v>29</v>
      </c>
      <c r="I19" s="191">
        <v>1.28</v>
      </c>
      <c r="J19" s="51"/>
      <c r="K19" s="48"/>
    </row>
    <row r="20" spans="2:13" x14ac:dyDescent="0.25">
      <c r="B20" s="54" t="s">
        <v>30</v>
      </c>
      <c r="D20" s="181" t="s">
        <v>784</v>
      </c>
      <c r="E20" s="185"/>
      <c r="F20" s="172"/>
      <c r="G20" s="172"/>
      <c r="H20" s="49" t="s">
        <v>32</v>
      </c>
      <c r="I20" s="191">
        <v>1.21</v>
      </c>
      <c r="J20" s="51"/>
      <c r="K20" s="48"/>
    </row>
    <row r="21" spans="2:13" x14ac:dyDescent="0.25">
      <c r="B21" s="54" t="s">
        <v>33</v>
      </c>
      <c r="D21" s="256" t="s">
        <v>788</v>
      </c>
      <c r="E21" s="245"/>
      <c r="F21" s="172"/>
      <c r="G21" s="172"/>
      <c r="H21" s="49" t="s">
        <v>142</v>
      </c>
      <c r="I21" s="191">
        <v>1.1299999999999999</v>
      </c>
      <c r="J21" s="51"/>
      <c r="K21" s="48"/>
    </row>
    <row r="22" spans="2:13" x14ac:dyDescent="0.25">
      <c r="B22" s="10" t="s">
        <v>36</v>
      </c>
      <c r="D22" s="19">
        <v>1297873</v>
      </c>
      <c r="E22" s="185"/>
      <c r="F22" s="172"/>
      <c r="G22" s="172"/>
      <c r="H22" s="49" t="s">
        <v>37</v>
      </c>
      <c r="I22" s="191">
        <v>1.06</v>
      </c>
      <c r="J22" s="197"/>
      <c r="K22" s="48"/>
    </row>
    <row r="23" spans="2:13" x14ac:dyDescent="0.25">
      <c r="B23" s="10"/>
      <c r="D23" s="19"/>
      <c r="E23" s="185"/>
      <c r="F23" s="172"/>
      <c r="G23" s="172"/>
      <c r="H23" s="49" t="s">
        <v>38</v>
      </c>
      <c r="I23" s="191">
        <v>1.03</v>
      </c>
      <c r="J23" s="197"/>
      <c r="K23" s="48"/>
    </row>
    <row r="24" spans="2:13" x14ac:dyDescent="0.25">
      <c r="B24" s="10"/>
      <c r="D24" s="19"/>
      <c r="E24" s="185"/>
      <c r="F24" s="172"/>
      <c r="G24" s="172"/>
      <c r="H24" s="49" t="s">
        <v>39</v>
      </c>
      <c r="I24" s="191">
        <v>0.98999999999999955</v>
      </c>
      <c r="J24" s="197"/>
      <c r="K24" s="48"/>
    </row>
    <row r="25" spans="2:13" x14ac:dyDescent="0.25">
      <c r="B25" s="10"/>
      <c r="D25" s="19"/>
      <c r="E25" s="185"/>
      <c r="F25" s="172"/>
      <c r="G25" s="172"/>
      <c r="H25" s="49" t="s">
        <v>40</v>
      </c>
      <c r="I25" s="191">
        <v>0.9399999999999995</v>
      </c>
      <c r="J25" s="197"/>
      <c r="K25" s="48"/>
    </row>
    <row r="26" spans="2:13" x14ac:dyDescent="0.25">
      <c r="B26" s="185"/>
      <c r="C26" s="185"/>
      <c r="D26" s="185"/>
      <c r="E26" s="185"/>
      <c r="F26" s="185"/>
      <c r="G26" s="185"/>
      <c r="H26" s="185"/>
      <c r="I26" s="185"/>
      <c r="K26" s="182"/>
      <c r="L26" s="182"/>
      <c r="M26" s="99"/>
    </row>
    <row r="27" spans="2:13" ht="47.2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</row>
    <row r="28" spans="2:13" x14ac:dyDescent="0.25">
      <c r="B28" s="198">
        <v>1</v>
      </c>
      <c r="C28" s="271">
        <v>3148926</v>
      </c>
      <c r="D28" s="199" t="s">
        <v>789</v>
      </c>
      <c r="E28" s="199" t="s">
        <v>788</v>
      </c>
      <c r="F28" s="200">
        <v>41547</v>
      </c>
      <c r="G28" s="200">
        <v>43830</v>
      </c>
      <c r="H28" s="199">
        <v>218231</v>
      </c>
      <c r="I28" s="199">
        <v>218231</v>
      </c>
      <c r="J28" s="199">
        <v>1.42</v>
      </c>
      <c r="K28" s="199">
        <f>ROUND(I28*(J28/1000),2)</f>
        <v>309.89</v>
      </c>
    </row>
    <row r="29" spans="2:13" ht="16.5" customHeight="1" x14ac:dyDescent="0.25">
      <c r="B29" s="198">
        <v>2</v>
      </c>
      <c r="C29" s="271">
        <v>32155539</v>
      </c>
      <c r="D29" s="199" t="s">
        <v>790</v>
      </c>
      <c r="E29" s="13" t="s">
        <v>565</v>
      </c>
      <c r="F29" s="200">
        <v>43584</v>
      </c>
      <c r="G29" s="200">
        <v>43646</v>
      </c>
      <c r="H29" s="199">
        <v>1221699</v>
      </c>
      <c r="I29" s="199">
        <v>1221699</v>
      </c>
      <c r="J29" s="199">
        <v>1.42</v>
      </c>
      <c r="K29" s="199">
        <f>ROUND(I29*(J29/1000),2)</f>
        <v>1734.81</v>
      </c>
    </row>
    <row r="30" spans="2:13" ht="16.5" customHeight="1" x14ac:dyDescent="0.25">
      <c r="B30" s="46"/>
      <c r="F30" s="98"/>
      <c r="G30" s="98"/>
      <c r="H30" s="180"/>
      <c r="I30" s="180"/>
      <c r="J30" s="217"/>
      <c r="K30" s="218"/>
      <c r="L30" s="180"/>
    </row>
    <row r="31" spans="2:13" x14ac:dyDescent="0.25">
      <c r="B31" s="46"/>
      <c r="C31" s="45"/>
      <c r="F31" s="152"/>
      <c r="G31" s="20"/>
      <c r="H31" s="212"/>
      <c r="I31" s="212"/>
      <c r="J31" s="213"/>
      <c r="K31" s="213"/>
    </row>
    <row r="32" spans="2:13" ht="16.5" thickTop="1" x14ac:dyDescent="0.25">
      <c r="B32" s="46"/>
      <c r="C32" s="45"/>
      <c r="E32" s="152"/>
      <c r="G32" s="180"/>
      <c r="H32" s="217"/>
      <c r="I32" s="218"/>
    </row>
    <row r="33" spans="2:12" ht="16.5" customHeight="1" x14ac:dyDescent="0.25">
      <c r="B33" s="46"/>
      <c r="C33" s="45"/>
      <c r="E33" s="152"/>
      <c r="G33" s="47" t="s">
        <v>130</v>
      </c>
    </row>
    <row r="34" spans="2:12" ht="16.5" customHeight="1" x14ac:dyDescent="0.25">
      <c r="B34" s="46"/>
      <c r="C34" s="45"/>
      <c r="E34" s="152"/>
      <c r="G34" s="47"/>
      <c r="H34" s="152" t="s">
        <v>788</v>
      </c>
      <c r="I34" s="151">
        <f>SUMIF(E28:E31,H34,I28:I31)</f>
        <v>218231</v>
      </c>
      <c r="J34" s="214"/>
      <c r="K34" s="216">
        <f>SUMIF(E28:E31,H34,K28:K31)</f>
        <v>309.89</v>
      </c>
    </row>
    <row r="35" spans="2:12" ht="16.5" customHeight="1" x14ac:dyDescent="0.25">
      <c r="B35" s="46"/>
      <c r="C35" s="45"/>
      <c r="E35" s="152"/>
      <c r="G35" s="47"/>
      <c r="H35" s="152" t="s">
        <v>565</v>
      </c>
      <c r="I35" s="151">
        <f>SUMIF(E28:E31,H35,I28:I31)</f>
        <v>1221699</v>
      </c>
      <c r="J35" s="214"/>
      <c r="K35" s="216">
        <f>SUMIF(E28:E31,H35,K28:K31)</f>
        <v>1734.81</v>
      </c>
    </row>
    <row r="36" spans="2:12" x14ac:dyDescent="0.25">
      <c r="B36" s="46"/>
      <c r="C36" s="45"/>
      <c r="E36" s="152"/>
      <c r="G36" s="20"/>
      <c r="H36" s="21"/>
      <c r="I36" s="20"/>
      <c r="J36" s="212"/>
      <c r="K36" s="213"/>
    </row>
    <row r="37" spans="2:12" x14ac:dyDescent="0.25">
      <c r="B37" s="46"/>
      <c r="C37" s="45"/>
      <c r="E37" s="152"/>
      <c r="G37" s="180"/>
      <c r="I37" s="180"/>
      <c r="J37" s="217"/>
      <c r="K37" s="218"/>
    </row>
    <row r="38" spans="2:12" ht="15.75" customHeight="1" x14ac:dyDescent="0.25">
      <c r="B38" s="46"/>
      <c r="C38" s="45"/>
      <c r="E38" s="152"/>
      <c r="G38" s="47" t="s">
        <v>791</v>
      </c>
      <c r="I38" s="180">
        <f>SUM(I28:I31)</f>
        <v>1439930</v>
      </c>
      <c r="J38" s="217"/>
      <c r="K38" s="224">
        <f>SUM(K28:K31)</f>
        <v>2044.6999999999998</v>
      </c>
    </row>
    <row r="39" spans="2:12" x14ac:dyDescent="0.25">
      <c r="B39" s="46"/>
      <c r="C39" s="45"/>
      <c r="G39" s="201"/>
      <c r="H39" s="152"/>
      <c r="I39" s="180"/>
      <c r="K39" s="180"/>
      <c r="L39" s="218"/>
    </row>
    <row r="40" spans="2:12" ht="16.5" customHeight="1" thickBot="1" x14ac:dyDescent="0.3">
      <c r="B40" s="32" t="s">
        <v>132</v>
      </c>
      <c r="C40" s="24"/>
      <c r="D40" s="35"/>
      <c r="E40" s="24"/>
      <c r="F40" s="24"/>
      <c r="G40" s="24"/>
      <c r="H40" s="24"/>
      <c r="I40" s="24"/>
      <c r="J40" s="24"/>
      <c r="K40" s="25"/>
      <c r="L40" s="41"/>
    </row>
    <row r="41" spans="2:12" x14ac:dyDescent="0.25">
      <c r="B41" s="97"/>
      <c r="C41" s="96"/>
      <c r="D41" s="96"/>
      <c r="E41" s="96"/>
      <c r="F41" s="96"/>
      <c r="G41" s="96"/>
      <c r="H41" s="96"/>
      <c r="I41" s="96"/>
      <c r="J41" s="96"/>
      <c r="K41" s="95"/>
      <c r="L41" s="94"/>
    </row>
    <row r="42" spans="2:12" x14ac:dyDescent="0.25"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2"/>
    </row>
    <row r="43" spans="2:12" x14ac:dyDescent="0.25"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</row>
    <row r="44" spans="2:12" x14ac:dyDescent="0.25">
      <c r="B44" s="10" t="s">
        <v>133</v>
      </c>
      <c r="L44" s="216"/>
    </row>
    <row r="45" spans="2:12" x14ac:dyDescent="0.25">
      <c r="C45" s="15" t="s">
        <v>4</v>
      </c>
      <c r="D45" s="71"/>
      <c r="E45" s="14" t="s">
        <v>0</v>
      </c>
      <c r="F45" s="12" t="str">
        <f>K1</f>
        <v>06/04/2019</v>
      </c>
    </row>
    <row r="46" spans="2:12" ht="15.75" customHeight="1" x14ac:dyDescent="0.25">
      <c r="C46" s="9" t="s">
        <v>8</v>
      </c>
      <c r="D46" s="30"/>
      <c r="E46" s="22" t="s">
        <v>2</v>
      </c>
      <c r="F46" s="13">
        <f>K2</f>
        <v>8476</v>
      </c>
    </row>
    <row r="47" spans="2:12" x14ac:dyDescent="0.25">
      <c r="C47" s="16" t="s">
        <v>6</v>
      </c>
      <c r="D47" s="70"/>
      <c r="E47" s="22" t="s">
        <v>134</v>
      </c>
      <c r="F47" s="13" t="str">
        <f>D20</f>
        <v>Crown Media</v>
      </c>
    </row>
    <row r="48" spans="2:12" x14ac:dyDescent="0.25">
      <c r="C48" s="17" t="s">
        <v>7</v>
      </c>
      <c r="D48" s="69"/>
      <c r="E48" s="91" t="s">
        <v>33</v>
      </c>
      <c r="F48" s="147" t="str">
        <f>D21</f>
        <v>Hallmark Channel</v>
      </c>
      <c r="G48" s="147"/>
      <c r="H48" s="147"/>
      <c r="I48" s="147"/>
      <c r="J48" s="11" t="s">
        <v>135</v>
      </c>
      <c r="K48" s="209">
        <f>SUM(K28:K31)</f>
        <v>2044.6999999999998</v>
      </c>
    </row>
    <row r="49" spans="3:7" x14ac:dyDescent="0.25">
      <c r="C49" s="4"/>
      <c r="D49" s="4"/>
      <c r="E49" s="3"/>
      <c r="F49" s="90"/>
      <c r="G49" s="90"/>
    </row>
  </sheetData>
  <autoFilter ref="B27:J28" xr:uid="{00000000-0009-0000-0000-000004000000}"/>
  <mergeCells count="11">
    <mergeCell ref="G4:K4"/>
    <mergeCell ref="D21:E21"/>
    <mergeCell ref="G5:K5"/>
    <mergeCell ref="G6:K6"/>
    <mergeCell ref="G7:K7"/>
    <mergeCell ref="G8:K8"/>
    <mergeCell ref="G9:K9"/>
    <mergeCell ref="G11:K11"/>
    <mergeCell ref="G12:K12"/>
    <mergeCell ref="G13:K13"/>
    <mergeCell ref="G15:K15"/>
  </mergeCells>
  <hyperlinks>
    <hyperlink ref="B10" r:id="rId1" xr:uid="{00000000-0004-0000-0400-000000000000}"/>
    <hyperlink ref="D16" r:id="rId2" xr:uid="{00000000-0004-0000-0400-000001000000}"/>
    <hyperlink ref="B10" r:id="rId3" xr:uid="{00000000-0004-0000-0400-000002000000}"/>
    <hyperlink ref="D16" r:id="rId4" xr:uid="{00000000-0004-0000-0400-000003000000}"/>
    <hyperlink ref="B10" r:id="rId5" xr:uid="{00000000-0004-0000-0400-000004000000}"/>
    <hyperlink ref="D16" r:id="rId6" xr:uid="{00000000-0004-0000-0400-000005000000}"/>
    <hyperlink ref="B10" r:id="rId7" xr:uid="{00000000-0004-0000-0400-000006000000}"/>
    <hyperlink ref="D16" r:id="rId8" xr:uid="{00000000-0004-0000-0400-000007000000}"/>
    <hyperlink ref="B10" r:id="rId9" xr:uid="{00000000-0004-0000-0400-000008000000}"/>
    <hyperlink ref="D16" r:id="rId10" xr:uid="{00000000-0004-0000-0400-000009000000}"/>
    <hyperlink ref="B10" r:id="rId11" xr:uid="{00000000-0004-0000-0400-00000A000000}"/>
    <hyperlink ref="D16" r:id="rId12" xr:uid="{00000000-0004-0000-0400-00000B000000}"/>
    <hyperlink ref="B10" r:id="rId13" xr:uid="{00000000-0004-0000-0400-00000C000000}"/>
    <hyperlink ref="D16" r:id="rId14" xr:uid="{00000000-0004-0000-0400-00000D000000}"/>
    <hyperlink ref="B10" r:id="rId15" xr:uid="{00000000-0004-0000-0400-00000E000000}"/>
    <hyperlink ref="D16" r:id="rId16" xr:uid="{00000000-0004-0000-0400-00000F000000}"/>
    <hyperlink ref="B10" r:id="rId17" xr:uid="{00000000-0004-0000-0400-000010000000}"/>
    <hyperlink ref="D16" r:id="rId18" xr:uid="{00000000-0004-0000-0400-000011000000}"/>
    <hyperlink ref="B10" r:id="rId19" xr:uid="{00000000-0004-0000-0400-000012000000}"/>
    <hyperlink ref="D16" r:id="rId20" xr:uid="{00000000-0004-0000-0400-000013000000}"/>
    <hyperlink ref="B10" r:id="rId21" xr:uid="{00000000-0004-0000-0400-000014000000}"/>
    <hyperlink ref="D16" r:id="rId22" xr:uid="{00000000-0004-0000-0400-000015000000}"/>
    <hyperlink ref="B10" r:id="rId23" xr:uid="{00000000-0004-0000-0400-000016000000}"/>
    <hyperlink ref="D16" r:id="rId24" xr:uid="{00000000-0004-0000-0400-000017000000}"/>
    <hyperlink ref="B10" r:id="rId25" xr:uid="{00000000-0004-0000-0400-000018000000}"/>
    <hyperlink ref="D16" r:id="rId26" xr:uid="{00000000-0004-0000-0400-000019000000}"/>
    <hyperlink ref="B10" r:id="rId27" xr:uid="{00000000-0004-0000-0400-00001A000000}"/>
    <hyperlink ref="D16" r:id="rId28" xr:uid="{00000000-0004-0000-0400-00001B000000}"/>
    <hyperlink ref="B10" r:id="rId29" xr:uid="{00000000-0004-0000-0400-00001C000000}"/>
    <hyperlink ref="D16" r:id="rId30" xr:uid="{00000000-0004-0000-0400-00001D000000}"/>
    <hyperlink ref="B10" r:id="rId31" xr:uid="{00000000-0004-0000-0400-00001E000000}"/>
    <hyperlink ref="D16" r:id="rId32" xr:uid="{00000000-0004-0000-0400-00001F000000}"/>
    <hyperlink ref="B10" r:id="rId33" xr:uid="{00000000-0004-0000-0400-000020000000}"/>
    <hyperlink ref="D16" r:id="rId34" xr:uid="{00000000-0004-0000-0400-000021000000}"/>
    <hyperlink ref="B10" r:id="rId35" xr:uid="{00000000-0004-0000-0400-000022000000}"/>
    <hyperlink ref="D16" r:id="rId36" xr:uid="{00000000-0004-0000-0400-000023000000}"/>
    <hyperlink ref="B10" r:id="rId37" xr:uid="{00000000-0004-0000-0400-000024000000}"/>
    <hyperlink ref="D16" r:id="rId38" xr:uid="{00000000-0004-0000-0400-000025000000}"/>
    <hyperlink ref="B10" r:id="rId39" xr:uid="{00000000-0004-0000-0400-000026000000}"/>
    <hyperlink ref="D16" r:id="rId40" xr:uid="{00000000-0004-0000-0400-000027000000}"/>
  </hyperlinks>
  <printOptions horizontalCentered="1"/>
  <pageMargins left="0.5" right="0.5" top="0.5" bottom="0.6" header="0.2" footer="0.2"/>
  <pageSetup scale="71" fitToHeight="0" orientation="landscape"/>
  <headerFooter>
    <oddHeader>&amp;C&amp;"Arial,Italic"&amp;8 &amp;F</oddHeader>
    <oddFooter>&amp;C&amp;8 Confidential and proprietary information.  Unauthorized distribution or disclosure is prohibited.
© 2013 Canoe Ventures, LLC.  All rights reserved.&amp;R&amp;8 Page &amp;P of &amp;N</oddFooter>
  </headerFooter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N124"/>
  <sheetViews>
    <sheetView showGridLines="0" topLeftCell="A25" zoomScale="130" zoomScaleNormal="130" workbookViewId="0">
      <selection activeCell="D27" sqref="D27"/>
    </sheetView>
  </sheetViews>
  <sheetFormatPr defaultColWidth="9.14062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6" width="12.42578125" style="2" bestFit="1" customWidth="1"/>
    <col min="7" max="7" width="11.28515625" style="2" customWidth="1"/>
    <col min="8" max="8" width="15.28515625" style="2" bestFit="1" customWidth="1"/>
    <col min="9" max="9" width="13" style="2" customWidth="1"/>
    <col min="10" max="10" width="13.7109375" style="2" customWidth="1"/>
    <col min="11" max="11" width="12.7109375" style="2" customWidth="1"/>
    <col min="12" max="12" width="1.42578125" style="2" customWidth="1"/>
    <col min="13" max="13" width="12.28515625" style="2" customWidth="1"/>
    <col min="14" max="14" width="16" style="2" customWidth="1"/>
    <col min="15" max="15" width="4.7109375" style="2" customWidth="1"/>
    <col min="16" max="16" width="9.140625" style="2" customWidth="1"/>
    <col min="17" max="16384" width="9.140625" style="2"/>
  </cols>
  <sheetData>
    <row r="1" spans="1:14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4" x14ac:dyDescent="0.25">
      <c r="B2" s="62"/>
      <c r="C2" s="62"/>
      <c r="D2" s="62"/>
      <c r="E2" s="62"/>
      <c r="F2" s="62"/>
      <c r="G2" s="62"/>
      <c r="H2" s="62"/>
      <c r="J2" s="23" t="s">
        <v>2</v>
      </c>
      <c r="K2" s="67">
        <v>8475</v>
      </c>
    </row>
    <row r="3" spans="1:14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4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4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4" x14ac:dyDescent="0.25">
      <c r="B6" s="65" t="s">
        <v>4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4" x14ac:dyDescent="0.25">
      <c r="B7" s="64" t="s">
        <v>6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4" x14ac:dyDescent="0.25">
      <c r="B8" s="64" t="s">
        <v>7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</row>
    <row r="9" spans="1:14" x14ac:dyDescent="0.25">
      <c r="B9" s="1" t="s">
        <v>9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</row>
    <row r="10" spans="1:14" x14ac:dyDescent="0.25">
      <c r="B10" s="63" t="s">
        <v>10</v>
      </c>
      <c r="C10" s="182"/>
      <c r="D10" s="62"/>
      <c r="E10" s="62"/>
      <c r="F10" s="62"/>
    </row>
    <row r="11" spans="1:14" x14ac:dyDescent="0.25">
      <c r="C11" s="61"/>
      <c r="D11" s="59"/>
      <c r="E11" s="59"/>
      <c r="F11" s="59"/>
      <c r="G11" s="244" t="s">
        <v>792</v>
      </c>
      <c r="H11" s="245"/>
      <c r="I11" s="245"/>
      <c r="J11" s="245"/>
      <c r="K11" s="245"/>
    </row>
    <row r="12" spans="1:14" x14ac:dyDescent="0.25">
      <c r="B12" s="54" t="s">
        <v>12</v>
      </c>
      <c r="C12" s="59"/>
      <c r="D12" s="100" t="s">
        <v>793</v>
      </c>
      <c r="E12" s="59"/>
      <c r="F12" s="59"/>
      <c r="G12" s="247" t="s">
        <v>14</v>
      </c>
      <c r="H12" s="245"/>
      <c r="I12" s="245"/>
      <c r="J12" s="245"/>
      <c r="K12" s="245"/>
    </row>
    <row r="13" spans="1:14" x14ac:dyDescent="0.25">
      <c r="C13" s="59"/>
      <c r="D13" s="58" t="s">
        <v>794</v>
      </c>
      <c r="E13" s="59"/>
      <c r="F13" s="59"/>
      <c r="G13" s="248" t="s">
        <v>16</v>
      </c>
      <c r="H13" s="245"/>
      <c r="I13" s="245"/>
      <c r="J13" s="245"/>
      <c r="K13" s="245"/>
    </row>
    <row r="14" spans="1:14" x14ac:dyDescent="0.25">
      <c r="C14" s="59"/>
      <c r="D14" s="100" t="s">
        <v>795</v>
      </c>
      <c r="E14" s="185"/>
      <c r="F14" s="185"/>
      <c r="G14" s="182"/>
      <c r="H14" s="182"/>
      <c r="I14" s="182"/>
      <c r="J14" s="182"/>
      <c r="K14" s="182"/>
    </row>
    <row r="15" spans="1:14" x14ac:dyDescent="0.25">
      <c r="A15" s="2" t="s">
        <v>18</v>
      </c>
      <c r="C15" s="185"/>
      <c r="D15" s="100" t="s">
        <v>796</v>
      </c>
      <c r="E15" s="185"/>
      <c r="F15" s="185"/>
      <c r="G15" s="249" t="s">
        <v>20</v>
      </c>
      <c r="H15" s="245"/>
      <c r="I15" s="245"/>
      <c r="J15" s="245"/>
      <c r="K15" s="245"/>
      <c r="N15" s="189"/>
    </row>
    <row r="16" spans="1:14" x14ac:dyDescent="0.25">
      <c r="D16" s="100" t="s">
        <v>797</v>
      </c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  <c r="N16" s="189"/>
    </row>
    <row r="17" spans="2:14" x14ac:dyDescent="0.25">
      <c r="C17" s="185"/>
      <c r="D17" s="33" t="s">
        <v>798</v>
      </c>
      <c r="E17" s="185"/>
      <c r="F17" s="185"/>
      <c r="G17" s="192"/>
      <c r="H17" s="193" t="s">
        <v>25</v>
      </c>
      <c r="I17" s="194">
        <v>1.28</v>
      </c>
      <c r="J17" s="195">
        <f>SUM(I28:I97) + D22</f>
        <v>86407492</v>
      </c>
      <c r="K17" s="196"/>
      <c r="M17" s="180"/>
      <c r="N17" s="189"/>
    </row>
    <row r="18" spans="2:14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1.1299999999999999</v>
      </c>
      <c r="J18" s="51"/>
      <c r="K18" s="48"/>
      <c r="M18" s="180"/>
      <c r="N18" s="180"/>
    </row>
    <row r="19" spans="2:14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0.99</v>
      </c>
      <c r="J19" s="51"/>
      <c r="K19" s="48"/>
      <c r="M19" s="180"/>
      <c r="N19" s="180"/>
    </row>
    <row r="20" spans="2:14" x14ac:dyDescent="0.25">
      <c r="B20" s="54" t="s">
        <v>30</v>
      </c>
      <c r="D20" s="181" t="s">
        <v>799</v>
      </c>
      <c r="E20" s="185"/>
      <c r="F20" s="185"/>
      <c r="G20" s="172"/>
      <c r="H20" s="49" t="s">
        <v>32</v>
      </c>
      <c r="I20" s="191">
        <v>0.85</v>
      </c>
      <c r="J20" s="51"/>
      <c r="K20" s="48"/>
      <c r="M20" s="180"/>
    </row>
    <row r="21" spans="2:14" x14ac:dyDescent="0.25">
      <c r="B21" s="54" t="s">
        <v>33</v>
      </c>
      <c r="D21" s="256" t="s">
        <v>799</v>
      </c>
      <c r="E21" s="245"/>
      <c r="F21" s="185"/>
      <c r="G21" s="172"/>
      <c r="H21" s="49" t="s">
        <v>142</v>
      </c>
      <c r="I21" s="191">
        <v>0.71</v>
      </c>
      <c r="J21" s="51"/>
      <c r="K21" s="48"/>
      <c r="M21" s="180"/>
    </row>
    <row r="22" spans="2:14" x14ac:dyDescent="0.25">
      <c r="B22" s="10" t="s">
        <v>36</v>
      </c>
      <c r="D22" s="19">
        <v>68567706</v>
      </c>
      <c r="E22" s="185"/>
      <c r="F22" s="185"/>
      <c r="G22" s="172"/>
      <c r="H22" s="49" t="s">
        <v>37</v>
      </c>
      <c r="I22" s="191">
        <v>0.61</v>
      </c>
      <c r="J22" s="197"/>
      <c r="K22" s="48"/>
    </row>
    <row r="23" spans="2:14" x14ac:dyDescent="0.25">
      <c r="B23" s="10"/>
      <c r="D23" s="19"/>
      <c r="E23" s="185"/>
      <c r="F23" s="185"/>
      <c r="G23" s="172"/>
      <c r="H23" s="49" t="s">
        <v>38</v>
      </c>
      <c r="I23" s="191">
        <v>0.57999999999999996</v>
      </c>
      <c r="J23" s="197"/>
      <c r="K23" s="48"/>
      <c r="N23" s="180"/>
    </row>
    <row r="24" spans="2:14" x14ac:dyDescent="0.25">
      <c r="B24" s="10"/>
      <c r="D24" s="19"/>
      <c r="E24" s="185"/>
      <c r="F24" s="185"/>
      <c r="G24" s="172"/>
      <c r="H24" s="49" t="s">
        <v>39</v>
      </c>
      <c r="I24" s="191">
        <v>0.55000000000000004</v>
      </c>
      <c r="J24" s="197"/>
      <c r="K24" s="48"/>
      <c r="N24" s="180"/>
    </row>
    <row r="25" spans="2:14" x14ac:dyDescent="0.25">
      <c r="B25" s="10"/>
      <c r="D25" s="19"/>
      <c r="E25" s="185"/>
      <c r="F25" s="185"/>
      <c r="G25" s="172"/>
      <c r="H25" s="49" t="s">
        <v>40</v>
      </c>
      <c r="I25" s="191">
        <v>0.5</v>
      </c>
      <c r="J25" s="197"/>
      <c r="K25" s="48"/>
    </row>
    <row r="26" spans="2:14" x14ac:dyDescent="0.25">
      <c r="B26" s="185"/>
      <c r="C26" s="185"/>
      <c r="D26" s="185"/>
      <c r="E26" s="185"/>
      <c r="F26" s="185"/>
      <c r="G26" s="184"/>
      <c r="H26" s="184"/>
      <c r="I26" s="184"/>
      <c r="J26" s="184"/>
      <c r="K26" s="172"/>
      <c r="L26" s="182"/>
      <c r="M26" s="182"/>
      <c r="N26" s="182"/>
    </row>
    <row r="27" spans="2:14" ht="47.2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</row>
    <row r="28" spans="2:14" x14ac:dyDescent="0.25">
      <c r="B28" s="198">
        <v>1</v>
      </c>
      <c r="C28" s="199">
        <v>10182038</v>
      </c>
      <c r="D28" s="199" t="s">
        <v>800</v>
      </c>
      <c r="E28" s="199" t="s">
        <v>799</v>
      </c>
      <c r="F28" s="200">
        <v>43489</v>
      </c>
      <c r="G28" s="200">
        <v>72686</v>
      </c>
      <c r="H28" s="199">
        <v>19685</v>
      </c>
      <c r="I28" s="199">
        <v>19685</v>
      </c>
      <c r="J28" s="199">
        <v>1.28</v>
      </c>
      <c r="K28" s="199">
        <f t="shared" ref="K28:K59" si="0">ROUND(I28*(J28/1000),2)</f>
        <v>25.2</v>
      </c>
    </row>
    <row r="29" spans="2:14" ht="16.5" customHeight="1" thickBot="1" x14ac:dyDescent="0.3">
      <c r="B29" s="198">
        <v>2</v>
      </c>
      <c r="C29" s="199">
        <v>10212105</v>
      </c>
      <c r="D29" s="199" t="s">
        <v>801</v>
      </c>
      <c r="E29" s="199" t="s">
        <v>799</v>
      </c>
      <c r="F29" s="200">
        <v>43556</v>
      </c>
      <c r="G29" s="200">
        <v>43625</v>
      </c>
      <c r="H29" s="199">
        <v>289346</v>
      </c>
      <c r="I29" s="199">
        <v>289346</v>
      </c>
      <c r="J29" s="199">
        <v>1.28</v>
      </c>
      <c r="K29" s="199">
        <f t="shared" si="0"/>
        <v>370.36</v>
      </c>
    </row>
    <row r="30" spans="2:14" ht="16.5" customHeight="1" thickTop="1" x14ac:dyDescent="0.25">
      <c r="B30" s="198">
        <v>3</v>
      </c>
      <c r="C30" s="199">
        <v>10212107</v>
      </c>
      <c r="D30" s="199" t="s">
        <v>802</v>
      </c>
      <c r="E30" s="199" t="s">
        <v>799</v>
      </c>
      <c r="F30" s="200">
        <v>43556</v>
      </c>
      <c r="G30" s="200">
        <v>43632</v>
      </c>
      <c r="H30" s="199">
        <v>122951</v>
      </c>
      <c r="I30" s="199">
        <v>122951</v>
      </c>
      <c r="J30" s="199">
        <v>1.28</v>
      </c>
      <c r="K30" s="199">
        <f t="shared" si="0"/>
        <v>157.38</v>
      </c>
    </row>
    <row r="31" spans="2:14" x14ac:dyDescent="0.25">
      <c r="B31" s="198">
        <v>4</v>
      </c>
      <c r="C31" s="199">
        <v>10212108</v>
      </c>
      <c r="D31" s="199" t="s">
        <v>803</v>
      </c>
      <c r="E31" s="199" t="s">
        <v>799</v>
      </c>
      <c r="F31" s="200">
        <v>43556</v>
      </c>
      <c r="G31" s="200">
        <v>43616</v>
      </c>
      <c r="H31" s="199">
        <v>941363</v>
      </c>
      <c r="I31" s="199">
        <v>941363</v>
      </c>
      <c r="J31" s="199">
        <v>1.28</v>
      </c>
      <c r="K31" s="199">
        <f t="shared" si="0"/>
        <v>1204.94</v>
      </c>
    </row>
    <row r="32" spans="2:14" ht="16.5" customHeight="1" thickBot="1" x14ac:dyDescent="0.3">
      <c r="B32" s="198">
        <v>5</v>
      </c>
      <c r="C32" s="199">
        <v>10212112</v>
      </c>
      <c r="D32" s="199" t="s">
        <v>804</v>
      </c>
      <c r="E32" s="199" t="s">
        <v>799</v>
      </c>
      <c r="F32" s="200">
        <v>43556</v>
      </c>
      <c r="G32" s="200">
        <v>43590</v>
      </c>
      <c r="H32" s="199">
        <v>8714</v>
      </c>
      <c r="I32" s="199">
        <v>8714</v>
      </c>
      <c r="J32" s="199">
        <v>1.28</v>
      </c>
      <c r="K32" s="199">
        <f t="shared" si="0"/>
        <v>11.15</v>
      </c>
    </row>
    <row r="33" spans="2:11" ht="16.5" customHeight="1" thickTop="1" x14ac:dyDescent="0.25">
      <c r="B33" s="198">
        <v>6</v>
      </c>
      <c r="C33" s="199">
        <v>10212113</v>
      </c>
      <c r="D33" s="199" t="s">
        <v>805</v>
      </c>
      <c r="E33" s="199" t="s">
        <v>799</v>
      </c>
      <c r="F33" s="200">
        <v>43556</v>
      </c>
      <c r="G33" s="200">
        <v>43646</v>
      </c>
      <c r="H33" s="199">
        <v>1118867</v>
      </c>
      <c r="I33" s="199">
        <v>1118867</v>
      </c>
      <c r="J33" s="199">
        <v>1.28</v>
      </c>
      <c r="K33" s="199">
        <f t="shared" si="0"/>
        <v>1432.15</v>
      </c>
    </row>
    <row r="34" spans="2:11" ht="15.75" customHeight="1" x14ac:dyDescent="0.25">
      <c r="B34" s="198">
        <v>7</v>
      </c>
      <c r="C34" s="199">
        <v>10212114</v>
      </c>
      <c r="D34" s="199" t="s">
        <v>806</v>
      </c>
      <c r="E34" s="199" t="s">
        <v>799</v>
      </c>
      <c r="F34" s="200">
        <v>43556</v>
      </c>
      <c r="G34" s="200">
        <v>43646</v>
      </c>
      <c r="H34" s="199">
        <v>774185</v>
      </c>
      <c r="I34" s="199">
        <v>774185</v>
      </c>
      <c r="J34" s="199">
        <v>1.28</v>
      </c>
      <c r="K34" s="199">
        <f t="shared" si="0"/>
        <v>990.96</v>
      </c>
    </row>
    <row r="35" spans="2:11" x14ac:dyDescent="0.25">
      <c r="B35" s="198">
        <v>8</v>
      </c>
      <c r="C35" s="199">
        <v>10212131</v>
      </c>
      <c r="D35" s="199" t="s">
        <v>807</v>
      </c>
      <c r="E35" s="199" t="s">
        <v>799</v>
      </c>
      <c r="F35" s="200">
        <v>43557</v>
      </c>
      <c r="G35" s="200">
        <v>43646</v>
      </c>
      <c r="H35" s="199">
        <v>60207</v>
      </c>
      <c r="I35" s="199">
        <v>60207</v>
      </c>
      <c r="J35" s="199">
        <v>1.28</v>
      </c>
      <c r="K35" s="199">
        <f t="shared" si="0"/>
        <v>77.06</v>
      </c>
    </row>
    <row r="36" spans="2:11" ht="16.5" customHeight="1" thickBot="1" x14ac:dyDescent="0.3">
      <c r="B36" s="198">
        <v>9</v>
      </c>
      <c r="C36" s="199">
        <v>10212132</v>
      </c>
      <c r="D36" s="199" t="s">
        <v>808</v>
      </c>
      <c r="E36" s="199" t="s">
        <v>799</v>
      </c>
      <c r="F36" s="200">
        <v>43557</v>
      </c>
      <c r="G36" s="200">
        <v>43646</v>
      </c>
      <c r="H36" s="199">
        <v>299660</v>
      </c>
      <c r="I36" s="199">
        <v>299660</v>
      </c>
      <c r="J36" s="199">
        <v>1.28</v>
      </c>
      <c r="K36" s="199">
        <f t="shared" si="0"/>
        <v>383.56</v>
      </c>
    </row>
    <row r="37" spans="2:11" x14ac:dyDescent="0.25">
      <c r="B37" s="198">
        <v>10</v>
      </c>
      <c r="C37" s="199">
        <v>10212133</v>
      </c>
      <c r="D37" s="199" t="s">
        <v>809</v>
      </c>
      <c r="E37" s="199" t="s">
        <v>799</v>
      </c>
      <c r="F37" s="200">
        <v>43557</v>
      </c>
      <c r="G37" s="200">
        <v>43646</v>
      </c>
      <c r="H37" s="199">
        <v>288789</v>
      </c>
      <c r="I37" s="199">
        <v>288789</v>
      </c>
      <c r="J37" s="199">
        <v>1.28</v>
      </c>
      <c r="K37" s="199">
        <f t="shared" si="0"/>
        <v>369.65</v>
      </c>
    </row>
    <row r="38" spans="2:11" x14ac:dyDescent="0.25">
      <c r="B38" s="198">
        <v>11</v>
      </c>
      <c r="C38" s="199">
        <v>10212153</v>
      </c>
      <c r="D38" s="199" t="s">
        <v>810</v>
      </c>
      <c r="E38" s="199" t="s">
        <v>799</v>
      </c>
      <c r="F38" s="200">
        <v>43557</v>
      </c>
      <c r="G38" s="200">
        <v>43646</v>
      </c>
      <c r="H38" s="199">
        <v>2673997</v>
      </c>
      <c r="I38" s="199">
        <v>2673997</v>
      </c>
      <c r="J38" s="199">
        <v>1.28</v>
      </c>
      <c r="K38" s="199">
        <f t="shared" si="0"/>
        <v>3422.72</v>
      </c>
    </row>
    <row r="39" spans="2:11" x14ac:dyDescent="0.25">
      <c r="B39" s="198">
        <v>12</v>
      </c>
      <c r="C39" s="199">
        <v>10212154</v>
      </c>
      <c r="D39" s="199" t="s">
        <v>811</v>
      </c>
      <c r="E39" s="199" t="s">
        <v>799</v>
      </c>
      <c r="F39" s="200">
        <v>43557</v>
      </c>
      <c r="G39" s="200">
        <v>43646</v>
      </c>
      <c r="H39" s="199">
        <v>1614833</v>
      </c>
      <c r="I39" s="199">
        <v>1614833</v>
      </c>
      <c r="J39" s="199">
        <v>1.28</v>
      </c>
      <c r="K39" s="199">
        <f t="shared" si="0"/>
        <v>2066.9899999999998</v>
      </c>
    </row>
    <row r="40" spans="2:11" x14ac:dyDescent="0.25">
      <c r="B40" s="198">
        <v>13</v>
      </c>
      <c r="C40" s="199">
        <v>10212155</v>
      </c>
      <c r="D40" s="199" t="s">
        <v>812</v>
      </c>
      <c r="E40" s="199" t="s">
        <v>799</v>
      </c>
      <c r="F40" s="200">
        <v>43558</v>
      </c>
      <c r="G40" s="200">
        <v>43646</v>
      </c>
      <c r="H40" s="199">
        <v>801276</v>
      </c>
      <c r="I40" s="199">
        <v>801276</v>
      </c>
      <c r="J40" s="199">
        <v>1.28</v>
      </c>
      <c r="K40" s="199">
        <f t="shared" si="0"/>
        <v>1025.6300000000001</v>
      </c>
    </row>
    <row r="41" spans="2:11" x14ac:dyDescent="0.25">
      <c r="B41" s="198">
        <v>14</v>
      </c>
      <c r="C41" s="199">
        <v>10212156</v>
      </c>
      <c r="D41" s="199" t="s">
        <v>813</v>
      </c>
      <c r="E41" s="199" t="s">
        <v>799</v>
      </c>
      <c r="F41" s="200">
        <v>43558</v>
      </c>
      <c r="G41" s="200">
        <v>43618</v>
      </c>
      <c r="H41" s="199">
        <v>35883</v>
      </c>
      <c r="I41" s="199">
        <v>35883</v>
      </c>
      <c r="J41" s="199">
        <v>1.28</v>
      </c>
      <c r="K41" s="199">
        <f t="shared" si="0"/>
        <v>45.93</v>
      </c>
    </row>
    <row r="42" spans="2:11" ht="15.75" customHeight="1" x14ac:dyDescent="0.25">
      <c r="B42" s="198">
        <v>15</v>
      </c>
      <c r="C42" s="199">
        <v>10212157</v>
      </c>
      <c r="D42" s="199" t="s">
        <v>814</v>
      </c>
      <c r="E42" s="199" t="s">
        <v>799</v>
      </c>
      <c r="F42" s="200">
        <v>43558</v>
      </c>
      <c r="G42" s="200">
        <v>43625</v>
      </c>
      <c r="H42" s="199">
        <v>228608</v>
      </c>
      <c r="I42" s="199">
        <v>228608</v>
      </c>
      <c r="J42" s="199">
        <v>1.28</v>
      </c>
      <c r="K42" s="199">
        <f t="shared" si="0"/>
        <v>292.62</v>
      </c>
    </row>
    <row r="43" spans="2:11" x14ac:dyDescent="0.25">
      <c r="B43" s="198">
        <v>16</v>
      </c>
      <c r="C43" s="199">
        <v>10212168</v>
      </c>
      <c r="D43" s="199" t="s">
        <v>815</v>
      </c>
      <c r="E43" s="199" t="s">
        <v>799</v>
      </c>
      <c r="F43" s="200">
        <v>43558</v>
      </c>
      <c r="G43" s="200">
        <v>43646</v>
      </c>
      <c r="H43" s="199">
        <v>1117171</v>
      </c>
      <c r="I43" s="199">
        <v>1117171</v>
      </c>
      <c r="J43" s="199">
        <v>1.28</v>
      </c>
      <c r="K43" s="199">
        <f t="shared" si="0"/>
        <v>1429.98</v>
      </c>
    </row>
    <row r="44" spans="2:11" x14ac:dyDescent="0.25">
      <c r="B44" s="198">
        <v>17</v>
      </c>
      <c r="C44" s="199">
        <v>10212175</v>
      </c>
      <c r="D44" s="199" t="s">
        <v>816</v>
      </c>
      <c r="E44" s="199" t="s">
        <v>799</v>
      </c>
      <c r="F44" s="200">
        <v>43557</v>
      </c>
      <c r="G44" s="200">
        <v>43646</v>
      </c>
      <c r="H44" s="199">
        <v>300454</v>
      </c>
      <c r="I44" s="199">
        <v>300454</v>
      </c>
      <c r="J44" s="199">
        <v>1.28</v>
      </c>
      <c r="K44" s="199">
        <f t="shared" si="0"/>
        <v>384.58</v>
      </c>
    </row>
    <row r="45" spans="2:11" x14ac:dyDescent="0.25">
      <c r="B45" s="198">
        <v>18</v>
      </c>
      <c r="C45" s="199">
        <v>10212176</v>
      </c>
      <c r="D45" s="199" t="s">
        <v>817</v>
      </c>
      <c r="E45" s="199" t="s">
        <v>799</v>
      </c>
      <c r="F45" s="200">
        <v>43560</v>
      </c>
      <c r="G45" s="200">
        <v>43646</v>
      </c>
      <c r="H45" s="199">
        <v>114322</v>
      </c>
      <c r="I45" s="199">
        <v>114322</v>
      </c>
      <c r="J45" s="199">
        <v>1.28</v>
      </c>
      <c r="K45" s="199">
        <f t="shared" si="0"/>
        <v>146.33000000000001</v>
      </c>
    </row>
    <row r="46" spans="2:11" x14ac:dyDescent="0.25">
      <c r="B46" s="198">
        <v>19</v>
      </c>
      <c r="C46" s="199">
        <v>10212186</v>
      </c>
      <c r="D46" s="199" t="s">
        <v>818</v>
      </c>
      <c r="E46" s="199" t="s">
        <v>799</v>
      </c>
      <c r="F46" s="200">
        <v>43559</v>
      </c>
      <c r="G46" s="200">
        <v>43618</v>
      </c>
      <c r="H46" s="199">
        <v>40902</v>
      </c>
      <c r="I46" s="199">
        <v>40902</v>
      </c>
      <c r="J46" s="199">
        <v>1.28</v>
      </c>
      <c r="K46" s="199">
        <f t="shared" si="0"/>
        <v>52.35</v>
      </c>
    </row>
    <row r="47" spans="2:11" x14ac:dyDescent="0.25">
      <c r="B47" s="198">
        <v>20</v>
      </c>
      <c r="C47" s="199">
        <v>10212187</v>
      </c>
      <c r="D47" s="199" t="s">
        <v>819</v>
      </c>
      <c r="E47" s="199" t="s">
        <v>799</v>
      </c>
      <c r="F47" s="200">
        <v>43558</v>
      </c>
      <c r="G47" s="200">
        <v>43632</v>
      </c>
      <c r="H47" s="199">
        <v>220167</v>
      </c>
      <c r="I47" s="199">
        <v>220167</v>
      </c>
      <c r="J47" s="199">
        <v>1.28</v>
      </c>
      <c r="K47" s="199">
        <f t="shared" si="0"/>
        <v>281.81</v>
      </c>
    </row>
    <row r="48" spans="2:11" x14ac:dyDescent="0.25">
      <c r="B48" s="198">
        <v>21</v>
      </c>
      <c r="C48" s="199">
        <v>10212206</v>
      </c>
      <c r="D48" s="199" t="s">
        <v>820</v>
      </c>
      <c r="E48" s="199" t="s">
        <v>799</v>
      </c>
      <c r="F48" s="200">
        <v>43563</v>
      </c>
      <c r="G48" s="200">
        <v>43611</v>
      </c>
      <c r="H48" s="199">
        <v>342219</v>
      </c>
      <c r="I48" s="199">
        <v>342219</v>
      </c>
      <c r="J48" s="199">
        <v>1.28</v>
      </c>
      <c r="K48" s="199">
        <f t="shared" si="0"/>
        <v>438.04</v>
      </c>
    </row>
    <row r="49" spans="2:11" x14ac:dyDescent="0.25">
      <c r="B49" s="198">
        <v>22</v>
      </c>
      <c r="C49" s="199">
        <v>10212207</v>
      </c>
      <c r="D49" s="199" t="s">
        <v>821</v>
      </c>
      <c r="E49" s="199" t="s">
        <v>799</v>
      </c>
      <c r="F49" s="200">
        <v>43563</v>
      </c>
      <c r="G49" s="200">
        <v>43618</v>
      </c>
      <c r="H49" s="199">
        <v>656540</v>
      </c>
      <c r="I49" s="199">
        <v>656540</v>
      </c>
      <c r="J49" s="199">
        <v>1.28</v>
      </c>
      <c r="K49" s="199">
        <f t="shared" si="0"/>
        <v>840.37</v>
      </c>
    </row>
    <row r="50" spans="2:11" x14ac:dyDescent="0.25">
      <c r="B50" s="198">
        <v>23</v>
      </c>
      <c r="C50" s="199">
        <v>10212208</v>
      </c>
      <c r="D50" s="199" t="s">
        <v>822</v>
      </c>
      <c r="E50" s="199" t="s">
        <v>799</v>
      </c>
      <c r="F50" s="200">
        <v>43563</v>
      </c>
      <c r="G50" s="200">
        <v>43632</v>
      </c>
      <c r="H50" s="199">
        <v>470440</v>
      </c>
      <c r="I50" s="199">
        <v>470440</v>
      </c>
      <c r="J50" s="199">
        <v>1.28</v>
      </c>
      <c r="K50" s="199">
        <f t="shared" si="0"/>
        <v>602.16</v>
      </c>
    </row>
    <row r="51" spans="2:11" x14ac:dyDescent="0.25">
      <c r="B51" s="198">
        <v>24</v>
      </c>
      <c r="C51" s="199">
        <v>10212211</v>
      </c>
      <c r="D51" s="199" t="s">
        <v>823</v>
      </c>
      <c r="E51" s="199" t="s">
        <v>799</v>
      </c>
      <c r="F51" s="200">
        <v>43563</v>
      </c>
      <c r="G51" s="200">
        <v>43646</v>
      </c>
      <c r="H51" s="199">
        <v>212350</v>
      </c>
      <c r="I51" s="199">
        <v>212350</v>
      </c>
      <c r="J51" s="199">
        <v>1.28</v>
      </c>
      <c r="K51" s="199">
        <f t="shared" si="0"/>
        <v>271.81</v>
      </c>
    </row>
    <row r="52" spans="2:11" x14ac:dyDescent="0.25">
      <c r="B52" s="198">
        <v>25</v>
      </c>
      <c r="C52" s="199">
        <v>10212214</v>
      </c>
      <c r="D52" s="199" t="s">
        <v>824</v>
      </c>
      <c r="E52" s="199" t="s">
        <v>799</v>
      </c>
      <c r="F52" s="200">
        <v>43563</v>
      </c>
      <c r="G52" s="200">
        <v>43646</v>
      </c>
      <c r="H52" s="199">
        <v>37992</v>
      </c>
      <c r="I52" s="199">
        <v>37992</v>
      </c>
      <c r="J52" s="199">
        <v>1.28</v>
      </c>
      <c r="K52" s="199">
        <f t="shared" si="0"/>
        <v>48.63</v>
      </c>
    </row>
    <row r="53" spans="2:11" x14ac:dyDescent="0.25">
      <c r="B53" s="198">
        <v>26</v>
      </c>
      <c r="C53" s="199">
        <v>10212215</v>
      </c>
      <c r="D53" s="199" t="s">
        <v>825</v>
      </c>
      <c r="E53" s="199" t="s">
        <v>799</v>
      </c>
      <c r="F53" s="200">
        <v>43563</v>
      </c>
      <c r="G53" s="200">
        <v>43611</v>
      </c>
      <c r="H53" s="199">
        <v>401863</v>
      </c>
      <c r="I53" s="199">
        <v>401863</v>
      </c>
      <c r="J53" s="199">
        <v>1.28</v>
      </c>
      <c r="K53" s="199">
        <f t="shared" si="0"/>
        <v>514.38</v>
      </c>
    </row>
    <row r="54" spans="2:11" x14ac:dyDescent="0.25">
      <c r="B54" s="198">
        <v>27</v>
      </c>
      <c r="C54" s="199">
        <v>10212216</v>
      </c>
      <c r="D54" s="199" t="s">
        <v>826</v>
      </c>
      <c r="E54" s="199" t="s">
        <v>799</v>
      </c>
      <c r="F54" s="200">
        <v>43563</v>
      </c>
      <c r="G54" s="200">
        <v>43616</v>
      </c>
      <c r="H54" s="199">
        <v>108415</v>
      </c>
      <c r="I54" s="199">
        <v>108415</v>
      </c>
      <c r="J54" s="199">
        <v>1.28</v>
      </c>
      <c r="K54" s="199">
        <f t="shared" si="0"/>
        <v>138.77000000000001</v>
      </c>
    </row>
    <row r="55" spans="2:11" x14ac:dyDescent="0.25">
      <c r="B55" s="198">
        <v>28</v>
      </c>
      <c r="C55" s="199">
        <v>10212240</v>
      </c>
      <c r="D55" s="199" t="s">
        <v>827</v>
      </c>
      <c r="E55" s="199" t="s">
        <v>799</v>
      </c>
      <c r="F55" s="200">
        <v>43563</v>
      </c>
      <c r="G55" s="200">
        <v>43646</v>
      </c>
      <c r="H55" s="199">
        <v>29542</v>
      </c>
      <c r="I55" s="199">
        <v>29542</v>
      </c>
      <c r="J55" s="199">
        <v>1.28</v>
      </c>
      <c r="K55" s="199">
        <f t="shared" si="0"/>
        <v>37.81</v>
      </c>
    </row>
    <row r="56" spans="2:11" x14ac:dyDescent="0.25">
      <c r="B56" s="198">
        <v>29</v>
      </c>
      <c r="C56" s="199">
        <v>10212241</v>
      </c>
      <c r="D56" s="199" t="s">
        <v>828</v>
      </c>
      <c r="E56" s="199" t="s">
        <v>799</v>
      </c>
      <c r="F56" s="200">
        <v>43566</v>
      </c>
      <c r="G56" s="200">
        <v>43639</v>
      </c>
      <c r="H56" s="199">
        <v>16039</v>
      </c>
      <c r="I56" s="199">
        <v>16039</v>
      </c>
      <c r="J56" s="199">
        <v>1.28</v>
      </c>
      <c r="K56" s="199">
        <f t="shared" si="0"/>
        <v>20.53</v>
      </c>
    </row>
    <row r="57" spans="2:11" x14ac:dyDescent="0.25">
      <c r="B57" s="198">
        <v>30</v>
      </c>
      <c r="C57" s="199">
        <v>10212242</v>
      </c>
      <c r="D57" s="199" t="s">
        <v>829</v>
      </c>
      <c r="E57" s="199" t="s">
        <v>799</v>
      </c>
      <c r="F57" s="200">
        <v>43565</v>
      </c>
      <c r="G57" s="200">
        <v>43611</v>
      </c>
      <c r="H57" s="199">
        <v>39390</v>
      </c>
      <c r="I57" s="199">
        <v>39390</v>
      </c>
      <c r="J57" s="199">
        <v>1.28</v>
      </c>
      <c r="K57" s="199">
        <f t="shared" si="0"/>
        <v>50.42</v>
      </c>
    </row>
    <row r="58" spans="2:11" x14ac:dyDescent="0.25">
      <c r="B58" s="198">
        <v>31</v>
      </c>
      <c r="C58" s="199">
        <v>10212243</v>
      </c>
      <c r="D58" s="199" t="s">
        <v>830</v>
      </c>
      <c r="E58" s="199" t="s">
        <v>799</v>
      </c>
      <c r="F58" s="200">
        <v>43570</v>
      </c>
      <c r="G58" s="200">
        <v>43590</v>
      </c>
      <c r="H58" s="199">
        <v>161436</v>
      </c>
      <c r="I58" s="199">
        <v>161436</v>
      </c>
      <c r="J58" s="199">
        <v>1.28</v>
      </c>
      <c r="K58" s="199">
        <f t="shared" si="0"/>
        <v>206.64</v>
      </c>
    </row>
    <row r="59" spans="2:11" x14ac:dyDescent="0.25">
      <c r="B59" s="198">
        <v>32</v>
      </c>
      <c r="C59" s="199">
        <v>10212244</v>
      </c>
      <c r="D59" s="199" t="s">
        <v>831</v>
      </c>
      <c r="E59" s="199" t="s">
        <v>799</v>
      </c>
      <c r="F59" s="200">
        <v>43565</v>
      </c>
      <c r="G59" s="200">
        <v>43646</v>
      </c>
      <c r="H59" s="199">
        <v>57065</v>
      </c>
      <c r="I59" s="199">
        <v>57065</v>
      </c>
      <c r="J59" s="199">
        <v>1.28</v>
      </c>
      <c r="K59" s="199">
        <f t="shared" si="0"/>
        <v>73.040000000000006</v>
      </c>
    </row>
    <row r="60" spans="2:11" x14ac:dyDescent="0.25">
      <c r="B60" s="198">
        <v>33</v>
      </c>
      <c r="C60" s="199">
        <v>10212245</v>
      </c>
      <c r="D60" s="199" t="s">
        <v>832</v>
      </c>
      <c r="E60" s="199" t="s">
        <v>799</v>
      </c>
      <c r="F60" s="200">
        <v>43565</v>
      </c>
      <c r="G60" s="200">
        <v>43646</v>
      </c>
      <c r="H60" s="199">
        <v>54952</v>
      </c>
      <c r="I60" s="199">
        <v>54952</v>
      </c>
      <c r="J60" s="199">
        <v>1.28</v>
      </c>
      <c r="K60" s="199">
        <f t="shared" ref="K60:K91" si="1">ROUND(I60*(J60/1000),2)</f>
        <v>70.34</v>
      </c>
    </row>
    <row r="61" spans="2:11" x14ac:dyDescent="0.25">
      <c r="B61" s="198">
        <v>34</v>
      </c>
      <c r="C61" s="199">
        <v>10212246</v>
      </c>
      <c r="D61" s="199" t="s">
        <v>833</v>
      </c>
      <c r="E61" s="199" t="s">
        <v>799</v>
      </c>
      <c r="F61" s="200">
        <v>43570</v>
      </c>
      <c r="G61" s="200">
        <v>43618</v>
      </c>
      <c r="H61" s="199">
        <v>279599</v>
      </c>
      <c r="I61" s="199">
        <v>279599</v>
      </c>
      <c r="J61" s="199">
        <v>1.28</v>
      </c>
      <c r="K61" s="199">
        <f t="shared" si="1"/>
        <v>357.89</v>
      </c>
    </row>
    <row r="62" spans="2:11" x14ac:dyDescent="0.25">
      <c r="B62" s="198">
        <v>35</v>
      </c>
      <c r="C62" s="199">
        <v>10212247</v>
      </c>
      <c r="D62" s="199" t="s">
        <v>834</v>
      </c>
      <c r="E62" s="199" t="s">
        <v>799</v>
      </c>
      <c r="F62" s="200">
        <v>43565</v>
      </c>
      <c r="G62" s="200">
        <v>43646</v>
      </c>
      <c r="H62" s="199">
        <v>184515</v>
      </c>
      <c r="I62" s="199">
        <v>184515</v>
      </c>
      <c r="J62" s="199">
        <v>1.28</v>
      </c>
      <c r="K62" s="199">
        <f t="shared" si="1"/>
        <v>236.18</v>
      </c>
    </row>
    <row r="63" spans="2:11" x14ac:dyDescent="0.25">
      <c r="B63" s="198">
        <v>36</v>
      </c>
      <c r="C63" s="199">
        <v>10212249</v>
      </c>
      <c r="D63" s="199" t="s">
        <v>835</v>
      </c>
      <c r="E63" s="199" t="s">
        <v>799</v>
      </c>
      <c r="F63" s="200">
        <v>43570</v>
      </c>
      <c r="G63" s="200">
        <v>43612</v>
      </c>
      <c r="H63" s="199">
        <v>166930</v>
      </c>
      <c r="I63" s="199">
        <v>166930</v>
      </c>
      <c r="J63" s="199">
        <v>1.28</v>
      </c>
      <c r="K63" s="199">
        <f t="shared" si="1"/>
        <v>213.67</v>
      </c>
    </row>
    <row r="64" spans="2:11" x14ac:dyDescent="0.25">
      <c r="B64" s="198">
        <v>37</v>
      </c>
      <c r="C64" s="199">
        <v>10212250</v>
      </c>
      <c r="D64" s="199" t="s">
        <v>836</v>
      </c>
      <c r="E64" s="199" t="s">
        <v>799</v>
      </c>
      <c r="F64" s="200">
        <v>43565</v>
      </c>
      <c r="G64" s="200">
        <v>43604</v>
      </c>
      <c r="H64" s="199">
        <v>34206</v>
      </c>
      <c r="I64" s="199">
        <v>34206</v>
      </c>
      <c r="J64" s="199">
        <v>1.28</v>
      </c>
      <c r="K64" s="199">
        <f t="shared" si="1"/>
        <v>43.78</v>
      </c>
    </row>
    <row r="65" spans="2:11" x14ac:dyDescent="0.25">
      <c r="B65" s="198">
        <v>38</v>
      </c>
      <c r="C65" s="199">
        <v>10212251</v>
      </c>
      <c r="D65" s="199" t="s">
        <v>837</v>
      </c>
      <c r="E65" s="199" t="s">
        <v>799</v>
      </c>
      <c r="F65" s="200">
        <v>43563</v>
      </c>
      <c r="G65" s="200">
        <v>43590</v>
      </c>
      <c r="H65" s="199">
        <v>78344</v>
      </c>
      <c r="I65" s="199">
        <v>78344</v>
      </c>
      <c r="J65" s="199">
        <v>1.28</v>
      </c>
      <c r="K65" s="199">
        <f t="shared" si="1"/>
        <v>100.28</v>
      </c>
    </row>
    <row r="66" spans="2:11" x14ac:dyDescent="0.25">
      <c r="B66" s="198">
        <v>39</v>
      </c>
      <c r="C66" s="199">
        <v>10212252</v>
      </c>
      <c r="D66" s="199" t="s">
        <v>838</v>
      </c>
      <c r="E66" s="199" t="s">
        <v>799</v>
      </c>
      <c r="F66" s="200">
        <v>43566</v>
      </c>
      <c r="G66" s="200">
        <v>43604</v>
      </c>
      <c r="H66" s="199">
        <v>13683</v>
      </c>
      <c r="I66" s="199">
        <v>13683</v>
      </c>
      <c r="J66" s="199">
        <v>1.28</v>
      </c>
      <c r="K66" s="199">
        <f t="shared" si="1"/>
        <v>17.510000000000002</v>
      </c>
    </row>
    <row r="67" spans="2:11" x14ac:dyDescent="0.25">
      <c r="B67" s="198">
        <v>40</v>
      </c>
      <c r="C67" s="199">
        <v>10212259</v>
      </c>
      <c r="D67" s="199" t="s">
        <v>839</v>
      </c>
      <c r="E67" s="199" t="s">
        <v>799</v>
      </c>
      <c r="F67" s="200">
        <v>43571</v>
      </c>
      <c r="G67" s="200">
        <v>43597</v>
      </c>
      <c r="H67" s="199">
        <v>121382</v>
      </c>
      <c r="I67" s="199">
        <v>121382</v>
      </c>
      <c r="J67" s="199">
        <v>1.28</v>
      </c>
      <c r="K67" s="199">
        <f t="shared" si="1"/>
        <v>155.37</v>
      </c>
    </row>
    <row r="68" spans="2:11" x14ac:dyDescent="0.25">
      <c r="B68" s="198">
        <v>41</v>
      </c>
      <c r="C68" s="199">
        <v>10212286</v>
      </c>
      <c r="D68" s="199" t="s">
        <v>840</v>
      </c>
      <c r="E68" s="199" t="s">
        <v>799</v>
      </c>
      <c r="F68" s="200">
        <v>43575</v>
      </c>
      <c r="G68" s="200">
        <v>43609</v>
      </c>
      <c r="H68" s="199">
        <v>20895</v>
      </c>
      <c r="I68" s="199">
        <v>20895</v>
      </c>
      <c r="J68" s="199">
        <v>1.28</v>
      </c>
      <c r="K68" s="199">
        <f t="shared" si="1"/>
        <v>26.75</v>
      </c>
    </row>
    <row r="69" spans="2:11" x14ac:dyDescent="0.25">
      <c r="B69" s="198">
        <v>42</v>
      </c>
      <c r="C69" s="199">
        <v>10231976</v>
      </c>
      <c r="D69" s="199" t="s">
        <v>841</v>
      </c>
      <c r="E69" s="199" t="s">
        <v>799</v>
      </c>
      <c r="F69" s="200">
        <v>43578</v>
      </c>
      <c r="G69" s="200">
        <v>43608</v>
      </c>
      <c r="H69" s="199">
        <v>221113</v>
      </c>
      <c r="I69" s="199">
        <v>221113</v>
      </c>
      <c r="J69" s="199">
        <v>1.28</v>
      </c>
      <c r="K69" s="199">
        <f t="shared" si="1"/>
        <v>283.02</v>
      </c>
    </row>
    <row r="70" spans="2:11" x14ac:dyDescent="0.25">
      <c r="B70" s="198">
        <v>43</v>
      </c>
      <c r="C70" s="199">
        <v>10231993</v>
      </c>
      <c r="D70" s="199" t="s">
        <v>842</v>
      </c>
      <c r="E70" s="199" t="s">
        <v>799</v>
      </c>
      <c r="F70" s="200">
        <v>43580</v>
      </c>
      <c r="G70" s="200">
        <v>43590</v>
      </c>
      <c r="H70" s="199">
        <v>71576</v>
      </c>
      <c r="I70" s="199">
        <v>71576</v>
      </c>
      <c r="J70" s="199">
        <v>1.28</v>
      </c>
      <c r="K70" s="199">
        <f t="shared" si="1"/>
        <v>91.62</v>
      </c>
    </row>
    <row r="71" spans="2:11" x14ac:dyDescent="0.25">
      <c r="B71" s="198">
        <v>44</v>
      </c>
      <c r="C71" s="199">
        <v>10231994</v>
      </c>
      <c r="D71" s="199" t="s">
        <v>843</v>
      </c>
      <c r="E71" s="199" t="s">
        <v>799</v>
      </c>
      <c r="F71" s="200">
        <v>43584</v>
      </c>
      <c r="G71" s="200">
        <v>43604</v>
      </c>
      <c r="H71" s="199">
        <v>20108</v>
      </c>
      <c r="I71" s="199">
        <v>20108</v>
      </c>
      <c r="J71" s="199">
        <v>1.28</v>
      </c>
      <c r="K71" s="199">
        <f t="shared" si="1"/>
        <v>25.74</v>
      </c>
    </row>
    <row r="72" spans="2:11" x14ac:dyDescent="0.25">
      <c r="B72" s="198">
        <v>45</v>
      </c>
      <c r="C72" s="199">
        <v>10231995</v>
      </c>
      <c r="D72" s="199" t="s">
        <v>844</v>
      </c>
      <c r="E72" s="199" t="s">
        <v>799</v>
      </c>
      <c r="F72" s="200">
        <v>43584</v>
      </c>
      <c r="G72" s="200">
        <v>43632</v>
      </c>
      <c r="H72" s="199">
        <v>222907</v>
      </c>
      <c r="I72" s="199">
        <v>222907</v>
      </c>
      <c r="J72" s="199">
        <v>1.28</v>
      </c>
      <c r="K72" s="199">
        <f t="shared" si="1"/>
        <v>285.32</v>
      </c>
    </row>
    <row r="73" spans="2:11" x14ac:dyDescent="0.25">
      <c r="B73" s="198">
        <v>46</v>
      </c>
      <c r="C73" s="199">
        <v>10251975</v>
      </c>
      <c r="D73" s="199" t="s">
        <v>845</v>
      </c>
      <c r="E73" s="199" t="s">
        <v>799</v>
      </c>
      <c r="F73" s="200">
        <v>43585</v>
      </c>
      <c r="G73" s="200">
        <v>43617</v>
      </c>
      <c r="H73" s="199">
        <v>283900</v>
      </c>
      <c r="I73" s="199">
        <v>283900</v>
      </c>
      <c r="J73" s="199">
        <v>1.28</v>
      </c>
      <c r="K73" s="199">
        <f t="shared" si="1"/>
        <v>363.39</v>
      </c>
    </row>
    <row r="74" spans="2:11" x14ac:dyDescent="0.25">
      <c r="B74" s="198">
        <v>47</v>
      </c>
      <c r="C74" s="199">
        <v>10272159</v>
      </c>
      <c r="D74" s="199" t="s">
        <v>846</v>
      </c>
      <c r="E74" s="199" t="s">
        <v>799</v>
      </c>
      <c r="F74" s="200">
        <v>43587</v>
      </c>
      <c r="G74" s="200">
        <v>43632</v>
      </c>
      <c r="H74" s="199">
        <v>141229</v>
      </c>
      <c r="I74" s="199">
        <v>141229</v>
      </c>
      <c r="J74" s="199">
        <v>1.28</v>
      </c>
      <c r="K74" s="199">
        <f t="shared" si="1"/>
        <v>180.77</v>
      </c>
    </row>
    <row r="75" spans="2:11" x14ac:dyDescent="0.25">
      <c r="B75" s="198">
        <v>48</v>
      </c>
      <c r="C75" s="199">
        <v>10311980</v>
      </c>
      <c r="D75" s="199" t="s">
        <v>847</v>
      </c>
      <c r="E75" s="199" t="s">
        <v>799</v>
      </c>
      <c r="F75" s="200">
        <v>43591</v>
      </c>
      <c r="G75" s="200">
        <v>43618</v>
      </c>
      <c r="H75" s="199">
        <v>18386</v>
      </c>
      <c r="I75" s="199">
        <v>18386</v>
      </c>
      <c r="J75" s="199">
        <v>1.28</v>
      </c>
      <c r="K75" s="199">
        <f t="shared" si="1"/>
        <v>23.53</v>
      </c>
    </row>
    <row r="76" spans="2:11" x14ac:dyDescent="0.25">
      <c r="B76" s="198">
        <v>49</v>
      </c>
      <c r="C76" s="199">
        <v>10311982</v>
      </c>
      <c r="D76" s="199" t="s">
        <v>848</v>
      </c>
      <c r="E76" s="199" t="s">
        <v>799</v>
      </c>
      <c r="F76" s="200">
        <v>43592</v>
      </c>
      <c r="G76" s="200">
        <v>43616</v>
      </c>
      <c r="H76" s="199">
        <v>854497</v>
      </c>
      <c r="I76" s="199">
        <v>854497</v>
      </c>
      <c r="J76" s="199">
        <v>1.28</v>
      </c>
      <c r="K76" s="199">
        <f t="shared" si="1"/>
        <v>1093.76</v>
      </c>
    </row>
    <row r="77" spans="2:11" x14ac:dyDescent="0.25">
      <c r="B77" s="198">
        <v>50</v>
      </c>
      <c r="C77" s="199">
        <v>10311991</v>
      </c>
      <c r="D77" s="199" t="s">
        <v>849</v>
      </c>
      <c r="E77" s="199" t="s">
        <v>799</v>
      </c>
      <c r="F77" s="200">
        <v>43593</v>
      </c>
      <c r="G77" s="200">
        <v>43597</v>
      </c>
      <c r="H77" s="199">
        <v>17731</v>
      </c>
      <c r="I77" s="199">
        <v>17731</v>
      </c>
      <c r="J77" s="199">
        <v>1.28</v>
      </c>
      <c r="K77" s="199">
        <f t="shared" si="1"/>
        <v>22.7</v>
      </c>
    </row>
    <row r="78" spans="2:11" x14ac:dyDescent="0.25">
      <c r="B78" s="198">
        <v>51</v>
      </c>
      <c r="C78" s="199">
        <v>10311992</v>
      </c>
      <c r="D78" s="199" t="s">
        <v>850</v>
      </c>
      <c r="E78" s="199" t="s">
        <v>799</v>
      </c>
      <c r="F78" s="200">
        <v>43593</v>
      </c>
      <c r="G78" s="200">
        <v>43597</v>
      </c>
      <c r="H78" s="199">
        <v>18566</v>
      </c>
      <c r="I78" s="199">
        <v>18566</v>
      </c>
      <c r="J78" s="199">
        <v>1.28</v>
      </c>
      <c r="K78" s="199">
        <f t="shared" si="1"/>
        <v>23.76</v>
      </c>
    </row>
    <row r="79" spans="2:11" x14ac:dyDescent="0.25">
      <c r="B79" s="198">
        <v>52</v>
      </c>
      <c r="C79" s="199">
        <v>10311993</v>
      </c>
      <c r="D79" s="199" t="s">
        <v>851</v>
      </c>
      <c r="E79" s="199" t="s">
        <v>799</v>
      </c>
      <c r="F79" s="200">
        <v>43593</v>
      </c>
      <c r="G79" s="200">
        <v>43611</v>
      </c>
      <c r="H79" s="199">
        <v>46437</v>
      </c>
      <c r="I79" s="199">
        <v>46437</v>
      </c>
      <c r="J79" s="199">
        <v>1.28</v>
      </c>
      <c r="K79" s="199">
        <f t="shared" si="1"/>
        <v>59.44</v>
      </c>
    </row>
    <row r="80" spans="2:11" x14ac:dyDescent="0.25">
      <c r="B80" s="198">
        <v>53</v>
      </c>
      <c r="C80" s="199">
        <v>10312004</v>
      </c>
      <c r="D80" s="199" t="s">
        <v>852</v>
      </c>
      <c r="E80" s="199" t="s">
        <v>799</v>
      </c>
      <c r="F80" s="200">
        <v>43595</v>
      </c>
      <c r="G80" s="200">
        <v>43597</v>
      </c>
      <c r="H80" s="199">
        <v>10668</v>
      </c>
      <c r="I80" s="199">
        <v>10668</v>
      </c>
      <c r="J80" s="199">
        <v>1.28</v>
      </c>
      <c r="K80" s="199">
        <f t="shared" si="1"/>
        <v>13.66</v>
      </c>
    </row>
    <row r="81" spans="2:11" x14ac:dyDescent="0.25">
      <c r="B81" s="198">
        <v>54</v>
      </c>
      <c r="C81" s="199">
        <v>10312005</v>
      </c>
      <c r="D81" s="199" t="s">
        <v>853</v>
      </c>
      <c r="E81" s="199" t="s">
        <v>799</v>
      </c>
      <c r="F81" s="200">
        <v>43595</v>
      </c>
      <c r="G81" s="200">
        <v>43597</v>
      </c>
      <c r="H81" s="199">
        <v>19293</v>
      </c>
      <c r="I81" s="199">
        <v>19293</v>
      </c>
      <c r="J81" s="199">
        <v>1.28</v>
      </c>
      <c r="K81" s="199">
        <f t="shared" si="1"/>
        <v>24.7</v>
      </c>
    </row>
    <row r="82" spans="2:11" x14ac:dyDescent="0.25">
      <c r="B82" s="198">
        <v>55</v>
      </c>
      <c r="C82" s="199">
        <v>10312013</v>
      </c>
      <c r="D82" s="199" t="s">
        <v>854</v>
      </c>
      <c r="E82" s="199" t="s">
        <v>799</v>
      </c>
      <c r="F82" s="200">
        <v>43598</v>
      </c>
      <c r="G82" s="200">
        <v>43611</v>
      </c>
      <c r="H82" s="199">
        <v>30547</v>
      </c>
      <c r="I82" s="199">
        <v>30547</v>
      </c>
      <c r="J82" s="199">
        <v>1.28</v>
      </c>
      <c r="K82" s="199">
        <f t="shared" si="1"/>
        <v>39.1</v>
      </c>
    </row>
    <row r="83" spans="2:11" x14ac:dyDescent="0.25">
      <c r="B83" s="198">
        <v>56</v>
      </c>
      <c r="C83" s="199">
        <v>10312014</v>
      </c>
      <c r="D83" s="199" t="s">
        <v>855</v>
      </c>
      <c r="E83" s="199" t="s">
        <v>799</v>
      </c>
      <c r="F83" s="200">
        <v>43598</v>
      </c>
      <c r="G83" s="200">
        <v>43611</v>
      </c>
      <c r="H83" s="199">
        <v>3954</v>
      </c>
      <c r="I83" s="199">
        <v>3954</v>
      </c>
      <c r="J83" s="199">
        <v>1.28</v>
      </c>
      <c r="K83" s="199">
        <f t="shared" si="1"/>
        <v>5.0599999999999996</v>
      </c>
    </row>
    <row r="84" spans="2:11" x14ac:dyDescent="0.25">
      <c r="B84" s="198">
        <v>57</v>
      </c>
      <c r="C84" s="199">
        <v>10312031</v>
      </c>
      <c r="D84" s="199" t="s">
        <v>856</v>
      </c>
      <c r="E84" s="199" t="s">
        <v>799</v>
      </c>
      <c r="F84" s="200">
        <v>43598</v>
      </c>
      <c r="G84" s="200">
        <v>43618</v>
      </c>
      <c r="H84" s="199">
        <v>341804</v>
      </c>
      <c r="I84" s="199">
        <v>341804</v>
      </c>
      <c r="J84" s="199">
        <v>1.28</v>
      </c>
      <c r="K84" s="199">
        <f t="shared" si="1"/>
        <v>437.51</v>
      </c>
    </row>
    <row r="85" spans="2:11" x14ac:dyDescent="0.25">
      <c r="B85" s="198">
        <v>58</v>
      </c>
      <c r="C85" s="199">
        <v>10312032</v>
      </c>
      <c r="D85" s="199" t="s">
        <v>857</v>
      </c>
      <c r="E85" s="199" t="s">
        <v>799</v>
      </c>
      <c r="F85" s="200">
        <v>43599</v>
      </c>
      <c r="G85" s="200">
        <v>43646</v>
      </c>
      <c r="H85" s="199">
        <v>201378</v>
      </c>
      <c r="I85" s="199">
        <v>201378</v>
      </c>
      <c r="J85" s="199">
        <v>1.28</v>
      </c>
      <c r="K85" s="199">
        <f t="shared" si="1"/>
        <v>257.76</v>
      </c>
    </row>
    <row r="86" spans="2:11" x14ac:dyDescent="0.25">
      <c r="B86" s="198">
        <v>59</v>
      </c>
      <c r="C86" s="199">
        <v>10312040</v>
      </c>
      <c r="D86" s="199" t="s">
        <v>858</v>
      </c>
      <c r="E86" s="199" t="s">
        <v>799</v>
      </c>
      <c r="F86" s="200">
        <v>43600</v>
      </c>
      <c r="G86" s="200">
        <v>43604</v>
      </c>
      <c r="H86" s="199">
        <v>113586</v>
      </c>
      <c r="I86" s="199">
        <v>113586</v>
      </c>
      <c r="J86" s="199">
        <v>1.28</v>
      </c>
      <c r="K86" s="199">
        <f t="shared" si="1"/>
        <v>145.38999999999999</v>
      </c>
    </row>
    <row r="87" spans="2:11" x14ac:dyDescent="0.25">
      <c r="B87" s="198">
        <v>60</v>
      </c>
      <c r="C87" s="199">
        <v>10312061</v>
      </c>
      <c r="D87" s="199" t="s">
        <v>859</v>
      </c>
      <c r="E87" s="199" t="s">
        <v>799</v>
      </c>
      <c r="F87" s="200">
        <v>43604</v>
      </c>
      <c r="G87" s="200">
        <v>43646</v>
      </c>
      <c r="H87" s="199">
        <v>20426</v>
      </c>
      <c r="I87" s="199">
        <v>20426</v>
      </c>
      <c r="J87" s="199">
        <v>1.28</v>
      </c>
      <c r="K87" s="199">
        <f t="shared" si="1"/>
        <v>26.15</v>
      </c>
    </row>
    <row r="88" spans="2:11" x14ac:dyDescent="0.25">
      <c r="B88" s="198">
        <v>61</v>
      </c>
      <c r="C88" s="199">
        <v>10312062</v>
      </c>
      <c r="D88" s="199" t="s">
        <v>860</v>
      </c>
      <c r="E88" s="199" t="s">
        <v>799</v>
      </c>
      <c r="F88" s="200">
        <v>43604</v>
      </c>
      <c r="G88" s="200">
        <v>43646</v>
      </c>
      <c r="H88" s="199">
        <v>24381</v>
      </c>
      <c r="I88" s="199">
        <v>24381</v>
      </c>
      <c r="J88" s="199">
        <v>1.28</v>
      </c>
      <c r="K88" s="199">
        <f t="shared" si="1"/>
        <v>31.21</v>
      </c>
    </row>
    <row r="89" spans="2:11" x14ac:dyDescent="0.25">
      <c r="B89" s="198">
        <v>62</v>
      </c>
      <c r="C89" s="199">
        <v>10312063</v>
      </c>
      <c r="D89" s="199" t="s">
        <v>861</v>
      </c>
      <c r="E89" s="199" t="s">
        <v>799</v>
      </c>
      <c r="F89" s="200">
        <v>43605</v>
      </c>
      <c r="G89" s="200">
        <v>43625</v>
      </c>
      <c r="H89" s="199">
        <v>52333</v>
      </c>
      <c r="I89" s="199">
        <v>52333</v>
      </c>
      <c r="J89" s="199">
        <v>1.28</v>
      </c>
      <c r="K89" s="199">
        <f t="shared" si="1"/>
        <v>66.989999999999995</v>
      </c>
    </row>
    <row r="90" spans="2:11" x14ac:dyDescent="0.25">
      <c r="B90" s="198">
        <v>63</v>
      </c>
      <c r="C90" s="199">
        <v>10312064</v>
      </c>
      <c r="D90" s="199" t="s">
        <v>862</v>
      </c>
      <c r="E90" s="199" t="s">
        <v>799</v>
      </c>
      <c r="F90" s="200">
        <v>43605</v>
      </c>
      <c r="G90" s="200">
        <v>43625</v>
      </c>
      <c r="H90" s="199">
        <v>7113</v>
      </c>
      <c r="I90" s="199">
        <v>7113</v>
      </c>
      <c r="J90" s="199">
        <v>1.28</v>
      </c>
      <c r="K90" s="199">
        <f t="shared" si="1"/>
        <v>9.1</v>
      </c>
    </row>
    <row r="91" spans="2:11" x14ac:dyDescent="0.25">
      <c r="B91" s="198">
        <v>64</v>
      </c>
      <c r="C91" s="199">
        <v>10312079</v>
      </c>
      <c r="D91" s="199" t="s">
        <v>863</v>
      </c>
      <c r="E91" s="199" t="s">
        <v>799</v>
      </c>
      <c r="F91" s="200">
        <v>43606</v>
      </c>
      <c r="G91" s="200">
        <v>43632</v>
      </c>
      <c r="H91" s="199">
        <v>27169</v>
      </c>
      <c r="I91" s="199">
        <v>27169</v>
      </c>
      <c r="J91" s="199">
        <v>1.28</v>
      </c>
      <c r="K91" s="199">
        <f t="shared" si="1"/>
        <v>34.78</v>
      </c>
    </row>
    <row r="92" spans="2:11" x14ac:dyDescent="0.25">
      <c r="B92" s="198">
        <v>65</v>
      </c>
      <c r="C92" s="199">
        <v>10312089</v>
      </c>
      <c r="D92" s="199" t="s">
        <v>864</v>
      </c>
      <c r="E92" s="199" t="s">
        <v>799</v>
      </c>
      <c r="F92" s="200">
        <v>43607</v>
      </c>
      <c r="G92" s="200">
        <v>43612</v>
      </c>
      <c r="H92" s="199">
        <v>144194</v>
      </c>
      <c r="I92" s="199">
        <v>144194</v>
      </c>
      <c r="J92" s="199">
        <v>1.28</v>
      </c>
      <c r="K92" s="199">
        <f t="shared" ref="K92:K123" si="2">ROUND(I92*(J92/1000),2)</f>
        <v>184.57</v>
      </c>
    </row>
    <row r="93" spans="2:11" x14ac:dyDescent="0.25">
      <c r="B93" s="198">
        <v>66</v>
      </c>
      <c r="C93" s="199">
        <v>10312113</v>
      </c>
      <c r="D93" s="199" t="s">
        <v>865</v>
      </c>
      <c r="E93" s="199" t="s">
        <v>799</v>
      </c>
      <c r="F93" s="200">
        <v>43612</v>
      </c>
      <c r="G93" s="200">
        <v>43625</v>
      </c>
      <c r="H93" s="199">
        <v>147809</v>
      </c>
      <c r="I93" s="199">
        <v>147809</v>
      </c>
      <c r="J93" s="199">
        <v>1.28</v>
      </c>
      <c r="K93" s="199">
        <f t="shared" si="2"/>
        <v>189.2</v>
      </c>
    </row>
    <row r="94" spans="2:11" x14ac:dyDescent="0.25">
      <c r="B94" s="198">
        <v>67</v>
      </c>
      <c r="C94" s="199">
        <v>10312114</v>
      </c>
      <c r="D94" s="199" t="s">
        <v>866</v>
      </c>
      <c r="E94" s="199" t="s">
        <v>799</v>
      </c>
      <c r="F94" s="200">
        <v>43613</v>
      </c>
      <c r="G94" s="200">
        <v>43625</v>
      </c>
      <c r="H94" s="199">
        <v>124128</v>
      </c>
      <c r="I94" s="199">
        <v>124128</v>
      </c>
      <c r="J94" s="199">
        <v>1.28</v>
      </c>
      <c r="K94" s="199">
        <f t="shared" si="2"/>
        <v>158.88</v>
      </c>
    </row>
    <row r="95" spans="2:11" x14ac:dyDescent="0.25">
      <c r="B95" s="198">
        <v>68</v>
      </c>
      <c r="C95" s="199">
        <v>10312122</v>
      </c>
      <c r="D95" s="199" t="s">
        <v>867</v>
      </c>
      <c r="E95" s="199" t="s">
        <v>799</v>
      </c>
      <c r="F95" s="200">
        <v>43614</v>
      </c>
      <c r="G95" s="200">
        <v>43618</v>
      </c>
      <c r="H95" s="199">
        <v>95376</v>
      </c>
      <c r="I95" s="199">
        <v>95376</v>
      </c>
      <c r="J95" s="199">
        <v>1.28</v>
      </c>
      <c r="K95" s="199">
        <f t="shared" si="2"/>
        <v>122.08</v>
      </c>
    </row>
    <row r="96" spans="2:11" x14ac:dyDescent="0.25">
      <c r="B96" s="46"/>
      <c r="C96" s="46"/>
      <c r="F96" s="201"/>
      <c r="G96" s="201"/>
      <c r="H96" s="225"/>
      <c r="I96" s="180"/>
      <c r="J96" s="180"/>
      <c r="K96" s="217"/>
    </row>
    <row r="97" spans="2:11" x14ac:dyDescent="0.25">
      <c r="B97" s="46"/>
      <c r="C97" s="45"/>
      <c r="F97" s="201"/>
      <c r="G97" s="20"/>
      <c r="H97" s="20"/>
      <c r="I97" s="212"/>
      <c r="J97" s="213"/>
      <c r="K97" s="213"/>
    </row>
    <row r="98" spans="2:11" x14ac:dyDescent="0.25">
      <c r="B98" s="46"/>
      <c r="C98" s="45"/>
      <c r="F98" s="201"/>
      <c r="G98" s="180"/>
      <c r="I98" s="180"/>
      <c r="J98" s="217"/>
      <c r="K98" s="218"/>
    </row>
    <row r="99" spans="2:11" x14ac:dyDescent="0.25">
      <c r="B99" s="46"/>
      <c r="C99" s="45"/>
      <c r="F99" s="201"/>
      <c r="G99" s="47" t="s">
        <v>791</v>
      </c>
      <c r="H99" s="152"/>
      <c r="I99" s="151">
        <f>SUM(I28:I97)</f>
        <v>17839786</v>
      </c>
      <c r="J99" s="214"/>
      <c r="K99" s="226">
        <f>SUM(K28:K97)</f>
        <v>22834.909999999989</v>
      </c>
    </row>
    <row r="100" spans="2:11" x14ac:dyDescent="0.25">
      <c r="B100" s="46"/>
      <c r="C100" s="45"/>
      <c r="F100" s="201"/>
      <c r="G100" s="20"/>
      <c r="H100" s="21"/>
      <c r="I100" s="20"/>
      <c r="J100" s="212"/>
      <c r="K100" s="213"/>
    </row>
    <row r="101" spans="2:11" x14ac:dyDescent="0.25">
      <c r="B101" s="46"/>
      <c r="C101" s="45"/>
      <c r="F101" s="201"/>
      <c r="G101" s="180"/>
      <c r="I101" s="180"/>
      <c r="J101" s="217"/>
      <c r="K101" s="218"/>
    </row>
    <row r="102" spans="2:11" x14ac:dyDescent="0.25">
      <c r="B102" s="32" t="s">
        <v>132</v>
      </c>
      <c r="C102" s="24"/>
      <c r="D102" s="35"/>
      <c r="E102" s="24"/>
      <c r="F102" s="24"/>
      <c r="G102" s="24"/>
      <c r="H102" s="24"/>
      <c r="I102" s="24"/>
      <c r="J102" s="24"/>
      <c r="K102" s="25"/>
    </row>
    <row r="103" spans="2:11" x14ac:dyDescent="0.25">
      <c r="B103" s="97"/>
      <c r="C103" s="96"/>
      <c r="D103" s="103"/>
      <c r="E103" s="103"/>
      <c r="F103" s="103"/>
      <c r="G103" s="103"/>
      <c r="H103" s="103"/>
      <c r="I103" s="103"/>
      <c r="J103" s="103"/>
      <c r="K103" s="102"/>
    </row>
    <row r="104" spans="2:11" x14ac:dyDescent="0.25">
      <c r="B104" s="93"/>
      <c r="C104" s="93"/>
      <c r="D104" s="93"/>
      <c r="E104" s="93"/>
      <c r="F104" s="93"/>
      <c r="G104" s="93"/>
      <c r="H104" s="93"/>
      <c r="I104" s="93"/>
      <c r="J104" s="93"/>
      <c r="K104" s="93"/>
    </row>
    <row r="105" spans="2:11" x14ac:dyDescent="0.25">
      <c r="B105" s="92"/>
      <c r="C105" s="92"/>
      <c r="D105" s="92"/>
      <c r="E105" s="92"/>
      <c r="F105" s="92"/>
      <c r="G105" s="92"/>
      <c r="H105" s="92"/>
      <c r="I105" s="92"/>
      <c r="J105" s="92"/>
      <c r="K105" s="92"/>
    </row>
    <row r="106" spans="2:11" x14ac:dyDescent="0.25">
      <c r="B106" s="10" t="s">
        <v>133</v>
      </c>
      <c r="J106" s="152"/>
      <c r="K106" s="216"/>
    </row>
    <row r="107" spans="2:11" x14ac:dyDescent="0.25">
      <c r="C107" s="15" t="s">
        <v>4</v>
      </c>
      <c r="D107" s="71"/>
      <c r="E107" s="14" t="s">
        <v>0</v>
      </c>
      <c r="F107" s="12" t="str">
        <f>K1</f>
        <v>06/04/2019</v>
      </c>
    </row>
    <row r="108" spans="2:11" x14ac:dyDescent="0.25">
      <c r="C108" s="9" t="s">
        <v>8</v>
      </c>
      <c r="D108" s="30"/>
      <c r="E108" s="22" t="s">
        <v>2</v>
      </c>
      <c r="F108" s="13">
        <f>K2</f>
        <v>8475</v>
      </c>
    </row>
    <row r="109" spans="2:11" x14ac:dyDescent="0.25">
      <c r="C109" s="16" t="s">
        <v>6</v>
      </c>
      <c r="D109" s="70"/>
      <c r="E109" s="22" t="s">
        <v>134</v>
      </c>
      <c r="F109" s="13" t="s">
        <v>799</v>
      </c>
    </row>
    <row r="110" spans="2:11" x14ac:dyDescent="0.25">
      <c r="C110" s="17" t="s">
        <v>7</v>
      </c>
      <c r="D110" s="69"/>
      <c r="E110" s="91" t="s">
        <v>33</v>
      </c>
      <c r="F110" s="90" t="str">
        <f>D21</f>
        <v>CW</v>
      </c>
      <c r="G110" s="90"/>
      <c r="H110" s="101"/>
      <c r="J110" s="11" t="s">
        <v>135</v>
      </c>
      <c r="K110" s="226">
        <f>SUM(K28:K97)</f>
        <v>22834.909999999989</v>
      </c>
    </row>
    <row r="111" spans="2:11" x14ac:dyDescent="0.25">
      <c r="C111" s="4"/>
      <c r="D111" s="4"/>
      <c r="E111" s="3"/>
      <c r="F111" s="90"/>
      <c r="G111" s="90"/>
      <c r="H111" s="90"/>
    </row>
    <row r="112" spans="2:11" x14ac:dyDescent="0.25">
      <c r="C112" s="4"/>
      <c r="D112" s="4"/>
      <c r="E112" s="3"/>
      <c r="F112" s="3"/>
      <c r="G112" s="3"/>
    </row>
    <row r="113" spans="3:7" x14ac:dyDescent="0.25">
      <c r="C113" s="4"/>
      <c r="D113" s="4"/>
      <c r="E113" s="3"/>
      <c r="F113" s="3"/>
      <c r="G113" s="3"/>
    </row>
    <row r="114" spans="3:7" x14ac:dyDescent="0.25">
      <c r="C114" s="4"/>
      <c r="D114" s="4"/>
      <c r="E114" s="3"/>
      <c r="F114" s="3"/>
      <c r="G114" s="3"/>
    </row>
    <row r="115" spans="3:7" x14ac:dyDescent="0.25">
      <c r="C115" s="4"/>
      <c r="D115" s="4"/>
      <c r="E115" s="3"/>
      <c r="F115" s="3"/>
      <c r="G115" s="3"/>
    </row>
    <row r="116" spans="3:7" x14ac:dyDescent="0.25">
      <c r="C116" s="4"/>
      <c r="D116" s="4"/>
      <c r="E116" s="3"/>
      <c r="F116" s="3"/>
      <c r="G116" s="3"/>
    </row>
    <row r="117" spans="3:7" x14ac:dyDescent="0.25">
      <c r="C117" s="4"/>
      <c r="D117" s="4"/>
      <c r="E117" s="3"/>
      <c r="F117" s="3"/>
      <c r="G117" s="3"/>
    </row>
    <row r="118" spans="3:7" x14ac:dyDescent="0.25">
      <c r="C118" s="4"/>
      <c r="D118" s="4"/>
      <c r="E118" s="3"/>
      <c r="F118" s="3"/>
      <c r="G118" s="3"/>
    </row>
    <row r="119" spans="3:7" x14ac:dyDescent="0.25">
      <c r="C119" s="4"/>
      <c r="D119" s="4"/>
      <c r="E119" s="3"/>
      <c r="F119" s="3"/>
      <c r="G119" s="3"/>
    </row>
    <row r="120" spans="3:7" x14ac:dyDescent="0.25">
      <c r="C120" s="4"/>
      <c r="D120" s="4"/>
      <c r="E120" s="3"/>
      <c r="F120" s="3"/>
      <c r="G120" s="3"/>
    </row>
    <row r="121" spans="3:7" x14ac:dyDescent="0.25">
      <c r="C121" s="4"/>
      <c r="D121" s="4"/>
      <c r="E121" s="3"/>
      <c r="F121" s="3"/>
      <c r="G121" s="3"/>
    </row>
    <row r="122" spans="3:7" x14ac:dyDescent="0.25">
      <c r="C122" s="4"/>
      <c r="D122" s="4"/>
      <c r="E122" s="3"/>
      <c r="F122" s="3"/>
      <c r="G122" s="3"/>
    </row>
    <row r="123" spans="3:7" x14ac:dyDescent="0.25">
      <c r="C123" s="4"/>
      <c r="D123" s="4"/>
      <c r="E123" s="3"/>
      <c r="F123" s="3"/>
      <c r="G123" s="3"/>
    </row>
    <row r="124" spans="3:7" x14ac:dyDescent="0.25">
      <c r="C124" s="4"/>
      <c r="D124" s="4"/>
      <c r="E124" s="3"/>
      <c r="F124" s="3"/>
      <c r="G124" s="3"/>
    </row>
  </sheetData>
  <autoFilter ref="B27:K28" xr:uid="{00000000-0009-0000-0000-000005000000}"/>
  <mergeCells count="11">
    <mergeCell ref="G4:K4"/>
    <mergeCell ref="G5:K5"/>
    <mergeCell ref="G6:K6"/>
    <mergeCell ref="G7:K7"/>
    <mergeCell ref="G8:K8"/>
    <mergeCell ref="G9:K9"/>
    <mergeCell ref="G11:K11"/>
    <mergeCell ref="G12:K12"/>
    <mergeCell ref="D21:E21"/>
    <mergeCell ref="G13:K13"/>
    <mergeCell ref="G15:K15"/>
  </mergeCells>
  <hyperlinks>
    <hyperlink ref="B10" r:id="rId1" xr:uid="{00000000-0004-0000-0500-000000000000}"/>
    <hyperlink ref="D17" r:id="rId2" xr:uid="{00000000-0004-0000-0500-000001000000}"/>
    <hyperlink ref="B10" r:id="rId3" xr:uid="{00000000-0004-0000-0500-000002000000}"/>
    <hyperlink ref="D17" r:id="rId4" xr:uid="{00000000-0004-0000-0500-000003000000}"/>
    <hyperlink ref="B10" r:id="rId5" xr:uid="{00000000-0004-0000-0500-000004000000}"/>
    <hyperlink ref="D17" r:id="rId6" xr:uid="{00000000-0004-0000-0500-000005000000}"/>
    <hyperlink ref="B10" r:id="rId7" xr:uid="{00000000-0004-0000-0500-000006000000}"/>
    <hyperlink ref="D17" r:id="rId8" xr:uid="{00000000-0004-0000-0500-000007000000}"/>
    <hyperlink ref="B10" r:id="rId9" xr:uid="{00000000-0004-0000-0500-000008000000}"/>
    <hyperlink ref="D17" r:id="rId10" xr:uid="{00000000-0004-0000-0500-000009000000}"/>
    <hyperlink ref="B10" r:id="rId11" xr:uid="{00000000-0004-0000-0500-00000A000000}"/>
    <hyperlink ref="D17" r:id="rId12" xr:uid="{00000000-0004-0000-0500-00000B000000}"/>
    <hyperlink ref="B10" r:id="rId13" xr:uid="{00000000-0004-0000-0500-00000C000000}"/>
    <hyperlink ref="D17" r:id="rId14" xr:uid="{00000000-0004-0000-0500-00000D000000}"/>
    <hyperlink ref="B10" r:id="rId15" xr:uid="{00000000-0004-0000-0500-00000E000000}"/>
    <hyperlink ref="D17" r:id="rId16" xr:uid="{00000000-0004-0000-0500-00000F000000}"/>
    <hyperlink ref="B10" r:id="rId17" xr:uid="{00000000-0004-0000-0500-000010000000}"/>
    <hyperlink ref="D17" r:id="rId18" xr:uid="{00000000-0004-0000-0500-000011000000}"/>
    <hyperlink ref="B10" r:id="rId19" xr:uid="{00000000-0004-0000-0500-000012000000}"/>
    <hyperlink ref="D17" r:id="rId20" xr:uid="{00000000-0004-0000-0500-000013000000}"/>
    <hyperlink ref="B10" r:id="rId21" xr:uid="{00000000-0004-0000-0500-000014000000}"/>
    <hyperlink ref="D17" r:id="rId22" xr:uid="{00000000-0004-0000-0500-000015000000}"/>
    <hyperlink ref="B10" r:id="rId23" xr:uid="{00000000-0004-0000-0500-000016000000}"/>
    <hyperlink ref="D17" r:id="rId24" xr:uid="{00000000-0004-0000-0500-000017000000}"/>
    <hyperlink ref="B10" r:id="rId25" xr:uid="{00000000-0004-0000-0500-000018000000}"/>
    <hyperlink ref="D17" r:id="rId26" xr:uid="{00000000-0004-0000-0500-000019000000}"/>
    <hyperlink ref="B10" r:id="rId27" xr:uid="{00000000-0004-0000-0500-00001A000000}"/>
    <hyperlink ref="D17" r:id="rId28" xr:uid="{00000000-0004-0000-0500-00001B000000}"/>
    <hyperlink ref="B10" r:id="rId29" xr:uid="{00000000-0004-0000-0500-00001C000000}"/>
    <hyperlink ref="D17" r:id="rId30" xr:uid="{00000000-0004-0000-0500-00001D000000}"/>
    <hyperlink ref="B10" r:id="rId31" xr:uid="{00000000-0004-0000-0500-00001E000000}"/>
    <hyperlink ref="D17" r:id="rId32" xr:uid="{00000000-0004-0000-0500-00001F000000}"/>
    <hyperlink ref="B10" r:id="rId33" xr:uid="{00000000-0004-0000-0500-000020000000}"/>
    <hyperlink ref="D17" r:id="rId34" xr:uid="{00000000-0004-0000-0500-000021000000}"/>
    <hyperlink ref="B10" r:id="rId35" xr:uid="{00000000-0004-0000-0500-000022000000}"/>
    <hyperlink ref="D17" r:id="rId36" xr:uid="{00000000-0004-0000-0500-000023000000}"/>
    <hyperlink ref="B10" r:id="rId37" xr:uid="{00000000-0004-0000-0500-000024000000}"/>
    <hyperlink ref="D17" r:id="rId38" xr:uid="{00000000-0004-0000-0500-000025000000}"/>
    <hyperlink ref="B10" r:id="rId39" xr:uid="{00000000-0004-0000-0500-000026000000}"/>
    <hyperlink ref="D17" r:id="rId40" xr:uid="{00000000-0004-0000-0500-000027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863"/>
  <sheetViews>
    <sheetView showGridLines="0" topLeftCell="D10" zoomScale="90" zoomScaleNormal="90" zoomScalePageLayoutView="90" workbookViewId="0">
      <selection activeCell="J60" sqref="J60"/>
    </sheetView>
  </sheetViews>
  <sheetFormatPr defaultColWidth="8.7109375" defaultRowHeight="15.75" x14ac:dyDescent="0.25"/>
  <cols>
    <col min="1" max="1" width="1.42578125" style="2" customWidth="1"/>
    <col min="2" max="2" width="12.7109375" style="2" customWidth="1"/>
    <col min="3" max="3" width="15.42578125" style="2" customWidth="1"/>
    <col min="4" max="4" width="56.7109375" style="2" customWidth="1"/>
    <col min="5" max="5" width="25.42578125" style="2" bestFit="1" customWidth="1"/>
    <col min="6" max="6" width="20" style="2" customWidth="1"/>
    <col min="7" max="7" width="19.85546875" style="2" customWidth="1"/>
    <col min="8" max="8" width="17.7109375" style="2" customWidth="1"/>
    <col min="9" max="9" width="15.28515625" style="2" customWidth="1"/>
    <col min="10" max="10" width="15.5703125" style="2" customWidth="1"/>
    <col min="11" max="11" width="13.85546875" style="2" customWidth="1"/>
    <col min="12" max="12" width="3.42578125" style="2" customWidth="1"/>
    <col min="13" max="13" width="19.42578125" style="2" bestFit="1" customWidth="1"/>
    <col min="14" max="14" width="29.7109375" style="2" bestFit="1" customWidth="1"/>
    <col min="15" max="15" width="15.42578125" style="2" bestFit="1" customWidth="1"/>
    <col min="16" max="16" width="12.140625" style="2" bestFit="1" customWidth="1"/>
    <col min="17" max="17" width="10.140625" style="2" bestFit="1" customWidth="1"/>
    <col min="18" max="19" width="8.7109375" style="2" customWidth="1"/>
    <col min="20" max="22" width="10.140625" style="2" bestFit="1" customWidth="1"/>
    <col min="23" max="23" width="8.7109375" style="2" customWidth="1"/>
    <col min="24" max="16384" width="8.7109375" style="2"/>
  </cols>
  <sheetData>
    <row r="1" spans="1:11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1" x14ac:dyDescent="0.25">
      <c r="B2" s="62"/>
      <c r="C2" s="62"/>
      <c r="D2" s="62"/>
      <c r="E2" s="62"/>
      <c r="F2" s="62"/>
      <c r="G2" s="62"/>
      <c r="H2" s="62"/>
      <c r="J2" s="23" t="s">
        <v>2</v>
      </c>
      <c r="K2" s="67">
        <v>8477</v>
      </c>
    </row>
    <row r="3" spans="1:11" x14ac:dyDescent="0.25">
      <c r="B3" s="62"/>
      <c r="C3" s="62"/>
      <c r="D3" s="62"/>
      <c r="E3" s="62"/>
      <c r="F3" s="62"/>
      <c r="G3" s="182"/>
      <c r="H3" s="182"/>
      <c r="J3" s="182"/>
      <c r="K3" s="182"/>
    </row>
    <row r="4" spans="1:11" x14ac:dyDescent="0.25">
      <c r="B4" s="62"/>
      <c r="C4" s="62"/>
      <c r="D4" s="62"/>
      <c r="E4" s="62"/>
      <c r="F4" s="62"/>
      <c r="G4" s="249" t="s">
        <v>3</v>
      </c>
      <c r="H4" s="245"/>
      <c r="I4" s="245"/>
      <c r="J4" s="245"/>
      <c r="K4" s="245"/>
    </row>
    <row r="5" spans="1:11" x14ac:dyDescent="0.25">
      <c r="C5" s="66"/>
      <c r="D5" s="66"/>
      <c r="E5" s="66"/>
      <c r="F5" s="62"/>
      <c r="G5" s="262" t="s">
        <v>5</v>
      </c>
      <c r="H5" s="245"/>
      <c r="I5" s="245"/>
      <c r="J5" s="245"/>
      <c r="K5" s="245"/>
    </row>
    <row r="6" spans="1:11" x14ac:dyDescent="0.25">
      <c r="B6" s="65" t="s">
        <v>4</v>
      </c>
      <c r="C6" s="62"/>
      <c r="D6" s="62"/>
      <c r="E6" s="62"/>
      <c r="F6" s="62"/>
      <c r="G6" s="257" t="s">
        <v>4</v>
      </c>
      <c r="H6" s="245"/>
      <c r="I6" s="245"/>
      <c r="J6" s="245"/>
      <c r="K6" s="245"/>
    </row>
    <row r="7" spans="1:11" x14ac:dyDescent="0.25">
      <c r="B7" s="64" t="s">
        <v>6</v>
      </c>
      <c r="C7" s="62"/>
      <c r="D7" s="62"/>
      <c r="E7" s="62"/>
      <c r="F7" s="62"/>
      <c r="G7" s="263" t="s">
        <v>8</v>
      </c>
      <c r="H7" s="245"/>
      <c r="I7" s="245"/>
      <c r="J7" s="245"/>
      <c r="K7" s="245"/>
    </row>
    <row r="8" spans="1:11" x14ac:dyDescent="0.25">
      <c r="B8" s="64" t="s">
        <v>7</v>
      </c>
      <c r="C8" s="62"/>
      <c r="D8" s="182"/>
      <c r="E8" s="182"/>
      <c r="F8" s="182"/>
      <c r="G8" s="257" t="s">
        <v>6</v>
      </c>
      <c r="H8" s="245"/>
      <c r="I8" s="245"/>
      <c r="J8" s="245"/>
      <c r="K8" s="245"/>
    </row>
    <row r="9" spans="1:11" x14ac:dyDescent="0.25">
      <c r="B9" s="1" t="s">
        <v>9</v>
      </c>
      <c r="C9" s="182"/>
      <c r="D9" s="62"/>
      <c r="E9" s="62"/>
      <c r="F9" s="62"/>
      <c r="G9" s="257" t="s">
        <v>7</v>
      </c>
      <c r="H9" s="245"/>
      <c r="I9" s="245"/>
      <c r="J9" s="245"/>
      <c r="K9" s="245"/>
    </row>
    <row r="10" spans="1:11" x14ac:dyDescent="0.25">
      <c r="B10" s="63" t="s">
        <v>10</v>
      </c>
      <c r="C10" s="182"/>
      <c r="D10" s="62"/>
      <c r="E10" s="62"/>
      <c r="F10" s="62"/>
      <c r="K10" s="172"/>
    </row>
    <row r="11" spans="1:11" x14ac:dyDescent="0.25">
      <c r="C11" s="61"/>
      <c r="D11" s="59"/>
      <c r="E11" s="59"/>
      <c r="F11" s="59"/>
      <c r="G11" s="258" t="s">
        <v>792</v>
      </c>
      <c r="H11" s="245"/>
      <c r="I11" s="245"/>
      <c r="J11" s="245"/>
      <c r="K11" s="245"/>
    </row>
    <row r="12" spans="1:11" x14ac:dyDescent="0.25">
      <c r="B12" s="54" t="s">
        <v>12</v>
      </c>
      <c r="C12" s="59"/>
      <c r="D12" s="58" t="s">
        <v>868</v>
      </c>
      <c r="E12" s="59"/>
      <c r="F12" s="59"/>
      <c r="G12" s="259" t="s">
        <v>14</v>
      </c>
      <c r="H12" s="245"/>
      <c r="I12" s="245"/>
      <c r="J12" s="245"/>
      <c r="K12" s="245"/>
    </row>
    <row r="13" spans="1:11" x14ac:dyDescent="0.25">
      <c r="C13" s="59"/>
      <c r="D13" s="58" t="s">
        <v>869</v>
      </c>
      <c r="E13" s="59"/>
      <c r="F13" s="59"/>
      <c r="G13" s="261" t="s">
        <v>16</v>
      </c>
      <c r="H13" s="245"/>
      <c r="I13" s="245"/>
      <c r="J13" s="245"/>
      <c r="K13" s="245"/>
    </row>
    <row r="14" spans="1:11" x14ac:dyDescent="0.25">
      <c r="C14" s="59"/>
      <c r="D14" s="33" t="s">
        <v>870</v>
      </c>
      <c r="E14" s="185"/>
      <c r="F14" s="185"/>
      <c r="G14" s="182"/>
      <c r="H14" s="182"/>
      <c r="I14" s="182"/>
      <c r="J14" s="182"/>
      <c r="K14" s="172"/>
    </row>
    <row r="15" spans="1:11" x14ac:dyDescent="0.25">
      <c r="A15" s="2" t="s">
        <v>18</v>
      </c>
      <c r="C15" s="185"/>
      <c r="D15" s="58" t="s">
        <v>871</v>
      </c>
      <c r="E15" s="185"/>
      <c r="F15" s="185"/>
      <c r="G15" s="249" t="s">
        <v>20</v>
      </c>
      <c r="H15" s="245"/>
      <c r="I15" s="245"/>
      <c r="J15" s="245"/>
      <c r="K15" s="245"/>
    </row>
    <row r="16" spans="1:11" x14ac:dyDescent="0.25">
      <c r="D16" s="57" t="s">
        <v>872</v>
      </c>
      <c r="E16" s="185"/>
      <c r="F16" s="185"/>
      <c r="G16" s="7"/>
      <c r="H16" s="7" t="s">
        <v>22</v>
      </c>
      <c r="I16" s="7" t="s">
        <v>23</v>
      </c>
      <c r="J16" s="8" t="s">
        <v>24</v>
      </c>
      <c r="K16" s="7"/>
    </row>
    <row r="17" spans="2:13" x14ac:dyDescent="0.25">
      <c r="C17" s="185"/>
      <c r="E17" s="185"/>
      <c r="F17" s="185"/>
      <c r="H17" s="183" t="s">
        <v>25</v>
      </c>
      <c r="I17" s="210">
        <v>1.28</v>
      </c>
      <c r="J17" s="80"/>
      <c r="K17" s="172"/>
    </row>
    <row r="18" spans="2:13" x14ac:dyDescent="0.25">
      <c r="B18" s="56" t="s">
        <v>26</v>
      </c>
      <c r="D18" s="55">
        <v>43586</v>
      </c>
      <c r="E18" s="185"/>
      <c r="F18" s="185"/>
      <c r="H18" s="183" t="s">
        <v>27</v>
      </c>
      <c r="I18" s="210">
        <v>1.1299999999999999</v>
      </c>
      <c r="J18" s="80"/>
      <c r="K18" s="172"/>
    </row>
    <row r="19" spans="2:13" x14ac:dyDescent="0.25">
      <c r="B19" s="56" t="s">
        <v>28</v>
      </c>
      <c r="D19" s="55">
        <v>43616</v>
      </c>
      <c r="E19" s="185"/>
      <c r="F19" s="185"/>
      <c r="H19" s="183" t="s">
        <v>29</v>
      </c>
      <c r="I19" s="210">
        <v>0.9900000000000001</v>
      </c>
      <c r="J19" s="80"/>
      <c r="K19" s="172"/>
    </row>
    <row r="20" spans="2:13" x14ac:dyDescent="0.25">
      <c r="B20" s="54" t="s">
        <v>30</v>
      </c>
      <c r="D20" s="181" t="s">
        <v>868</v>
      </c>
      <c r="E20" s="185"/>
      <c r="F20" s="185"/>
      <c r="H20" s="183" t="s">
        <v>32</v>
      </c>
      <c r="I20" s="210">
        <v>0.85000000000000009</v>
      </c>
      <c r="J20" s="80"/>
      <c r="K20" s="172"/>
      <c r="M20" s="111"/>
    </row>
    <row r="21" spans="2:13" ht="15.75" customHeight="1" x14ac:dyDescent="0.25">
      <c r="B21" s="54" t="s">
        <v>33</v>
      </c>
      <c r="D21" s="260" t="s">
        <v>873</v>
      </c>
      <c r="E21" s="245"/>
      <c r="F21" s="104"/>
      <c r="G21" s="192"/>
      <c r="H21" s="193" t="s">
        <v>142</v>
      </c>
      <c r="I21" s="194">
        <v>0.71000000000000008</v>
      </c>
      <c r="J21" s="196">
        <f>SUM(I28:I832) + D22</f>
        <v>272602109</v>
      </c>
      <c r="K21" s="241"/>
    </row>
    <row r="22" spans="2:13" x14ac:dyDescent="0.25">
      <c r="D22" s="245"/>
      <c r="E22" s="245"/>
      <c r="F22" s="104"/>
      <c r="H22" s="49" t="s">
        <v>874</v>
      </c>
      <c r="I22" s="191">
        <v>0.6100000000000001</v>
      </c>
      <c r="J22" s="48"/>
      <c r="K22" s="177"/>
      <c r="M22" s="180"/>
    </row>
    <row r="23" spans="2:13" x14ac:dyDescent="0.25">
      <c r="D23" s="245"/>
      <c r="E23" s="245"/>
      <c r="F23" s="185"/>
      <c r="H23" s="49" t="s">
        <v>38</v>
      </c>
      <c r="I23" s="191">
        <v>0.58000000000000007</v>
      </c>
      <c r="J23" s="48"/>
      <c r="K23" s="177"/>
      <c r="M23" s="180"/>
    </row>
    <row r="24" spans="2:13" x14ac:dyDescent="0.25">
      <c r="B24" s="10" t="s">
        <v>36</v>
      </c>
      <c r="D24" s="111">
        <v>989205374</v>
      </c>
      <c r="E24" s="185"/>
      <c r="F24" s="185"/>
      <c r="H24" s="49" t="s">
        <v>39</v>
      </c>
      <c r="I24" s="191">
        <v>0.55000000000000004</v>
      </c>
      <c r="J24" s="48"/>
      <c r="K24" s="172"/>
      <c r="M24" s="180"/>
    </row>
    <row r="25" spans="2:13" x14ac:dyDescent="0.25">
      <c r="B25" s="10"/>
      <c r="D25" s="19"/>
      <c r="E25" s="185"/>
      <c r="F25" s="185"/>
      <c r="H25" s="49" t="s">
        <v>875</v>
      </c>
      <c r="I25" s="191">
        <v>0.5</v>
      </c>
      <c r="J25" s="48"/>
      <c r="K25" s="172"/>
    </row>
    <row r="26" spans="2:13" x14ac:dyDescent="0.25">
      <c r="B26" s="185"/>
      <c r="C26" s="185"/>
      <c r="D26" s="185"/>
      <c r="E26" s="185"/>
      <c r="F26" s="185"/>
      <c r="G26" s="185"/>
      <c r="H26" s="185"/>
      <c r="I26" s="185"/>
      <c r="K26" s="49"/>
      <c r="L26" s="227"/>
      <c r="M26" s="227"/>
    </row>
    <row r="27" spans="2:13" ht="47.25" customHeight="1" x14ac:dyDescent="0.25">
      <c r="B27" s="5" t="s">
        <v>41</v>
      </c>
      <c r="C27" s="5" t="s">
        <v>42</v>
      </c>
      <c r="D27" s="5" t="s">
        <v>43</v>
      </c>
      <c r="E27" s="5" t="s">
        <v>44</v>
      </c>
      <c r="F27" s="186" t="s">
        <v>45</v>
      </c>
      <c r="G27" s="186" t="s">
        <v>46</v>
      </c>
      <c r="H27" s="186" t="s">
        <v>47</v>
      </c>
      <c r="I27" s="186" t="s">
        <v>48</v>
      </c>
      <c r="J27" s="186" t="s">
        <v>23</v>
      </c>
      <c r="K27" s="186" t="s">
        <v>49</v>
      </c>
      <c r="L27" s="180"/>
      <c r="M27" s="190"/>
    </row>
    <row r="28" spans="2:13" x14ac:dyDescent="0.25">
      <c r="B28" s="198">
        <v>1</v>
      </c>
      <c r="C28" s="199">
        <v>22296555</v>
      </c>
      <c r="D28" s="199" t="s">
        <v>876</v>
      </c>
      <c r="E28" s="199" t="s">
        <v>877</v>
      </c>
      <c r="F28" s="200">
        <v>43112</v>
      </c>
      <c r="G28" s="200">
        <v>43630</v>
      </c>
      <c r="H28" s="199">
        <v>211887</v>
      </c>
      <c r="I28" s="199">
        <v>211887</v>
      </c>
      <c r="J28" s="199">
        <v>0.71</v>
      </c>
      <c r="K28" s="199">
        <f t="shared" ref="K28:K91" si="0">ROUND(I28*(J28/1000),2)</f>
        <v>150.44</v>
      </c>
    </row>
    <row r="29" spans="2:13" ht="16.5" customHeight="1" thickBot="1" x14ac:dyDescent="0.3">
      <c r="B29" s="198">
        <v>2</v>
      </c>
      <c r="C29" s="199">
        <v>22296555</v>
      </c>
      <c r="D29" s="199" t="s">
        <v>876</v>
      </c>
      <c r="E29" s="199" t="s">
        <v>878</v>
      </c>
      <c r="F29" s="200">
        <v>43112</v>
      </c>
      <c r="G29" s="200">
        <v>43630</v>
      </c>
      <c r="H29" s="199">
        <v>585</v>
      </c>
      <c r="I29" s="199">
        <v>585</v>
      </c>
      <c r="J29" s="199">
        <v>0.71</v>
      </c>
      <c r="K29" s="199">
        <f t="shared" si="0"/>
        <v>0.42</v>
      </c>
    </row>
    <row r="30" spans="2:13" ht="16.5" customHeight="1" thickTop="1" x14ac:dyDescent="0.25">
      <c r="B30" s="198">
        <v>3</v>
      </c>
      <c r="C30" s="199">
        <v>22296555</v>
      </c>
      <c r="D30" s="199" t="s">
        <v>876</v>
      </c>
      <c r="E30" s="199" t="s">
        <v>879</v>
      </c>
      <c r="F30" s="200">
        <v>43112</v>
      </c>
      <c r="G30" s="200">
        <v>43630</v>
      </c>
      <c r="H30" s="199">
        <v>964216</v>
      </c>
      <c r="I30" s="199">
        <v>964216</v>
      </c>
      <c r="J30" s="199">
        <v>0.71</v>
      </c>
      <c r="K30" s="199">
        <f t="shared" si="0"/>
        <v>684.59</v>
      </c>
    </row>
    <row r="31" spans="2:13" x14ac:dyDescent="0.25">
      <c r="B31" s="198">
        <v>4</v>
      </c>
      <c r="C31" s="199">
        <v>22296555</v>
      </c>
      <c r="D31" s="199" t="s">
        <v>876</v>
      </c>
      <c r="E31" s="199" t="s">
        <v>880</v>
      </c>
      <c r="F31" s="200">
        <v>43112</v>
      </c>
      <c r="G31" s="200">
        <v>43630</v>
      </c>
      <c r="H31" s="199">
        <v>1257558</v>
      </c>
      <c r="I31" s="199">
        <v>1257558</v>
      </c>
      <c r="J31" s="199">
        <v>0.71</v>
      </c>
      <c r="K31" s="199">
        <f t="shared" si="0"/>
        <v>892.87</v>
      </c>
    </row>
    <row r="32" spans="2:13" x14ac:dyDescent="0.25">
      <c r="B32" s="198">
        <v>5</v>
      </c>
      <c r="C32" s="199">
        <v>22296555</v>
      </c>
      <c r="D32" s="199" t="s">
        <v>876</v>
      </c>
      <c r="E32" s="199" t="s">
        <v>881</v>
      </c>
      <c r="F32" s="200">
        <v>43112</v>
      </c>
      <c r="G32" s="200">
        <v>43630</v>
      </c>
      <c r="H32" s="199">
        <v>3247405</v>
      </c>
      <c r="I32" s="199">
        <v>3247405</v>
      </c>
      <c r="J32" s="199">
        <v>0.71</v>
      </c>
      <c r="K32" s="199">
        <f t="shared" si="0"/>
        <v>2305.66</v>
      </c>
    </row>
    <row r="33" spans="2:11" x14ac:dyDescent="0.25">
      <c r="B33" s="198">
        <v>6</v>
      </c>
      <c r="C33" s="199">
        <v>27478849</v>
      </c>
      <c r="D33" s="199" t="s">
        <v>882</v>
      </c>
      <c r="E33" s="199" t="s">
        <v>880</v>
      </c>
      <c r="F33" s="200">
        <v>43361</v>
      </c>
      <c r="G33" s="200">
        <v>43682</v>
      </c>
      <c r="H33" s="199">
        <v>453164</v>
      </c>
      <c r="I33" s="199">
        <v>453164</v>
      </c>
      <c r="J33" s="199">
        <v>0.71</v>
      </c>
      <c r="K33" s="199">
        <f t="shared" si="0"/>
        <v>321.75</v>
      </c>
    </row>
    <row r="34" spans="2:11" x14ac:dyDescent="0.25">
      <c r="B34" s="198">
        <v>7</v>
      </c>
      <c r="C34" s="199">
        <v>27671878</v>
      </c>
      <c r="D34" s="199" t="s">
        <v>883</v>
      </c>
      <c r="E34" s="199" t="s">
        <v>884</v>
      </c>
      <c r="F34" s="200">
        <v>43557</v>
      </c>
      <c r="G34" s="200">
        <v>43738</v>
      </c>
      <c r="H34" s="199">
        <v>9235</v>
      </c>
      <c r="I34" s="199">
        <v>9235</v>
      </c>
      <c r="J34" s="199">
        <v>0.71</v>
      </c>
      <c r="K34" s="199">
        <f t="shared" si="0"/>
        <v>6.56</v>
      </c>
    </row>
    <row r="35" spans="2:11" x14ac:dyDescent="0.25">
      <c r="B35" s="198">
        <v>8</v>
      </c>
      <c r="C35" s="199">
        <v>27671878</v>
      </c>
      <c r="D35" s="199" t="s">
        <v>883</v>
      </c>
      <c r="E35" s="199" t="s">
        <v>885</v>
      </c>
      <c r="F35" s="200">
        <v>43557</v>
      </c>
      <c r="G35" s="200">
        <v>43738</v>
      </c>
      <c r="H35" s="199">
        <v>71152</v>
      </c>
      <c r="I35" s="199">
        <v>71152</v>
      </c>
      <c r="J35" s="199">
        <v>0.71</v>
      </c>
      <c r="K35" s="199">
        <f t="shared" si="0"/>
        <v>50.52</v>
      </c>
    </row>
    <row r="36" spans="2:11" x14ac:dyDescent="0.25">
      <c r="B36" s="198">
        <v>9</v>
      </c>
      <c r="C36" s="199">
        <v>27671878</v>
      </c>
      <c r="D36" s="199" t="s">
        <v>883</v>
      </c>
      <c r="E36" s="199" t="s">
        <v>877</v>
      </c>
      <c r="F36" s="200">
        <v>43557</v>
      </c>
      <c r="G36" s="200">
        <v>43738</v>
      </c>
      <c r="H36" s="199">
        <v>17673</v>
      </c>
      <c r="I36" s="199">
        <v>17673</v>
      </c>
      <c r="J36" s="199">
        <v>0.71</v>
      </c>
      <c r="K36" s="199">
        <f t="shared" si="0"/>
        <v>12.55</v>
      </c>
    </row>
    <row r="37" spans="2:11" x14ac:dyDescent="0.25">
      <c r="B37" s="198">
        <v>10</v>
      </c>
      <c r="C37" s="199">
        <v>27671878</v>
      </c>
      <c r="D37" s="199" t="s">
        <v>883</v>
      </c>
      <c r="E37" s="199" t="s">
        <v>878</v>
      </c>
      <c r="F37" s="200">
        <v>43557</v>
      </c>
      <c r="G37" s="200">
        <v>43738</v>
      </c>
      <c r="H37" s="199">
        <v>11041</v>
      </c>
      <c r="I37" s="199">
        <v>11041</v>
      </c>
      <c r="J37" s="199">
        <v>0.71</v>
      </c>
      <c r="K37" s="199">
        <f t="shared" si="0"/>
        <v>7.84</v>
      </c>
    </row>
    <row r="38" spans="2:11" x14ac:dyDescent="0.25">
      <c r="B38" s="198">
        <v>11</v>
      </c>
      <c r="C38" s="199">
        <v>27671878</v>
      </c>
      <c r="D38" s="199" t="s">
        <v>883</v>
      </c>
      <c r="E38" s="199" t="s">
        <v>886</v>
      </c>
      <c r="F38" s="200">
        <v>43557</v>
      </c>
      <c r="G38" s="200">
        <v>43738</v>
      </c>
      <c r="H38" s="199">
        <v>131992</v>
      </c>
      <c r="I38" s="199">
        <v>131992</v>
      </c>
      <c r="J38" s="199">
        <v>0.71</v>
      </c>
      <c r="K38" s="199">
        <f t="shared" si="0"/>
        <v>93.71</v>
      </c>
    </row>
    <row r="39" spans="2:11" x14ac:dyDescent="0.25">
      <c r="B39" s="198">
        <v>12</v>
      </c>
      <c r="C39" s="199">
        <v>27671878</v>
      </c>
      <c r="D39" s="199" t="s">
        <v>883</v>
      </c>
      <c r="E39" s="199" t="s">
        <v>887</v>
      </c>
      <c r="F39" s="200">
        <v>43557</v>
      </c>
      <c r="G39" s="200">
        <v>43738</v>
      </c>
      <c r="H39" s="199">
        <v>5306</v>
      </c>
      <c r="I39" s="199">
        <v>5306</v>
      </c>
      <c r="J39" s="199">
        <v>0.71</v>
      </c>
      <c r="K39" s="199">
        <f t="shared" si="0"/>
        <v>3.77</v>
      </c>
    </row>
    <row r="40" spans="2:11" x14ac:dyDescent="0.25">
      <c r="B40" s="198">
        <v>13</v>
      </c>
      <c r="C40" s="199">
        <v>27671878</v>
      </c>
      <c r="D40" s="199" t="s">
        <v>883</v>
      </c>
      <c r="E40" s="199" t="s">
        <v>879</v>
      </c>
      <c r="F40" s="200">
        <v>43557</v>
      </c>
      <c r="G40" s="200">
        <v>43738</v>
      </c>
      <c r="H40" s="199">
        <v>22534</v>
      </c>
      <c r="I40" s="199">
        <v>22534</v>
      </c>
      <c r="J40" s="199">
        <v>0.71</v>
      </c>
      <c r="K40" s="199">
        <f t="shared" si="0"/>
        <v>16</v>
      </c>
    </row>
    <row r="41" spans="2:11" x14ac:dyDescent="0.25">
      <c r="B41" s="198">
        <v>14</v>
      </c>
      <c r="C41" s="199">
        <v>27671878</v>
      </c>
      <c r="D41" s="199" t="s">
        <v>883</v>
      </c>
      <c r="E41" s="199" t="s">
        <v>880</v>
      </c>
      <c r="F41" s="200">
        <v>43557</v>
      </c>
      <c r="G41" s="200">
        <v>43738</v>
      </c>
      <c r="H41" s="199">
        <v>132856</v>
      </c>
      <c r="I41" s="199">
        <v>132856</v>
      </c>
      <c r="J41" s="199">
        <v>0.71</v>
      </c>
      <c r="K41" s="199">
        <f t="shared" si="0"/>
        <v>94.33</v>
      </c>
    </row>
    <row r="42" spans="2:11" x14ac:dyDescent="0.25">
      <c r="B42" s="198">
        <v>15</v>
      </c>
      <c r="C42" s="199">
        <v>27671878</v>
      </c>
      <c r="D42" s="199" t="s">
        <v>883</v>
      </c>
      <c r="E42" s="199" t="s">
        <v>881</v>
      </c>
      <c r="F42" s="200">
        <v>43557</v>
      </c>
      <c r="G42" s="200">
        <v>43738</v>
      </c>
      <c r="H42" s="199">
        <v>141801</v>
      </c>
      <c r="I42" s="199">
        <v>141801</v>
      </c>
      <c r="J42" s="199">
        <v>0.71</v>
      </c>
      <c r="K42" s="199">
        <f t="shared" si="0"/>
        <v>100.68</v>
      </c>
    </row>
    <row r="43" spans="2:11" x14ac:dyDescent="0.25">
      <c r="B43" s="198">
        <v>16</v>
      </c>
      <c r="C43" s="199">
        <v>27671878</v>
      </c>
      <c r="D43" s="199" t="s">
        <v>883</v>
      </c>
      <c r="E43" s="199" t="s">
        <v>56</v>
      </c>
      <c r="F43" s="200">
        <v>43557</v>
      </c>
      <c r="G43" s="200">
        <v>43738</v>
      </c>
      <c r="H43" s="199">
        <v>117880</v>
      </c>
      <c r="I43" s="199">
        <v>117880</v>
      </c>
      <c r="J43" s="199">
        <v>0.71</v>
      </c>
      <c r="K43" s="199">
        <f t="shared" si="0"/>
        <v>83.69</v>
      </c>
    </row>
    <row r="44" spans="2:11" x14ac:dyDescent="0.25">
      <c r="B44" s="198">
        <v>17</v>
      </c>
      <c r="C44" s="199">
        <v>27671878</v>
      </c>
      <c r="D44" s="199" t="s">
        <v>883</v>
      </c>
      <c r="E44" s="199" t="s">
        <v>888</v>
      </c>
      <c r="F44" s="200">
        <v>43557</v>
      </c>
      <c r="G44" s="200">
        <v>43738</v>
      </c>
      <c r="H44" s="199">
        <v>81559</v>
      </c>
      <c r="I44" s="199">
        <v>81559</v>
      </c>
      <c r="J44" s="199">
        <v>0.71</v>
      </c>
      <c r="K44" s="199">
        <f t="shared" si="0"/>
        <v>57.91</v>
      </c>
    </row>
    <row r="45" spans="2:11" x14ac:dyDescent="0.25">
      <c r="B45" s="198">
        <v>18</v>
      </c>
      <c r="C45" s="199">
        <v>27671878</v>
      </c>
      <c r="D45" s="199" t="s">
        <v>883</v>
      </c>
      <c r="E45" s="199" t="s">
        <v>889</v>
      </c>
      <c r="F45" s="200">
        <v>43557</v>
      </c>
      <c r="G45" s="200">
        <v>43738</v>
      </c>
      <c r="H45" s="199">
        <v>36452</v>
      </c>
      <c r="I45" s="199">
        <v>36452</v>
      </c>
      <c r="J45" s="199">
        <v>0.71</v>
      </c>
      <c r="K45" s="199">
        <f t="shared" si="0"/>
        <v>25.88</v>
      </c>
    </row>
    <row r="46" spans="2:11" x14ac:dyDescent="0.25">
      <c r="B46" s="198">
        <v>19</v>
      </c>
      <c r="C46" s="199">
        <v>27671878</v>
      </c>
      <c r="D46" s="199" t="s">
        <v>883</v>
      </c>
      <c r="E46" s="199" t="s">
        <v>890</v>
      </c>
      <c r="F46" s="200">
        <v>43557</v>
      </c>
      <c r="G46" s="200">
        <v>43738</v>
      </c>
      <c r="H46" s="199">
        <v>211092</v>
      </c>
      <c r="I46" s="199">
        <v>211092</v>
      </c>
      <c r="J46" s="199">
        <v>0.71</v>
      </c>
      <c r="K46" s="199">
        <f t="shared" si="0"/>
        <v>149.88</v>
      </c>
    </row>
    <row r="47" spans="2:11" x14ac:dyDescent="0.25">
      <c r="B47" s="198">
        <v>20</v>
      </c>
      <c r="C47" s="199">
        <v>27671878</v>
      </c>
      <c r="D47" s="199" t="s">
        <v>883</v>
      </c>
      <c r="E47" s="199" t="s">
        <v>891</v>
      </c>
      <c r="F47" s="200">
        <v>43557</v>
      </c>
      <c r="G47" s="200">
        <v>43738</v>
      </c>
      <c r="H47" s="199">
        <v>126145</v>
      </c>
      <c r="I47" s="199">
        <v>126145</v>
      </c>
      <c r="J47" s="199">
        <v>0.71</v>
      </c>
      <c r="K47" s="199">
        <f t="shared" si="0"/>
        <v>89.56</v>
      </c>
    </row>
    <row r="48" spans="2:11" x14ac:dyDescent="0.25">
      <c r="B48" s="198">
        <v>21</v>
      </c>
      <c r="C48" s="199">
        <v>27945055</v>
      </c>
      <c r="D48" s="199" t="s">
        <v>892</v>
      </c>
      <c r="E48" s="199" t="s">
        <v>885</v>
      </c>
      <c r="F48" s="200">
        <v>43383</v>
      </c>
      <c r="G48" s="200">
        <v>43737</v>
      </c>
      <c r="H48" s="199">
        <v>448735</v>
      </c>
      <c r="I48" s="199">
        <v>448735</v>
      </c>
      <c r="J48" s="199">
        <v>0.71</v>
      </c>
      <c r="K48" s="199">
        <f t="shared" si="0"/>
        <v>318.60000000000002</v>
      </c>
    </row>
    <row r="49" spans="2:11" ht="16.5" customHeight="1" thickBot="1" x14ac:dyDescent="0.3">
      <c r="B49" s="198">
        <v>22</v>
      </c>
      <c r="C49" s="199">
        <v>27945055</v>
      </c>
      <c r="D49" s="199" t="s">
        <v>892</v>
      </c>
      <c r="E49" s="199" t="s">
        <v>886</v>
      </c>
      <c r="F49" s="200">
        <v>43383</v>
      </c>
      <c r="G49" s="200">
        <v>43737</v>
      </c>
      <c r="H49" s="199">
        <v>111910</v>
      </c>
      <c r="I49" s="199">
        <v>111910</v>
      </c>
      <c r="J49" s="199">
        <v>0.71</v>
      </c>
      <c r="K49" s="199">
        <f t="shared" si="0"/>
        <v>79.459999999999994</v>
      </c>
    </row>
    <row r="50" spans="2:11" ht="16.5" customHeight="1" thickTop="1" x14ac:dyDescent="0.25">
      <c r="B50" s="198">
        <v>23</v>
      </c>
      <c r="C50" s="199">
        <v>27945055</v>
      </c>
      <c r="D50" s="199" t="s">
        <v>892</v>
      </c>
      <c r="E50" s="199" t="s">
        <v>880</v>
      </c>
      <c r="F50" s="200">
        <v>43383</v>
      </c>
      <c r="G50" s="200">
        <v>43737</v>
      </c>
      <c r="H50" s="199">
        <v>814250</v>
      </c>
      <c r="I50" s="199">
        <v>814250</v>
      </c>
      <c r="J50" s="199">
        <v>0.71</v>
      </c>
      <c r="K50" s="199">
        <f t="shared" si="0"/>
        <v>578.12</v>
      </c>
    </row>
    <row r="51" spans="2:11" ht="15.75" customHeight="1" x14ac:dyDescent="0.25">
      <c r="B51" s="198">
        <v>24</v>
      </c>
      <c r="C51" s="199">
        <v>27945055</v>
      </c>
      <c r="D51" s="199" t="s">
        <v>892</v>
      </c>
      <c r="E51" s="199" t="s">
        <v>881</v>
      </c>
      <c r="F51" s="200">
        <v>43383</v>
      </c>
      <c r="G51" s="200">
        <v>43737</v>
      </c>
      <c r="H51" s="199">
        <v>533428</v>
      </c>
      <c r="I51" s="199">
        <v>533428</v>
      </c>
      <c r="J51" s="199">
        <v>0.71</v>
      </c>
      <c r="K51" s="199">
        <f t="shared" si="0"/>
        <v>378.73</v>
      </c>
    </row>
    <row r="52" spans="2:11" x14ac:dyDescent="0.25">
      <c r="B52" s="198">
        <v>25</v>
      </c>
      <c r="C52" s="199">
        <v>27945055</v>
      </c>
      <c r="D52" s="199" t="s">
        <v>892</v>
      </c>
      <c r="E52" s="199" t="s">
        <v>890</v>
      </c>
      <c r="F52" s="200">
        <v>43383</v>
      </c>
      <c r="G52" s="200">
        <v>43737</v>
      </c>
      <c r="H52" s="199">
        <v>1065779</v>
      </c>
      <c r="I52" s="199">
        <v>1065779</v>
      </c>
      <c r="J52" s="199">
        <v>0.71</v>
      </c>
      <c r="K52" s="199">
        <f t="shared" si="0"/>
        <v>756.7</v>
      </c>
    </row>
    <row r="53" spans="2:11" x14ac:dyDescent="0.25">
      <c r="B53" s="198">
        <v>26</v>
      </c>
      <c r="C53" s="199">
        <v>27945055</v>
      </c>
      <c r="D53" s="199" t="s">
        <v>892</v>
      </c>
      <c r="E53" s="199" t="s">
        <v>891</v>
      </c>
      <c r="F53" s="200">
        <v>43383</v>
      </c>
      <c r="G53" s="200">
        <v>43737</v>
      </c>
      <c r="H53" s="199">
        <v>1119964</v>
      </c>
      <c r="I53" s="199">
        <v>1119964</v>
      </c>
      <c r="J53" s="199">
        <v>0.71</v>
      </c>
      <c r="K53" s="199">
        <f t="shared" si="0"/>
        <v>795.17</v>
      </c>
    </row>
    <row r="54" spans="2:11" x14ac:dyDescent="0.25">
      <c r="B54" s="198">
        <v>27</v>
      </c>
      <c r="C54" s="199">
        <v>28200903</v>
      </c>
      <c r="D54" s="199" t="s">
        <v>893</v>
      </c>
      <c r="E54" s="199" t="s">
        <v>885</v>
      </c>
      <c r="F54" s="200">
        <v>43556</v>
      </c>
      <c r="G54" s="200">
        <v>43646</v>
      </c>
      <c r="H54" s="199">
        <v>50</v>
      </c>
      <c r="I54" s="199">
        <v>50</v>
      </c>
      <c r="J54" s="199">
        <v>0.71</v>
      </c>
      <c r="K54" s="199">
        <f t="shared" si="0"/>
        <v>0.04</v>
      </c>
    </row>
    <row r="55" spans="2:11" x14ac:dyDescent="0.25">
      <c r="B55" s="198">
        <v>28</v>
      </c>
      <c r="C55" s="199">
        <v>28200903</v>
      </c>
      <c r="D55" s="199" t="s">
        <v>893</v>
      </c>
      <c r="E55" s="199" t="s">
        <v>877</v>
      </c>
      <c r="F55" s="200">
        <v>43556</v>
      </c>
      <c r="G55" s="200">
        <v>43646</v>
      </c>
      <c r="H55" s="199">
        <v>17295</v>
      </c>
      <c r="I55" s="199">
        <v>17295</v>
      </c>
      <c r="J55" s="199">
        <v>0.71</v>
      </c>
      <c r="K55" s="199">
        <f t="shared" si="0"/>
        <v>12.28</v>
      </c>
    </row>
    <row r="56" spans="2:11" x14ac:dyDescent="0.25">
      <c r="B56" s="198">
        <v>29</v>
      </c>
      <c r="C56" s="199">
        <v>28200903</v>
      </c>
      <c r="D56" s="199" t="s">
        <v>893</v>
      </c>
      <c r="E56" s="199" t="s">
        <v>878</v>
      </c>
      <c r="F56" s="200">
        <v>43556</v>
      </c>
      <c r="G56" s="200">
        <v>43646</v>
      </c>
      <c r="H56" s="199">
        <v>49</v>
      </c>
      <c r="I56" s="199">
        <v>49</v>
      </c>
      <c r="J56" s="199">
        <v>0.71</v>
      </c>
      <c r="K56" s="199">
        <f t="shared" si="0"/>
        <v>0.03</v>
      </c>
    </row>
    <row r="57" spans="2:11" x14ac:dyDescent="0.25">
      <c r="B57" s="198">
        <v>30</v>
      </c>
      <c r="C57" s="199">
        <v>28200903</v>
      </c>
      <c r="D57" s="199" t="s">
        <v>893</v>
      </c>
      <c r="E57" s="199" t="s">
        <v>886</v>
      </c>
      <c r="F57" s="200">
        <v>43556</v>
      </c>
      <c r="G57" s="200">
        <v>43646</v>
      </c>
      <c r="H57" s="199">
        <v>55</v>
      </c>
      <c r="I57" s="199">
        <v>55</v>
      </c>
      <c r="J57" s="199">
        <v>0.71</v>
      </c>
      <c r="K57" s="199">
        <f t="shared" si="0"/>
        <v>0.04</v>
      </c>
    </row>
    <row r="58" spans="2:11" ht="15.75" customHeight="1" x14ac:dyDescent="0.25">
      <c r="B58" s="198">
        <v>31</v>
      </c>
      <c r="C58" s="199">
        <v>28200903</v>
      </c>
      <c r="D58" s="199" t="s">
        <v>893</v>
      </c>
      <c r="E58" s="199" t="s">
        <v>894</v>
      </c>
      <c r="F58" s="200">
        <v>43556</v>
      </c>
      <c r="G58" s="200">
        <v>43646</v>
      </c>
      <c r="H58" s="199">
        <v>6</v>
      </c>
      <c r="I58" s="199">
        <v>6</v>
      </c>
      <c r="J58" s="199">
        <v>0.71</v>
      </c>
      <c r="K58" s="199">
        <f t="shared" si="0"/>
        <v>0</v>
      </c>
    </row>
    <row r="59" spans="2:11" ht="15.75" customHeight="1" x14ac:dyDescent="0.25">
      <c r="B59" s="198">
        <v>32</v>
      </c>
      <c r="C59" s="199">
        <v>28200903</v>
      </c>
      <c r="D59" s="199" t="s">
        <v>893</v>
      </c>
      <c r="E59" s="199" t="s">
        <v>879</v>
      </c>
      <c r="F59" s="200">
        <v>43556</v>
      </c>
      <c r="G59" s="200">
        <v>43646</v>
      </c>
      <c r="H59" s="199">
        <v>4</v>
      </c>
      <c r="I59" s="199">
        <v>4</v>
      </c>
      <c r="J59" s="199">
        <v>0.71</v>
      </c>
      <c r="K59" s="199">
        <f t="shared" si="0"/>
        <v>0</v>
      </c>
    </row>
    <row r="60" spans="2:11" x14ac:dyDescent="0.25">
      <c r="B60" s="198">
        <v>33</v>
      </c>
      <c r="C60" s="199">
        <v>28200903</v>
      </c>
      <c r="D60" s="199" t="s">
        <v>893</v>
      </c>
      <c r="E60" s="199" t="s">
        <v>880</v>
      </c>
      <c r="F60" s="200">
        <v>43556</v>
      </c>
      <c r="G60" s="200">
        <v>43646</v>
      </c>
      <c r="H60" s="199">
        <v>22</v>
      </c>
      <c r="I60" s="199">
        <v>22</v>
      </c>
      <c r="J60" s="199">
        <v>0.71</v>
      </c>
      <c r="K60" s="199">
        <f t="shared" si="0"/>
        <v>0.02</v>
      </c>
    </row>
    <row r="61" spans="2:11" x14ac:dyDescent="0.25">
      <c r="B61" s="198">
        <v>34</v>
      </c>
      <c r="C61" s="199">
        <v>28200903</v>
      </c>
      <c r="D61" s="199" t="s">
        <v>893</v>
      </c>
      <c r="E61" s="199" t="s">
        <v>881</v>
      </c>
      <c r="F61" s="200">
        <v>43556</v>
      </c>
      <c r="G61" s="200">
        <v>43646</v>
      </c>
      <c r="H61" s="199">
        <v>24</v>
      </c>
      <c r="I61" s="199">
        <v>24</v>
      </c>
      <c r="J61" s="199">
        <v>0.71</v>
      </c>
      <c r="K61" s="199">
        <f t="shared" si="0"/>
        <v>0.02</v>
      </c>
    </row>
    <row r="62" spans="2:11" x14ac:dyDescent="0.25">
      <c r="B62" s="198">
        <v>35</v>
      </c>
      <c r="C62" s="199">
        <v>28200903</v>
      </c>
      <c r="D62" s="199" t="s">
        <v>893</v>
      </c>
      <c r="E62" s="199" t="s">
        <v>56</v>
      </c>
      <c r="F62" s="200">
        <v>43556</v>
      </c>
      <c r="G62" s="200">
        <v>43646</v>
      </c>
      <c r="H62" s="199">
        <v>34</v>
      </c>
      <c r="I62" s="199">
        <v>34</v>
      </c>
      <c r="J62" s="199">
        <v>0.71</v>
      </c>
      <c r="K62" s="199">
        <f t="shared" si="0"/>
        <v>0.02</v>
      </c>
    </row>
    <row r="63" spans="2:11" x14ac:dyDescent="0.25">
      <c r="B63" s="198">
        <v>36</v>
      </c>
      <c r="C63" s="199">
        <v>28200903</v>
      </c>
      <c r="D63" s="199" t="s">
        <v>893</v>
      </c>
      <c r="E63" s="199" t="s">
        <v>888</v>
      </c>
      <c r="F63" s="200">
        <v>43556</v>
      </c>
      <c r="G63" s="200">
        <v>43646</v>
      </c>
      <c r="H63" s="199">
        <v>45</v>
      </c>
      <c r="I63" s="199">
        <v>45</v>
      </c>
      <c r="J63" s="199">
        <v>0.71</v>
      </c>
      <c r="K63" s="199">
        <f t="shared" si="0"/>
        <v>0.03</v>
      </c>
    </row>
    <row r="64" spans="2:11" x14ac:dyDescent="0.25">
      <c r="B64" s="198">
        <v>37</v>
      </c>
      <c r="C64" s="199">
        <v>28200903</v>
      </c>
      <c r="D64" s="199" t="s">
        <v>893</v>
      </c>
      <c r="E64" s="199" t="s">
        <v>889</v>
      </c>
      <c r="F64" s="200">
        <v>43556</v>
      </c>
      <c r="G64" s="200">
        <v>43646</v>
      </c>
      <c r="H64" s="199">
        <v>18</v>
      </c>
      <c r="I64" s="199">
        <v>18</v>
      </c>
      <c r="J64" s="199">
        <v>0.71</v>
      </c>
      <c r="K64" s="199">
        <f t="shared" si="0"/>
        <v>0.01</v>
      </c>
    </row>
    <row r="65" spans="2:11" x14ac:dyDescent="0.25">
      <c r="B65" s="198">
        <v>38</v>
      </c>
      <c r="C65" s="199">
        <v>28200903</v>
      </c>
      <c r="D65" s="199" t="s">
        <v>893</v>
      </c>
      <c r="E65" s="199" t="s">
        <v>890</v>
      </c>
      <c r="F65" s="200">
        <v>43556</v>
      </c>
      <c r="G65" s="200">
        <v>43646</v>
      </c>
      <c r="H65" s="199">
        <v>175</v>
      </c>
      <c r="I65" s="199">
        <v>175</v>
      </c>
      <c r="J65" s="199">
        <v>0.71</v>
      </c>
      <c r="K65" s="199">
        <f t="shared" si="0"/>
        <v>0.12</v>
      </c>
    </row>
    <row r="66" spans="2:11" x14ac:dyDescent="0.25">
      <c r="B66" s="198">
        <v>39</v>
      </c>
      <c r="C66" s="199">
        <v>28200903</v>
      </c>
      <c r="D66" s="199" t="s">
        <v>893</v>
      </c>
      <c r="E66" s="199" t="s">
        <v>891</v>
      </c>
      <c r="F66" s="200">
        <v>43556</v>
      </c>
      <c r="G66" s="200">
        <v>43646</v>
      </c>
      <c r="H66" s="199">
        <v>89</v>
      </c>
      <c r="I66" s="199">
        <v>89</v>
      </c>
      <c r="J66" s="199">
        <v>0.71</v>
      </c>
      <c r="K66" s="199">
        <f t="shared" si="0"/>
        <v>0.06</v>
      </c>
    </row>
    <row r="67" spans="2:11" x14ac:dyDescent="0.25">
      <c r="B67" s="198">
        <v>40</v>
      </c>
      <c r="C67" s="199">
        <v>28452654</v>
      </c>
      <c r="D67" s="199" t="s">
        <v>895</v>
      </c>
      <c r="E67" s="199" t="s">
        <v>877</v>
      </c>
      <c r="F67" s="200">
        <v>43466</v>
      </c>
      <c r="G67" s="200">
        <v>43708</v>
      </c>
      <c r="H67" s="199">
        <v>45403</v>
      </c>
      <c r="I67" s="199">
        <v>45403</v>
      </c>
      <c r="J67" s="199">
        <v>0.71</v>
      </c>
      <c r="K67" s="199">
        <f t="shared" si="0"/>
        <v>32.24</v>
      </c>
    </row>
    <row r="68" spans="2:11" x14ac:dyDescent="0.25">
      <c r="B68" s="198">
        <v>41</v>
      </c>
      <c r="C68" s="199">
        <v>28452654</v>
      </c>
      <c r="D68" s="199" t="s">
        <v>895</v>
      </c>
      <c r="E68" s="199" t="s">
        <v>878</v>
      </c>
      <c r="F68" s="200">
        <v>43466</v>
      </c>
      <c r="G68" s="200">
        <v>43708</v>
      </c>
      <c r="H68" s="199">
        <v>83</v>
      </c>
      <c r="I68" s="199">
        <v>83</v>
      </c>
      <c r="J68" s="199">
        <v>0.71</v>
      </c>
      <c r="K68" s="199">
        <f t="shared" si="0"/>
        <v>0.06</v>
      </c>
    </row>
    <row r="69" spans="2:11" x14ac:dyDescent="0.25">
      <c r="B69" s="198">
        <v>42</v>
      </c>
      <c r="C69" s="199">
        <v>28452654</v>
      </c>
      <c r="D69" s="199" t="s">
        <v>895</v>
      </c>
      <c r="E69" s="199" t="s">
        <v>880</v>
      </c>
      <c r="F69" s="200">
        <v>43466</v>
      </c>
      <c r="G69" s="200">
        <v>43708</v>
      </c>
      <c r="H69" s="199">
        <v>254900</v>
      </c>
      <c r="I69" s="199">
        <v>254900</v>
      </c>
      <c r="J69" s="199">
        <v>0.71</v>
      </c>
      <c r="K69" s="199">
        <f t="shared" si="0"/>
        <v>180.98</v>
      </c>
    </row>
    <row r="70" spans="2:11" x14ac:dyDescent="0.25">
      <c r="B70" s="198">
        <v>43</v>
      </c>
      <c r="C70" s="199">
        <v>28578568</v>
      </c>
      <c r="D70" s="199" t="s">
        <v>896</v>
      </c>
      <c r="E70" s="199" t="s">
        <v>877</v>
      </c>
      <c r="F70" s="200">
        <v>43590</v>
      </c>
      <c r="G70" s="200">
        <v>43680</v>
      </c>
      <c r="H70" s="199">
        <v>47390</v>
      </c>
      <c r="I70" s="199">
        <v>47390</v>
      </c>
      <c r="J70" s="199">
        <v>0.71</v>
      </c>
      <c r="K70" s="199">
        <f t="shared" si="0"/>
        <v>33.65</v>
      </c>
    </row>
    <row r="71" spans="2:11" x14ac:dyDescent="0.25">
      <c r="B71" s="198">
        <v>44</v>
      </c>
      <c r="C71" s="199">
        <v>28578568</v>
      </c>
      <c r="D71" s="199" t="s">
        <v>896</v>
      </c>
      <c r="E71" s="199" t="s">
        <v>878</v>
      </c>
      <c r="F71" s="200">
        <v>43590</v>
      </c>
      <c r="G71" s="200">
        <v>43680</v>
      </c>
      <c r="H71" s="199">
        <v>137</v>
      </c>
      <c r="I71" s="199">
        <v>137</v>
      </c>
      <c r="J71" s="199">
        <v>0.71</v>
      </c>
      <c r="K71" s="199">
        <f t="shared" si="0"/>
        <v>0.1</v>
      </c>
    </row>
    <row r="72" spans="2:11" x14ac:dyDescent="0.25">
      <c r="B72" s="198">
        <v>45</v>
      </c>
      <c r="C72" s="199">
        <v>28578568</v>
      </c>
      <c r="D72" s="199" t="s">
        <v>896</v>
      </c>
      <c r="E72" s="199" t="s">
        <v>880</v>
      </c>
      <c r="F72" s="200">
        <v>43590</v>
      </c>
      <c r="G72" s="200">
        <v>43680</v>
      </c>
      <c r="H72" s="199">
        <v>265966</v>
      </c>
      <c r="I72" s="199">
        <v>265966</v>
      </c>
      <c r="J72" s="199">
        <v>0.71</v>
      </c>
      <c r="K72" s="199">
        <f t="shared" si="0"/>
        <v>188.84</v>
      </c>
    </row>
    <row r="73" spans="2:11" x14ac:dyDescent="0.25">
      <c r="B73" s="198">
        <v>46</v>
      </c>
      <c r="C73" s="199">
        <v>28746552</v>
      </c>
      <c r="D73" s="199" t="s">
        <v>897</v>
      </c>
      <c r="E73" s="199" t="s">
        <v>880</v>
      </c>
      <c r="F73" s="200">
        <v>43403</v>
      </c>
      <c r="G73" s="200">
        <v>43646</v>
      </c>
      <c r="H73" s="199">
        <v>1</v>
      </c>
      <c r="I73" s="199">
        <v>1</v>
      </c>
      <c r="J73" s="199">
        <v>0.71</v>
      </c>
      <c r="K73" s="199">
        <f t="shared" si="0"/>
        <v>0</v>
      </c>
    </row>
    <row r="74" spans="2:11" x14ac:dyDescent="0.25">
      <c r="B74" s="198">
        <v>47</v>
      </c>
      <c r="C74" s="199">
        <v>28898716</v>
      </c>
      <c r="D74" s="199" t="s">
        <v>898</v>
      </c>
      <c r="E74" s="199" t="s">
        <v>877</v>
      </c>
      <c r="F74" s="200">
        <v>43409</v>
      </c>
      <c r="G74" s="200">
        <v>43702</v>
      </c>
      <c r="H74" s="199">
        <v>59017</v>
      </c>
      <c r="I74" s="199">
        <v>59017</v>
      </c>
      <c r="J74" s="199">
        <v>0.71</v>
      </c>
      <c r="K74" s="199">
        <f t="shared" si="0"/>
        <v>41.9</v>
      </c>
    </row>
    <row r="75" spans="2:11" x14ac:dyDescent="0.25">
      <c r="B75" s="198">
        <v>48</v>
      </c>
      <c r="C75" s="199">
        <v>28898716</v>
      </c>
      <c r="D75" s="199" t="s">
        <v>898</v>
      </c>
      <c r="E75" s="199" t="s">
        <v>878</v>
      </c>
      <c r="F75" s="200">
        <v>43409</v>
      </c>
      <c r="G75" s="200">
        <v>43702</v>
      </c>
      <c r="H75" s="199">
        <v>117</v>
      </c>
      <c r="I75" s="199">
        <v>117</v>
      </c>
      <c r="J75" s="199">
        <v>0.71</v>
      </c>
      <c r="K75" s="199">
        <f t="shared" si="0"/>
        <v>0.08</v>
      </c>
    </row>
    <row r="76" spans="2:11" x14ac:dyDescent="0.25">
      <c r="B76" s="198">
        <v>49</v>
      </c>
      <c r="C76" s="199">
        <v>28898716</v>
      </c>
      <c r="D76" s="199" t="s">
        <v>898</v>
      </c>
      <c r="E76" s="199" t="s">
        <v>879</v>
      </c>
      <c r="F76" s="200">
        <v>43409</v>
      </c>
      <c r="G76" s="200">
        <v>43702</v>
      </c>
      <c r="H76" s="199">
        <v>55225</v>
      </c>
      <c r="I76" s="199">
        <v>55225</v>
      </c>
      <c r="J76" s="199">
        <v>0.71</v>
      </c>
      <c r="K76" s="199">
        <f t="shared" si="0"/>
        <v>39.21</v>
      </c>
    </row>
    <row r="77" spans="2:11" x14ac:dyDescent="0.25">
      <c r="B77" s="198">
        <v>50</v>
      </c>
      <c r="C77" s="199">
        <v>28898716</v>
      </c>
      <c r="D77" s="199" t="s">
        <v>898</v>
      </c>
      <c r="E77" s="199" t="s">
        <v>880</v>
      </c>
      <c r="F77" s="200">
        <v>43409</v>
      </c>
      <c r="G77" s="200">
        <v>43702</v>
      </c>
      <c r="H77" s="199">
        <v>269599</v>
      </c>
      <c r="I77" s="199">
        <v>269599</v>
      </c>
      <c r="J77" s="199">
        <v>0.71</v>
      </c>
      <c r="K77" s="199">
        <f t="shared" si="0"/>
        <v>191.42</v>
      </c>
    </row>
    <row r="78" spans="2:11" x14ac:dyDescent="0.25">
      <c r="B78" s="198">
        <v>51</v>
      </c>
      <c r="C78" s="199">
        <v>28898716</v>
      </c>
      <c r="D78" s="199" t="s">
        <v>898</v>
      </c>
      <c r="E78" s="199" t="s">
        <v>881</v>
      </c>
      <c r="F78" s="200">
        <v>43409</v>
      </c>
      <c r="G78" s="200">
        <v>43702</v>
      </c>
      <c r="H78" s="199">
        <v>226413</v>
      </c>
      <c r="I78" s="199">
        <v>226413</v>
      </c>
      <c r="J78" s="199">
        <v>0.71</v>
      </c>
      <c r="K78" s="199">
        <f t="shared" si="0"/>
        <v>160.75</v>
      </c>
    </row>
    <row r="79" spans="2:11" x14ac:dyDescent="0.25">
      <c r="B79" s="198">
        <v>52</v>
      </c>
      <c r="C79" s="199">
        <v>28898716</v>
      </c>
      <c r="D79" s="199" t="s">
        <v>898</v>
      </c>
      <c r="E79" s="199" t="s">
        <v>56</v>
      </c>
      <c r="F79" s="200">
        <v>43409</v>
      </c>
      <c r="G79" s="200">
        <v>43702</v>
      </c>
      <c r="H79" s="199">
        <v>463186</v>
      </c>
      <c r="I79" s="199">
        <v>463186</v>
      </c>
      <c r="J79" s="199">
        <v>0.71</v>
      </c>
      <c r="K79" s="199">
        <f t="shared" si="0"/>
        <v>328.86</v>
      </c>
    </row>
    <row r="80" spans="2:11" x14ac:dyDescent="0.25">
      <c r="B80" s="198">
        <v>53</v>
      </c>
      <c r="C80" s="199">
        <v>28898716</v>
      </c>
      <c r="D80" s="199" t="s">
        <v>898</v>
      </c>
      <c r="E80" s="199" t="s">
        <v>890</v>
      </c>
      <c r="F80" s="200">
        <v>43409</v>
      </c>
      <c r="G80" s="200">
        <v>43702</v>
      </c>
      <c r="H80" s="199">
        <v>722850</v>
      </c>
      <c r="I80" s="199">
        <v>722850</v>
      </c>
      <c r="J80" s="199">
        <v>0.71</v>
      </c>
      <c r="K80" s="199">
        <f t="shared" si="0"/>
        <v>513.22</v>
      </c>
    </row>
    <row r="81" spans="2:11" x14ac:dyDescent="0.25">
      <c r="B81" s="198">
        <v>54</v>
      </c>
      <c r="C81" s="199">
        <v>29573439</v>
      </c>
      <c r="D81" s="199" t="s">
        <v>899</v>
      </c>
      <c r="E81" s="199" t="s">
        <v>884</v>
      </c>
      <c r="F81" s="200">
        <v>43579</v>
      </c>
      <c r="G81" s="200">
        <v>43737</v>
      </c>
      <c r="H81" s="199">
        <v>101657</v>
      </c>
      <c r="I81" s="199">
        <v>101657</v>
      </c>
      <c r="J81" s="199">
        <v>0.71</v>
      </c>
      <c r="K81" s="199">
        <f t="shared" si="0"/>
        <v>72.180000000000007</v>
      </c>
    </row>
    <row r="82" spans="2:11" x14ac:dyDescent="0.25">
      <c r="B82" s="198">
        <v>55</v>
      </c>
      <c r="C82" s="199">
        <v>29573439</v>
      </c>
      <c r="D82" s="199" t="s">
        <v>899</v>
      </c>
      <c r="E82" s="199" t="s">
        <v>56</v>
      </c>
      <c r="F82" s="200">
        <v>43579</v>
      </c>
      <c r="G82" s="200">
        <v>43737</v>
      </c>
      <c r="H82" s="199">
        <v>962506</v>
      </c>
      <c r="I82" s="199">
        <v>962506</v>
      </c>
      <c r="J82" s="199">
        <v>0.71</v>
      </c>
      <c r="K82" s="199">
        <f t="shared" si="0"/>
        <v>683.38</v>
      </c>
    </row>
    <row r="83" spans="2:11" x14ac:dyDescent="0.25">
      <c r="B83" s="198">
        <v>56</v>
      </c>
      <c r="C83" s="199">
        <v>29573439</v>
      </c>
      <c r="D83" s="199" t="s">
        <v>899</v>
      </c>
      <c r="E83" s="199" t="s">
        <v>888</v>
      </c>
      <c r="F83" s="200">
        <v>43579</v>
      </c>
      <c r="G83" s="200">
        <v>43737</v>
      </c>
      <c r="H83" s="199">
        <v>998733</v>
      </c>
      <c r="I83" s="199">
        <v>998733</v>
      </c>
      <c r="J83" s="199">
        <v>0.71</v>
      </c>
      <c r="K83" s="199">
        <f t="shared" si="0"/>
        <v>709.1</v>
      </c>
    </row>
    <row r="84" spans="2:11" x14ac:dyDescent="0.25">
      <c r="B84" s="198">
        <v>57</v>
      </c>
      <c r="C84" s="199">
        <v>29573439</v>
      </c>
      <c r="D84" s="199" t="s">
        <v>899</v>
      </c>
      <c r="E84" s="199" t="s">
        <v>889</v>
      </c>
      <c r="F84" s="200">
        <v>43579</v>
      </c>
      <c r="G84" s="200">
        <v>43737</v>
      </c>
      <c r="H84" s="199">
        <v>360108</v>
      </c>
      <c r="I84" s="199">
        <v>360108</v>
      </c>
      <c r="J84" s="199">
        <v>0.71</v>
      </c>
      <c r="K84" s="199">
        <f t="shared" si="0"/>
        <v>255.68</v>
      </c>
    </row>
    <row r="85" spans="2:11" x14ac:dyDescent="0.25">
      <c r="B85" s="198">
        <v>58</v>
      </c>
      <c r="C85" s="199">
        <v>29573439</v>
      </c>
      <c r="D85" s="199" t="s">
        <v>899</v>
      </c>
      <c r="E85" s="199" t="s">
        <v>891</v>
      </c>
      <c r="F85" s="200">
        <v>43579</v>
      </c>
      <c r="G85" s="200">
        <v>43737</v>
      </c>
      <c r="H85" s="199">
        <v>1331318</v>
      </c>
      <c r="I85" s="199">
        <v>1331318</v>
      </c>
      <c r="J85" s="199">
        <v>0.71</v>
      </c>
      <c r="K85" s="199">
        <f t="shared" si="0"/>
        <v>945.24</v>
      </c>
    </row>
    <row r="86" spans="2:11" x14ac:dyDescent="0.25">
      <c r="B86" s="198">
        <v>59</v>
      </c>
      <c r="C86" s="199">
        <v>29882822</v>
      </c>
      <c r="D86" s="199" t="s">
        <v>900</v>
      </c>
      <c r="E86" s="199" t="s">
        <v>884</v>
      </c>
      <c r="F86" s="200">
        <v>43556</v>
      </c>
      <c r="G86" s="200">
        <v>43799</v>
      </c>
      <c r="H86" s="199">
        <v>6847</v>
      </c>
      <c r="I86" s="199">
        <v>6847</v>
      </c>
      <c r="J86" s="199">
        <v>0.71</v>
      </c>
      <c r="K86" s="199">
        <f t="shared" si="0"/>
        <v>4.8600000000000003</v>
      </c>
    </row>
    <row r="87" spans="2:11" x14ac:dyDescent="0.25">
      <c r="B87" s="198">
        <v>60</v>
      </c>
      <c r="C87" s="199">
        <v>29882822</v>
      </c>
      <c r="D87" s="199" t="s">
        <v>900</v>
      </c>
      <c r="E87" s="199" t="s">
        <v>885</v>
      </c>
      <c r="F87" s="200">
        <v>43556</v>
      </c>
      <c r="G87" s="200">
        <v>43799</v>
      </c>
      <c r="H87" s="199">
        <v>33537</v>
      </c>
      <c r="I87" s="199">
        <v>33537</v>
      </c>
      <c r="J87" s="199">
        <v>0.71</v>
      </c>
      <c r="K87" s="199">
        <f t="shared" si="0"/>
        <v>23.81</v>
      </c>
    </row>
    <row r="88" spans="2:11" x14ac:dyDescent="0.25">
      <c r="B88" s="198">
        <v>61</v>
      </c>
      <c r="C88" s="199">
        <v>29882822</v>
      </c>
      <c r="D88" s="199" t="s">
        <v>900</v>
      </c>
      <c r="E88" s="199" t="s">
        <v>877</v>
      </c>
      <c r="F88" s="200">
        <v>43556</v>
      </c>
      <c r="G88" s="200">
        <v>43799</v>
      </c>
      <c r="H88" s="199">
        <v>11401</v>
      </c>
      <c r="I88" s="199">
        <v>11401</v>
      </c>
      <c r="J88" s="199">
        <v>0.71</v>
      </c>
      <c r="K88" s="199">
        <f t="shared" si="0"/>
        <v>8.09</v>
      </c>
    </row>
    <row r="89" spans="2:11" x14ac:dyDescent="0.25">
      <c r="B89" s="198">
        <v>62</v>
      </c>
      <c r="C89" s="199">
        <v>29882822</v>
      </c>
      <c r="D89" s="199" t="s">
        <v>900</v>
      </c>
      <c r="E89" s="199" t="s">
        <v>878</v>
      </c>
      <c r="F89" s="200">
        <v>43556</v>
      </c>
      <c r="G89" s="200">
        <v>43799</v>
      </c>
      <c r="H89" s="199">
        <v>7445</v>
      </c>
      <c r="I89" s="199">
        <v>7445</v>
      </c>
      <c r="J89" s="199">
        <v>0.71</v>
      </c>
      <c r="K89" s="199">
        <f t="shared" si="0"/>
        <v>5.29</v>
      </c>
    </row>
    <row r="90" spans="2:11" x14ac:dyDescent="0.25">
      <c r="B90" s="198">
        <v>63</v>
      </c>
      <c r="C90" s="199">
        <v>29882822</v>
      </c>
      <c r="D90" s="199" t="s">
        <v>900</v>
      </c>
      <c r="E90" s="199" t="s">
        <v>886</v>
      </c>
      <c r="F90" s="200">
        <v>43556</v>
      </c>
      <c r="G90" s="200">
        <v>43799</v>
      </c>
      <c r="H90" s="199">
        <v>53584</v>
      </c>
      <c r="I90" s="199">
        <v>53584</v>
      </c>
      <c r="J90" s="199">
        <v>0.71</v>
      </c>
      <c r="K90" s="199">
        <f t="shared" si="0"/>
        <v>38.04</v>
      </c>
    </row>
    <row r="91" spans="2:11" x14ac:dyDescent="0.25">
      <c r="B91" s="198">
        <v>64</v>
      </c>
      <c r="C91" s="199">
        <v>29882822</v>
      </c>
      <c r="D91" s="199" t="s">
        <v>900</v>
      </c>
      <c r="E91" s="199" t="s">
        <v>887</v>
      </c>
      <c r="F91" s="200">
        <v>43556</v>
      </c>
      <c r="G91" s="200">
        <v>43799</v>
      </c>
      <c r="H91" s="199">
        <v>4878</v>
      </c>
      <c r="I91" s="199">
        <v>4878</v>
      </c>
      <c r="J91" s="199">
        <v>0.71</v>
      </c>
      <c r="K91" s="199">
        <f t="shared" si="0"/>
        <v>3.46</v>
      </c>
    </row>
    <row r="92" spans="2:11" x14ac:dyDescent="0.25">
      <c r="B92" s="198">
        <v>65</v>
      </c>
      <c r="C92" s="199">
        <v>29882822</v>
      </c>
      <c r="D92" s="199" t="s">
        <v>900</v>
      </c>
      <c r="E92" s="199" t="s">
        <v>879</v>
      </c>
      <c r="F92" s="200">
        <v>43556</v>
      </c>
      <c r="G92" s="200">
        <v>43799</v>
      </c>
      <c r="H92" s="199">
        <v>11779</v>
      </c>
      <c r="I92" s="199">
        <v>11779</v>
      </c>
      <c r="J92" s="199">
        <v>0.71</v>
      </c>
      <c r="K92" s="199">
        <f t="shared" ref="K92:K155" si="1">ROUND(I92*(J92/1000),2)</f>
        <v>8.36</v>
      </c>
    </row>
    <row r="93" spans="2:11" x14ac:dyDescent="0.25">
      <c r="B93" s="198">
        <v>66</v>
      </c>
      <c r="C93" s="199">
        <v>29882822</v>
      </c>
      <c r="D93" s="199" t="s">
        <v>900</v>
      </c>
      <c r="E93" s="199" t="s">
        <v>880</v>
      </c>
      <c r="F93" s="200">
        <v>43556</v>
      </c>
      <c r="G93" s="200">
        <v>43799</v>
      </c>
      <c r="H93" s="199">
        <v>50439</v>
      </c>
      <c r="I93" s="199">
        <v>50439</v>
      </c>
      <c r="J93" s="199">
        <v>0.71</v>
      </c>
      <c r="K93" s="199">
        <f t="shared" si="1"/>
        <v>35.81</v>
      </c>
    </row>
    <row r="94" spans="2:11" x14ac:dyDescent="0.25">
      <c r="B94" s="198">
        <v>67</v>
      </c>
      <c r="C94" s="199">
        <v>29882822</v>
      </c>
      <c r="D94" s="199" t="s">
        <v>900</v>
      </c>
      <c r="E94" s="199" t="s">
        <v>881</v>
      </c>
      <c r="F94" s="200">
        <v>43556</v>
      </c>
      <c r="G94" s="200">
        <v>43799</v>
      </c>
      <c r="H94" s="199">
        <v>324814</v>
      </c>
      <c r="I94" s="199">
        <v>324814</v>
      </c>
      <c r="J94" s="199">
        <v>0.71</v>
      </c>
      <c r="K94" s="199">
        <f t="shared" si="1"/>
        <v>230.62</v>
      </c>
    </row>
    <row r="95" spans="2:11" x14ac:dyDescent="0.25">
      <c r="B95" s="198">
        <v>68</v>
      </c>
      <c r="C95" s="199">
        <v>29882822</v>
      </c>
      <c r="D95" s="199" t="s">
        <v>900</v>
      </c>
      <c r="E95" s="199" t="s">
        <v>56</v>
      </c>
      <c r="F95" s="200">
        <v>43556</v>
      </c>
      <c r="G95" s="200">
        <v>43799</v>
      </c>
      <c r="H95" s="199">
        <v>59274</v>
      </c>
      <c r="I95" s="199">
        <v>59274</v>
      </c>
      <c r="J95" s="199">
        <v>0.71</v>
      </c>
      <c r="K95" s="199">
        <f t="shared" si="1"/>
        <v>42.08</v>
      </c>
    </row>
    <row r="96" spans="2:11" x14ac:dyDescent="0.25">
      <c r="B96" s="198">
        <v>69</v>
      </c>
      <c r="C96" s="199">
        <v>29882822</v>
      </c>
      <c r="D96" s="199" t="s">
        <v>900</v>
      </c>
      <c r="E96" s="199" t="s">
        <v>888</v>
      </c>
      <c r="F96" s="200">
        <v>43556</v>
      </c>
      <c r="G96" s="200">
        <v>43799</v>
      </c>
      <c r="H96" s="199">
        <v>56136</v>
      </c>
      <c r="I96" s="199">
        <v>56136</v>
      </c>
      <c r="J96" s="199">
        <v>0.71</v>
      </c>
      <c r="K96" s="199">
        <f t="shared" si="1"/>
        <v>39.86</v>
      </c>
    </row>
    <row r="97" spans="2:11" x14ac:dyDescent="0.25">
      <c r="B97" s="198">
        <v>70</v>
      </c>
      <c r="C97" s="199">
        <v>29882822</v>
      </c>
      <c r="D97" s="199" t="s">
        <v>900</v>
      </c>
      <c r="E97" s="199" t="s">
        <v>889</v>
      </c>
      <c r="F97" s="200">
        <v>43556</v>
      </c>
      <c r="G97" s="200">
        <v>43799</v>
      </c>
      <c r="H97" s="199">
        <v>21116</v>
      </c>
      <c r="I97" s="199">
        <v>21116</v>
      </c>
      <c r="J97" s="199">
        <v>0.71</v>
      </c>
      <c r="K97" s="199">
        <f t="shared" si="1"/>
        <v>14.99</v>
      </c>
    </row>
    <row r="98" spans="2:11" x14ac:dyDescent="0.25">
      <c r="B98" s="198">
        <v>71</v>
      </c>
      <c r="C98" s="199">
        <v>29882822</v>
      </c>
      <c r="D98" s="199" t="s">
        <v>900</v>
      </c>
      <c r="E98" s="199" t="s">
        <v>890</v>
      </c>
      <c r="F98" s="200">
        <v>43556</v>
      </c>
      <c r="G98" s="200">
        <v>43799</v>
      </c>
      <c r="H98" s="199">
        <v>79836</v>
      </c>
      <c r="I98" s="199">
        <v>79836</v>
      </c>
      <c r="J98" s="199">
        <v>0.71</v>
      </c>
      <c r="K98" s="199">
        <f t="shared" si="1"/>
        <v>56.68</v>
      </c>
    </row>
    <row r="99" spans="2:11" x14ac:dyDescent="0.25">
      <c r="B99" s="198">
        <v>72</v>
      </c>
      <c r="C99" s="199">
        <v>29882822</v>
      </c>
      <c r="D99" s="199" t="s">
        <v>900</v>
      </c>
      <c r="E99" s="199" t="s">
        <v>891</v>
      </c>
      <c r="F99" s="200">
        <v>43556</v>
      </c>
      <c r="G99" s="200">
        <v>43799</v>
      </c>
      <c r="H99" s="199">
        <v>75430</v>
      </c>
      <c r="I99" s="199">
        <v>75430</v>
      </c>
      <c r="J99" s="199">
        <v>0.71</v>
      </c>
      <c r="K99" s="199">
        <f t="shared" si="1"/>
        <v>53.56</v>
      </c>
    </row>
    <row r="100" spans="2:11" x14ac:dyDescent="0.25">
      <c r="B100" s="198">
        <v>73</v>
      </c>
      <c r="C100" s="199">
        <v>29882822</v>
      </c>
      <c r="D100" s="199" t="s">
        <v>900</v>
      </c>
      <c r="E100" s="199" t="s">
        <v>901</v>
      </c>
      <c r="F100" s="200">
        <v>43556</v>
      </c>
      <c r="G100" s="200">
        <v>43799</v>
      </c>
      <c r="H100" s="199">
        <v>7069</v>
      </c>
      <c r="I100" s="199">
        <v>7069</v>
      </c>
      <c r="J100" s="199">
        <v>0.71</v>
      </c>
      <c r="K100" s="199">
        <f t="shared" si="1"/>
        <v>5.0199999999999996</v>
      </c>
    </row>
    <row r="101" spans="2:11" x14ac:dyDescent="0.25">
      <c r="B101" s="198">
        <v>74</v>
      </c>
      <c r="C101" s="199">
        <v>30307557</v>
      </c>
      <c r="D101" s="199" t="s">
        <v>902</v>
      </c>
      <c r="E101" s="199" t="s">
        <v>884</v>
      </c>
      <c r="F101" s="200">
        <v>43556</v>
      </c>
      <c r="G101" s="200">
        <v>43738</v>
      </c>
      <c r="H101" s="199">
        <v>3123</v>
      </c>
      <c r="I101" s="199">
        <v>3123</v>
      </c>
      <c r="J101" s="199">
        <v>0.71</v>
      </c>
      <c r="K101" s="199">
        <f t="shared" si="1"/>
        <v>2.2200000000000002</v>
      </c>
    </row>
    <row r="102" spans="2:11" x14ac:dyDescent="0.25">
      <c r="B102" s="198">
        <v>75</v>
      </c>
      <c r="C102" s="199">
        <v>30307557</v>
      </c>
      <c r="D102" s="199" t="s">
        <v>902</v>
      </c>
      <c r="E102" s="199" t="s">
        <v>885</v>
      </c>
      <c r="F102" s="200">
        <v>43556</v>
      </c>
      <c r="G102" s="200">
        <v>43738</v>
      </c>
      <c r="H102" s="199">
        <v>16224</v>
      </c>
      <c r="I102" s="199">
        <v>16224</v>
      </c>
      <c r="J102" s="199">
        <v>0.71</v>
      </c>
      <c r="K102" s="199">
        <f t="shared" si="1"/>
        <v>11.52</v>
      </c>
    </row>
    <row r="103" spans="2:11" x14ac:dyDescent="0.25">
      <c r="B103" s="198">
        <v>76</v>
      </c>
      <c r="C103" s="199">
        <v>30307557</v>
      </c>
      <c r="D103" s="199" t="s">
        <v>902</v>
      </c>
      <c r="E103" s="199" t="s">
        <v>877</v>
      </c>
      <c r="F103" s="200">
        <v>43556</v>
      </c>
      <c r="G103" s="200">
        <v>43738</v>
      </c>
      <c r="H103" s="199">
        <v>6203</v>
      </c>
      <c r="I103" s="199">
        <v>6203</v>
      </c>
      <c r="J103" s="199">
        <v>0.71</v>
      </c>
      <c r="K103" s="199">
        <f t="shared" si="1"/>
        <v>4.4000000000000004</v>
      </c>
    </row>
    <row r="104" spans="2:11" x14ac:dyDescent="0.25">
      <c r="B104" s="198">
        <v>77</v>
      </c>
      <c r="C104" s="199">
        <v>30307557</v>
      </c>
      <c r="D104" s="199" t="s">
        <v>902</v>
      </c>
      <c r="E104" s="199" t="s">
        <v>878</v>
      </c>
      <c r="F104" s="200">
        <v>43556</v>
      </c>
      <c r="G104" s="200">
        <v>43738</v>
      </c>
      <c r="H104" s="199">
        <v>3811</v>
      </c>
      <c r="I104" s="199">
        <v>3811</v>
      </c>
      <c r="J104" s="199">
        <v>0.71</v>
      </c>
      <c r="K104" s="199">
        <f t="shared" si="1"/>
        <v>2.71</v>
      </c>
    </row>
    <row r="105" spans="2:11" x14ac:dyDescent="0.25">
      <c r="B105" s="198">
        <v>78</v>
      </c>
      <c r="C105" s="199">
        <v>30307557</v>
      </c>
      <c r="D105" s="199" t="s">
        <v>902</v>
      </c>
      <c r="E105" s="199" t="s">
        <v>886</v>
      </c>
      <c r="F105" s="200">
        <v>43556</v>
      </c>
      <c r="G105" s="200">
        <v>43738</v>
      </c>
      <c r="H105" s="199">
        <v>22767</v>
      </c>
      <c r="I105" s="199">
        <v>22767</v>
      </c>
      <c r="J105" s="199">
        <v>0.71</v>
      </c>
      <c r="K105" s="199">
        <f t="shared" si="1"/>
        <v>16.16</v>
      </c>
    </row>
    <row r="106" spans="2:11" x14ac:dyDescent="0.25">
      <c r="B106" s="198">
        <v>79</v>
      </c>
      <c r="C106" s="199">
        <v>30307557</v>
      </c>
      <c r="D106" s="199" t="s">
        <v>902</v>
      </c>
      <c r="E106" s="199" t="s">
        <v>887</v>
      </c>
      <c r="F106" s="200">
        <v>43556</v>
      </c>
      <c r="G106" s="200">
        <v>43738</v>
      </c>
      <c r="H106" s="199">
        <v>1888</v>
      </c>
      <c r="I106" s="199">
        <v>1888</v>
      </c>
      <c r="J106" s="199">
        <v>0.71</v>
      </c>
      <c r="K106" s="199">
        <f t="shared" si="1"/>
        <v>1.34</v>
      </c>
    </row>
    <row r="107" spans="2:11" x14ac:dyDescent="0.25">
      <c r="B107" s="198">
        <v>80</v>
      </c>
      <c r="C107" s="199">
        <v>30307557</v>
      </c>
      <c r="D107" s="199" t="s">
        <v>902</v>
      </c>
      <c r="E107" s="199" t="s">
        <v>879</v>
      </c>
      <c r="F107" s="200">
        <v>43556</v>
      </c>
      <c r="G107" s="200">
        <v>43738</v>
      </c>
      <c r="H107" s="199">
        <v>6196</v>
      </c>
      <c r="I107" s="199">
        <v>6196</v>
      </c>
      <c r="J107" s="199">
        <v>0.71</v>
      </c>
      <c r="K107" s="199">
        <f t="shared" si="1"/>
        <v>4.4000000000000004</v>
      </c>
    </row>
    <row r="108" spans="2:11" x14ac:dyDescent="0.25">
      <c r="B108" s="198">
        <v>81</v>
      </c>
      <c r="C108" s="199">
        <v>30307557</v>
      </c>
      <c r="D108" s="199" t="s">
        <v>902</v>
      </c>
      <c r="E108" s="199" t="s">
        <v>880</v>
      </c>
      <c r="F108" s="200">
        <v>43556</v>
      </c>
      <c r="G108" s="200">
        <v>43738</v>
      </c>
      <c r="H108" s="199">
        <v>30441</v>
      </c>
      <c r="I108" s="199">
        <v>30441</v>
      </c>
      <c r="J108" s="199">
        <v>0.71</v>
      </c>
      <c r="K108" s="199">
        <f t="shared" si="1"/>
        <v>21.61</v>
      </c>
    </row>
    <row r="109" spans="2:11" x14ac:dyDescent="0.25">
      <c r="B109" s="198">
        <v>82</v>
      </c>
      <c r="C109" s="199">
        <v>30307557</v>
      </c>
      <c r="D109" s="199" t="s">
        <v>902</v>
      </c>
      <c r="E109" s="199" t="s">
        <v>881</v>
      </c>
      <c r="F109" s="200">
        <v>43556</v>
      </c>
      <c r="G109" s="200">
        <v>43738</v>
      </c>
      <c r="H109" s="199">
        <v>24002</v>
      </c>
      <c r="I109" s="199">
        <v>24002</v>
      </c>
      <c r="J109" s="199">
        <v>0.71</v>
      </c>
      <c r="K109" s="199">
        <f t="shared" si="1"/>
        <v>17.04</v>
      </c>
    </row>
    <row r="110" spans="2:11" x14ac:dyDescent="0.25">
      <c r="B110" s="198">
        <v>83</v>
      </c>
      <c r="C110" s="199">
        <v>30307557</v>
      </c>
      <c r="D110" s="199" t="s">
        <v>902</v>
      </c>
      <c r="E110" s="199" t="s">
        <v>56</v>
      </c>
      <c r="F110" s="200">
        <v>43556</v>
      </c>
      <c r="G110" s="200">
        <v>43738</v>
      </c>
      <c r="H110" s="199">
        <v>24958</v>
      </c>
      <c r="I110" s="199">
        <v>24958</v>
      </c>
      <c r="J110" s="199">
        <v>0.71</v>
      </c>
      <c r="K110" s="199">
        <f t="shared" si="1"/>
        <v>17.72</v>
      </c>
    </row>
    <row r="111" spans="2:11" x14ac:dyDescent="0.25">
      <c r="B111" s="198">
        <v>84</v>
      </c>
      <c r="C111" s="199">
        <v>30307557</v>
      </c>
      <c r="D111" s="199" t="s">
        <v>902</v>
      </c>
      <c r="E111" s="199" t="s">
        <v>888</v>
      </c>
      <c r="F111" s="200">
        <v>43556</v>
      </c>
      <c r="G111" s="200">
        <v>43738</v>
      </c>
      <c r="H111" s="199">
        <v>23524</v>
      </c>
      <c r="I111" s="199">
        <v>23524</v>
      </c>
      <c r="J111" s="199">
        <v>0.71</v>
      </c>
      <c r="K111" s="199">
        <f t="shared" si="1"/>
        <v>16.7</v>
      </c>
    </row>
    <row r="112" spans="2:11" x14ac:dyDescent="0.25">
      <c r="B112" s="198">
        <v>85</v>
      </c>
      <c r="C112" s="199">
        <v>30307557</v>
      </c>
      <c r="D112" s="199" t="s">
        <v>902</v>
      </c>
      <c r="E112" s="199" t="s">
        <v>889</v>
      </c>
      <c r="F112" s="200">
        <v>43556</v>
      </c>
      <c r="G112" s="200">
        <v>43738</v>
      </c>
      <c r="H112" s="199">
        <v>9888</v>
      </c>
      <c r="I112" s="199">
        <v>9888</v>
      </c>
      <c r="J112" s="199">
        <v>0.71</v>
      </c>
      <c r="K112" s="199">
        <f t="shared" si="1"/>
        <v>7.02</v>
      </c>
    </row>
    <row r="113" spans="2:11" x14ac:dyDescent="0.25">
      <c r="B113" s="198">
        <v>86</v>
      </c>
      <c r="C113" s="199">
        <v>30307557</v>
      </c>
      <c r="D113" s="199" t="s">
        <v>902</v>
      </c>
      <c r="E113" s="199" t="s">
        <v>890</v>
      </c>
      <c r="F113" s="200">
        <v>43556</v>
      </c>
      <c r="G113" s="200">
        <v>43738</v>
      </c>
      <c r="H113" s="199">
        <v>38138</v>
      </c>
      <c r="I113" s="199">
        <v>38138</v>
      </c>
      <c r="J113" s="199">
        <v>0.71</v>
      </c>
      <c r="K113" s="199">
        <f t="shared" si="1"/>
        <v>27.08</v>
      </c>
    </row>
    <row r="114" spans="2:11" x14ac:dyDescent="0.25">
      <c r="B114" s="198">
        <v>87</v>
      </c>
      <c r="C114" s="199">
        <v>30307557</v>
      </c>
      <c r="D114" s="199" t="s">
        <v>902</v>
      </c>
      <c r="E114" s="199" t="s">
        <v>891</v>
      </c>
      <c r="F114" s="200">
        <v>43556</v>
      </c>
      <c r="G114" s="200">
        <v>43738</v>
      </c>
      <c r="H114" s="199">
        <v>43326</v>
      </c>
      <c r="I114" s="199">
        <v>43326</v>
      </c>
      <c r="J114" s="199">
        <v>0.71</v>
      </c>
      <c r="K114" s="199">
        <f t="shared" si="1"/>
        <v>30.76</v>
      </c>
    </row>
    <row r="115" spans="2:11" x14ac:dyDescent="0.25">
      <c r="B115" s="198">
        <v>88</v>
      </c>
      <c r="C115" s="199">
        <v>30476298</v>
      </c>
      <c r="D115" s="199" t="s">
        <v>903</v>
      </c>
      <c r="E115" s="199" t="s">
        <v>877</v>
      </c>
      <c r="F115" s="200">
        <v>43563</v>
      </c>
      <c r="G115" s="200">
        <v>43738</v>
      </c>
      <c r="H115" s="199">
        <v>3918</v>
      </c>
      <c r="I115" s="199">
        <v>3918</v>
      </c>
      <c r="J115" s="199">
        <v>0.71</v>
      </c>
      <c r="K115" s="199">
        <f t="shared" si="1"/>
        <v>2.78</v>
      </c>
    </row>
    <row r="116" spans="2:11" x14ac:dyDescent="0.25">
      <c r="B116" s="198">
        <v>89</v>
      </c>
      <c r="C116" s="199">
        <v>30476298</v>
      </c>
      <c r="D116" s="199" t="s">
        <v>903</v>
      </c>
      <c r="E116" s="199" t="s">
        <v>878</v>
      </c>
      <c r="F116" s="200">
        <v>43563</v>
      </c>
      <c r="G116" s="200">
        <v>43738</v>
      </c>
      <c r="H116" s="199">
        <v>6</v>
      </c>
      <c r="I116" s="199">
        <v>6</v>
      </c>
      <c r="J116" s="199">
        <v>0.71</v>
      </c>
      <c r="K116" s="199">
        <f t="shared" si="1"/>
        <v>0</v>
      </c>
    </row>
    <row r="117" spans="2:11" x14ac:dyDescent="0.25">
      <c r="B117" s="198">
        <v>90</v>
      </c>
      <c r="C117" s="199">
        <v>30476298</v>
      </c>
      <c r="D117" s="199" t="s">
        <v>903</v>
      </c>
      <c r="E117" s="199" t="s">
        <v>879</v>
      </c>
      <c r="F117" s="200">
        <v>43563</v>
      </c>
      <c r="G117" s="200">
        <v>43738</v>
      </c>
      <c r="H117" s="199">
        <v>4056</v>
      </c>
      <c r="I117" s="199">
        <v>4056</v>
      </c>
      <c r="J117" s="199">
        <v>0.71</v>
      </c>
      <c r="K117" s="199">
        <f t="shared" si="1"/>
        <v>2.88</v>
      </c>
    </row>
    <row r="118" spans="2:11" x14ac:dyDescent="0.25">
      <c r="B118" s="198">
        <v>91</v>
      </c>
      <c r="C118" s="199">
        <v>30476298</v>
      </c>
      <c r="D118" s="199" t="s">
        <v>903</v>
      </c>
      <c r="E118" s="199" t="s">
        <v>880</v>
      </c>
      <c r="F118" s="200">
        <v>43563</v>
      </c>
      <c r="G118" s="200">
        <v>43738</v>
      </c>
      <c r="H118" s="199">
        <v>19836</v>
      </c>
      <c r="I118" s="199">
        <v>19836</v>
      </c>
      <c r="J118" s="199">
        <v>0.71</v>
      </c>
      <c r="K118" s="199">
        <f t="shared" si="1"/>
        <v>14.08</v>
      </c>
    </row>
    <row r="119" spans="2:11" x14ac:dyDescent="0.25">
      <c r="B119" s="198">
        <v>92</v>
      </c>
      <c r="C119" s="199">
        <v>30476298</v>
      </c>
      <c r="D119" s="199" t="s">
        <v>903</v>
      </c>
      <c r="E119" s="199" t="s">
        <v>881</v>
      </c>
      <c r="F119" s="200">
        <v>43563</v>
      </c>
      <c r="G119" s="200">
        <v>43738</v>
      </c>
      <c r="H119" s="199">
        <v>15048</v>
      </c>
      <c r="I119" s="199">
        <v>15048</v>
      </c>
      <c r="J119" s="199">
        <v>0.71</v>
      </c>
      <c r="K119" s="199">
        <f t="shared" si="1"/>
        <v>10.68</v>
      </c>
    </row>
    <row r="120" spans="2:11" x14ac:dyDescent="0.25">
      <c r="B120" s="198">
        <v>93</v>
      </c>
      <c r="C120" s="199">
        <v>30476298</v>
      </c>
      <c r="D120" s="199" t="s">
        <v>903</v>
      </c>
      <c r="E120" s="199" t="s">
        <v>891</v>
      </c>
      <c r="F120" s="200">
        <v>43563</v>
      </c>
      <c r="G120" s="200">
        <v>43738</v>
      </c>
      <c r="H120" s="199">
        <v>25973</v>
      </c>
      <c r="I120" s="199">
        <v>25973</v>
      </c>
      <c r="J120" s="199">
        <v>0.71</v>
      </c>
      <c r="K120" s="199">
        <f t="shared" si="1"/>
        <v>18.440000000000001</v>
      </c>
    </row>
    <row r="121" spans="2:11" x14ac:dyDescent="0.25">
      <c r="B121" s="198">
        <v>94</v>
      </c>
      <c r="C121" s="199">
        <v>30565181</v>
      </c>
      <c r="D121" s="199" t="s">
        <v>904</v>
      </c>
      <c r="E121" s="199" t="s">
        <v>877</v>
      </c>
      <c r="F121" s="200">
        <v>43558</v>
      </c>
      <c r="G121" s="200">
        <v>43646</v>
      </c>
      <c r="H121" s="199">
        <v>5768</v>
      </c>
      <c r="I121" s="199">
        <v>5768</v>
      </c>
      <c r="J121" s="199">
        <v>0.71</v>
      </c>
      <c r="K121" s="199">
        <f t="shared" si="1"/>
        <v>4.0999999999999996</v>
      </c>
    </row>
    <row r="122" spans="2:11" x14ac:dyDescent="0.25">
      <c r="B122" s="198">
        <v>95</v>
      </c>
      <c r="C122" s="199">
        <v>30565181</v>
      </c>
      <c r="D122" s="199" t="s">
        <v>904</v>
      </c>
      <c r="E122" s="199" t="s">
        <v>878</v>
      </c>
      <c r="F122" s="200">
        <v>43558</v>
      </c>
      <c r="G122" s="200">
        <v>43646</v>
      </c>
      <c r="H122" s="199">
        <v>5</v>
      </c>
      <c r="I122" s="199">
        <v>5</v>
      </c>
      <c r="J122" s="199">
        <v>0.71</v>
      </c>
      <c r="K122" s="199">
        <f t="shared" si="1"/>
        <v>0</v>
      </c>
    </row>
    <row r="123" spans="2:11" x14ac:dyDescent="0.25">
      <c r="B123" s="198">
        <v>96</v>
      </c>
      <c r="C123" s="199">
        <v>30565181</v>
      </c>
      <c r="D123" s="199" t="s">
        <v>904</v>
      </c>
      <c r="E123" s="199" t="s">
        <v>879</v>
      </c>
      <c r="F123" s="200">
        <v>43558</v>
      </c>
      <c r="G123" s="200">
        <v>43646</v>
      </c>
      <c r="H123" s="199">
        <v>7976</v>
      </c>
      <c r="I123" s="199">
        <v>7976</v>
      </c>
      <c r="J123" s="199">
        <v>0.71</v>
      </c>
      <c r="K123" s="199">
        <f t="shared" si="1"/>
        <v>5.66</v>
      </c>
    </row>
    <row r="124" spans="2:11" x14ac:dyDescent="0.25">
      <c r="B124" s="198">
        <v>97</v>
      </c>
      <c r="C124" s="199">
        <v>30565181</v>
      </c>
      <c r="D124" s="199" t="s">
        <v>904</v>
      </c>
      <c r="E124" s="199" t="s">
        <v>880</v>
      </c>
      <c r="F124" s="200">
        <v>43558</v>
      </c>
      <c r="G124" s="200">
        <v>43646</v>
      </c>
      <c r="H124" s="199">
        <v>77711</v>
      </c>
      <c r="I124" s="199">
        <v>77711</v>
      </c>
      <c r="J124" s="199">
        <v>0.71</v>
      </c>
      <c r="K124" s="199">
        <f t="shared" si="1"/>
        <v>55.17</v>
      </c>
    </row>
    <row r="125" spans="2:11" x14ac:dyDescent="0.25">
      <c r="B125" s="198">
        <v>98</v>
      </c>
      <c r="C125" s="199">
        <v>30565181</v>
      </c>
      <c r="D125" s="199" t="s">
        <v>904</v>
      </c>
      <c r="E125" s="199" t="s">
        <v>881</v>
      </c>
      <c r="F125" s="200">
        <v>43558</v>
      </c>
      <c r="G125" s="200">
        <v>43646</v>
      </c>
      <c r="H125" s="199">
        <v>87646</v>
      </c>
      <c r="I125" s="199">
        <v>87646</v>
      </c>
      <c r="J125" s="199">
        <v>0.71</v>
      </c>
      <c r="K125" s="199">
        <f t="shared" si="1"/>
        <v>62.23</v>
      </c>
    </row>
    <row r="126" spans="2:11" x14ac:dyDescent="0.25">
      <c r="B126" s="198">
        <v>99</v>
      </c>
      <c r="C126" s="199">
        <v>30565181</v>
      </c>
      <c r="D126" s="199" t="s">
        <v>904</v>
      </c>
      <c r="E126" s="199" t="s">
        <v>891</v>
      </c>
      <c r="F126" s="200">
        <v>43558</v>
      </c>
      <c r="G126" s="200">
        <v>43646</v>
      </c>
      <c r="H126" s="199">
        <v>89663</v>
      </c>
      <c r="I126" s="199">
        <v>89663</v>
      </c>
      <c r="J126" s="199">
        <v>0.71</v>
      </c>
      <c r="K126" s="199">
        <f t="shared" si="1"/>
        <v>63.66</v>
      </c>
    </row>
    <row r="127" spans="2:11" x14ac:dyDescent="0.25">
      <c r="B127" s="198">
        <v>100</v>
      </c>
      <c r="C127" s="199">
        <v>30569415</v>
      </c>
      <c r="D127" s="199" t="s">
        <v>905</v>
      </c>
      <c r="E127" s="199" t="s">
        <v>877</v>
      </c>
      <c r="F127" s="200">
        <v>43558</v>
      </c>
      <c r="G127" s="200">
        <v>43646</v>
      </c>
      <c r="H127" s="199">
        <v>2802</v>
      </c>
      <c r="I127" s="199">
        <v>2802</v>
      </c>
      <c r="J127" s="199">
        <v>0.71</v>
      </c>
      <c r="K127" s="199">
        <f t="shared" si="1"/>
        <v>1.99</v>
      </c>
    </row>
    <row r="128" spans="2:11" x14ac:dyDescent="0.25">
      <c r="B128" s="198">
        <v>101</v>
      </c>
      <c r="C128" s="199">
        <v>30569415</v>
      </c>
      <c r="D128" s="199" t="s">
        <v>905</v>
      </c>
      <c r="E128" s="199" t="s">
        <v>878</v>
      </c>
      <c r="F128" s="200">
        <v>43558</v>
      </c>
      <c r="G128" s="200">
        <v>43646</v>
      </c>
      <c r="H128" s="199">
        <v>4</v>
      </c>
      <c r="I128" s="199">
        <v>4</v>
      </c>
      <c r="J128" s="199">
        <v>0.71</v>
      </c>
      <c r="K128" s="199">
        <f t="shared" si="1"/>
        <v>0</v>
      </c>
    </row>
    <row r="129" spans="2:11" x14ac:dyDescent="0.25">
      <c r="B129" s="198">
        <v>102</v>
      </c>
      <c r="C129" s="199">
        <v>30569415</v>
      </c>
      <c r="D129" s="199" t="s">
        <v>905</v>
      </c>
      <c r="E129" s="199" t="s">
        <v>879</v>
      </c>
      <c r="F129" s="200">
        <v>43558</v>
      </c>
      <c r="G129" s="200">
        <v>43646</v>
      </c>
      <c r="H129" s="199">
        <v>4958</v>
      </c>
      <c r="I129" s="199">
        <v>4958</v>
      </c>
      <c r="J129" s="199">
        <v>0.71</v>
      </c>
      <c r="K129" s="199">
        <f t="shared" si="1"/>
        <v>3.52</v>
      </c>
    </row>
    <row r="130" spans="2:11" x14ac:dyDescent="0.25">
      <c r="B130" s="198">
        <v>103</v>
      </c>
      <c r="C130" s="199">
        <v>30569415</v>
      </c>
      <c r="D130" s="199" t="s">
        <v>905</v>
      </c>
      <c r="E130" s="199" t="s">
        <v>880</v>
      </c>
      <c r="F130" s="200">
        <v>43558</v>
      </c>
      <c r="G130" s="200">
        <v>43646</v>
      </c>
      <c r="H130" s="199">
        <v>27186</v>
      </c>
      <c r="I130" s="199">
        <v>27186</v>
      </c>
      <c r="J130" s="199">
        <v>0.71</v>
      </c>
      <c r="K130" s="199">
        <f t="shared" si="1"/>
        <v>19.3</v>
      </c>
    </row>
    <row r="131" spans="2:11" x14ac:dyDescent="0.25">
      <c r="B131" s="198">
        <v>104</v>
      </c>
      <c r="C131" s="199">
        <v>30569415</v>
      </c>
      <c r="D131" s="199" t="s">
        <v>905</v>
      </c>
      <c r="E131" s="199" t="s">
        <v>881</v>
      </c>
      <c r="F131" s="200">
        <v>43558</v>
      </c>
      <c r="G131" s="200">
        <v>43646</v>
      </c>
      <c r="H131" s="199">
        <v>17031</v>
      </c>
      <c r="I131" s="199">
        <v>17031</v>
      </c>
      <c r="J131" s="199">
        <v>0.71</v>
      </c>
      <c r="K131" s="199">
        <f t="shared" si="1"/>
        <v>12.09</v>
      </c>
    </row>
    <row r="132" spans="2:11" x14ac:dyDescent="0.25">
      <c r="B132" s="198">
        <v>105</v>
      </c>
      <c r="C132" s="199">
        <v>30569415</v>
      </c>
      <c r="D132" s="199" t="s">
        <v>905</v>
      </c>
      <c r="E132" s="199" t="s">
        <v>891</v>
      </c>
      <c r="F132" s="200">
        <v>43558</v>
      </c>
      <c r="G132" s="200">
        <v>43646</v>
      </c>
      <c r="H132" s="199">
        <v>42814</v>
      </c>
      <c r="I132" s="199">
        <v>42814</v>
      </c>
      <c r="J132" s="199">
        <v>0.71</v>
      </c>
      <c r="K132" s="199">
        <f t="shared" si="1"/>
        <v>30.4</v>
      </c>
    </row>
    <row r="133" spans="2:11" x14ac:dyDescent="0.25">
      <c r="B133" s="198">
        <v>106</v>
      </c>
      <c r="C133" s="199">
        <v>30814231</v>
      </c>
      <c r="D133" s="199" t="s">
        <v>906</v>
      </c>
      <c r="E133" s="199" t="s">
        <v>877</v>
      </c>
      <c r="F133" s="200">
        <v>43559</v>
      </c>
      <c r="G133" s="200">
        <v>43738</v>
      </c>
      <c r="H133" s="199">
        <v>4273</v>
      </c>
      <c r="I133" s="199">
        <v>4273</v>
      </c>
      <c r="J133" s="199">
        <v>0.71</v>
      </c>
      <c r="K133" s="199">
        <f t="shared" si="1"/>
        <v>3.03</v>
      </c>
    </row>
    <row r="134" spans="2:11" x14ac:dyDescent="0.25">
      <c r="B134" s="198">
        <v>107</v>
      </c>
      <c r="C134" s="199">
        <v>30814231</v>
      </c>
      <c r="D134" s="199" t="s">
        <v>906</v>
      </c>
      <c r="E134" s="199" t="s">
        <v>878</v>
      </c>
      <c r="F134" s="200">
        <v>43559</v>
      </c>
      <c r="G134" s="200">
        <v>43738</v>
      </c>
      <c r="H134" s="199">
        <v>3</v>
      </c>
      <c r="I134" s="199">
        <v>3</v>
      </c>
      <c r="J134" s="199">
        <v>0.71</v>
      </c>
      <c r="K134" s="199">
        <f t="shared" si="1"/>
        <v>0</v>
      </c>
    </row>
    <row r="135" spans="2:11" x14ac:dyDescent="0.25">
      <c r="B135" s="198">
        <v>108</v>
      </c>
      <c r="C135" s="199">
        <v>30814231</v>
      </c>
      <c r="D135" s="199" t="s">
        <v>906</v>
      </c>
      <c r="E135" s="199" t="s">
        <v>879</v>
      </c>
      <c r="F135" s="200">
        <v>43559</v>
      </c>
      <c r="G135" s="200">
        <v>43738</v>
      </c>
      <c r="H135" s="199">
        <v>5296</v>
      </c>
      <c r="I135" s="199">
        <v>5296</v>
      </c>
      <c r="J135" s="199">
        <v>0.71</v>
      </c>
      <c r="K135" s="199">
        <f t="shared" si="1"/>
        <v>3.76</v>
      </c>
    </row>
    <row r="136" spans="2:11" x14ac:dyDescent="0.25">
      <c r="B136" s="198">
        <v>109</v>
      </c>
      <c r="C136" s="199">
        <v>30814231</v>
      </c>
      <c r="D136" s="199" t="s">
        <v>906</v>
      </c>
      <c r="E136" s="199" t="s">
        <v>880</v>
      </c>
      <c r="F136" s="200">
        <v>43559</v>
      </c>
      <c r="G136" s="200">
        <v>43738</v>
      </c>
      <c r="H136" s="199">
        <v>22466</v>
      </c>
      <c r="I136" s="199">
        <v>22466</v>
      </c>
      <c r="J136" s="199">
        <v>0.71</v>
      </c>
      <c r="K136" s="199">
        <f t="shared" si="1"/>
        <v>15.95</v>
      </c>
    </row>
    <row r="137" spans="2:11" x14ac:dyDescent="0.25">
      <c r="B137" s="198">
        <v>110</v>
      </c>
      <c r="C137" s="199">
        <v>30814231</v>
      </c>
      <c r="D137" s="199" t="s">
        <v>906</v>
      </c>
      <c r="E137" s="199" t="s">
        <v>881</v>
      </c>
      <c r="F137" s="200">
        <v>43559</v>
      </c>
      <c r="G137" s="200">
        <v>43738</v>
      </c>
      <c r="H137" s="199">
        <v>19035</v>
      </c>
      <c r="I137" s="199">
        <v>19035</v>
      </c>
      <c r="J137" s="199">
        <v>0.71</v>
      </c>
      <c r="K137" s="199">
        <f t="shared" si="1"/>
        <v>13.51</v>
      </c>
    </row>
    <row r="138" spans="2:11" x14ac:dyDescent="0.25">
      <c r="B138" s="198">
        <v>111</v>
      </c>
      <c r="C138" s="199">
        <v>30814231</v>
      </c>
      <c r="D138" s="199" t="s">
        <v>906</v>
      </c>
      <c r="E138" s="199" t="s">
        <v>891</v>
      </c>
      <c r="F138" s="200">
        <v>43559</v>
      </c>
      <c r="G138" s="200">
        <v>43738</v>
      </c>
      <c r="H138" s="199">
        <v>28526</v>
      </c>
      <c r="I138" s="199">
        <v>28526</v>
      </c>
      <c r="J138" s="199">
        <v>0.71</v>
      </c>
      <c r="K138" s="199">
        <f t="shared" si="1"/>
        <v>20.25</v>
      </c>
    </row>
    <row r="139" spans="2:11" x14ac:dyDescent="0.25">
      <c r="B139" s="198">
        <v>112</v>
      </c>
      <c r="C139" s="199">
        <v>30879054</v>
      </c>
      <c r="D139" s="199" t="s">
        <v>907</v>
      </c>
      <c r="E139" s="199" t="s">
        <v>881</v>
      </c>
      <c r="F139" s="200">
        <v>43557</v>
      </c>
      <c r="G139" s="200">
        <v>43646</v>
      </c>
      <c r="H139" s="199">
        <v>361898</v>
      </c>
      <c r="I139" s="199">
        <v>361898</v>
      </c>
      <c r="J139" s="199">
        <v>0.71</v>
      </c>
      <c r="K139" s="199">
        <f t="shared" si="1"/>
        <v>256.95</v>
      </c>
    </row>
    <row r="140" spans="2:11" x14ac:dyDescent="0.25">
      <c r="B140" s="198">
        <v>113</v>
      </c>
      <c r="C140" s="199">
        <v>30881575</v>
      </c>
      <c r="D140" s="199" t="s">
        <v>908</v>
      </c>
      <c r="E140" s="199" t="s">
        <v>877</v>
      </c>
      <c r="F140" s="200">
        <v>43558</v>
      </c>
      <c r="G140" s="200">
        <v>43646</v>
      </c>
      <c r="H140" s="199">
        <v>6322</v>
      </c>
      <c r="I140" s="199">
        <v>6322</v>
      </c>
      <c r="J140" s="199">
        <v>0.71</v>
      </c>
      <c r="K140" s="199">
        <f t="shared" si="1"/>
        <v>4.49</v>
      </c>
    </row>
    <row r="141" spans="2:11" x14ac:dyDescent="0.25">
      <c r="B141" s="198">
        <v>114</v>
      </c>
      <c r="C141" s="199">
        <v>30881575</v>
      </c>
      <c r="D141" s="199" t="s">
        <v>908</v>
      </c>
      <c r="E141" s="199" t="s">
        <v>878</v>
      </c>
      <c r="F141" s="200">
        <v>43558</v>
      </c>
      <c r="G141" s="200">
        <v>43646</v>
      </c>
      <c r="H141" s="199">
        <v>6</v>
      </c>
      <c r="I141" s="199">
        <v>6</v>
      </c>
      <c r="J141" s="199">
        <v>0.71</v>
      </c>
      <c r="K141" s="199">
        <f t="shared" si="1"/>
        <v>0</v>
      </c>
    </row>
    <row r="142" spans="2:11" x14ac:dyDescent="0.25">
      <c r="B142" s="198">
        <v>115</v>
      </c>
      <c r="C142" s="199">
        <v>30881575</v>
      </c>
      <c r="D142" s="199" t="s">
        <v>908</v>
      </c>
      <c r="E142" s="199" t="s">
        <v>879</v>
      </c>
      <c r="F142" s="200">
        <v>43558</v>
      </c>
      <c r="G142" s="200">
        <v>43646</v>
      </c>
      <c r="H142" s="199">
        <v>7635</v>
      </c>
      <c r="I142" s="199">
        <v>7635</v>
      </c>
      <c r="J142" s="199">
        <v>0.71</v>
      </c>
      <c r="K142" s="199">
        <f t="shared" si="1"/>
        <v>5.42</v>
      </c>
    </row>
    <row r="143" spans="2:11" x14ac:dyDescent="0.25">
      <c r="B143" s="198">
        <v>116</v>
      </c>
      <c r="C143" s="199">
        <v>30881575</v>
      </c>
      <c r="D143" s="199" t="s">
        <v>908</v>
      </c>
      <c r="E143" s="199" t="s">
        <v>880</v>
      </c>
      <c r="F143" s="200">
        <v>43558</v>
      </c>
      <c r="G143" s="200">
        <v>43646</v>
      </c>
      <c r="H143" s="199">
        <v>34292</v>
      </c>
      <c r="I143" s="199">
        <v>34292</v>
      </c>
      <c r="J143" s="199">
        <v>0.71</v>
      </c>
      <c r="K143" s="199">
        <f t="shared" si="1"/>
        <v>24.35</v>
      </c>
    </row>
    <row r="144" spans="2:11" x14ac:dyDescent="0.25">
      <c r="B144" s="198">
        <v>117</v>
      </c>
      <c r="C144" s="199">
        <v>30881575</v>
      </c>
      <c r="D144" s="199" t="s">
        <v>908</v>
      </c>
      <c r="E144" s="199" t="s">
        <v>881</v>
      </c>
      <c r="F144" s="200">
        <v>43558</v>
      </c>
      <c r="G144" s="200">
        <v>43646</v>
      </c>
      <c r="H144" s="199">
        <v>25967</v>
      </c>
      <c r="I144" s="199">
        <v>25967</v>
      </c>
      <c r="J144" s="199">
        <v>0.71</v>
      </c>
      <c r="K144" s="199">
        <f t="shared" si="1"/>
        <v>18.440000000000001</v>
      </c>
    </row>
    <row r="145" spans="2:11" x14ac:dyDescent="0.25">
      <c r="B145" s="198">
        <v>118</v>
      </c>
      <c r="C145" s="199">
        <v>30881575</v>
      </c>
      <c r="D145" s="199" t="s">
        <v>908</v>
      </c>
      <c r="E145" s="199" t="s">
        <v>891</v>
      </c>
      <c r="F145" s="200">
        <v>43558</v>
      </c>
      <c r="G145" s="200">
        <v>43646</v>
      </c>
      <c r="H145" s="199">
        <v>43508</v>
      </c>
      <c r="I145" s="199">
        <v>43508</v>
      </c>
      <c r="J145" s="199">
        <v>0.71</v>
      </c>
      <c r="K145" s="199">
        <f t="shared" si="1"/>
        <v>30.89</v>
      </c>
    </row>
    <row r="146" spans="2:11" x14ac:dyDescent="0.25">
      <c r="B146" s="198">
        <v>119</v>
      </c>
      <c r="C146" s="199">
        <v>30902391</v>
      </c>
      <c r="D146" s="199" t="s">
        <v>909</v>
      </c>
      <c r="E146" s="199" t="s">
        <v>880</v>
      </c>
      <c r="F146" s="200">
        <v>43556</v>
      </c>
      <c r="G146" s="200">
        <v>43646</v>
      </c>
      <c r="H146" s="199">
        <v>1677801</v>
      </c>
      <c r="I146" s="199">
        <v>1677801</v>
      </c>
      <c r="J146" s="199">
        <v>0.71</v>
      </c>
      <c r="K146" s="199">
        <f t="shared" si="1"/>
        <v>1191.24</v>
      </c>
    </row>
    <row r="147" spans="2:11" x14ac:dyDescent="0.25">
      <c r="B147" s="198">
        <v>120</v>
      </c>
      <c r="C147" s="199">
        <v>30902391</v>
      </c>
      <c r="D147" s="199" t="s">
        <v>909</v>
      </c>
      <c r="E147" s="199" t="s">
        <v>881</v>
      </c>
      <c r="F147" s="200">
        <v>43556</v>
      </c>
      <c r="G147" s="200">
        <v>43646</v>
      </c>
      <c r="H147" s="199">
        <v>1890203</v>
      </c>
      <c r="I147" s="199">
        <v>1890203</v>
      </c>
      <c r="J147" s="199">
        <v>0.71</v>
      </c>
      <c r="K147" s="199">
        <f t="shared" si="1"/>
        <v>1342.04</v>
      </c>
    </row>
    <row r="148" spans="2:11" x14ac:dyDescent="0.25">
      <c r="B148" s="198">
        <v>121</v>
      </c>
      <c r="C148" s="199">
        <v>31020387</v>
      </c>
      <c r="D148" s="199" t="s">
        <v>910</v>
      </c>
      <c r="E148" s="199" t="s">
        <v>885</v>
      </c>
      <c r="F148" s="200">
        <v>43472</v>
      </c>
      <c r="G148" s="200">
        <v>43737</v>
      </c>
      <c r="H148" s="199">
        <v>660428</v>
      </c>
      <c r="I148" s="199">
        <v>660428</v>
      </c>
      <c r="J148" s="199">
        <v>0.71</v>
      </c>
      <c r="K148" s="199">
        <f t="shared" si="1"/>
        <v>468.9</v>
      </c>
    </row>
    <row r="149" spans="2:11" x14ac:dyDescent="0.25">
      <c r="B149" s="198">
        <v>122</v>
      </c>
      <c r="C149" s="199">
        <v>31020387</v>
      </c>
      <c r="D149" s="199" t="s">
        <v>910</v>
      </c>
      <c r="E149" s="199" t="s">
        <v>877</v>
      </c>
      <c r="F149" s="200">
        <v>43472</v>
      </c>
      <c r="G149" s="200">
        <v>43737</v>
      </c>
      <c r="H149" s="199">
        <v>161399</v>
      </c>
      <c r="I149" s="199">
        <v>161399</v>
      </c>
      <c r="J149" s="199">
        <v>0.71</v>
      </c>
      <c r="K149" s="199">
        <f t="shared" si="1"/>
        <v>114.59</v>
      </c>
    </row>
    <row r="150" spans="2:11" x14ac:dyDescent="0.25">
      <c r="B150" s="198">
        <v>123</v>
      </c>
      <c r="C150" s="199">
        <v>31020387</v>
      </c>
      <c r="D150" s="199" t="s">
        <v>910</v>
      </c>
      <c r="E150" s="199" t="s">
        <v>878</v>
      </c>
      <c r="F150" s="200">
        <v>43472</v>
      </c>
      <c r="G150" s="200">
        <v>43737</v>
      </c>
      <c r="H150" s="199">
        <v>420</v>
      </c>
      <c r="I150" s="199">
        <v>420</v>
      </c>
      <c r="J150" s="199">
        <v>0.71</v>
      </c>
      <c r="K150" s="199">
        <f t="shared" si="1"/>
        <v>0.3</v>
      </c>
    </row>
    <row r="151" spans="2:11" x14ac:dyDescent="0.25">
      <c r="B151" s="198">
        <v>124</v>
      </c>
      <c r="C151" s="199">
        <v>31020387</v>
      </c>
      <c r="D151" s="199" t="s">
        <v>910</v>
      </c>
      <c r="E151" s="199" t="s">
        <v>879</v>
      </c>
      <c r="F151" s="200">
        <v>43472</v>
      </c>
      <c r="G151" s="200">
        <v>43737</v>
      </c>
      <c r="H151" s="199">
        <v>401452</v>
      </c>
      <c r="I151" s="199">
        <v>401452</v>
      </c>
      <c r="J151" s="199">
        <v>0.71</v>
      </c>
      <c r="K151" s="199">
        <f t="shared" si="1"/>
        <v>285.02999999999997</v>
      </c>
    </row>
    <row r="152" spans="2:11" x14ac:dyDescent="0.25">
      <c r="B152" s="198">
        <v>125</v>
      </c>
      <c r="C152" s="199">
        <v>31020387</v>
      </c>
      <c r="D152" s="199" t="s">
        <v>910</v>
      </c>
      <c r="E152" s="199" t="s">
        <v>880</v>
      </c>
      <c r="F152" s="200">
        <v>43472</v>
      </c>
      <c r="G152" s="200">
        <v>43737</v>
      </c>
      <c r="H152" s="199">
        <v>1221108</v>
      </c>
      <c r="I152" s="199">
        <v>1221108</v>
      </c>
      <c r="J152" s="199">
        <v>0.71</v>
      </c>
      <c r="K152" s="199">
        <f t="shared" si="1"/>
        <v>866.99</v>
      </c>
    </row>
    <row r="153" spans="2:11" x14ac:dyDescent="0.25">
      <c r="B153" s="198">
        <v>126</v>
      </c>
      <c r="C153" s="199">
        <v>31020387</v>
      </c>
      <c r="D153" s="199" t="s">
        <v>910</v>
      </c>
      <c r="E153" s="199" t="s">
        <v>881</v>
      </c>
      <c r="F153" s="200">
        <v>43472</v>
      </c>
      <c r="G153" s="200">
        <v>43737</v>
      </c>
      <c r="H153" s="199">
        <v>1344433</v>
      </c>
      <c r="I153" s="199">
        <v>1344433</v>
      </c>
      <c r="J153" s="199">
        <v>0.71</v>
      </c>
      <c r="K153" s="199">
        <f t="shared" si="1"/>
        <v>954.55</v>
      </c>
    </row>
    <row r="154" spans="2:11" x14ac:dyDescent="0.25">
      <c r="B154" s="198">
        <v>127</v>
      </c>
      <c r="C154" s="199">
        <v>31020387</v>
      </c>
      <c r="D154" s="199" t="s">
        <v>910</v>
      </c>
      <c r="E154" s="199" t="s">
        <v>890</v>
      </c>
      <c r="F154" s="200">
        <v>43472</v>
      </c>
      <c r="G154" s="200">
        <v>43737</v>
      </c>
      <c r="H154" s="199">
        <v>2099039</v>
      </c>
      <c r="I154" s="199">
        <v>2099039</v>
      </c>
      <c r="J154" s="199">
        <v>0.71</v>
      </c>
      <c r="K154" s="199">
        <f t="shared" si="1"/>
        <v>1490.32</v>
      </c>
    </row>
    <row r="155" spans="2:11" x14ac:dyDescent="0.25">
      <c r="B155" s="198">
        <v>128</v>
      </c>
      <c r="C155" s="199">
        <v>31020645</v>
      </c>
      <c r="D155" s="199" t="s">
        <v>911</v>
      </c>
      <c r="E155" s="199" t="s">
        <v>877</v>
      </c>
      <c r="F155" s="200">
        <v>43556</v>
      </c>
      <c r="G155" s="200">
        <v>43709</v>
      </c>
      <c r="H155" s="199">
        <v>74908</v>
      </c>
      <c r="I155" s="199">
        <v>74908</v>
      </c>
      <c r="J155" s="199">
        <v>0.71</v>
      </c>
      <c r="K155" s="199">
        <f t="shared" si="1"/>
        <v>53.18</v>
      </c>
    </row>
    <row r="156" spans="2:11" x14ac:dyDescent="0.25">
      <c r="B156" s="198">
        <v>129</v>
      </c>
      <c r="C156" s="199">
        <v>31020645</v>
      </c>
      <c r="D156" s="199" t="s">
        <v>911</v>
      </c>
      <c r="E156" s="199" t="s">
        <v>878</v>
      </c>
      <c r="F156" s="200">
        <v>43556</v>
      </c>
      <c r="G156" s="200">
        <v>43709</v>
      </c>
      <c r="H156" s="199">
        <v>154</v>
      </c>
      <c r="I156" s="199">
        <v>154</v>
      </c>
      <c r="J156" s="199">
        <v>0.71</v>
      </c>
      <c r="K156" s="199">
        <f t="shared" ref="K156:K219" si="2">ROUND(I156*(J156/1000),2)</f>
        <v>0.11</v>
      </c>
    </row>
    <row r="157" spans="2:11" x14ac:dyDescent="0.25">
      <c r="B157" s="198">
        <v>130</v>
      </c>
      <c r="C157" s="199">
        <v>31020645</v>
      </c>
      <c r="D157" s="199" t="s">
        <v>911</v>
      </c>
      <c r="E157" s="199" t="s">
        <v>879</v>
      </c>
      <c r="F157" s="200">
        <v>43556</v>
      </c>
      <c r="G157" s="200">
        <v>43709</v>
      </c>
      <c r="H157" s="199">
        <v>72903</v>
      </c>
      <c r="I157" s="199">
        <v>72903</v>
      </c>
      <c r="J157" s="199">
        <v>0.71</v>
      </c>
      <c r="K157" s="199">
        <f t="shared" si="2"/>
        <v>51.76</v>
      </c>
    </row>
    <row r="158" spans="2:11" x14ac:dyDescent="0.25">
      <c r="B158" s="198">
        <v>131</v>
      </c>
      <c r="C158" s="199">
        <v>31020645</v>
      </c>
      <c r="D158" s="199" t="s">
        <v>911</v>
      </c>
      <c r="E158" s="199" t="s">
        <v>880</v>
      </c>
      <c r="F158" s="200">
        <v>43556</v>
      </c>
      <c r="G158" s="200">
        <v>43709</v>
      </c>
      <c r="H158" s="199">
        <v>366384</v>
      </c>
      <c r="I158" s="199">
        <v>366384</v>
      </c>
      <c r="J158" s="199">
        <v>0.71</v>
      </c>
      <c r="K158" s="199">
        <f t="shared" si="2"/>
        <v>260.13</v>
      </c>
    </row>
    <row r="159" spans="2:11" x14ac:dyDescent="0.25">
      <c r="B159" s="198">
        <v>132</v>
      </c>
      <c r="C159" s="199">
        <v>31020645</v>
      </c>
      <c r="D159" s="199" t="s">
        <v>911</v>
      </c>
      <c r="E159" s="199" t="s">
        <v>881</v>
      </c>
      <c r="F159" s="200">
        <v>43556</v>
      </c>
      <c r="G159" s="200">
        <v>43709</v>
      </c>
      <c r="H159" s="199">
        <v>259574</v>
      </c>
      <c r="I159" s="199">
        <v>259574</v>
      </c>
      <c r="J159" s="199">
        <v>0.71</v>
      </c>
      <c r="K159" s="199">
        <f t="shared" si="2"/>
        <v>184.3</v>
      </c>
    </row>
    <row r="160" spans="2:11" x14ac:dyDescent="0.25">
      <c r="B160" s="198">
        <v>133</v>
      </c>
      <c r="C160" s="199">
        <v>31020645</v>
      </c>
      <c r="D160" s="199" t="s">
        <v>911</v>
      </c>
      <c r="E160" s="199" t="s">
        <v>891</v>
      </c>
      <c r="F160" s="200">
        <v>43556</v>
      </c>
      <c r="G160" s="200">
        <v>43709</v>
      </c>
      <c r="H160" s="199">
        <v>475254</v>
      </c>
      <c r="I160" s="199">
        <v>475254</v>
      </c>
      <c r="J160" s="199">
        <v>0.71</v>
      </c>
      <c r="K160" s="199">
        <f t="shared" si="2"/>
        <v>337.43</v>
      </c>
    </row>
    <row r="161" spans="2:11" x14ac:dyDescent="0.25">
      <c r="B161" s="198">
        <v>134</v>
      </c>
      <c r="C161" s="199">
        <v>31077200</v>
      </c>
      <c r="D161" s="199" t="s">
        <v>912</v>
      </c>
      <c r="E161" s="199" t="s">
        <v>885</v>
      </c>
      <c r="F161" s="200">
        <v>43570</v>
      </c>
      <c r="G161" s="200">
        <v>43830</v>
      </c>
      <c r="H161" s="199">
        <v>364987</v>
      </c>
      <c r="I161" s="199">
        <v>364987</v>
      </c>
      <c r="J161" s="199">
        <v>0.71</v>
      </c>
      <c r="K161" s="199">
        <f t="shared" si="2"/>
        <v>259.14</v>
      </c>
    </row>
    <row r="162" spans="2:11" x14ac:dyDescent="0.25">
      <c r="B162" s="198">
        <v>135</v>
      </c>
      <c r="C162" s="199">
        <v>31077200</v>
      </c>
      <c r="D162" s="199" t="s">
        <v>912</v>
      </c>
      <c r="E162" s="199" t="s">
        <v>877</v>
      </c>
      <c r="F162" s="200">
        <v>43587</v>
      </c>
      <c r="G162" s="200">
        <v>43830</v>
      </c>
      <c r="H162" s="199">
        <v>135031</v>
      </c>
      <c r="I162" s="199">
        <v>135031</v>
      </c>
      <c r="J162" s="199">
        <v>0.71</v>
      </c>
      <c r="K162" s="199">
        <f t="shared" si="2"/>
        <v>95.87</v>
      </c>
    </row>
    <row r="163" spans="2:11" x14ac:dyDescent="0.25">
      <c r="B163" s="198">
        <v>136</v>
      </c>
      <c r="C163" s="199">
        <v>31077200</v>
      </c>
      <c r="D163" s="199" t="s">
        <v>912</v>
      </c>
      <c r="E163" s="199" t="s">
        <v>878</v>
      </c>
      <c r="F163" s="200">
        <v>43587</v>
      </c>
      <c r="G163" s="200">
        <v>43830</v>
      </c>
      <c r="H163" s="199">
        <v>290</v>
      </c>
      <c r="I163" s="199">
        <v>290</v>
      </c>
      <c r="J163" s="199">
        <v>0.71</v>
      </c>
      <c r="K163" s="199">
        <f t="shared" si="2"/>
        <v>0.21</v>
      </c>
    </row>
    <row r="164" spans="2:11" x14ac:dyDescent="0.25">
      <c r="B164" s="198">
        <v>137</v>
      </c>
      <c r="C164" s="199">
        <v>31077200</v>
      </c>
      <c r="D164" s="199" t="s">
        <v>912</v>
      </c>
      <c r="E164" s="199" t="s">
        <v>886</v>
      </c>
      <c r="F164" s="200">
        <v>43570</v>
      </c>
      <c r="G164" s="200">
        <v>43830</v>
      </c>
      <c r="H164" s="199">
        <v>563947</v>
      </c>
      <c r="I164" s="199">
        <v>563947</v>
      </c>
      <c r="J164" s="199">
        <v>0.71</v>
      </c>
      <c r="K164" s="199">
        <f t="shared" si="2"/>
        <v>400.4</v>
      </c>
    </row>
    <row r="165" spans="2:11" x14ac:dyDescent="0.25">
      <c r="B165" s="198">
        <v>138</v>
      </c>
      <c r="C165" s="199">
        <v>31077200</v>
      </c>
      <c r="D165" s="199" t="s">
        <v>912</v>
      </c>
      <c r="E165" s="199" t="s">
        <v>879</v>
      </c>
      <c r="F165" s="200">
        <v>43587</v>
      </c>
      <c r="G165" s="200">
        <v>43830</v>
      </c>
      <c r="H165" s="199">
        <v>165392</v>
      </c>
      <c r="I165" s="199">
        <v>165392</v>
      </c>
      <c r="J165" s="199">
        <v>0.71</v>
      </c>
      <c r="K165" s="199">
        <f t="shared" si="2"/>
        <v>117.43</v>
      </c>
    </row>
    <row r="166" spans="2:11" x14ac:dyDescent="0.25">
      <c r="B166" s="198">
        <v>139</v>
      </c>
      <c r="C166" s="199">
        <v>31077200</v>
      </c>
      <c r="D166" s="199" t="s">
        <v>912</v>
      </c>
      <c r="E166" s="199" t="s">
        <v>880</v>
      </c>
      <c r="F166" s="200">
        <v>43587</v>
      </c>
      <c r="G166" s="200">
        <v>43830</v>
      </c>
      <c r="H166" s="199">
        <v>758736</v>
      </c>
      <c r="I166" s="199">
        <v>758736</v>
      </c>
      <c r="J166" s="199">
        <v>0.71</v>
      </c>
      <c r="K166" s="199">
        <f t="shared" si="2"/>
        <v>538.70000000000005</v>
      </c>
    </row>
    <row r="167" spans="2:11" x14ac:dyDescent="0.25">
      <c r="B167" s="198">
        <v>140</v>
      </c>
      <c r="C167" s="199">
        <v>31077200</v>
      </c>
      <c r="D167" s="199" t="s">
        <v>912</v>
      </c>
      <c r="E167" s="199" t="s">
        <v>881</v>
      </c>
      <c r="F167" s="200">
        <v>43587</v>
      </c>
      <c r="G167" s="200">
        <v>43830</v>
      </c>
      <c r="H167" s="199">
        <v>629157</v>
      </c>
      <c r="I167" s="199">
        <v>629157</v>
      </c>
      <c r="J167" s="199">
        <v>0.71</v>
      </c>
      <c r="K167" s="199">
        <f t="shared" si="2"/>
        <v>446.7</v>
      </c>
    </row>
    <row r="168" spans="2:11" x14ac:dyDescent="0.25">
      <c r="B168" s="198">
        <v>141</v>
      </c>
      <c r="C168" s="199">
        <v>31077200</v>
      </c>
      <c r="D168" s="199" t="s">
        <v>912</v>
      </c>
      <c r="E168" s="199" t="s">
        <v>56</v>
      </c>
      <c r="F168" s="200">
        <v>43570</v>
      </c>
      <c r="G168" s="200">
        <v>43830</v>
      </c>
      <c r="H168" s="199">
        <v>572854</v>
      </c>
      <c r="I168" s="199">
        <v>572854</v>
      </c>
      <c r="J168" s="199">
        <v>0.71</v>
      </c>
      <c r="K168" s="199">
        <f t="shared" si="2"/>
        <v>406.73</v>
      </c>
    </row>
    <row r="169" spans="2:11" x14ac:dyDescent="0.25">
      <c r="B169" s="198">
        <v>142</v>
      </c>
      <c r="C169" s="199">
        <v>31077200</v>
      </c>
      <c r="D169" s="199" t="s">
        <v>912</v>
      </c>
      <c r="E169" s="199" t="s">
        <v>890</v>
      </c>
      <c r="F169" s="200">
        <v>43570</v>
      </c>
      <c r="G169" s="200">
        <v>43830</v>
      </c>
      <c r="H169" s="199">
        <v>875373</v>
      </c>
      <c r="I169" s="199">
        <v>875373</v>
      </c>
      <c r="J169" s="199">
        <v>0.71</v>
      </c>
      <c r="K169" s="199">
        <f t="shared" si="2"/>
        <v>621.51</v>
      </c>
    </row>
    <row r="170" spans="2:11" x14ac:dyDescent="0.25">
      <c r="B170" s="198">
        <v>143</v>
      </c>
      <c r="C170" s="199">
        <v>31077200</v>
      </c>
      <c r="D170" s="199" t="s">
        <v>912</v>
      </c>
      <c r="E170" s="199" t="s">
        <v>891</v>
      </c>
      <c r="F170" s="200">
        <v>43587</v>
      </c>
      <c r="G170" s="200">
        <v>43830</v>
      </c>
      <c r="H170" s="199">
        <v>943247</v>
      </c>
      <c r="I170" s="199">
        <v>943247</v>
      </c>
      <c r="J170" s="199">
        <v>0.71</v>
      </c>
      <c r="K170" s="199">
        <f t="shared" si="2"/>
        <v>669.71</v>
      </c>
    </row>
    <row r="171" spans="2:11" x14ac:dyDescent="0.25">
      <c r="B171" s="198">
        <v>144</v>
      </c>
      <c r="C171" s="199">
        <v>31139496</v>
      </c>
      <c r="D171" s="199" t="s">
        <v>913</v>
      </c>
      <c r="E171" s="199" t="s">
        <v>884</v>
      </c>
      <c r="F171" s="200">
        <v>43564</v>
      </c>
      <c r="G171" s="200">
        <v>43646</v>
      </c>
      <c r="H171" s="199">
        <v>25608</v>
      </c>
      <c r="I171" s="199">
        <v>25608</v>
      </c>
      <c r="J171" s="199">
        <v>0.71</v>
      </c>
      <c r="K171" s="199">
        <f t="shared" si="2"/>
        <v>18.18</v>
      </c>
    </row>
    <row r="172" spans="2:11" x14ac:dyDescent="0.25">
      <c r="B172" s="198">
        <v>145</v>
      </c>
      <c r="C172" s="199">
        <v>31139496</v>
      </c>
      <c r="D172" s="199" t="s">
        <v>913</v>
      </c>
      <c r="E172" s="199" t="s">
        <v>885</v>
      </c>
      <c r="F172" s="200">
        <v>43564</v>
      </c>
      <c r="G172" s="200">
        <v>43646</v>
      </c>
      <c r="H172" s="199">
        <v>130671</v>
      </c>
      <c r="I172" s="199">
        <v>130671</v>
      </c>
      <c r="J172" s="199">
        <v>0.71</v>
      </c>
      <c r="K172" s="199">
        <f t="shared" si="2"/>
        <v>92.78</v>
      </c>
    </row>
    <row r="173" spans="2:11" x14ac:dyDescent="0.25">
      <c r="B173" s="198">
        <v>146</v>
      </c>
      <c r="C173" s="199">
        <v>31139496</v>
      </c>
      <c r="D173" s="199" t="s">
        <v>913</v>
      </c>
      <c r="E173" s="199" t="s">
        <v>877</v>
      </c>
      <c r="F173" s="200">
        <v>43564</v>
      </c>
      <c r="G173" s="200">
        <v>43646</v>
      </c>
      <c r="H173" s="199">
        <v>44785</v>
      </c>
      <c r="I173" s="199">
        <v>44785</v>
      </c>
      <c r="J173" s="199">
        <v>0.71</v>
      </c>
      <c r="K173" s="199">
        <f t="shared" si="2"/>
        <v>31.8</v>
      </c>
    </row>
    <row r="174" spans="2:11" x14ac:dyDescent="0.25">
      <c r="B174" s="198">
        <v>147</v>
      </c>
      <c r="C174" s="199">
        <v>31139496</v>
      </c>
      <c r="D174" s="199" t="s">
        <v>913</v>
      </c>
      <c r="E174" s="199" t="s">
        <v>878</v>
      </c>
      <c r="F174" s="200">
        <v>43564</v>
      </c>
      <c r="G174" s="200">
        <v>43646</v>
      </c>
      <c r="H174" s="199">
        <v>27864</v>
      </c>
      <c r="I174" s="199">
        <v>27864</v>
      </c>
      <c r="J174" s="199">
        <v>0.71</v>
      </c>
      <c r="K174" s="199">
        <f t="shared" si="2"/>
        <v>19.78</v>
      </c>
    </row>
    <row r="175" spans="2:11" x14ac:dyDescent="0.25">
      <c r="B175" s="198">
        <v>148</v>
      </c>
      <c r="C175" s="199">
        <v>31139496</v>
      </c>
      <c r="D175" s="199" t="s">
        <v>913</v>
      </c>
      <c r="E175" s="199" t="s">
        <v>886</v>
      </c>
      <c r="F175" s="200">
        <v>43564</v>
      </c>
      <c r="G175" s="200">
        <v>43646</v>
      </c>
      <c r="H175" s="199">
        <v>216779</v>
      </c>
      <c r="I175" s="199">
        <v>216779</v>
      </c>
      <c r="J175" s="199">
        <v>0.71</v>
      </c>
      <c r="K175" s="199">
        <f t="shared" si="2"/>
        <v>153.91</v>
      </c>
    </row>
    <row r="176" spans="2:11" x14ac:dyDescent="0.25">
      <c r="B176" s="198">
        <v>149</v>
      </c>
      <c r="C176" s="199">
        <v>31139496</v>
      </c>
      <c r="D176" s="199" t="s">
        <v>913</v>
      </c>
      <c r="E176" s="199" t="s">
        <v>887</v>
      </c>
      <c r="F176" s="200">
        <v>43564</v>
      </c>
      <c r="G176" s="200">
        <v>43646</v>
      </c>
      <c r="H176" s="199">
        <v>17732</v>
      </c>
      <c r="I176" s="199">
        <v>17732</v>
      </c>
      <c r="J176" s="199">
        <v>0.71</v>
      </c>
      <c r="K176" s="199">
        <f t="shared" si="2"/>
        <v>12.59</v>
      </c>
    </row>
    <row r="177" spans="2:11" x14ac:dyDescent="0.25">
      <c r="B177" s="198">
        <v>150</v>
      </c>
      <c r="C177" s="199">
        <v>31139496</v>
      </c>
      <c r="D177" s="199" t="s">
        <v>913</v>
      </c>
      <c r="E177" s="199" t="s">
        <v>879</v>
      </c>
      <c r="F177" s="200">
        <v>43564</v>
      </c>
      <c r="G177" s="200">
        <v>43646</v>
      </c>
      <c r="H177" s="199">
        <v>47469</v>
      </c>
      <c r="I177" s="199">
        <v>47469</v>
      </c>
      <c r="J177" s="199">
        <v>0.71</v>
      </c>
      <c r="K177" s="199">
        <f t="shared" si="2"/>
        <v>33.700000000000003</v>
      </c>
    </row>
    <row r="178" spans="2:11" x14ac:dyDescent="0.25">
      <c r="B178" s="198">
        <v>151</v>
      </c>
      <c r="C178" s="199">
        <v>31139496</v>
      </c>
      <c r="D178" s="199" t="s">
        <v>913</v>
      </c>
      <c r="E178" s="199" t="s">
        <v>880</v>
      </c>
      <c r="F178" s="200">
        <v>43564</v>
      </c>
      <c r="G178" s="200">
        <v>43646</v>
      </c>
      <c r="H178" s="199">
        <v>229797</v>
      </c>
      <c r="I178" s="199">
        <v>229797</v>
      </c>
      <c r="J178" s="199">
        <v>0.71</v>
      </c>
      <c r="K178" s="199">
        <f t="shared" si="2"/>
        <v>163.16</v>
      </c>
    </row>
    <row r="179" spans="2:11" x14ac:dyDescent="0.25">
      <c r="B179" s="198">
        <v>152</v>
      </c>
      <c r="C179" s="199">
        <v>31139496</v>
      </c>
      <c r="D179" s="199" t="s">
        <v>913</v>
      </c>
      <c r="E179" s="199" t="s">
        <v>881</v>
      </c>
      <c r="F179" s="200">
        <v>43564</v>
      </c>
      <c r="G179" s="200">
        <v>43646</v>
      </c>
      <c r="H179" s="199">
        <v>173802</v>
      </c>
      <c r="I179" s="199">
        <v>173802</v>
      </c>
      <c r="J179" s="199">
        <v>0.71</v>
      </c>
      <c r="K179" s="199">
        <f t="shared" si="2"/>
        <v>123.4</v>
      </c>
    </row>
    <row r="180" spans="2:11" x14ac:dyDescent="0.25">
      <c r="B180" s="198">
        <v>153</v>
      </c>
      <c r="C180" s="199">
        <v>31139496</v>
      </c>
      <c r="D180" s="199" t="s">
        <v>913</v>
      </c>
      <c r="E180" s="199" t="s">
        <v>56</v>
      </c>
      <c r="F180" s="200">
        <v>43564</v>
      </c>
      <c r="G180" s="200">
        <v>43646</v>
      </c>
      <c r="H180" s="199">
        <v>210608</v>
      </c>
      <c r="I180" s="199">
        <v>210608</v>
      </c>
      <c r="J180" s="199">
        <v>0.71</v>
      </c>
      <c r="K180" s="199">
        <f t="shared" si="2"/>
        <v>149.53</v>
      </c>
    </row>
    <row r="181" spans="2:11" x14ac:dyDescent="0.25">
      <c r="B181" s="198">
        <v>154</v>
      </c>
      <c r="C181" s="199">
        <v>31139496</v>
      </c>
      <c r="D181" s="199" t="s">
        <v>913</v>
      </c>
      <c r="E181" s="199" t="s">
        <v>888</v>
      </c>
      <c r="F181" s="200">
        <v>43564</v>
      </c>
      <c r="G181" s="200">
        <v>43646</v>
      </c>
      <c r="H181" s="199">
        <v>211991</v>
      </c>
      <c r="I181" s="199">
        <v>211991</v>
      </c>
      <c r="J181" s="199">
        <v>0.71</v>
      </c>
      <c r="K181" s="199">
        <f t="shared" si="2"/>
        <v>150.51</v>
      </c>
    </row>
    <row r="182" spans="2:11" x14ac:dyDescent="0.25">
      <c r="B182" s="198">
        <v>155</v>
      </c>
      <c r="C182" s="199">
        <v>31139496</v>
      </c>
      <c r="D182" s="199" t="s">
        <v>913</v>
      </c>
      <c r="E182" s="199" t="s">
        <v>889</v>
      </c>
      <c r="F182" s="200">
        <v>43564</v>
      </c>
      <c r="G182" s="200">
        <v>43646</v>
      </c>
      <c r="H182" s="199">
        <v>77985</v>
      </c>
      <c r="I182" s="199">
        <v>77985</v>
      </c>
      <c r="J182" s="199">
        <v>0.71</v>
      </c>
      <c r="K182" s="199">
        <f t="shared" si="2"/>
        <v>55.37</v>
      </c>
    </row>
    <row r="183" spans="2:11" x14ac:dyDescent="0.25">
      <c r="B183" s="198">
        <v>156</v>
      </c>
      <c r="C183" s="199">
        <v>31139496</v>
      </c>
      <c r="D183" s="199" t="s">
        <v>913</v>
      </c>
      <c r="E183" s="199" t="s">
        <v>890</v>
      </c>
      <c r="F183" s="200">
        <v>43564</v>
      </c>
      <c r="G183" s="200">
        <v>43646</v>
      </c>
      <c r="H183" s="199">
        <v>325587</v>
      </c>
      <c r="I183" s="199">
        <v>325587</v>
      </c>
      <c r="J183" s="199">
        <v>0.71</v>
      </c>
      <c r="K183" s="199">
        <f t="shared" si="2"/>
        <v>231.17</v>
      </c>
    </row>
    <row r="184" spans="2:11" x14ac:dyDescent="0.25">
      <c r="B184" s="198">
        <v>157</v>
      </c>
      <c r="C184" s="199">
        <v>31139496</v>
      </c>
      <c r="D184" s="199" t="s">
        <v>913</v>
      </c>
      <c r="E184" s="199" t="s">
        <v>891</v>
      </c>
      <c r="F184" s="200">
        <v>43564</v>
      </c>
      <c r="G184" s="200">
        <v>43646</v>
      </c>
      <c r="H184" s="199">
        <v>297894</v>
      </c>
      <c r="I184" s="199">
        <v>297894</v>
      </c>
      <c r="J184" s="199">
        <v>0.71</v>
      </c>
      <c r="K184" s="199">
        <f t="shared" si="2"/>
        <v>211.5</v>
      </c>
    </row>
    <row r="185" spans="2:11" x14ac:dyDescent="0.25">
      <c r="B185" s="198">
        <v>158</v>
      </c>
      <c r="C185" s="199">
        <v>31139496</v>
      </c>
      <c r="D185" s="199" t="s">
        <v>913</v>
      </c>
      <c r="E185" s="199" t="s">
        <v>901</v>
      </c>
      <c r="F185" s="200">
        <v>43564</v>
      </c>
      <c r="G185" s="200">
        <v>43646</v>
      </c>
      <c r="H185" s="199">
        <v>24951</v>
      </c>
      <c r="I185" s="199">
        <v>24951</v>
      </c>
      <c r="J185" s="199">
        <v>0.71</v>
      </c>
      <c r="K185" s="199">
        <f t="shared" si="2"/>
        <v>17.72</v>
      </c>
    </row>
    <row r="186" spans="2:11" x14ac:dyDescent="0.25">
      <c r="B186" s="198">
        <v>159</v>
      </c>
      <c r="C186" s="199">
        <v>31167727</v>
      </c>
      <c r="D186" s="199" t="s">
        <v>914</v>
      </c>
      <c r="E186" s="199" t="s">
        <v>878</v>
      </c>
      <c r="F186" s="200">
        <v>43565</v>
      </c>
      <c r="G186" s="200">
        <v>43646</v>
      </c>
      <c r="H186" s="199">
        <v>129751</v>
      </c>
      <c r="I186" s="199">
        <v>129751</v>
      </c>
      <c r="J186" s="199">
        <v>0.71</v>
      </c>
      <c r="K186" s="199">
        <f t="shared" si="2"/>
        <v>92.12</v>
      </c>
    </row>
    <row r="187" spans="2:11" x14ac:dyDescent="0.25">
      <c r="B187" s="198">
        <v>160</v>
      </c>
      <c r="C187" s="199">
        <v>31167727</v>
      </c>
      <c r="D187" s="199" t="s">
        <v>914</v>
      </c>
      <c r="E187" s="199" t="s">
        <v>886</v>
      </c>
      <c r="F187" s="200">
        <v>43565</v>
      </c>
      <c r="G187" s="200">
        <v>43646</v>
      </c>
      <c r="H187" s="199">
        <v>1555239</v>
      </c>
      <c r="I187" s="199">
        <v>1555239</v>
      </c>
      <c r="J187" s="199">
        <v>0.71</v>
      </c>
      <c r="K187" s="199">
        <f t="shared" si="2"/>
        <v>1104.22</v>
      </c>
    </row>
    <row r="188" spans="2:11" x14ac:dyDescent="0.25">
      <c r="B188" s="198">
        <v>161</v>
      </c>
      <c r="C188" s="199">
        <v>31167727</v>
      </c>
      <c r="D188" s="199" t="s">
        <v>914</v>
      </c>
      <c r="E188" s="199" t="s">
        <v>887</v>
      </c>
      <c r="F188" s="200">
        <v>43565</v>
      </c>
      <c r="G188" s="200">
        <v>43646</v>
      </c>
      <c r="H188" s="199">
        <v>59460</v>
      </c>
      <c r="I188" s="199">
        <v>59460</v>
      </c>
      <c r="J188" s="199">
        <v>0.71</v>
      </c>
      <c r="K188" s="199">
        <f t="shared" si="2"/>
        <v>42.22</v>
      </c>
    </row>
    <row r="189" spans="2:11" x14ac:dyDescent="0.25">
      <c r="B189" s="198">
        <v>162</v>
      </c>
      <c r="C189" s="199">
        <v>31167727</v>
      </c>
      <c r="D189" s="199" t="s">
        <v>914</v>
      </c>
      <c r="E189" s="199" t="s">
        <v>901</v>
      </c>
      <c r="F189" s="200">
        <v>43565</v>
      </c>
      <c r="G189" s="200">
        <v>43646</v>
      </c>
      <c r="H189" s="199">
        <v>102477</v>
      </c>
      <c r="I189" s="199">
        <v>102477</v>
      </c>
      <c r="J189" s="199">
        <v>0.71</v>
      </c>
      <c r="K189" s="199">
        <f t="shared" si="2"/>
        <v>72.760000000000005</v>
      </c>
    </row>
    <row r="190" spans="2:11" x14ac:dyDescent="0.25">
      <c r="B190" s="198">
        <v>163</v>
      </c>
      <c r="C190" s="199">
        <v>31193529</v>
      </c>
      <c r="D190" s="199" t="s">
        <v>915</v>
      </c>
      <c r="E190" s="199" t="s">
        <v>886</v>
      </c>
      <c r="F190" s="200">
        <v>43556</v>
      </c>
      <c r="G190" s="200">
        <v>43632</v>
      </c>
      <c r="H190" s="199">
        <v>548905</v>
      </c>
      <c r="I190" s="199">
        <v>548905</v>
      </c>
      <c r="J190" s="199">
        <v>0.71</v>
      </c>
      <c r="K190" s="199">
        <f t="shared" si="2"/>
        <v>389.72</v>
      </c>
    </row>
    <row r="191" spans="2:11" x14ac:dyDescent="0.25">
      <c r="B191" s="198">
        <v>164</v>
      </c>
      <c r="C191" s="199">
        <v>31287697</v>
      </c>
      <c r="D191" s="199" t="s">
        <v>916</v>
      </c>
      <c r="E191" s="199" t="s">
        <v>886</v>
      </c>
      <c r="F191" s="200">
        <v>43586</v>
      </c>
      <c r="G191" s="200">
        <v>43597</v>
      </c>
      <c r="H191" s="199">
        <v>7</v>
      </c>
      <c r="I191" s="199">
        <v>7</v>
      </c>
      <c r="J191" s="199">
        <v>0.71</v>
      </c>
      <c r="K191" s="199">
        <f t="shared" si="2"/>
        <v>0</v>
      </c>
    </row>
    <row r="192" spans="2:11" x14ac:dyDescent="0.25">
      <c r="B192" s="198">
        <v>165</v>
      </c>
      <c r="C192" s="199">
        <v>31287697</v>
      </c>
      <c r="D192" s="199" t="s">
        <v>916</v>
      </c>
      <c r="E192" s="199" t="s">
        <v>890</v>
      </c>
      <c r="F192" s="200">
        <v>43586</v>
      </c>
      <c r="G192" s="200">
        <v>43597</v>
      </c>
      <c r="H192" s="199">
        <v>3</v>
      </c>
      <c r="I192" s="199">
        <v>3</v>
      </c>
      <c r="J192" s="199">
        <v>0.71</v>
      </c>
      <c r="K192" s="199">
        <f t="shared" si="2"/>
        <v>0</v>
      </c>
    </row>
    <row r="193" spans="2:11" x14ac:dyDescent="0.25">
      <c r="B193" s="198">
        <v>166</v>
      </c>
      <c r="C193" s="199">
        <v>31315216</v>
      </c>
      <c r="D193" s="199" t="s">
        <v>917</v>
      </c>
      <c r="E193" s="199" t="s">
        <v>877</v>
      </c>
      <c r="F193" s="200">
        <v>43586</v>
      </c>
      <c r="G193" s="200">
        <v>43604</v>
      </c>
      <c r="H193" s="199">
        <v>4453</v>
      </c>
      <c r="I193" s="199">
        <v>4453</v>
      </c>
      <c r="J193" s="199">
        <v>0.71</v>
      </c>
      <c r="K193" s="199">
        <f t="shared" si="2"/>
        <v>3.16</v>
      </c>
    </row>
    <row r="194" spans="2:11" x14ac:dyDescent="0.25">
      <c r="B194" s="198">
        <v>167</v>
      </c>
      <c r="C194" s="199">
        <v>31315216</v>
      </c>
      <c r="D194" s="199" t="s">
        <v>917</v>
      </c>
      <c r="E194" s="199" t="s">
        <v>878</v>
      </c>
      <c r="F194" s="200">
        <v>43586</v>
      </c>
      <c r="G194" s="200">
        <v>43604</v>
      </c>
      <c r="H194" s="199">
        <v>27</v>
      </c>
      <c r="I194" s="199">
        <v>27</v>
      </c>
      <c r="J194" s="199">
        <v>0.71</v>
      </c>
      <c r="K194" s="199">
        <f t="shared" si="2"/>
        <v>0.02</v>
      </c>
    </row>
    <row r="195" spans="2:11" x14ac:dyDescent="0.25">
      <c r="B195" s="198">
        <v>168</v>
      </c>
      <c r="C195" s="199">
        <v>31315216</v>
      </c>
      <c r="D195" s="199" t="s">
        <v>917</v>
      </c>
      <c r="E195" s="199" t="s">
        <v>886</v>
      </c>
      <c r="F195" s="200">
        <v>43600</v>
      </c>
      <c r="G195" s="200">
        <v>43604</v>
      </c>
      <c r="H195" s="199">
        <v>32531</v>
      </c>
      <c r="I195" s="199">
        <v>32531</v>
      </c>
      <c r="J195" s="199">
        <v>0.71</v>
      </c>
      <c r="K195" s="199">
        <f t="shared" si="2"/>
        <v>23.1</v>
      </c>
    </row>
    <row r="196" spans="2:11" x14ac:dyDescent="0.25">
      <c r="B196" s="198">
        <v>169</v>
      </c>
      <c r="C196" s="199">
        <v>31315216</v>
      </c>
      <c r="D196" s="199" t="s">
        <v>917</v>
      </c>
      <c r="E196" s="199" t="s">
        <v>879</v>
      </c>
      <c r="F196" s="200">
        <v>43586</v>
      </c>
      <c r="G196" s="200">
        <v>43604</v>
      </c>
      <c r="H196" s="199">
        <v>4920</v>
      </c>
      <c r="I196" s="199">
        <v>4920</v>
      </c>
      <c r="J196" s="199">
        <v>0.71</v>
      </c>
      <c r="K196" s="199">
        <f t="shared" si="2"/>
        <v>3.49</v>
      </c>
    </row>
    <row r="197" spans="2:11" x14ac:dyDescent="0.25">
      <c r="B197" s="198">
        <v>170</v>
      </c>
      <c r="C197" s="199">
        <v>31315216</v>
      </c>
      <c r="D197" s="199" t="s">
        <v>917</v>
      </c>
      <c r="E197" s="199" t="s">
        <v>880</v>
      </c>
      <c r="F197" s="200">
        <v>43586</v>
      </c>
      <c r="G197" s="200">
        <v>43604</v>
      </c>
      <c r="H197" s="199">
        <v>10395</v>
      </c>
      <c r="I197" s="199">
        <v>10395</v>
      </c>
      <c r="J197" s="199">
        <v>0.71</v>
      </c>
      <c r="K197" s="199">
        <f t="shared" si="2"/>
        <v>7.38</v>
      </c>
    </row>
    <row r="198" spans="2:11" x14ac:dyDescent="0.25">
      <c r="B198" s="198">
        <v>171</v>
      </c>
      <c r="C198" s="199">
        <v>31315216</v>
      </c>
      <c r="D198" s="199" t="s">
        <v>917</v>
      </c>
      <c r="E198" s="199" t="s">
        <v>881</v>
      </c>
      <c r="F198" s="200">
        <v>43586</v>
      </c>
      <c r="G198" s="200">
        <v>43604</v>
      </c>
      <c r="H198" s="199">
        <v>83821</v>
      </c>
      <c r="I198" s="199">
        <v>83821</v>
      </c>
      <c r="J198" s="199">
        <v>0.71</v>
      </c>
      <c r="K198" s="199">
        <f t="shared" si="2"/>
        <v>59.51</v>
      </c>
    </row>
    <row r="199" spans="2:11" x14ac:dyDescent="0.25">
      <c r="B199" s="198">
        <v>172</v>
      </c>
      <c r="C199" s="199">
        <v>31315216</v>
      </c>
      <c r="D199" s="199" t="s">
        <v>917</v>
      </c>
      <c r="E199" s="199" t="s">
        <v>890</v>
      </c>
      <c r="F199" s="200">
        <v>43600</v>
      </c>
      <c r="G199" s="200">
        <v>43604</v>
      </c>
      <c r="H199" s="199">
        <v>414766</v>
      </c>
      <c r="I199" s="199">
        <v>414766</v>
      </c>
      <c r="J199" s="199">
        <v>0.71</v>
      </c>
      <c r="K199" s="199">
        <f t="shared" si="2"/>
        <v>294.48</v>
      </c>
    </row>
    <row r="200" spans="2:11" x14ac:dyDescent="0.25">
      <c r="B200" s="198">
        <v>173</v>
      </c>
      <c r="C200" s="199">
        <v>31428650</v>
      </c>
      <c r="D200" s="199" t="s">
        <v>918</v>
      </c>
      <c r="E200" s="199" t="s">
        <v>884</v>
      </c>
      <c r="F200" s="200">
        <v>43556</v>
      </c>
      <c r="G200" s="200">
        <v>43646</v>
      </c>
      <c r="H200" s="199">
        <v>1677</v>
      </c>
      <c r="I200" s="199">
        <v>1677</v>
      </c>
      <c r="J200" s="199">
        <v>0.71</v>
      </c>
      <c r="K200" s="199">
        <f t="shared" si="2"/>
        <v>1.19</v>
      </c>
    </row>
    <row r="201" spans="2:11" x14ac:dyDescent="0.25">
      <c r="B201" s="198">
        <v>174</v>
      </c>
      <c r="C201" s="199">
        <v>31428650</v>
      </c>
      <c r="D201" s="199" t="s">
        <v>918</v>
      </c>
      <c r="E201" s="199" t="s">
        <v>885</v>
      </c>
      <c r="F201" s="200">
        <v>43556</v>
      </c>
      <c r="G201" s="200">
        <v>43646</v>
      </c>
      <c r="H201" s="199">
        <v>11698</v>
      </c>
      <c r="I201" s="199">
        <v>11698</v>
      </c>
      <c r="J201" s="199">
        <v>0.71</v>
      </c>
      <c r="K201" s="199">
        <f t="shared" si="2"/>
        <v>8.31</v>
      </c>
    </row>
    <row r="202" spans="2:11" x14ac:dyDescent="0.25">
      <c r="B202" s="198">
        <v>175</v>
      </c>
      <c r="C202" s="199">
        <v>31428650</v>
      </c>
      <c r="D202" s="199" t="s">
        <v>918</v>
      </c>
      <c r="E202" s="199" t="s">
        <v>877</v>
      </c>
      <c r="F202" s="200">
        <v>43556</v>
      </c>
      <c r="G202" s="200">
        <v>43646</v>
      </c>
      <c r="H202" s="199">
        <v>3248</v>
      </c>
      <c r="I202" s="199">
        <v>3248</v>
      </c>
      <c r="J202" s="199">
        <v>0.71</v>
      </c>
      <c r="K202" s="199">
        <f t="shared" si="2"/>
        <v>2.31</v>
      </c>
    </row>
    <row r="203" spans="2:11" x14ac:dyDescent="0.25">
      <c r="B203" s="198">
        <v>176</v>
      </c>
      <c r="C203" s="199">
        <v>31428650</v>
      </c>
      <c r="D203" s="199" t="s">
        <v>918</v>
      </c>
      <c r="E203" s="199" t="s">
        <v>878</v>
      </c>
      <c r="F203" s="200">
        <v>43556</v>
      </c>
      <c r="G203" s="200">
        <v>43646</v>
      </c>
      <c r="H203" s="199">
        <v>2167</v>
      </c>
      <c r="I203" s="199">
        <v>2167</v>
      </c>
      <c r="J203" s="199">
        <v>0.71</v>
      </c>
      <c r="K203" s="199">
        <f t="shared" si="2"/>
        <v>1.54</v>
      </c>
    </row>
    <row r="204" spans="2:11" x14ac:dyDescent="0.25">
      <c r="B204" s="198">
        <v>177</v>
      </c>
      <c r="C204" s="199">
        <v>31428650</v>
      </c>
      <c r="D204" s="199" t="s">
        <v>918</v>
      </c>
      <c r="E204" s="199" t="s">
        <v>886</v>
      </c>
      <c r="F204" s="200">
        <v>43556</v>
      </c>
      <c r="G204" s="200">
        <v>43646</v>
      </c>
      <c r="H204" s="199">
        <v>321353</v>
      </c>
      <c r="I204" s="199">
        <v>321353</v>
      </c>
      <c r="J204" s="199">
        <v>0.71</v>
      </c>
      <c r="K204" s="199">
        <f t="shared" si="2"/>
        <v>228.16</v>
      </c>
    </row>
    <row r="205" spans="2:11" x14ac:dyDescent="0.25">
      <c r="B205" s="198">
        <v>178</v>
      </c>
      <c r="C205" s="199">
        <v>31428650</v>
      </c>
      <c r="D205" s="199" t="s">
        <v>918</v>
      </c>
      <c r="E205" s="199" t="s">
        <v>919</v>
      </c>
      <c r="F205" s="200">
        <v>43556</v>
      </c>
      <c r="G205" s="200">
        <v>43646</v>
      </c>
      <c r="H205" s="199">
        <v>868</v>
      </c>
      <c r="I205" s="199">
        <v>868</v>
      </c>
      <c r="J205" s="199">
        <v>0.71</v>
      </c>
      <c r="K205" s="199">
        <f t="shared" si="2"/>
        <v>0.62</v>
      </c>
    </row>
    <row r="206" spans="2:11" x14ac:dyDescent="0.25">
      <c r="B206" s="198">
        <v>179</v>
      </c>
      <c r="C206" s="199">
        <v>31428650</v>
      </c>
      <c r="D206" s="199" t="s">
        <v>918</v>
      </c>
      <c r="E206" s="199" t="s">
        <v>920</v>
      </c>
      <c r="F206" s="200">
        <v>43556</v>
      </c>
      <c r="G206" s="200">
        <v>43646</v>
      </c>
      <c r="H206" s="199">
        <v>354</v>
      </c>
      <c r="I206" s="199">
        <v>354</v>
      </c>
      <c r="J206" s="199">
        <v>0.71</v>
      </c>
      <c r="K206" s="199">
        <f t="shared" si="2"/>
        <v>0.25</v>
      </c>
    </row>
    <row r="207" spans="2:11" x14ac:dyDescent="0.25">
      <c r="B207" s="198">
        <v>180</v>
      </c>
      <c r="C207" s="199">
        <v>31428650</v>
      </c>
      <c r="D207" s="199" t="s">
        <v>918</v>
      </c>
      <c r="E207" s="199" t="s">
        <v>894</v>
      </c>
      <c r="F207" s="200">
        <v>43556</v>
      </c>
      <c r="G207" s="200">
        <v>43646</v>
      </c>
      <c r="H207" s="199">
        <v>4188</v>
      </c>
      <c r="I207" s="199">
        <v>4188</v>
      </c>
      <c r="J207" s="199">
        <v>0.71</v>
      </c>
      <c r="K207" s="199">
        <f t="shared" si="2"/>
        <v>2.97</v>
      </c>
    </row>
    <row r="208" spans="2:11" x14ac:dyDescent="0.25">
      <c r="B208" s="198">
        <v>181</v>
      </c>
      <c r="C208" s="199">
        <v>31428650</v>
      </c>
      <c r="D208" s="199" t="s">
        <v>918</v>
      </c>
      <c r="E208" s="199" t="s">
        <v>887</v>
      </c>
      <c r="F208" s="200">
        <v>43556</v>
      </c>
      <c r="G208" s="200">
        <v>43646</v>
      </c>
      <c r="H208" s="199">
        <v>1085</v>
      </c>
      <c r="I208" s="199">
        <v>1085</v>
      </c>
      <c r="J208" s="199">
        <v>0.71</v>
      </c>
      <c r="K208" s="199">
        <f t="shared" si="2"/>
        <v>0.77</v>
      </c>
    </row>
    <row r="209" spans="2:11" x14ac:dyDescent="0.25">
      <c r="B209" s="198">
        <v>182</v>
      </c>
      <c r="C209" s="199">
        <v>31428650</v>
      </c>
      <c r="D209" s="199" t="s">
        <v>918</v>
      </c>
      <c r="E209" s="199" t="s">
        <v>879</v>
      </c>
      <c r="F209" s="200">
        <v>43556</v>
      </c>
      <c r="G209" s="200">
        <v>43646</v>
      </c>
      <c r="H209" s="199">
        <v>3978</v>
      </c>
      <c r="I209" s="199">
        <v>3978</v>
      </c>
      <c r="J209" s="199">
        <v>0.71</v>
      </c>
      <c r="K209" s="199">
        <f t="shared" si="2"/>
        <v>2.82</v>
      </c>
    </row>
    <row r="210" spans="2:11" x14ac:dyDescent="0.25">
      <c r="B210" s="198">
        <v>183</v>
      </c>
      <c r="C210" s="199">
        <v>31428650</v>
      </c>
      <c r="D210" s="199" t="s">
        <v>918</v>
      </c>
      <c r="E210" s="199" t="s">
        <v>880</v>
      </c>
      <c r="F210" s="200">
        <v>43556</v>
      </c>
      <c r="G210" s="200">
        <v>43646</v>
      </c>
      <c r="H210" s="199">
        <v>20499</v>
      </c>
      <c r="I210" s="199">
        <v>20499</v>
      </c>
      <c r="J210" s="199">
        <v>0.71</v>
      </c>
      <c r="K210" s="199">
        <f t="shared" si="2"/>
        <v>14.55</v>
      </c>
    </row>
    <row r="211" spans="2:11" x14ac:dyDescent="0.25">
      <c r="B211" s="198">
        <v>184</v>
      </c>
      <c r="C211" s="199">
        <v>31428650</v>
      </c>
      <c r="D211" s="199" t="s">
        <v>918</v>
      </c>
      <c r="E211" s="199" t="s">
        <v>881</v>
      </c>
      <c r="F211" s="200">
        <v>43556</v>
      </c>
      <c r="G211" s="200">
        <v>43646</v>
      </c>
      <c r="H211" s="199">
        <v>20458</v>
      </c>
      <c r="I211" s="199">
        <v>20458</v>
      </c>
      <c r="J211" s="199">
        <v>0.71</v>
      </c>
      <c r="K211" s="199">
        <f t="shared" si="2"/>
        <v>14.53</v>
      </c>
    </row>
    <row r="212" spans="2:11" x14ac:dyDescent="0.25">
      <c r="B212" s="198">
        <v>185</v>
      </c>
      <c r="C212" s="199">
        <v>31428650</v>
      </c>
      <c r="D212" s="199" t="s">
        <v>918</v>
      </c>
      <c r="E212" s="199" t="s">
        <v>56</v>
      </c>
      <c r="F212" s="200">
        <v>43556</v>
      </c>
      <c r="G212" s="200">
        <v>43646</v>
      </c>
      <c r="H212" s="199">
        <v>335808</v>
      </c>
      <c r="I212" s="199">
        <v>335808</v>
      </c>
      <c r="J212" s="199">
        <v>0.71</v>
      </c>
      <c r="K212" s="199">
        <f t="shared" si="2"/>
        <v>238.42</v>
      </c>
    </row>
    <row r="213" spans="2:11" x14ac:dyDescent="0.25">
      <c r="B213" s="198">
        <v>186</v>
      </c>
      <c r="C213" s="199">
        <v>31428650</v>
      </c>
      <c r="D213" s="199" t="s">
        <v>918</v>
      </c>
      <c r="E213" s="199" t="s">
        <v>888</v>
      </c>
      <c r="F213" s="200">
        <v>43556</v>
      </c>
      <c r="G213" s="200">
        <v>43646</v>
      </c>
      <c r="H213" s="199">
        <v>16641</v>
      </c>
      <c r="I213" s="199">
        <v>16641</v>
      </c>
      <c r="J213" s="199">
        <v>0.71</v>
      </c>
      <c r="K213" s="199">
        <f t="shared" si="2"/>
        <v>11.82</v>
      </c>
    </row>
    <row r="214" spans="2:11" x14ac:dyDescent="0.25">
      <c r="B214" s="198">
        <v>187</v>
      </c>
      <c r="C214" s="199">
        <v>31428650</v>
      </c>
      <c r="D214" s="199" t="s">
        <v>918</v>
      </c>
      <c r="E214" s="199" t="s">
        <v>889</v>
      </c>
      <c r="F214" s="200">
        <v>43556</v>
      </c>
      <c r="G214" s="200">
        <v>43646</v>
      </c>
      <c r="H214" s="199">
        <v>6531</v>
      </c>
      <c r="I214" s="199">
        <v>6531</v>
      </c>
      <c r="J214" s="199">
        <v>0.71</v>
      </c>
      <c r="K214" s="199">
        <f t="shared" si="2"/>
        <v>4.6399999999999997</v>
      </c>
    </row>
    <row r="215" spans="2:11" x14ac:dyDescent="0.25">
      <c r="B215" s="198">
        <v>188</v>
      </c>
      <c r="C215" s="199">
        <v>31428650</v>
      </c>
      <c r="D215" s="199" t="s">
        <v>918</v>
      </c>
      <c r="E215" s="199" t="s">
        <v>890</v>
      </c>
      <c r="F215" s="200">
        <v>43556</v>
      </c>
      <c r="G215" s="200">
        <v>43646</v>
      </c>
      <c r="H215" s="199">
        <v>559825</v>
      </c>
      <c r="I215" s="199">
        <v>559825</v>
      </c>
      <c r="J215" s="199">
        <v>0.71</v>
      </c>
      <c r="K215" s="199">
        <f t="shared" si="2"/>
        <v>397.48</v>
      </c>
    </row>
    <row r="216" spans="2:11" x14ac:dyDescent="0.25">
      <c r="B216" s="198">
        <v>189</v>
      </c>
      <c r="C216" s="199">
        <v>31428650</v>
      </c>
      <c r="D216" s="199" t="s">
        <v>918</v>
      </c>
      <c r="E216" s="199" t="s">
        <v>891</v>
      </c>
      <c r="F216" s="200">
        <v>43556</v>
      </c>
      <c r="G216" s="200">
        <v>43646</v>
      </c>
      <c r="H216" s="199">
        <v>24066</v>
      </c>
      <c r="I216" s="199">
        <v>24066</v>
      </c>
      <c r="J216" s="199">
        <v>0.71</v>
      </c>
      <c r="K216" s="199">
        <f t="shared" si="2"/>
        <v>17.09</v>
      </c>
    </row>
    <row r="217" spans="2:11" x14ac:dyDescent="0.25">
      <c r="B217" s="198">
        <v>190</v>
      </c>
      <c r="C217" s="199">
        <v>31428650</v>
      </c>
      <c r="D217" s="199" t="s">
        <v>918</v>
      </c>
      <c r="E217" s="199" t="s">
        <v>901</v>
      </c>
      <c r="F217" s="200">
        <v>43556</v>
      </c>
      <c r="G217" s="200">
        <v>43646</v>
      </c>
      <c r="H217" s="199">
        <v>1621</v>
      </c>
      <c r="I217" s="199">
        <v>1621</v>
      </c>
      <c r="J217" s="199">
        <v>0.71</v>
      </c>
      <c r="K217" s="199">
        <f t="shared" si="2"/>
        <v>1.1499999999999999</v>
      </c>
    </row>
    <row r="218" spans="2:11" x14ac:dyDescent="0.25">
      <c r="B218" s="198">
        <v>191</v>
      </c>
      <c r="C218" s="199">
        <v>31449831</v>
      </c>
      <c r="D218" s="199" t="s">
        <v>921</v>
      </c>
      <c r="E218" s="199" t="s">
        <v>880</v>
      </c>
      <c r="F218" s="200">
        <v>43556</v>
      </c>
      <c r="G218" s="200">
        <v>43632</v>
      </c>
      <c r="H218" s="199">
        <v>95186</v>
      </c>
      <c r="I218" s="199">
        <v>95186</v>
      </c>
      <c r="J218" s="199">
        <v>0.71</v>
      </c>
      <c r="K218" s="199">
        <f t="shared" si="2"/>
        <v>67.58</v>
      </c>
    </row>
    <row r="219" spans="2:11" x14ac:dyDescent="0.25">
      <c r="B219" s="198">
        <v>192</v>
      </c>
      <c r="C219" s="199">
        <v>31449831</v>
      </c>
      <c r="D219" s="199" t="s">
        <v>921</v>
      </c>
      <c r="E219" s="199" t="s">
        <v>881</v>
      </c>
      <c r="F219" s="200">
        <v>43556</v>
      </c>
      <c r="G219" s="200">
        <v>43632</v>
      </c>
      <c r="H219" s="199">
        <v>150334</v>
      </c>
      <c r="I219" s="199">
        <v>150334</v>
      </c>
      <c r="J219" s="199">
        <v>0.71</v>
      </c>
      <c r="K219" s="199">
        <f t="shared" si="2"/>
        <v>106.74</v>
      </c>
    </row>
    <row r="220" spans="2:11" x14ac:dyDescent="0.25">
      <c r="B220" s="198">
        <v>193</v>
      </c>
      <c r="C220" s="199">
        <v>31451722</v>
      </c>
      <c r="D220" s="199" t="s">
        <v>922</v>
      </c>
      <c r="E220" s="199" t="s">
        <v>884</v>
      </c>
      <c r="F220" s="200">
        <v>43586</v>
      </c>
      <c r="G220" s="200">
        <v>43646</v>
      </c>
      <c r="H220" s="199">
        <v>57554</v>
      </c>
      <c r="I220" s="199">
        <v>57554</v>
      </c>
      <c r="J220" s="199">
        <v>0.71</v>
      </c>
      <c r="K220" s="199">
        <f t="shared" ref="K220:K283" si="3">ROUND(I220*(J220/1000),2)</f>
        <v>40.86</v>
      </c>
    </row>
    <row r="221" spans="2:11" x14ac:dyDescent="0.25">
      <c r="B221" s="198">
        <v>194</v>
      </c>
      <c r="C221" s="199">
        <v>31451722</v>
      </c>
      <c r="D221" s="199" t="s">
        <v>922</v>
      </c>
      <c r="E221" s="199" t="s">
        <v>885</v>
      </c>
      <c r="F221" s="200">
        <v>43586</v>
      </c>
      <c r="G221" s="200">
        <v>43646</v>
      </c>
      <c r="H221" s="199">
        <v>431688</v>
      </c>
      <c r="I221" s="199">
        <v>431688</v>
      </c>
      <c r="J221" s="199">
        <v>0.71</v>
      </c>
      <c r="K221" s="199">
        <f t="shared" si="3"/>
        <v>306.5</v>
      </c>
    </row>
    <row r="222" spans="2:11" x14ac:dyDescent="0.25">
      <c r="B222" s="198">
        <v>195</v>
      </c>
      <c r="C222" s="199">
        <v>31451722</v>
      </c>
      <c r="D222" s="199" t="s">
        <v>922</v>
      </c>
      <c r="E222" s="199" t="s">
        <v>877</v>
      </c>
      <c r="F222" s="200">
        <v>43586</v>
      </c>
      <c r="G222" s="200">
        <v>43646</v>
      </c>
      <c r="H222" s="199">
        <v>94737</v>
      </c>
      <c r="I222" s="199">
        <v>94737</v>
      </c>
      <c r="J222" s="199">
        <v>0.71</v>
      </c>
      <c r="K222" s="199">
        <f t="shared" si="3"/>
        <v>67.260000000000005</v>
      </c>
    </row>
    <row r="223" spans="2:11" x14ac:dyDescent="0.25">
      <c r="B223" s="198">
        <v>196</v>
      </c>
      <c r="C223" s="199">
        <v>31451722</v>
      </c>
      <c r="D223" s="199" t="s">
        <v>922</v>
      </c>
      <c r="E223" s="199" t="s">
        <v>878</v>
      </c>
      <c r="F223" s="200">
        <v>43586</v>
      </c>
      <c r="G223" s="200">
        <v>43646</v>
      </c>
      <c r="H223" s="199">
        <v>67240</v>
      </c>
      <c r="I223" s="199">
        <v>67240</v>
      </c>
      <c r="J223" s="199">
        <v>0.71</v>
      </c>
      <c r="K223" s="199">
        <f t="shared" si="3"/>
        <v>47.74</v>
      </c>
    </row>
    <row r="224" spans="2:11" x14ac:dyDescent="0.25">
      <c r="B224" s="198">
        <v>197</v>
      </c>
      <c r="C224" s="199">
        <v>31451722</v>
      </c>
      <c r="D224" s="199" t="s">
        <v>922</v>
      </c>
      <c r="E224" s="199" t="s">
        <v>879</v>
      </c>
      <c r="F224" s="200">
        <v>43586</v>
      </c>
      <c r="G224" s="200">
        <v>43646</v>
      </c>
      <c r="H224" s="199">
        <v>124100</v>
      </c>
      <c r="I224" s="199">
        <v>124100</v>
      </c>
      <c r="J224" s="199">
        <v>0.71</v>
      </c>
      <c r="K224" s="199">
        <f t="shared" si="3"/>
        <v>88.11</v>
      </c>
    </row>
    <row r="225" spans="2:11" x14ac:dyDescent="0.25">
      <c r="B225" s="198">
        <v>198</v>
      </c>
      <c r="C225" s="199">
        <v>31451722</v>
      </c>
      <c r="D225" s="199" t="s">
        <v>922</v>
      </c>
      <c r="E225" s="199" t="s">
        <v>880</v>
      </c>
      <c r="F225" s="200">
        <v>43586</v>
      </c>
      <c r="G225" s="200">
        <v>43646</v>
      </c>
      <c r="H225" s="199">
        <v>744954</v>
      </c>
      <c r="I225" s="199">
        <v>744954</v>
      </c>
      <c r="J225" s="199">
        <v>0.71</v>
      </c>
      <c r="K225" s="199">
        <f t="shared" si="3"/>
        <v>528.91999999999996</v>
      </c>
    </row>
    <row r="226" spans="2:11" x14ac:dyDescent="0.25">
      <c r="B226" s="198">
        <v>199</v>
      </c>
      <c r="C226" s="199">
        <v>31451722</v>
      </c>
      <c r="D226" s="199" t="s">
        <v>922</v>
      </c>
      <c r="E226" s="199" t="s">
        <v>881</v>
      </c>
      <c r="F226" s="200">
        <v>43586</v>
      </c>
      <c r="G226" s="200">
        <v>43646</v>
      </c>
      <c r="H226" s="199">
        <v>813419</v>
      </c>
      <c r="I226" s="199">
        <v>813419</v>
      </c>
      <c r="J226" s="199">
        <v>0.71</v>
      </c>
      <c r="K226" s="199">
        <f t="shared" si="3"/>
        <v>577.53</v>
      </c>
    </row>
    <row r="227" spans="2:11" x14ac:dyDescent="0.25">
      <c r="B227" s="198">
        <v>200</v>
      </c>
      <c r="C227" s="199">
        <v>31451722</v>
      </c>
      <c r="D227" s="199" t="s">
        <v>922</v>
      </c>
      <c r="E227" s="199" t="s">
        <v>890</v>
      </c>
      <c r="F227" s="200">
        <v>43586</v>
      </c>
      <c r="G227" s="200">
        <v>43646</v>
      </c>
      <c r="H227" s="199">
        <v>1432137</v>
      </c>
      <c r="I227" s="199">
        <v>1432137</v>
      </c>
      <c r="J227" s="199">
        <v>0.71</v>
      </c>
      <c r="K227" s="199">
        <f t="shared" si="3"/>
        <v>1016.82</v>
      </c>
    </row>
    <row r="228" spans="2:11" x14ac:dyDescent="0.25">
      <c r="B228" s="198">
        <v>201</v>
      </c>
      <c r="C228" s="199">
        <v>31451722</v>
      </c>
      <c r="D228" s="199" t="s">
        <v>922</v>
      </c>
      <c r="E228" s="199" t="s">
        <v>891</v>
      </c>
      <c r="F228" s="200">
        <v>43586</v>
      </c>
      <c r="G228" s="200">
        <v>43646</v>
      </c>
      <c r="H228" s="199">
        <v>701460</v>
      </c>
      <c r="I228" s="199">
        <v>701460</v>
      </c>
      <c r="J228" s="199">
        <v>0.71</v>
      </c>
      <c r="K228" s="199">
        <f t="shared" si="3"/>
        <v>498.04</v>
      </c>
    </row>
    <row r="229" spans="2:11" x14ac:dyDescent="0.25">
      <c r="B229" s="198">
        <v>202</v>
      </c>
      <c r="C229" s="199">
        <v>31451722</v>
      </c>
      <c r="D229" s="199" t="s">
        <v>922</v>
      </c>
      <c r="E229" s="199" t="s">
        <v>901</v>
      </c>
      <c r="F229" s="200">
        <v>43586</v>
      </c>
      <c r="G229" s="200">
        <v>43646</v>
      </c>
      <c r="H229" s="199">
        <v>56862</v>
      </c>
      <c r="I229" s="199">
        <v>56862</v>
      </c>
      <c r="J229" s="199">
        <v>0.71</v>
      </c>
      <c r="K229" s="199">
        <f t="shared" si="3"/>
        <v>40.369999999999997</v>
      </c>
    </row>
    <row r="230" spans="2:11" x14ac:dyDescent="0.25">
      <c r="B230" s="198">
        <v>203</v>
      </c>
      <c r="C230" s="199">
        <v>31619782</v>
      </c>
      <c r="D230" s="199" t="s">
        <v>923</v>
      </c>
      <c r="E230" s="199" t="s">
        <v>891</v>
      </c>
      <c r="F230" s="200">
        <v>43584</v>
      </c>
      <c r="G230" s="200">
        <v>43646</v>
      </c>
      <c r="H230" s="199">
        <v>766270</v>
      </c>
      <c r="I230" s="199">
        <v>766270</v>
      </c>
      <c r="J230" s="199">
        <v>0.71</v>
      </c>
      <c r="K230" s="199">
        <f t="shared" si="3"/>
        <v>544.04999999999995</v>
      </c>
    </row>
    <row r="231" spans="2:11" x14ac:dyDescent="0.25">
      <c r="B231" s="198">
        <v>204</v>
      </c>
      <c r="C231" s="199">
        <v>31713782</v>
      </c>
      <c r="D231" s="199" t="s">
        <v>924</v>
      </c>
      <c r="E231" s="199" t="s">
        <v>891</v>
      </c>
      <c r="F231" s="200">
        <v>43500</v>
      </c>
      <c r="G231" s="200">
        <v>43616</v>
      </c>
      <c r="H231" s="199">
        <v>531288</v>
      </c>
      <c r="I231" s="199">
        <v>531288</v>
      </c>
      <c r="J231" s="199">
        <v>0.71</v>
      </c>
      <c r="K231" s="199">
        <f t="shared" si="3"/>
        <v>377.21</v>
      </c>
    </row>
    <row r="232" spans="2:11" x14ac:dyDescent="0.25">
      <c r="B232" s="198">
        <v>205</v>
      </c>
      <c r="C232" s="199">
        <v>31750375</v>
      </c>
      <c r="D232" s="199" t="s">
        <v>925</v>
      </c>
      <c r="E232" s="199" t="s">
        <v>877</v>
      </c>
      <c r="F232" s="200">
        <v>43558</v>
      </c>
      <c r="G232" s="200">
        <v>43646</v>
      </c>
      <c r="H232" s="199">
        <v>27138</v>
      </c>
      <c r="I232" s="199">
        <v>27138</v>
      </c>
      <c r="J232" s="199">
        <v>0.71</v>
      </c>
      <c r="K232" s="199">
        <f t="shared" si="3"/>
        <v>19.27</v>
      </c>
    </row>
    <row r="233" spans="2:11" x14ac:dyDescent="0.25">
      <c r="B233" s="198">
        <v>206</v>
      </c>
      <c r="C233" s="199">
        <v>31750375</v>
      </c>
      <c r="D233" s="199" t="s">
        <v>925</v>
      </c>
      <c r="E233" s="199" t="s">
        <v>878</v>
      </c>
      <c r="F233" s="200">
        <v>43558</v>
      </c>
      <c r="G233" s="200">
        <v>43646</v>
      </c>
      <c r="H233" s="199">
        <v>37</v>
      </c>
      <c r="I233" s="199">
        <v>37</v>
      </c>
      <c r="J233" s="199">
        <v>0.71</v>
      </c>
      <c r="K233" s="199">
        <f t="shared" si="3"/>
        <v>0.03</v>
      </c>
    </row>
    <row r="234" spans="2:11" x14ac:dyDescent="0.25">
      <c r="B234" s="198">
        <v>207</v>
      </c>
      <c r="C234" s="199">
        <v>31750375</v>
      </c>
      <c r="D234" s="199" t="s">
        <v>925</v>
      </c>
      <c r="E234" s="199" t="s">
        <v>879</v>
      </c>
      <c r="F234" s="200">
        <v>43558</v>
      </c>
      <c r="G234" s="200">
        <v>43646</v>
      </c>
      <c r="H234" s="199">
        <v>37111</v>
      </c>
      <c r="I234" s="199">
        <v>37111</v>
      </c>
      <c r="J234" s="199">
        <v>0.71</v>
      </c>
      <c r="K234" s="199">
        <f t="shared" si="3"/>
        <v>26.35</v>
      </c>
    </row>
    <row r="235" spans="2:11" x14ac:dyDescent="0.25">
      <c r="B235" s="198">
        <v>208</v>
      </c>
      <c r="C235" s="199">
        <v>31750375</v>
      </c>
      <c r="D235" s="199" t="s">
        <v>925</v>
      </c>
      <c r="E235" s="199" t="s">
        <v>880</v>
      </c>
      <c r="F235" s="200">
        <v>43558</v>
      </c>
      <c r="G235" s="200">
        <v>43646</v>
      </c>
      <c r="H235" s="199">
        <v>174597</v>
      </c>
      <c r="I235" s="199">
        <v>174597</v>
      </c>
      <c r="J235" s="199">
        <v>0.71</v>
      </c>
      <c r="K235" s="199">
        <f t="shared" si="3"/>
        <v>123.96</v>
      </c>
    </row>
    <row r="236" spans="2:11" x14ac:dyDescent="0.25">
      <c r="B236" s="198">
        <v>209</v>
      </c>
      <c r="C236" s="199">
        <v>31750375</v>
      </c>
      <c r="D236" s="199" t="s">
        <v>925</v>
      </c>
      <c r="E236" s="199" t="s">
        <v>881</v>
      </c>
      <c r="F236" s="200">
        <v>43558</v>
      </c>
      <c r="G236" s="200">
        <v>43646</v>
      </c>
      <c r="H236" s="199">
        <v>164018</v>
      </c>
      <c r="I236" s="199">
        <v>164018</v>
      </c>
      <c r="J236" s="199">
        <v>0.71</v>
      </c>
      <c r="K236" s="199">
        <f t="shared" si="3"/>
        <v>116.45</v>
      </c>
    </row>
    <row r="237" spans="2:11" x14ac:dyDescent="0.25">
      <c r="B237" s="198">
        <v>210</v>
      </c>
      <c r="C237" s="199">
        <v>31750375</v>
      </c>
      <c r="D237" s="199" t="s">
        <v>925</v>
      </c>
      <c r="E237" s="199" t="s">
        <v>891</v>
      </c>
      <c r="F237" s="200">
        <v>43558</v>
      </c>
      <c r="G237" s="200">
        <v>43646</v>
      </c>
      <c r="H237" s="199">
        <v>189485</v>
      </c>
      <c r="I237" s="199">
        <v>189485</v>
      </c>
      <c r="J237" s="199">
        <v>0.71</v>
      </c>
      <c r="K237" s="199">
        <f t="shared" si="3"/>
        <v>134.53</v>
      </c>
    </row>
    <row r="238" spans="2:11" x14ac:dyDescent="0.25">
      <c r="B238" s="198">
        <v>211</v>
      </c>
      <c r="C238" s="199">
        <v>31893644</v>
      </c>
      <c r="D238" s="199" t="s">
        <v>926</v>
      </c>
      <c r="E238" s="199" t="s">
        <v>885</v>
      </c>
      <c r="F238" s="200">
        <v>43598</v>
      </c>
      <c r="G238" s="200">
        <v>43737</v>
      </c>
      <c r="H238" s="199">
        <v>101598</v>
      </c>
      <c r="I238" s="199">
        <v>101598</v>
      </c>
      <c r="J238" s="199">
        <v>0.71</v>
      </c>
      <c r="K238" s="199">
        <f t="shared" si="3"/>
        <v>72.13</v>
      </c>
    </row>
    <row r="239" spans="2:11" x14ac:dyDescent="0.25">
      <c r="B239" s="198">
        <v>212</v>
      </c>
      <c r="C239" s="199">
        <v>31893644</v>
      </c>
      <c r="D239" s="199" t="s">
        <v>926</v>
      </c>
      <c r="E239" s="199" t="s">
        <v>877</v>
      </c>
      <c r="F239" s="200">
        <v>43598</v>
      </c>
      <c r="G239" s="200">
        <v>43737</v>
      </c>
      <c r="H239" s="199">
        <v>39368</v>
      </c>
      <c r="I239" s="199">
        <v>39368</v>
      </c>
      <c r="J239" s="199">
        <v>0.71</v>
      </c>
      <c r="K239" s="199">
        <f t="shared" si="3"/>
        <v>27.95</v>
      </c>
    </row>
    <row r="240" spans="2:11" x14ac:dyDescent="0.25">
      <c r="B240" s="198">
        <v>213</v>
      </c>
      <c r="C240" s="199">
        <v>31893644</v>
      </c>
      <c r="D240" s="199" t="s">
        <v>926</v>
      </c>
      <c r="E240" s="199" t="s">
        <v>878</v>
      </c>
      <c r="F240" s="200">
        <v>43598</v>
      </c>
      <c r="G240" s="200">
        <v>43737</v>
      </c>
      <c r="H240" s="199">
        <v>58</v>
      </c>
      <c r="I240" s="199">
        <v>58</v>
      </c>
      <c r="J240" s="199">
        <v>0.71</v>
      </c>
      <c r="K240" s="199">
        <f t="shared" si="3"/>
        <v>0.04</v>
      </c>
    </row>
    <row r="241" spans="2:11" x14ac:dyDescent="0.25">
      <c r="B241" s="198">
        <v>214</v>
      </c>
      <c r="C241" s="199">
        <v>31893644</v>
      </c>
      <c r="D241" s="199" t="s">
        <v>926</v>
      </c>
      <c r="E241" s="199" t="s">
        <v>886</v>
      </c>
      <c r="F241" s="200">
        <v>43598</v>
      </c>
      <c r="G241" s="200">
        <v>43737</v>
      </c>
      <c r="H241" s="199">
        <v>145255</v>
      </c>
      <c r="I241" s="199">
        <v>145255</v>
      </c>
      <c r="J241" s="199">
        <v>0.71</v>
      </c>
      <c r="K241" s="199">
        <f t="shared" si="3"/>
        <v>103.13</v>
      </c>
    </row>
    <row r="242" spans="2:11" x14ac:dyDescent="0.25">
      <c r="B242" s="198">
        <v>215</v>
      </c>
      <c r="C242" s="199">
        <v>31893644</v>
      </c>
      <c r="D242" s="199" t="s">
        <v>926</v>
      </c>
      <c r="E242" s="199" t="s">
        <v>879</v>
      </c>
      <c r="F242" s="200">
        <v>43598</v>
      </c>
      <c r="G242" s="200">
        <v>43737</v>
      </c>
      <c r="H242" s="199">
        <v>40017</v>
      </c>
      <c r="I242" s="199">
        <v>40017</v>
      </c>
      <c r="J242" s="199">
        <v>0.71</v>
      </c>
      <c r="K242" s="199">
        <f t="shared" si="3"/>
        <v>28.41</v>
      </c>
    </row>
    <row r="243" spans="2:11" x14ac:dyDescent="0.25">
      <c r="B243" s="198">
        <v>216</v>
      </c>
      <c r="C243" s="199">
        <v>31893644</v>
      </c>
      <c r="D243" s="199" t="s">
        <v>926</v>
      </c>
      <c r="E243" s="199" t="s">
        <v>880</v>
      </c>
      <c r="F243" s="200">
        <v>43598</v>
      </c>
      <c r="G243" s="200">
        <v>43737</v>
      </c>
      <c r="H243" s="199">
        <v>187890</v>
      </c>
      <c r="I243" s="199">
        <v>187890</v>
      </c>
      <c r="J243" s="199">
        <v>0.71</v>
      </c>
      <c r="K243" s="199">
        <f t="shared" si="3"/>
        <v>133.4</v>
      </c>
    </row>
    <row r="244" spans="2:11" x14ac:dyDescent="0.25">
      <c r="B244" s="198">
        <v>217</v>
      </c>
      <c r="C244" s="199">
        <v>31893644</v>
      </c>
      <c r="D244" s="199" t="s">
        <v>926</v>
      </c>
      <c r="E244" s="199" t="s">
        <v>881</v>
      </c>
      <c r="F244" s="200">
        <v>43598</v>
      </c>
      <c r="G244" s="200">
        <v>43737</v>
      </c>
      <c r="H244" s="199">
        <v>141130</v>
      </c>
      <c r="I244" s="199">
        <v>141130</v>
      </c>
      <c r="J244" s="199">
        <v>0.71</v>
      </c>
      <c r="K244" s="199">
        <f t="shared" si="3"/>
        <v>100.2</v>
      </c>
    </row>
    <row r="245" spans="2:11" x14ac:dyDescent="0.25">
      <c r="B245" s="198">
        <v>218</v>
      </c>
      <c r="C245" s="199">
        <v>31893644</v>
      </c>
      <c r="D245" s="199" t="s">
        <v>926</v>
      </c>
      <c r="E245" s="199" t="s">
        <v>56</v>
      </c>
      <c r="F245" s="200">
        <v>43598</v>
      </c>
      <c r="G245" s="200">
        <v>43737</v>
      </c>
      <c r="H245" s="199">
        <v>146321</v>
      </c>
      <c r="I245" s="199">
        <v>146321</v>
      </c>
      <c r="J245" s="199">
        <v>0.71</v>
      </c>
      <c r="K245" s="199">
        <f t="shared" si="3"/>
        <v>103.89</v>
      </c>
    </row>
    <row r="246" spans="2:11" x14ac:dyDescent="0.25">
      <c r="B246" s="198">
        <v>219</v>
      </c>
      <c r="C246" s="199">
        <v>31893644</v>
      </c>
      <c r="D246" s="199" t="s">
        <v>926</v>
      </c>
      <c r="E246" s="199" t="s">
        <v>891</v>
      </c>
      <c r="F246" s="200">
        <v>43598</v>
      </c>
      <c r="G246" s="200">
        <v>43737</v>
      </c>
      <c r="H246" s="199">
        <v>306585</v>
      </c>
      <c r="I246" s="199">
        <v>306585</v>
      </c>
      <c r="J246" s="199">
        <v>0.71</v>
      </c>
      <c r="K246" s="199">
        <f t="shared" si="3"/>
        <v>217.68</v>
      </c>
    </row>
    <row r="247" spans="2:11" x14ac:dyDescent="0.25">
      <c r="B247" s="198">
        <v>220</v>
      </c>
      <c r="C247" s="199">
        <v>31945057</v>
      </c>
      <c r="D247" s="199" t="s">
        <v>927</v>
      </c>
      <c r="E247" s="199" t="s">
        <v>885</v>
      </c>
      <c r="F247" s="200">
        <v>43557</v>
      </c>
      <c r="G247" s="200">
        <v>43646</v>
      </c>
      <c r="H247" s="199">
        <v>3771099</v>
      </c>
      <c r="I247" s="199">
        <v>3771099</v>
      </c>
      <c r="J247" s="199">
        <v>0.71</v>
      </c>
      <c r="K247" s="199">
        <f t="shared" si="3"/>
        <v>2677.48</v>
      </c>
    </row>
    <row r="248" spans="2:11" x14ac:dyDescent="0.25">
      <c r="B248" s="198">
        <v>221</v>
      </c>
      <c r="C248" s="199">
        <v>31954455</v>
      </c>
      <c r="D248" s="199" t="s">
        <v>928</v>
      </c>
      <c r="E248" s="199" t="s">
        <v>884</v>
      </c>
      <c r="F248" s="200">
        <v>43556</v>
      </c>
      <c r="G248" s="200">
        <v>43830</v>
      </c>
      <c r="H248" s="199">
        <v>198</v>
      </c>
      <c r="I248" s="199">
        <v>198</v>
      </c>
      <c r="J248" s="199">
        <v>0.71</v>
      </c>
      <c r="K248" s="199">
        <f t="shared" si="3"/>
        <v>0.14000000000000001</v>
      </c>
    </row>
    <row r="249" spans="2:11" x14ac:dyDescent="0.25">
      <c r="B249" s="198">
        <v>222</v>
      </c>
      <c r="C249" s="199">
        <v>31954455</v>
      </c>
      <c r="D249" s="199" t="s">
        <v>928</v>
      </c>
      <c r="E249" s="199" t="s">
        <v>885</v>
      </c>
      <c r="F249" s="200">
        <v>43556</v>
      </c>
      <c r="G249" s="200">
        <v>43830</v>
      </c>
      <c r="H249" s="199">
        <v>814</v>
      </c>
      <c r="I249" s="199">
        <v>814</v>
      </c>
      <c r="J249" s="199">
        <v>0.71</v>
      </c>
      <c r="K249" s="199">
        <f t="shared" si="3"/>
        <v>0.57999999999999996</v>
      </c>
    </row>
    <row r="250" spans="2:11" x14ac:dyDescent="0.25">
      <c r="B250" s="198">
        <v>223</v>
      </c>
      <c r="C250" s="199">
        <v>31954455</v>
      </c>
      <c r="D250" s="199" t="s">
        <v>928</v>
      </c>
      <c r="E250" s="199" t="s">
        <v>878</v>
      </c>
      <c r="F250" s="200">
        <v>43556</v>
      </c>
      <c r="G250" s="200">
        <v>43830</v>
      </c>
      <c r="H250" s="199">
        <v>413</v>
      </c>
      <c r="I250" s="199">
        <v>413</v>
      </c>
      <c r="J250" s="199">
        <v>0.71</v>
      </c>
      <c r="K250" s="199">
        <f t="shared" si="3"/>
        <v>0.28999999999999998</v>
      </c>
    </row>
    <row r="251" spans="2:11" x14ac:dyDescent="0.25">
      <c r="B251" s="198">
        <v>224</v>
      </c>
      <c r="C251" s="199">
        <v>31954455</v>
      </c>
      <c r="D251" s="199" t="s">
        <v>928</v>
      </c>
      <c r="E251" s="199" t="s">
        <v>886</v>
      </c>
      <c r="F251" s="200">
        <v>43556</v>
      </c>
      <c r="G251" s="200">
        <v>43830</v>
      </c>
      <c r="H251" s="199">
        <v>943</v>
      </c>
      <c r="I251" s="199">
        <v>943</v>
      </c>
      <c r="J251" s="199">
        <v>0.71</v>
      </c>
      <c r="K251" s="199">
        <f t="shared" si="3"/>
        <v>0.67</v>
      </c>
    </row>
    <row r="252" spans="2:11" x14ac:dyDescent="0.25">
      <c r="B252" s="198">
        <v>225</v>
      </c>
      <c r="C252" s="199">
        <v>31954455</v>
      </c>
      <c r="D252" s="199" t="s">
        <v>928</v>
      </c>
      <c r="E252" s="199" t="s">
        <v>919</v>
      </c>
      <c r="F252" s="200">
        <v>43556</v>
      </c>
      <c r="G252" s="200">
        <v>43830</v>
      </c>
      <c r="H252" s="199">
        <v>216600</v>
      </c>
      <c r="I252" s="199">
        <v>216600</v>
      </c>
      <c r="J252" s="199">
        <v>0.71</v>
      </c>
      <c r="K252" s="199">
        <f t="shared" si="3"/>
        <v>153.79</v>
      </c>
    </row>
    <row r="253" spans="2:11" x14ac:dyDescent="0.25">
      <c r="B253" s="198">
        <v>226</v>
      </c>
      <c r="C253" s="199">
        <v>31954455</v>
      </c>
      <c r="D253" s="199" t="s">
        <v>928</v>
      </c>
      <c r="E253" s="199" t="s">
        <v>920</v>
      </c>
      <c r="F253" s="200">
        <v>43556</v>
      </c>
      <c r="G253" s="200">
        <v>43830</v>
      </c>
      <c r="H253" s="199">
        <v>6511</v>
      </c>
      <c r="I253" s="199">
        <v>6511</v>
      </c>
      <c r="J253" s="199">
        <v>0.71</v>
      </c>
      <c r="K253" s="199">
        <f t="shared" si="3"/>
        <v>4.62</v>
      </c>
    </row>
    <row r="254" spans="2:11" x14ac:dyDescent="0.25">
      <c r="B254" s="198">
        <v>227</v>
      </c>
      <c r="C254" s="199">
        <v>31954455</v>
      </c>
      <c r="D254" s="199" t="s">
        <v>928</v>
      </c>
      <c r="E254" s="199" t="s">
        <v>894</v>
      </c>
      <c r="F254" s="200">
        <v>43556</v>
      </c>
      <c r="G254" s="200">
        <v>43830</v>
      </c>
      <c r="H254" s="199">
        <v>364</v>
      </c>
      <c r="I254" s="199">
        <v>364</v>
      </c>
      <c r="J254" s="199">
        <v>0.71</v>
      </c>
      <c r="K254" s="199">
        <f t="shared" si="3"/>
        <v>0.26</v>
      </c>
    </row>
    <row r="255" spans="2:11" x14ac:dyDescent="0.25">
      <c r="B255" s="198">
        <v>228</v>
      </c>
      <c r="C255" s="199">
        <v>31954455</v>
      </c>
      <c r="D255" s="199" t="s">
        <v>928</v>
      </c>
      <c r="E255" s="199" t="s">
        <v>887</v>
      </c>
      <c r="F255" s="200">
        <v>43556</v>
      </c>
      <c r="G255" s="200">
        <v>43830</v>
      </c>
      <c r="H255" s="199">
        <v>173</v>
      </c>
      <c r="I255" s="199">
        <v>173</v>
      </c>
      <c r="J255" s="199">
        <v>0.71</v>
      </c>
      <c r="K255" s="199">
        <f t="shared" si="3"/>
        <v>0.12</v>
      </c>
    </row>
    <row r="256" spans="2:11" x14ac:dyDescent="0.25">
      <c r="B256" s="198">
        <v>229</v>
      </c>
      <c r="C256" s="199">
        <v>31954455</v>
      </c>
      <c r="D256" s="199" t="s">
        <v>928</v>
      </c>
      <c r="E256" s="199" t="s">
        <v>56</v>
      </c>
      <c r="F256" s="200">
        <v>43556</v>
      </c>
      <c r="G256" s="200">
        <v>43830</v>
      </c>
      <c r="H256" s="199">
        <v>778</v>
      </c>
      <c r="I256" s="199">
        <v>778</v>
      </c>
      <c r="J256" s="199">
        <v>0.71</v>
      </c>
      <c r="K256" s="199">
        <f t="shared" si="3"/>
        <v>0.55000000000000004</v>
      </c>
    </row>
    <row r="257" spans="2:11" x14ac:dyDescent="0.25">
      <c r="B257" s="198">
        <v>230</v>
      </c>
      <c r="C257" s="199">
        <v>31954455</v>
      </c>
      <c r="D257" s="199" t="s">
        <v>928</v>
      </c>
      <c r="E257" s="199" t="s">
        <v>888</v>
      </c>
      <c r="F257" s="200">
        <v>43556</v>
      </c>
      <c r="G257" s="200">
        <v>43830</v>
      </c>
      <c r="H257" s="199">
        <v>257</v>
      </c>
      <c r="I257" s="199">
        <v>257</v>
      </c>
      <c r="J257" s="199">
        <v>0.71</v>
      </c>
      <c r="K257" s="199">
        <f t="shared" si="3"/>
        <v>0.18</v>
      </c>
    </row>
    <row r="258" spans="2:11" x14ac:dyDescent="0.25">
      <c r="B258" s="198">
        <v>231</v>
      </c>
      <c r="C258" s="199">
        <v>31954455</v>
      </c>
      <c r="D258" s="199" t="s">
        <v>928</v>
      </c>
      <c r="E258" s="199" t="s">
        <v>889</v>
      </c>
      <c r="F258" s="200">
        <v>43556</v>
      </c>
      <c r="G258" s="200">
        <v>43830</v>
      </c>
      <c r="H258" s="199">
        <v>488</v>
      </c>
      <c r="I258" s="199">
        <v>488</v>
      </c>
      <c r="J258" s="199">
        <v>0.71</v>
      </c>
      <c r="K258" s="199">
        <f t="shared" si="3"/>
        <v>0.35</v>
      </c>
    </row>
    <row r="259" spans="2:11" x14ac:dyDescent="0.25">
      <c r="B259" s="198">
        <v>232</v>
      </c>
      <c r="C259" s="199">
        <v>31954455</v>
      </c>
      <c r="D259" s="199" t="s">
        <v>928</v>
      </c>
      <c r="E259" s="199" t="s">
        <v>890</v>
      </c>
      <c r="F259" s="200">
        <v>43556</v>
      </c>
      <c r="G259" s="200">
        <v>43830</v>
      </c>
      <c r="H259" s="199">
        <v>706</v>
      </c>
      <c r="I259" s="199">
        <v>706</v>
      </c>
      <c r="J259" s="199">
        <v>0.71</v>
      </c>
      <c r="K259" s="199">
        <f t="shared" si="3"/>
        <v>0.5</v>
      </c>
    </row>
    <row r="260" spans="2:11" x14ac:dyDescent="0.25">
      <c r="B260" s="198">
        <v>233</v>
      </c>
      <c r="C260" s="199">
        <v>31954455</v>
      </c>
      <c r="D260" s="199" t="s">
        <v>928</v>
      </c>
      <c r="E260" s="199" t="s">
        <v>901</v>
      </c>
      <c r="F260" s="200">
        <v>43556</v>
      </c>
      <c r="G260" s="200">
        <v>43830</v>
      </c>
      <c r="H260" s="199">
        <v>161</v>
      </c>
      <c r="I260" s="199">
        <v>161</v>
      </c>
      <c r="J260" s="199">
        <v>0.71</v>
      </c>
      <c r="K260" s="199">
        <f t="shared" si="3"/>
        <v>0.11</v>
      </c>
    </row>
    <row r="261" spans="2:11" x14ac:dyDescent="0.25">
      <c r="B261" s="198">
        <v>234</v>
      </c>
      <c r="C261" s="199">
        <v>31974827</v>
      </c>
      <c r="D261" s="199" t="s">
        <v>929</v>
      </c>
      <c r="E261" s="199" t="s">
        <v>890</v>
      </c>
      <c r="F261" s="200">
        <v>43525</v>
      </c>
      <c r="G261" s="200">
        <v>43662</v>
      </c>
      <c r="H261" s="199">
        <v>8776416</v>
      </c>
      <c r="I261" s="199">
        <v>8776416</v>
      </c>
      <c r="J261" s="199">
        <v>0.71</v>
      </c>
      <c r="K261" s="199">
        <f t="shared" si="3"/>
        <v>6231.26</v>
      </c>
    </row>
    <row r="262" spans="2:11" x14ac:dyDescent="0.25">
      <c r="B262" s="198">
        <v>235</v>
      </c>
      <c r="C262" s="199">
        <v>31975897</v>
      </c>
      <c r="D262" s="199" t="s">
        <v>930</v>
      </c>
      <c r="E262" s="199" t="s">
        <v>886</v>
      </c>
      <c r="F262" s="200">
        <v>43556</v>
      </c>
      <c r="G262" s="200">
        <v>43667</v>
      </c>
      <c r="H262" s="199">
        <v>12672892</v>
      </c>
      <c r="I262" s="199">
        <v>12672892</v>
      </c>
      <c r="J262" s="199">
        <v>0.71</v>
      </c>
      <c r="K262" s="199">
        <f t="shared" si="3"/>
        <v>8997.75</v>
      </c>
    </row>
    <row r="263" spans="2:11" x14ac:dyDescent="0.25">
      <c r="B263" s="198">
        <v>236</v>
      </c>
      <c r="C263" s="199">
        <v>32002600</v>
      </c>
      <c r="D263" s="199" t="s">
        <v>931</v>
      </c>
      <c r="E263" s="199" t="s">
        <v>884</v>
      </c>
      <c r="F263" s="200">
        <v>43566</v>
      </c>
      <c r="G263" s="200">
        <v>43611</v>
      </c>
      <c r="H263" s="199">
        <v>12851</v>
      </c>
      <c r="I263" s="199">
        <v>12851</v>
      </c>
      <c r="J263" s="199">
        <v>0.71</v>
      </c>
      <c r="K263" s="199">
        <f t="shared" si="3"/>
        <v>9.1199999999999992</v>
      </c>
    </row>
    <row r="264" spans="2:11" x14ac:dyDescent="0.25">
      <c r="B264" s="198">
        <v>237</v>
      </c>
      <c r="C264" s="199">
        <v>32002600</v>
      </c>
      <c r="D264" s="199" t="s">
        <v>931</v>
      </c>
      <c r="E264" s="199" t="s">
        <v>885</v>
      </c>
      <c r="F264" s="200">
        <v>43566</v>
      </c>
      <c r="G264" s="200">
        <v>43611</v>
      </c>
      <c r="H264" s="199">
        <v>32203</v>
      </c>
      <c r="I264" s="199">
        <v>32203</v>
      </c>
      <c r="J264" s="199">
        <v>0.71</v>
      </c>
      <c r="K264" s="199">
        <f t="shared" si="3"/>
        <v>22.86</v>
      </c>
    </row>
    <row r="265" spans="2:11" x14ac:dyDescent="0.25">
      <c r="B265" s="198">
        <v>238</v>
      </c>
      <c r="C265" s="199">
        <v>32002600</v>
      </c>
      <c r="D265" s="199" t="s">
        <v>931</v>
      </c>
      <c r="E265" s="199" t="s">
        <v>877</v>
      </c>
      <c r="F265" s="200">
        <v>43566</v>
      </c>
      <c r="G265" s="200">
        <v>43611</v>
      </c>
      <c r="H265" s="199">
        <v>25668</v>
      </c>
      <c r="I265" s="199">
        <v>25668</v>
      </c>
      <c r="J265" s="199">
        <v>0.71</v>
      </c>
      <c r="K265" s="199">
        <f t="shared" si="3"/>
        <v>18.22</v>
      </c>
    </row>
    <row r="266" spans="2:11" x14ac:dyDescent="0.25">
      <c r="B266" s="198">
        <v>239</v>
      </c>
      <c r="C266" s="199">
        <v>32002600</v>
      </c>
      <c r="D266" s="199" t="s">
        <v>931</v>
      </c>
      <c r="E266" s="199" t="s">
        <v>878</v>
      </c>
      <c r="F266" s="200">
        <v>43566</v>
      </c>
      <c r="G266" s="200">
        <v>43611</v>
      </c>
      <c r="H266" s="199">
        <v>15007</v>
      </c>
      <c r="I266" s="199">
        <v>15007</v>
      </c>
      <c r="J266" s="199">
        <v>0.71</v>
      </c>
      <c r="K266" s="199">
        <f t="shared" si="3"/>
        <v>10.65</v>
      </c>
    </row>
    <row r="267" spans="2:11" x14ac:dyDescent="0.25">
      <c r="B267" s="198">
        <v>240</v>
      </c>
      <c r="C267" s="199">
        <v>32002600</v>
      </c>
      <c r="D267" s="199" t="s">
        <v>931</v>
      </c>
      <c r="E267" s="199" t="s">
        <v>886</v>
      </c>
      <c r="F267" s="200">
        <v>43566</v>
      </c>
      <c r="G267" s="200">
        <v>43611</v>
      </c>
      <c r="H267" s="199">
        <v>27074</v>
      </c>
      <c r="I267" s="199">
        <v>27074</v>
      </c>
      <c r="J267" s="199">
        <v>0.71</v>
      </c>
      <c r="K267" s="199">
        <f t="shared" si="3"/>
        <v>19.22</v>
      </c>
    </row>
    <row r="268" spans="2:11" x14ac:dyDescent="0.25">
      <c r="B268" s="198">
        <v>241</v>
      </c>
      <c r="C268" s="199">
        <v>32002600</v>
      </c>
      <c r="D268" s="199" t="s">
        <v>931</v>
      </c>
      <c r="E268" s="199" t="s">
        <v>887</v>
      </c>
      <c r="F268" s="200">
        <v>43566</v>
      </c>
      <c r="G268" s="200">
        <v>43611</v>
      </c>
      <c r="H268" s="199">
        <v>7734</v>
      </c>
      <c r="I268" s="199">
        <v>7734</v>
      </c>
      <c r="J268" s="199">
        <v>0.71</v>
      </c>
      <c r="K268" s="199">
        <f t="shared" si="3"/>
        <v>5.49</v>
      </c>
    </row>
    <row r="269" spans="2:11" x14ac:dyDescent="0.25">
      <c r="B269" s="198">
        <v>242</v>
      </c>
      <c r="C269" s="199">
        <v>32002600</v>
      </c>
      <c r="D269" s="199" t="s">
        <v>931</v>
      </c>
      <c r="E269" s="199" t="s">
        <v>879</v>
      </c>
      <c r="F269" s="200">
        <v>43566</v>
      </c>
      <c r="G269" s="200">
        <v>43611</v>
      </c>
      <c r="H269" s="199">
        <v>26621</v>
      </c>
      <c r="I269" s="199">
        <v>26621</v>
      </c>
      <c r="J269" s="199">
        <v>0.71</v>
      </c>
      <c r="K269" s="199">
        <f t="shared" si="3"/>
        <v>18.899999999999999</v>
      </c>
    </row>
    <row r="270" spans="2:11" x14ac:dyDescent="0.25">
      <c r="B270" s="198">
        <v>243</v>
      </c>
      <c r="C270" s="199">
        <v>32002600</v>
      </c>
      <c r="D270" s="199" t="s">
        <v>931</v>
      </c>
      <c r="E270" s="199" t="s">
        <v>880</v>
      </c>
      <c r="F270" s="200">
        <v>43566</v>
      </c>
      <c r="G270" s="200">
        <v>43611</v>
      </c>
      <c r="H270" s="199">
        <v>81009</v>
      </c>
      <c r="I270" s="199">
        <v>81009</v>
      </c>
      <c r="J270" s="199">
        <v>0.71</v>
      </c>
      <c r="K270" s="199">
        <f t="shared" si="3"/>
        <v>57.52</v>
      </c>
    </row>
    <row r="271" spans="2:11" x14ac:dyDescent="0.25">
      <c r="B271" s="198">
        <v>244</v>
      </c>
      <c r="C271" s="199">
        <v>32002600</v>
      </c>
      <c r="D271" s="199" t="s">
        <v>931</v>
      </c>
      <c r="E271" s="199" t="s">
        <v>881</v>
      </c>
      <c r="F271" s="200">
        <v>43566</v>
      </c>
      <c r="G271" s="200">
        <v>43611</v>
      </c>
      <c r="H271" s="199">
        <v>62306</v>
      </c>
      <c r="I271" s="199">
        <v>62306</v>
      </c>
      <c r="J271" s="199">
        <v>0.71</v>
      </c>
      <c r="K271" s="199">
        <f t="shared" si="3"/>
        <v>44.24</v>
      </c>
    </row>
    <row r="272" spans="2:11" x14ac:dyDescent="0.25">
      <c r="B272" s="198">
        <v>245</v>
      </c>
      <c r="C272" s="199">
        <v>32002600</v>
      </c>
      <c r="D272" s="199" t="s">
        <v>931</v>
      </c>
      <c r="E272" s="199" t="s">
        <v>56</v>
      </c>
      <c r="F272" s="200">
        <v>43566</v>
      </c>
      <c r="G272" s="200">
        <v>43611</v>
      </c>
      <c r="H272" s="199">
        <v>77471</v>
      </c>
      <c r="I272" s="199">
        <v>77471</v>
      </c>
      <c r="J272" s="199">
        <v>0.71</v>
      </c>
      <c r="K272" s="199">
        <f t="shared" si="3"/>
        <v>55</v>
      </c>
    </row>
    <row r="273" spans="2:11" x14ac:dyDescent="0.25">
      <c r="B273" s="198">
        <v>246</v>
      </c>
      <c r="C273" s="199">
        <v>32002600</v>
      </c>
      <c r="D273" s="199" t="s">
        <v>931</v>
      </c>
      <c r="E273" s="199" t="s">
        <v>888</v>
      </c>
      <c r="F273" s="200">
        <v>43566</v>
      </c>
      <c r="G273" s="200">
        <v>43611</v>
      </c>
      <c r="H273" s="199">
        <v>36844</v>
      </c>
      <c r="I273" s="199">
        <v>36844</v>
      </c>
      <c r="J273" s="199">
        <v>0.71</v>
      </c>
      <c r="K273" s="199">
        <f t="shared" si="3"/>
        <v>26.16</v>
      </c>
    </row>
    <row r="274" spans="2:11" x14ac:dyDescent="0.25">
      <c r="B274" s="198">
        <v>247</v>
      </c>
      <c r="C274" s="199">
        <v>32002600</v>
      </c>
      <c r="D274" s="199" t="s">
        <v>931</v>
      </c>
      <c r="E274" s="199" t="s">
        <v>889</v>
      </c>
      <c r="F274" s="200">
        <v>43566</v>
      </c>
      <c r="G274" s="200">
        <v>43611</v>
      </c>
      <c r="H274" s="199">
        <v>17712</v>
      </c>
      <c r="I274" s="199">
        <v>17712</v>
      </c>
      <c r="J274" s="199">
        <v>0.71</v>
      </c>
      <c r="K274" s="199">
        <f t="shared" si="3"/>
        <v>12.58</v>
      </c>
    </row>
    <row r="275" spans="2:11" x14ac:dyDescent="0.25">
      <c r="B275" s="198">
        <v>248</v>
      </c>
      <c r="C275" s="199">
        <v>32002600</v>
      </c>
      <c r="D275" s="199" t="s">
        <v>931</v>
      </c>
      <c r="E275" s="199" t="s">
        <v>890</v>
      </c>
      <c r="F275" s="200">
        <v>43566</v>
      </c>
      <c r="G275" s="200">
        <v>43611</v>
      </c>
      <c r="H275" s="199">
        <v>97168</v>
      </c>
      <c r="I275" s="199">
        <v>97168</v>
      </c>
      <c r="J275" s="199">
        <v>0.71</v>
      </c>
      <c r="K275" s="199">
        <f t="shared" si="3"/>
        <v>68.989999999999995</v>
      </c>
    </row>
    <row r="276" spans="2:11" x14ac:dyDescent="0.25">
      <c r="B276" s="198">
        <v>249</v>
      </c>
      <c r="C276" s="199">
        <v>32002600</v>
      </c>
      <c r="D276" s="199" t="s">
        <v>931</v>
      </c>
      <c r="E276" s="199" t="s">
        <v>891</v>
      </c>
      <c r="F276" s="200">
        <v>43566</v>
      </c>
      <c r="G276" s="200">
        <v>43611</v>
      </c>
      <c r="H276" s="199">
        <v>119174</v>
      </c>
      <c r="I276" s="199">
        <v>119174</v>
      </c>
      <c r="J276" s="199">
        <v>0.71</v>
      </c>
      <c r="K276" s="199">
        <f t="shared" si="3"/>
        <v>84.61</v>
      </c>
    </row>
    <row r="277" spans="2:11" x14ac:dyDescent="0.25">
      <c r="B277" s="198">
        <v>250</v>
      </c>
      <c r="C277" s="199">
        <v>32281273</v>
      </c>
      <c r="D277" s="199" t="s">
        <v>932</v>
      </c>
      <c r="E277" s="199" t="s">
        <v>879</v>
      </c>
      <c r="F277" s="200">
        <v>43526</v>
      </c>
      <c r="G277" s="200">
        <v>43738</v>
      </c>
      <c r="H277" s="199">
        <v>36601</v>
      </c>
      <c r="I277" s="199">
        <v>36601</v>
      </c>
      <c r="J277" s="199">
        <v>0.71</v>
      </c>
      <c r="K277" s="199">
        <f t="shared" si="3"/>
        <v>25.99</v>
      </c>
    </row>
    <row r="278" spans="2:11" x14ac:dyDescent="0.25">
      <c r="B278" s="198">
        <v>251</v>
      </c>
      <c r="C278" s="199">
        <v>32281273</v>
      </c>
      <c r="D278" s="199" t="s">
        <v>932</v>
      </c>
      <c r="E278" s="199" t="s">
        <v>881</v>
      </c>
      <c r="F278" s="200">
        <v>43526</v>
      </c>
      <c r="G278" s="200">
        <v>43738</v>
      </c>
      <c r="H278" s="199">
        <v>156563</v>
      </c>
      <c r="I278" s="199">
        <v>156563</v>
      </c>
      <c r="J278" s="199">
        <v>0.71</v>
      </c>
      <c r="K278" s="199">
        <f t="shared" si="3"/>
        <v>111.16</v>
      </c>
    </row>
    <row r="279" spans="2:11" x14ac:dyDescent="0.25">
      <c r="B279" s="198">
        <v>252</v>
      </c>
      <c r="C279" s="199">
        <v>32281273</v>
      </c>
      <c r="D279" s="199" t="s">
        <v>932</v>
      </c>
      <c r="E279" s="199" t="s">
        <v>891</v>
      </c>
      <c r="F279" s="200">
        <v>43526</v>
      </c>
      <c r="G279" s="200">
        <v>43738</v>
      </c>
      <c r="H279" s="199">
        <v>210725</v>
      </c>
      <c r="I279" s="199">
        <v>210725</v>
      </c>
      <c r="J279" s="199">
        <v>0.71</v>
      </c>
      <c r="K279" s="199">
        <f t="shared" si="3"/>
        <v>149.61000000000001</v>
      </c>
    </row>
    <row r="280" spans="2:11" x14ac:dyDescent="0.25">
      <c r="B280" s="198">
        <v>253</v>
      </c>
      <c r="C280" s="199">
        <v>32289700</v>
      </c>
      <c r="D280" s="199" t="s">
        <v>933</v>
      </c>
      <c r="E280" s="199" t="s">
        <v>886</v>
      </c>
      <c r="F280" s="200">
        <v>43584</v>
      </c>
      <c r="G280" s="200">
        <v>43604</v>
      </c>
      <c r="H280" s="199">
        <v>30209</v>
      </c>
      <c r="I280" s="199">
        <v>30209</v>
      </c>
      <c r="J280" s="199">
        <v>0.71</v>
      </c>
      <c r="K280" s="199">
        <f t="shared" si="3"/>
        <v>21.45</v>
      </c>
    </row>
    <row r="281" spans="2:11" x14ac:dyDescent="0.25">
      <c r="B281" s="198">
        <v>254</v>
      </c>
      <c r="C281" s="199">
        <v>32289700</v>
      </c>
      <c r="D281" s="199" t="s">
        <v>933</v>
      </c>
      <c r="E281" s="199" t="s">
        <v>880</v>
      </c>
      <c r="F281" s="200">
        <v>43584</v>
      </c>
      <c r="G281" s="200">
        <v>43604</v>
      </c>
      <c r="H281" s="199">
        <v>356318</v>
      </c>
      <c r="I281" s="199">
        <v>356318</v>
      </c>
      <c r="J281" s="199">
        <v>0.71</v>
      </c>
      <c r="K281" s="199">
        <f t="shared" si="3"/>
        <v>252.99</v>
      </c>
    </row>
    <row r="282" spans="2:11" x14ac:dyDescent="0.25">
      <c r="B282" s="198">
        <v>255</v>
      </c>
      <c r="C282" s="199">
        <v>32289700</v>
      </c>
      <c r="D282" s="199" t="s">
        <v>933</v>
      </c>
      <c r="E282" s="199" t="s">
        <v>881</v>
      </c>
      <c r="F282" s="200">
        <v>43584</v>
      </c>
      <c r="G282" s="200">
        <v>43604</v>
      </c>
      <c r="H282" s="199">
        <v>204381</v>
      </c>
      <c r="I282" s="199">
        <v>204381</v>
      </c>
      <c r="J282" s="199">
        <v>0.71</v>
      </c>
      <c r="K282" s="199">
        <f t="shared" si="3"/>
        <v>145.11000000000001</v>
      </c>
    </row>
    <row r="283" spans="2:11" x14ac:dyDescent="0.25">
      <c r="B283" s="198">
        <v>256</v>
      </c>
      <c r="C283" s="199">
        <v>32289700</v>
      </c>
      <c r="D283" s="199" t="s">
        <v>933</v>
      </c>
      <c r="E283" s="199" t="s">
        <v>891</v>
      </c>
      <c r="F283" s="200">
        <v>43584</v>
      </c>
      <c r="G283" s="200">
        <v>43604</v>
      </c>
      <c r="H283" s="199">
        <v>480911</v>
      </c>
      <c r="I283" s="199">
        <v>480911</v>
      </c>
      <c r="J283" s="199">
        <v>0.71</v>
      </c>
      <c r="K283" s="199">
        <f t="shared" si="3"/>
        <v>341.45</v>
      </c>
    </row>
    <row r="284" spans="2:11" x14ac:dyDescent="0.25">
      <c r="B284" s="198">
        <v>257</v>
      </c>
      <c r="C284" s="199">
        <v>32416618</v>
      </c>
      <c r="D284" s="199" t="s">
        <v>934</v>
      </c>
      <c r="E284" s="199" t="s">
        <v>885</v>
      </c>
      <c r="F284" s="200">
        <v>43563</v>
      </c>
      <c r="G284" s="200">
        <v>43646</v>
      </c>
      <c r="H284" s="199">
        <v>97614</v>
      </c>
      <c r="I284" s="199">
        <v>97614</v>
      </c>
      <c r="J284" s="199">
        <v>0.71</v>
      </c>
      <c r="K284" s="199">
        <f t="shared" ref="K284:K347" si="4">ROUND(I284*(J284/1000),2)</f>
        <v>69.31</v>
      </c>
    </row>
    <row r="285" spans="2:11" x14ac:dyDescent="0.25">
      <c r="B285" s="198">
        <v>258</v>
      </c>
      <c r="C285" s="199">
        <v>32416618</v>
      </c>
      <c r="D285" s="199" t="s">
        <v>934</v>
      </c>
      <c r="E285" s="199" t="s">
        <v>886</v>
      </c>
      <c r="F285" s="200">
        <v>43563</v>
      </c>
      <c r="G285" s="200">
        <v>43646</v>
      </c>
      <c r="H285" s="199">
        <v>156598</v>
      </c>
      <c r="I285" s="199">
        <v>156598</v>
      </c>
      <c r="J285" s="199">
        <v>0.71</v>
      </c>
      <c r="K285" s="199">
        <f t="shared" si="4"/>
        <v>111.18</v>
      </c>
    </row>
    <row r="286" spans="2:11" x14ac:dyDescent="0.25">
      <c r="B286" s="198">
        <v>259</v>
      </c>
      <c r="C286" s="199">
        <v>32416618</v>
      </c>
      <c r="D286" s="199" t="s">
        <v>934</v>
      </c>
      <c r="E286" s="199" t="s">
        <v>880</v>
      </c>
      <c r="F286" s="200">
        <v>43563</v>
      </c>
      <c r="G286" s="200">
        <v>43646</v>
      </c>
      <c r="H286" s="199">
        <v>193759</v>
      </c>
      <c r="I286" s="199">
        <v>193759</v>
      </c>
      <c r="J286" s="199">
        <v>0.71</v>
      </c>
      <c r="K286" s="199">
        <f t="shared" si="4"/>
        <v>137.57</v>
      </c>
    </row>
    <row r="287" spans="2:11" x14ac:dyDescent="0.25">
      <c r="B287" s="198">
        <v>260</v>
      </c>
      <c r="C287" s="199">
        <v>32416618</v>
      </c>
      <c r="D287" s="199" t="s">
        <v>934</v>
      </c>
      <c r="E287" s="199" t="s">
        <v>881</v>
      </c>
      <c r="F287" s="200">
        <v>43563</v>
      </c>
      <c r="G287" s="200">
        <v>43646</v>
      </c>
      <c r="H287" s="199">
        <v>184954</v>
      </c>
      <c r="I287" s="199">
        <v>184954</v>
      </c>
      <c r="J287" s="199">
        <v>0.71</v>
      </c>
      <c r="K287" s="199">
        <f t="shared" si="4"/>
        <v>131.32</v>
      </c>
    </row>
    <row r="288" spans="2:11" x14ac:dyDescent="0.25">
      <c r="B288" s="198">
        <v>261</v>
      </c>
      <c r="C288" s="199">
        <v>32416618</v>
      </c>
      <c r="D288" s="199" t="s">
        <v>934</v>
      </c>
      <c r="E288" s="199" t="s">
        <v>56</v>
      </c>
      <c r="F288" s="200">
        <v>43563</v>
      </c>
      <c r="G288" s="200">
        <v>43646</v>
      </c>
      <c r="H288" s="199">
        <v>155010</v>
      </c>
      <c r="I288" s="199">
        <v>155010</v>
      </c>
      <c r="J288" s="199">
        <v>0.71</v>
      </c>
      <c r="K288" s="199">
        <f t="shared" si="4"/>
        <v>110.06</v>
      </c>
    </row>
    <row r="289" spans="2:11" x14ac:dyDescent="0.25">
      <c r="B289" s="198">
        <v>262</v>
      </c>
      <c r="C289" s="199">
        <v>32416618</v>
      </c>
      <c r="D289" s="199" t="s">
        <v>934</v>
      </c>
      <c r="E289" s="199" t="s">
        <v>888</v>
      </c>
      <c r="F289" s="200">
        <v>43563</v>
      </c>
      <c r="G289" s="200">
        <v>43646</v>
      </c>
      <c r="H289" s="199">
        <v>131855</v>
      </c>
      <c r="I289" s="199">
        <v>131855</v>
      </c>
      <c r="J289" s="199">
        <v>0.71</v>
      </c>
      <c r="K289" s="199">
        <f t="shared" si="4"/>
        <v>93.62</v>
      </c>
    </row>
    <row r="290" spans="2:11" x14ac:dyDescent="0.25">
      <c r="B290" s="198">
        <v>263</v>
      </c>
      <c r="C290" s="199">
        <v>32416618</v>
      </c>
      <c r="D290" s="199" t="s">
        <v>934</v>
      </c>
      <c r="E290" s="199" t="s">
        <v>890</v>
      </c>
      <c r="F290" s="200">
        <v>43563</v>
      </c>
      <c r="G290" s="200">
        <v>43646</v>
      </c>
      <c r="H290" s="199">
        <v>244769</v>
      </c>
      <c r="I290" s="199">
        <v>244769</v>
      </c>
      <c r="J290" s="199">
        <v>0.71</v>
      </c>
      <c r="K290" s="199">
        <f t="shared" si="4"/>
        <v>173.79</v>
      </c>
    </row>
    <row r="291" spans="2:11" x14ac:dyDescent="0.25">
      <c r="B291" s="198">
        <v>264</v>
      </c>
      <c r="C291" s="199">
        <v>32416618</v>
      </c>
      <c r="D291" s="199" t="s">
        <v>934</v>
      </c>
      <c r="E291" s="199" t="s">
        <v>891</v>
      </c>
      <c r="F291" s="200">
        <v>43563</v>
      </c>
      <c r="G291" s="200">
        <v>43646</v>
      </c>
      <c r="H291" s="199">
        <v>211235</v>
      </c>
      <c r="I291" s="199">
        <v>211235</v>
      </c>
      <c r="J291" s="199">
        <v>0.71</v>
      </c>
      <c r="K291" s="199">
        <f t="shared" si="4"/>
        <v>149.97999999999999</v>
      </c>
    </row>
    <row r="292" spans="2:11" x14ac:dyDescent="0.25">
      <c r="B292" s="198">
        <v>265</v>
      </c>
      <c r="C292" s="199">
        <v>32459395</v>
      </c>
      <c r="D292" s="199" t="s">
        <v>935</v>
      </c>
      <c r="E292" s="199" t="s">
        <v>877</v>
      </c>
      <c r="F292" s="200">
        <v>43556</v>
      </c>
      <c r="G292" s="200">
        <v>43786</v>
      </c>
      <c r="H292" s="199">
        <v>4294</v>
      </c>
      <c r="I292" s="199">
        <v>4294</v>
      </c>
      <c r="J292" s="199">
        <v>0.71</v>
      </c>
      <c r="K292" s="199">
        <f t="shared" si="4"/>
        <v>3.05</v>
      </c>
    </row>
    <row r="293" spans="2:11" x14ac:dyDescent="0.25">
      <c r="B293" s="198">
        <v>266</v>
      </c>
      <c r="C293" s="199">
        <v>32459395</v>
      </c>
      <c r="D293" s="199" t="s">
        <v>935</v>
      </c>
      <c r="E293" s="199" t="s">
        <v>879</v>
      </c>
      <c r="F293" s="200">
        <v>43556</v>
      </c>
      <c r="G293" s="200">
        <v>43786</v>
      </c>
      <c r="H293" s="199">
        <v>4172</v>
      </c>
      <c r="I293" s="199">
        <v>4172</v>
      </c>
      <c r="J293" s="199">
        <v>0.71</v>
      </c>
      <c r="K293" s="199">
        <f t="shared" si="4"/>
        <v>2.96</v>
      </c>
    </row>
    <row r="294" spans="2:11" x14ac:dyDescent="0.25">
      <c r="B294" s="198">
        <v>267</v>
      </c>
      <c r="C294" s="199">
        <v>32459395</v>
      </c>
      <c r="D294" s="199" t="s">
        <v>935</v>
      </c>
      <c r="E294" s="199" t="s">
        <v>880</v>
      </c>
      <c r="F294" s="200">
        <v>43556</v>
      </c>
      <c r="G294" s="200">
        <v>43786</v>
      </c>
      <c r="H294" s="199">
        <v>20416</v>
      </c>
      <c r="I294" s="199">
        <v>20416</v>
      </c>
      <c r="J294" s="199">
        <v>0.71</v>
      </c>
      <c r="K294" s="199">
        <f t="shared" si="4"/>
        <v>14.5</v>
      </c>
    </row>
    <row r="295" spans="2:11" x14ac:dyDescent="0.25">
      <c r="B295" s="198">
        <v>268</v>
      </c>
      <c r="C295" s="199">
        <v>32459395</v>
      </c>
      <c r="D295" s="199" t="s">
        <v>935</v>
      </c>
      <c r="E295" s="199" t="s">
        <v>881</v>
      </c>
      <c r="F295" s="200">
        <v>43556</v>
      </c>
      <c r="G295" s="200">
        <v>43786</v>
      </c>
      <c r="H295" s="199">
        <v>13949</v>
      </c>
      <c r="I295" s="199">
        <v>13949</v>
      </c>
      <c r="J295" s="199">
        <v>0.71</v>
      </c>
      <c r="K295" s="199">
        <f t="shared" si="4"/>
        <v>9.9</v>
      </c>
    </row>
    <row r="296" spans="2:11" x14ac:dyDescent="0.25">
      <c r="B296" s="198">
        <v>269</v>
      </c>
      <c r="C296" s="199">
        <v>32459395</v>
      </c>
      <c r="D296" s="199" t="s">
        <v>935</v>
      </c>
      <c r="E296" s="199" t="s">
        <v>888</v>
      </c>
      <c r="F296" s="200">
        <v>43556</v>
      </c>
      <c r="G296" s="200">
        <v>43786</v>
      </c>
      <c r="H296" s="199">
        <v>21828</v>
      </c>
      <c r="I296" s="199">
        <v>21828</v>
      </c>
      <c r="J296" s="199">
        <v>0.71</v>
      </c>
      <c r="K296" s="199">
        <f t="shared" si="4"/>
        <v>15.5</v>
      </c>
    </row>
    <row r="297" spans="2:11" x14ac:dyDescent="0.25">
      <c r="B297" s="198">
        <v>270</v>
      </c>
      <c r="C297" s="199">
        <v>32459395</v>
      </c>
      <c r="D297" s="199" t="s">
        <v>935</v>
      </c>
      <c r="E297" s="199" t="s">
        <v>890</v>
      </c>
      <c r="F297" s="200">
        <v>43556</v>
      </c>
      <c r="G297" s="200">
        <v>43786</v>
      </c>
      <c r="H297" s="199">
        <v>32406</v>
      </c>
      <c r="I297" s="199">
        <v>32406</v>
      </c>
      <c r="J297" s="199">
        <v>0.71</v>
      </c>
      <c r="K297" s="199">
        <f t="shared" si="4"/>
        <v>23.01</v>
      </c>
    </row>
    <row r="298" spans="2:11" x14ac:dyDescent="0.25">
      <c r="B298" s="198">
        <v>271</v>
      </c>
      <c r="C298" s="199">
        <v>32468725</v>
      </c>
      <c r="D298" s="199" t="s">
        <v>936</v>
      </c>
      <c r="E298" s="199" t="s">
        <v>890</v>
      </c>
      <c r="F298" s="200">
        <v>43572</v>
      </c>
      <c r="G298" s="200">
        <v>43628</v>
      </c>
      <c r="H298" s="199">
        <v>5852557</v>
      </c>
      <c r="I298" s="199">
        <v>5852557</v>
      </c>
      <c r="J298" s="199">
        <v>0.71</v>
      </c>
      <c r="K298" s="199">
        <f t="shared" si="4"/>
        <v>4155.32</v>
      </c>
    </row>
    <row r="299" spans="2:11" x14ac:dyDescent="0.25">
      <c r="B299" s="198">
        <v>272</v>
      </c>
      <c r="C299" s="199">
        <v>32473182</v>
      </c>
      <c r="D299" s="199" t="s">
        <v>937</v>
      </c>
      <c r="E299" s="199" t="s">
        <v>888</v>
      </c>
      <c r="F299" s="200">
        <v>43565</v>
      </c>
      <c r="G299" s="200">
        <v>43646</v>
      </c>
      <c r="H299" s="199">
        <v>7498408</v>
      </c>
      <c r="I299" s="199">
        <v>7498408</v>
      </c>
      <c r="J299" s="199">
        <v>0.71</v>
      </c>
      <c r="K299" s="199">
        <f t="shared" si="4"/>
        <v>5323.87</v>
      </c>
    </row>
    <row r="300" spans="2:11" x14ac:dyDescent="0.25">
      <c r="B300" s="198">
        <v>273</v>
      </c>
      <c r="C300" s="199">
        <v>32514278</v>
      </c>
      <c r="D300" s="199" t="s">
        <v>938</v>
      </c>
      <c r="E300" s="199" t="s">
        <v>881</v>
      </c>
      <c r="F300" s="200">
        <v>43557</v>
      </c>
      <c r="G300" s="200">
        <v>43646</v>
      </c>
      <c r="H300" s="199">
        <v>783844</v>
      </c>
      <c r="I300" s="199">
        <v>783844</v>
      </c>
      <c r="J300" s="199">
        <v>0.71</v>
      </c>
      <c r="K300" s="199">
        <f t="shared" si="4"/>
        <v>556.53</v>
      </c>
    </row>
    <row r="301" spans="2:11" x14ac:dyDescent="0.25">
      <c r="B301" s="198">
        <v>274</v>
      </c>
      <c r="C301" s="199">
        <v>32549689</v>
      </c>
      <c r="D301" s="199" t="s">
        <v>939</v>
      </c>
      <c r="E301" s="199" t="s">
        <v>56</v>
      </c>
      <c r="F301" s="200">
        <v>43556</v>
      </c>
      <c r="G301" s="200">
        <v>43597</v>
      </c>
      <c r="H301" s="199">
        <v>264531</v>
      </c>
      <c r="I301" s="199">
        <v>264531</v>
      </c>
      <c r="J301" s="199">
        <v>0.71</v>
      </c>
      <c r="K301" s="199">
        <f t="shared" si="4"/>
        <v>187.82</v>
      </c>
    </row>
    <row r="302" spans="2:11" x14ac:dyDescent="0.25">
      <c r="B302" s="198">
        <v>275</v>
      </c>
      <c r="C302" s="199">
        <v>32549689</v>
      </c>
      <c r="D302" s="199" t="s">
        <v>939</v>
      </c>
      <c r="E302" s="199" t="s">
        <v>888</v>
      </c>
      <c r="F302" s="200">
        <v>43556</v>
      </c>
      <c r="G302" s="200">
        <v>43597</v>
      </c>
      <c r="H302" s="199">
        <v>8423</v>
      </c>
      <c r="I302" s="199">
        <v>8423</v>
      </c>
      <c r="J302" s="199">
        <v>0.71</v>
      </c>
      <c r="K302" s="199">
        <f t="shared" si="4"/>
        <v>5.98</v>
      </c>
    </row>
    <row r="303" spans="2:11" x14ac:dyDescent="0.25">
      <c r="B303" s="198">
        <v>276</v>
      </c>
      <c r="C303" s="199">
        <v>32549689</v>
      </c>
      <c r="D303" s="199" t="s">
        <v>939</v>
      </c>
      <c r="E303" s="199" t="s">
        <v>890</v>
      </c>
      <c r="F303" s="200">
        <v>43556</v>
      </c>
      <c r="G303" s="200">
        <v>43597</v>
      </c>
      <c r="H303" s="199">
        <v>496742</v>
      </c>
      <c r="I303" s="199">
        <v>496742</v>
      </c>
      <c r="J303" s="199">
        <v>0.71</v>
      </c>
      <c r="K303" s="199">
        <f t="shared" si="4"/>
        <v>352.69</v>
      </c>
    </row>
    <row r="304" spans="2:11" x14ac:dyDescent="0.25">
      <c r="B304" s="198">
        <v>277</v>
      </c>
      <c r="C304" s="199">
        <v>32576564</v>
      </c>
      <c r="D304" s="199" t="s">
        <v>940</v>
      </c>
      <c r="E304" s="199" t="s">
        <v>879</v>
      </c>
      <c r="F304" s="200">
        <v>43549</v>
      </c>
      <c r="G304" s="200">
        <v>43590</v>
      </c>
      <c r="H304" s="199">
        <v>64692</v>
      </c>
      <c r="I304" s="199">
        <v>64692</v>
      </c>
      <c r="J304" s="199">
        <v>0.71</v>
      </c>
      <c r="K304" s="199">
        <f t="shared" si="4"/>
        <v>45.93</v>
      </c>
    </row>
    <row r="305" spans="2:11" x14ac:dyDescent="0.25">
      <c r="B305" s="198">
        <v>278</v>
      </c>
      <c r="C305" s="199">
        <v>32576564</v>
      </c>
      <c r="D305" s="199" t="s">
        <v>940</v>
      </c>
      <c r="E305" s="199" t="s">
        <v>881</v>
      </c>
      <c r="F305" s="200">
        <v>43549</v>
      </c>
      <c r="G305" s="200">
        <v>43590</v>
      </c>
      <c r="H305" s="199">
        <v>175530</v>
      </c>
      <c r="I305" s="199">
        <v>175530</v>
      </c>
      <c r="J305" s="199">
        <v>0.71</v>
      </c>
      <c r="K305" s="199">
        <f t="shared" si="4"/>
        <v>124.63</v>
      </c>
    </row>
    <row r="306" spans="2:11" x14ac:dyDescent="0.25">
      <c r="B306" s="198">
        <v>279</v>
      </c>
      <c r="C306" s="199">
        <v>32579267</v>
      </c>
      <c r="D306" s="199" t="s">
        <v>941</v>
      </c>
      <c r="E306" s="199" t="s">
        <v>880</v>
      </c>
      <c r="F306" s="200">
        <v>43556</v>
      </c>
      <c r="G306" s="200">
        <v>43597</v>
      </c>
      <c r="H306" s="199">
        <v>114807</v>
      </c>
      <c r="I306" s="199">
        <v>114807</v>
      </c>
      <c r="J306" s="199">
        <v>0.71</v>
      </c>
      <c r="K306" s="199">
        <f t="shared" si="4"/>
        <v>81.510000000000005</v>
      </c>
    </row>
    <row r="307" spans="2:11" x14ac:dyDescent="0.25">
      <c r="B307" s="198">
        <v>280</v>
      </c>
      <c r="C307" s="199">
        <v>32579267</v>
      </c>
      <c r="D307" s="199" t="s">
        <v>941</v>
      </c>
      <c r="E307" s="199" t="s">
        <v>881</v>
      </c>
      <c r="F307" s="200">
        <v>43556</v>
      </c>
      <c r="G307" s="200">
        <v>43597</v>
      </c>
      <c r="H307" s="199">
        <v>117471</v>
      </c>
      <c r="I307" s="199">
        <v>117471</v>
      </c>
      <c r="J307" s="199">
        <v>0.71</v>
      </c>
      <c r="K307" s="199">
        <f t="shared" si="4"/>
        <v>83.4</v>
      </c>
    </row>
    <row r="308" spans="2:11" x14ac:dyDescent="0.25">
      <c r="B308" s="198">
        <v>281</v>
      </c>
      <c r="C308" s="199">
        <v>32579267</v>
      </c>
      <c r="D308" s="199" t="s">
        <v>941</v>
      </c>
      <c r="E308" s="199" t="s">
        <v>891</v>
      </c>
      <c r="F308" s="200">
        <v>43556</v>
      </c>
      <c r="G308" s="200">
        <v>43597</v>
      </c>
      <c r="H308" s="199">
        <v>101965</v>
      </c>
      <c r="I308" s="199">
        <v>101965</v>
      </c>
      <c r="J308" s="199">
        <v>0.71</v>
      </c>
      <c r="K308" s="199">
        <f t="shared" si="4"/>
        <v>72.400000000000006</v>
      </c>
    </row>
    <row r="309" spans="2:11" x14ac:dyDescent="0.25">
      <c r="B309" s="198">
        <v>282</v>
      </c>
      <c r="C309" s="199">
        <v>32714746</v>
      </c>
      <c r="D309" s="199" t="s">
        <v>942</v>
      </c>
      <c r="E309" s="199" t="s">
        <v>881</v>
      </c>
      <c r="F309" s="200">
        <v>43556</v>
      </c>
      <c r="G309" s="200">
        <v>43830</v>
      </c>
      <c r="H309" s="199">
        <v>193911</v>
      </c>
      <c r="I309" s="199">
        <v>193911</v>
      </c>
      <c r="J309" s="199">
        <v>0.71</v>
      </c>
      <c r="K309" s="199">
        <f t="shared" si="4"/>
        <v>137.68</v>
      </c>
    </row>
    <row r="310" spans="2:11" x14ac:dyDescent="0.25">
      <c r="B310" s="198">
        <v>283</v>
      </c>
      <c r="C310" s="199">
        <v>32727160</v>
      </c>
      <c r="D310" s="199" t="s">
        <v>943</v>
      </c>
      <c r="E310" s="199" t="s">
        <v>885</v>
      </c>
      <c r="F310" s="200">
        <v>43563</v>
      </c>
      <c r="G310" s="200">
        <v>43646</v>
      </c>
      <c r="H310" s="199">
        <v>9315</v>
      </c>
      <c r="I310" s="199">
        <v>9315</v>
      </c>
      <c r="J310" s="199">
        <v>0.71</v>
      </c>
      <c r="K310" s="199">
        <f t="shared" si="4"/>
        <v>6.61</v>
      </c>
    </row>
    <row r="311" spans="2:11" x14ac:dyDescent="0.25">
      <c r="B311" s="198">
        <v>284</v>
      </c>
      <c r="C311" s="199">
        <v>32727160</v>
      </c>
      <c r="D311" s="199" t="s">
        <v>943</v>
      </c>
      <c r="E311" s="199" t="s">
        <v>56</v>
      </c>
      <c r="F311" s="200">
        <v>43563</v>
      </c>
      <c r="G311" s="200">
        <v>43646</v>
      </c>
      <c r="H311" s="199">
        <v>16703</v>
      </c>
      <c r="I311" s="199">
        <v>16703</v>
      </c>
      <c r="J311" s="199">
        <v>0.71</v>
      </c>
      <c r="K311" s="199">
        <f t="shared" si="4"/>
        <v>11.86</v>
      </c>
    </row>
    <row r="312" spans="2:11" x14ac:dyDescent="0.25">
      <c r="B312" s="198">
        <v>285</v>
      </c>
      <c r="C312" s="199">
        <v>32727160</v>
      </c>
      <c r="D312" s="199" t="s">
        <v>943</v>
      </c>
      <c r="E312" s="199" t="s">
        <v>888</v>
      </c>
      <c r="F312" s="200">
        <v>43563</v>
      </c>
      <c r="G312" s="200">
        <v>43646</v>
      </c>
      <c r="H312" s="199">
        <v>12195</v>
      </c>
      <c r="I312" s="199">
        <v>12195</v>
      </c>
      <c r="J312" s="199">
        <v>0.71</v>
      </c>
      <c r="K312" s="199">
        <f t="shared" si="4"/>
        <v>8.66</v>
      </c>
    </row>
    <row r="313" spans="2:11" x14ac:dyDescent="0.25">
      <c r="B313" s="198">
        <v>286</v>
      </c>
      <c r="C313" s="199">
        <v>32727322</v>
      </c>
      <c r="D313" s="199" t="s">
        <v>944</v>
      </c>
      <c r="E313" s="199" t="s">
        <v>885</v>
      </c>
      <c r="F313" s="200">
        <v>43563</v>
      </c>
      <c r="G313" s="200">
        <v>43646</v>
      </c>
      <c r="H313" s="199">
        <v>14702</v>
      </c>
      <c r="I313" s="199">
        <v>14702</v>
      </c>
      <c r="J313" s="199">
        <v>0.71</v>
      </c>
      <c r="K313" s="199">
        <f t="shared" si="4"/>
        <v>10.44</v>
      </c>
    </row>
    <row r="314" spans="2:11" x14ac:dyDescent="0.25">
      <c r="B314" s="198">
        <v>287</v>
      </c>
      <c r="C314" s="199">
        <v>32727322</v>
      </c>
      <c r="D314" s="199" t="s">
        <v>944</v>
      </c>
      <c r="E314" s="199" t="s">
        <v>880</v>
      </c>
      <c r="F314" s="200">
        <v>43563</v>
      </c>
      <c r="G314" s="200">
        <v>43646</v>
      </c>
      <c r="H314" s="199">
        <v>29750</v>
      </c>
      <c r="I314" s="199">
        <v>29750</v>
      </c>
      <c r="J314" s="199">
        <v>0.71</v>
      </c>
      <c r="K314" s="199">
        <f t="shared" si="4"/>
        <v>21.12</v>
      </c>
    </row>
    <row r="315" spans="2:11" x14ac:dyDescent="0.25">
      <c r="B315" s="198">
        <v>288</v>
      </c>
      <c r="C315" s="199">
        <v>32727322</v>
      </c>
      <c r="D315" s="199" t="s">
        <v>944</v>
      </c>
      <c r="E315" s="199" t="s">
        <v>881</v>
      </c>
      <c r="F315" s="200">
        <v>43563</v>
      </c>
      <c r="G315" s="200">
        <v>43646</v>
      </c>
      <c r="H315" s="199">
        <v>25279</v>
      </c>
      <c r="I315" s="199">
        <v>25279</v>
      </c>
      <c r="J315" s="199">
        <v>0.71</v>
      </c>
      <c r="K315" s="199">
        <f t="shared" si="4"/>
        <v>17.95</v>
      </c>
    </row>
    <row r="316" spans="2:11" x14ac:dyDescent="0.25">
      <c r="B316" s="198">
        <v>289</v>
      </c>
      <c r="C316" s="199">
        <v>32727322</v>
      </c>
      <c r="D316" s="199" t="s">
        <v>944</v>
      </c>
      <c r="E316" s="199" t="s">
        <v>56</v>
      </c>
      <c r="F316" s="200">
        <v>43563</v>
      </c>
      <c r="G316" s="200">
        <v>43646</v>
      </c>
      <c r="H316" s="199">
        <v>31248</v>
      </c>
      <c r="I316" s="199">
        <v>31248</v>
      </c>
      <c r="J316" s="199">
        <v>0.71</v>
      </c>
      <c r="K316" s="199">
        <f t="shared" si="4"/>
        <v>22.19</v>
      </c>
    </row>
    <row r="317" spans="2:11" x14ac:dyDescent="0.25">
      <c r="B317" s="198">
        <v>290</v>
      </c>
      <c r="C317" s="199">
        <v>32727322</v>
      </c>
      <c r="D317" s="199" t="s">
        <v>944</v>
      </c>
      <c r="E317" s="199" t="s">
        <v>888</v>
      </c>
      <c r="F317" s="200">
        <v>43563</v>
      </c>
      <c r="G317" s="200">
        <v>43646</v>
      </c>
      <c r="H317" s="199">
        <v>31804</v>
      </c>
      <c r="I317" s="199">
        <v>31804</v>
      </c>
      <c r="J317" s="199">
        <v>0.71</v>
      </c>
      <c r="K317" s="199">
        <f t="shared" si="4"/>
        <v>22.58</v>
      </c>
    </row>
    <row r="318" spans="2:11" x14ac:dyDescent="0.25">
      <c r="B318" s="198">
        <v>291</v>
      </c>
      <c r="C318" s="199">
        <v>32727844</v>
      </c>
      <c r="D318" s="199" t="s">
        <v>945</v>
      </c>
      <c r="E318" s="199" t="s">
        <v>885</v>
      </c>
      <c r="F318" s="200">
        <v>43556</v>
      </c>
      <c r="G318" s="200">
        <v>43632</v>
      </c>
      <c r="H318" s="199">
        <v>37461</v>
      </c>
      <c r="I318" s="199">
        <v>37461</v>
      </c>
      <c r="J318" s="199">
        <v>0.71</v>
      </c>
      <c r="K318" s="199">
        <f t="shared" si="4"/>
        <v>26.6</v>
      </c>
    </row>
    <row r="319" spans="2:11" x14ac:dyDescent="0.25">
      <c r="B319" s="198">
        <v>292</v>
      </c>
      <c r="C319" s="199">
        <v>32727844</v>
      </c>
      <c r="D319" s="199" t="s">
        <v>945</v>
      </c>
      <c r="E319" s="199" t="s">
        <v>880</v>
      </c>
      <c r="F319" s="200">
        <v>43556</v>
      </c>
      <c r="G319" s="200">
        <v>43632</v>
      </c>
      <c r="H319" s="199">
        <v>226939</v>
      </c>
      <c r="I319" s="199">
        <v>226939</v>
      </c>
      <c r="J319" s="199">
        <v>0.71</v>
      </c>
      <c r="K319" s="199">
        <f t="shared" si="4"/>
        <v>161.13</v>
      </c>
    </row>
    <row r="320" spans="2:11" x14ac:dyDescent="0.25">
      <c r="B320" s="198">
        <v>293</v>
      </c>
      <c r="C320" s="199">
        <v>32727844</v>
      </c>
      <c r="D320" s="199" t="s">
        <v>945</v>
      </c>
      <c r="E320" s="199" t="s">
        <v>881</v>
      </c>
      <c r="F320" s="200">
        <v>43556</v>
      </c>
      <c r="G320" s="200">
        <v>43632</v>
      </c>
      <c r="H320" s="199">
        <v>150284</v>
      </c>
      <c r="I320" s="199">
        <v>150284</v>
      </c>
      <c r="J320" s="199">
        <v>0.71</v>
      </c>
      <c r="K320" s="199">
        <f t="shared" si="4"/>
        <v>106.7</v>
      </c>
    </row>
    <row r="321" spans="2:11" x14ac:dyDescent="0.25">
      <c r="B321" s="198">
        <v>294</v>
      </c>
      <c r="C321" s="199">
        <v>32727844</v>
      </c>
      <c r="D321" s="199" t="s">
        <v>945</v>
      </c>
      <c r="E321" s="199" t="s">
        <v>56</v>
      </c>
      <c r="F321" s="200">
        <v>43556</v>
      </c>
      <c r="G321" s="200">
        <v>43632</v>
      </c>
      <c r="H321" s="199">
        <v>61611</v>
      </c>
      <c r="I321" s="199">
        <v>61611</v>
      </c>
      <c r="J321" s="199">
        <v>0.71</v>
      </c>
      <c r="K321" s="199">
        <f t="shared" si="4"/>
        <v>43.74</v>
      </c>
    </row>
    <row r="322" spans="2:11" x14ac:dyDescent="0.25">
      <c r="B322" s="198">
        <v>295</v>
      </c>
      <c r="C322" s="199">
        <v>32727844</v>
      </c>
      <c r="D322" s="199" t="s">
        <v>945</v>
      </c>
      <c r="E322" s="199" t="s">
        <v>888</v>
      </c>
      <c r="F322" s="200">
        <v>43556</v>
      </c>
      <c r="G322" s="200">
        <v>43632</v>
      </c>
      <c r="H322" s="199">
        <v>80084</v>
      </c>
      <c r="I322" s="199">
        <v>80084</v>
      </c>
      <c r="J322" s="199">
        <v>0.71</v>
      </c>
      <c r="K322" s="199">
        <f t="shared" si="4"/>
        <v>56.86</v>
      </c>
    </row>
    <row r="323" spans="2:11" x14ac:dyDescent="0.25">
      <c r="B323" s="198">
        <v>296</v>
      </c>
      <c r="C323" s="199">
        <v>32728114</v>
      </c>
      <c r="D323" s="199" t="s">
        <v>946</v>
      </c>
      <c r="E323" s="199" t="s">
        <v>884</v>
      </c>
      <c r="F323" s="200">
        <v>43591</v>
      </c>
      <c r="G323" s="200">
        <v>43625</v>
      </c>
      <c r="H323" s="199">
        <v>1705</v>
      </c>
      <c r="I323" s="199">
        <v>1705</v>
      </c>
      <c r="J323" s="199">
        <v>0.71</v>
      </c>
      <c r="K323" s="199">
        <f t="shared" si="4"/>
        <v>1.21</v>
      </c>
    </row>
    <row r="324" spans="2:11" x14ac:dyDescent="0.25">
      <c r="B324" s="198">
        <v>297</v>
      </c>
      <c r="C324" s="199">
        <v>32728114</v>
      </c>
      <c r="D324" s="199" t="s">
        <v>946</v>
      </c>
      <c r="E324" s="199" t="s">
        <v>885</v>
      </c>
      <c r="F324" s="200">
        <v>43591</v>
      </c>
      <c r="G324" s="200">
        <v>43625</v>
      </c>
      <c r="H324" s="199">
        <v>9450</v>
      </c>
      <c r="I324" s="199">
        <v>9450</v>
      </c>
      <c r="J324" s="199">
        <v>0.71</v>
      </c>
      <c r="K324" s="199">
        <f t="shared" si="4"/>
        <v>6.71</v>
      </c>
    </row>
    <row r="325" spans="2:11" x14ac:dyDescent="0.25">
      <c r="B325" s="198">
        <v>298</v>
      </c>
      <c r="C325" s="199">
        <v>32728114</v>
      </c>
      <c r="D325" s="199" t="s">
        <v>946</v>
      </c>
      <c r="E325" s="199" t="s">
        <v>877</v>
      </c>
      <c r="F325" s="200">
        <v>43591</v>
      </c>
      <c r="G325" s="200">
        <v>43625</v>
      </c>
      <c r="H325" s="199">
        <v>1811</v>
      </c>
      <c r="I325" s="199">
        <v>1811</v>
      </c>
      <c r="J325" s="199">
        <v>0.71</v>
      </c>
      <c r="K325" s="199">
        <f t="shared" si="4"/>
        <v>1.29</v>
      </c>
    </row>
    <row r="326" spans="2:11" x14ac:dyDescent="0.25">
      <c r="B326" s="198">
        <v>299</v>
      </c>
      <c r="C326" s="199">
        <v>32728114</v>
      </c>
      <c r="D326" s="199" t="s">
        <v>946</v>
      </c>
      <c r="E326" s="199" t="s">
        <v>878</v>
      </c>
      <c r="F326" s="200">
        <v>43591</v>
      </c>
      <c r="G326" s="200">
        <v>43625</v>
      </c>
      <c r="H326" s="199">
        <v>1939</v>
      </c>
      <c r="I326" s="199">
        <v>1939</v>
      </c>
      <c r="J326" s="199">
        <v>0.71</v>
      </c>
      <c r="K326" s="199">
        <f t="shared" si="4"/>
        <v>1.38</v>
      </c>
    </row>
    <row r="327" spans="2:11" x14ac:dyDescent="0.25">
      <c r="B327" s="198">
        <v>300</v>
      </c>
      <c r="C327" s="199">
        <v>32728114</v>
      </c>
      <c r="D327" s="199" t="s">
        <v>946</v>
      </c>
      <c r="E327" s="199" t="s">
        <v>886</v>
      </c>
      <c r="F327" s="200">
        <v>43591</v>
      </c>
      <c r="G327" s="200">
        <v>43625</v>
      </c>
      <c r="H327" s="199">
        <v>22153</v>
      </c>
      <c r="I327" s="199">
        <v>22153</v>
      </c>
      <c r="J327" s="199">
        <v>0.71</v>
      </c>
      <c r="K327" s="199">
        <f t="shared" si="4"/>
        <v>15.73</v>
      </c>
    </row>
    <row r="328" spans="2:11" x14ac:dyDescent="0.25">
      <c r="B328" s="198">
        <v>301</v>
      </c>
      <c r="C328" s="199">
        <v>32728114</v>
      </c>
      <c r="D328" s="199" t="s">
        <v>946</v>
      </c>
      <c r="E328" s="199" t="s">
        <v>887</v>
      </c>
      <c r="F328" s="200">
        <v>43591</v>
      </c>
      <c r="G328" s="200">
        <v>43625</v>
      </c>
      <c r="H328" s="199">
        <v>1254</v>
      </c>
      <c r="I328" s="199">
        <v>1254</v>
      </c>
      <c r="J328" s="199">
        <v>0.71</v>
      </c>
      <c r="K328" s="199">
        <f t="shared" si="4"/>
        <v>0.89</v>
      </c>
    </row>
    <row r="329" spans="2:11" x14ac:dyDescent="0.25">
      <c r="B329" s="198">
        <v>302</v>
      </c>
      <c r="C329" s="199">
        <v>32728114</v>
      </c>
      <c r="D329" s="199" t="s">
        <v>946</v>
      </c>
      <c r="E329" s="199" t="s">
        <v>879</v>
      </c>
      <c r="F329" s="200">
        <v>43591</v>
      </c>
      <c r="G329" s="200">
        <v>43625</v>
      </c>
      <c r="H329" s="199">
        <v>2494</v>
      </c>
      <c r="I329" s="199">
        <v>2494</v>
      </c>
      <c r="J329" s="199">
        <v>0.71</v>
      </c>
      <c r="K329" s="199">
        <f t="shared" si="4"/>
        <v>1.77</v>
      </c>
    </row>
    <row r="330" spans="2:11" x14ac:dyDescent="0.25">
      <c r="B330" s="198">
        <v>303</v>
      </c>
      <c r="C330" s="199">
        <v>32728114</v>
      </c>
      <c r="D330" s="199" t="s">
        <v>946</v>
      </c>
      <c r="E330" s="199" t="s">
        <v>880</v>
      </c>
      <c r="F330" s="200">
        <v>43591</v>
      </c>
      <c r="G330" s="200">
        <v>43625</v>
      </c>
      <c r="H330" s="199">
        <v>11605</v>
      </c>
      <c r="I330" s="199">
        <v>11605</v>
      </c>
      <c r="J330" s="199">
        <v>0.71</v>
      </c>
      <c r="K330" s="199">
        <f t="shared" si="4"/>
        <v>8.24</v>
      </c>
    </row>
    <row r="331" spans="2:11" x14ac:dyDescent="0.25">
      <c r="B331" s="198">
        <v>304</v>
      </c>
      <c r="C331" s="199">
        <v>32728114</v>
      </c>
      <c r="D331" s="199" t="s">
        <v>946</v>
      </c>
      <c r="E331" s="199" t="s">
        <v>881</v>
      </c>
      <c r="F331" s="200">
        <v>43591</v>
      </c>
      <c r="G331" s="200">
        <v>43625</v>
      </c>
      <c r="H331" s="199">
        <v>8220</v>
      </c>
      <c r="I331" s="199">
        <v>8220</v>
      </c>
      <c r="J331" s="199">
        <v>0.71</v>
      </c>
      <c r="K331" s="199">
        <f t="shared" si="4"/>
        <v>5.84</v>
      </c>
    </row>
    <row r="332" spans="2:11" x14ac:dyDescent="0.25">
      <c r="B332" s="198">
        <v>305</v>
      </c>
      <c r="C332" s="199">
        <v>32728114</v>
      </c>
      <c r="D332" s="199" t="s">
        <v>946</v>
      </c>
      <c r="E332" s="199" t="s">
        <v>888</v>
      </c>
      <c r="F332" s="200">
        <v>43591</v>
      </c>
      <c r="G332" s="200">
        <v>43625</v>
      </c>
      <c r="H332" s="199">
        <v>15231</v>
      </c>
      <c r="I332" s="199">
        <v>15231</v>
      </c>
      <c r="J332" s="199">
        <v>0.71</v>
      </c>
      <c r="K332" s="199">
        <f t="shared" si="4"/>
        <v>10.81</v>
      </c>
    </row>
    <row r="333" spans="2:11" x14ac:dyDescent="0.25">
      <c r="B333" s="198">
        <v>306</v>
      </c>
      <c r="C333" s="199">
        <v>32728114</v>
      </c>
      <c r="D333" s="199" t="s">
        <v>946</v>
      </c>
      <c r="E333" s="199" t="s">
        <v>889</v>
      </c>
      <c r="F333" s="200">
        <v>43591</v>
      </c>
      <c r="G333" s="200">
        <v>43625</v>
      </c>
      <c r="H333" s="199">
        <v>5444</v>
      </c>
      <c r="I333" s="199">
        <v>5444</v>
      </c>
      <c r="J333" s="199">
        <v>0.71</v>
      </c>
      <c r="K333" s="199">
        <f t="shared" si="4"/>
        <v>3.87</v>
      </c>
    </row>
    <row r="334" spans="2:11" x14ac:dyDescent="0.25">
      <c r="B334" s="198">
        <v>307</v>
      </c>
      <c r="C334" s="199">
        <v>32728114</v>
      </c>
      <c r="D334" s="199" t="s">
        <v>946</v>
      </c>
      <c r="E334" s="199" t="s">
        <v>890</v>
      </c>
      <c r="F334" s="200">
        <v>43591</v>
      </c>
      <c r="G334" s="200">
        <v>43625</v>
      </c>
      <c r="H334" s="199">
        <v>30881</v>
      </c>
      <c r="I334" s="199">
        <v>30881</v>
      </c>
      <c r="J334" s="199">
        <v>0.71</v>
      </c>
      <c r="K334" s="199">
        <f t="shared" si="4"/>
        <v>21.93</v>
      </c>
    </row>
    <row r="335" spans="2:11" x14ac:dyDescent="0.25">
      <c r="B335" s="198">
        <v>308</v>
      </c>
      <c r="C335" s="199">
        <v>32728114</v>
      </c>
      <c r="D335" s="199" t="s">
        <v>946</v>
      </c>
      <c r="E335" s="199" t="s">
        <v>891</v>
      </c>
      <c r="F335" s="200">
        <v>43591</v>
      </c>
      <c r="G335" s="200">
        <v>43625</v>
      </c>
      <c r="H335" s="199">
        <v>21584</v>
      </c>
      <c r="I335" s="199">
        <v>21584</v>
      </c>
      <c r="J335" s="199">
        <v>0.71</v>
      </c>
      <c r="K335" s="199">
        <f t="shared" si="4"/>
        <v>15.32</v>
      </c>
    </row>
    <row r="336" spans="2:11" x14ac:dyDescent="0.25">
      <c r="B336" s="198">
        <v>309</v>
      </c>
      <c r="C336" s="199">
        <v>32728114</v>
      </c>
      <c r="D336" s="199" t="s">
        <v>946</v>
      </c>
      <c r="E336" s="199" t="s">
        <v>901</v>
      </c>
      <c r="F336" s="200">
        <v>43591</v>
      </c>
      <c r="G336" s="200">
        <v>43625</v>
      </c>
      <c r="H336" s="199">
        <v>945</v>
      </c>
      <c r="I336" s="199">
        <v>945</v>
      </c>
      <c r="J336" s="199">
        <v>0.71</v>
      </c>
      <c r="K336" s="199">
        <f t="shared" si="4"/>
        <v>0.67</v>
      </c>
    </row>
    <row r="337" spans="2:11" x14ac:dyDescent="0.25">
      <c r="B337" s="198">
        <v>310</v>
      </c>
      <c r="C337" s="199">
        <v>32728148</v>
      </c>
      <c r="D337" s="199" t="s">
        <v>947</v>
      </c>
      <c r="E337" s="199" t="s">
        <v>885</v>
      </c>
      <c r="F337" s="200">
        <v>43556</v>
      </c>
      <c r="G337" s="200">
        <v>43646</v>
      </c>
      <c r="H337" s="199">
        <v>75031</v>
      </c>
      <c r="I337" s="199">
        <v>75031</v>
      </c>
      <c r="J337" s="199">
        <v>0.71</v>
      </c>
      <c r="K337" s="199">
        <f t="shared" si="4"/>
        <v>53.27</v>
      </c>
    </row>
    <row r="338" spans="2:11" x14ac:dyDescent="0.25">
      <c r="B338" s="198">
        <v>311</v>
      </c>
      <c r="C338" s="199">
        <v>32728148</v>
      </c>
      <c r="D338" s="199" t="s">
        <v>947</v>
      </c>
      <c r="E338" s="199" t="s">
        <v>880</v>
      </c>
      <c r="F338" s="200">
        <v>43556</v>
      </c>
      <c r="G338" s="200">
        <v>43646</v>
      </c>
      <c r="H338" s="199">
        <v>362099</v>
      </c>
      <c r="I338" s="199">
        <v>362099</v>
      </c>
      <c r="J338" s="199">
        <v>0.71</v>
      </c>
      <c r="K338" s="199">
        <f t="shared" si="4"/>
        <v>257.08999999999997</v>
      </c>
    </row>
    <row r="339" spans="2:11" x14ac:dyDescent="0.25">
      <c r="B339" s="198">
        <v>312</v>
      </c>
      <c r="C339" s="199">
        <v>32728148</v>
      </c>
      <c r="D339" s="199" t="s">
        <v>947</v>
      </c>
      <c r="E339" s="199" t="s">
        <v>881</v>
      </c>
      <c r="F339" s="200">
        <v>43556</v>
      </c>
      <c r="G339" s="200">
        <v>43646</v>
      </c>
      <c r="H339" s="199">
        <v>255792</v>
      </c>
      <c r="I339" s="199">
        <v>255792</v>
      </c>
      <c r="J339" s="199">
        <v>0.71</v>
      </c>
      <c r="K339" s="199">
        <f t="shared" si="4"/>
        <v>181.61</v>
      </c>
    </row>
    <row r="340" spans="2:11" x14ac:dyDescent="0.25">
      <c r="B340" s="198">
        <v>313</v>
      </c>
      <c r="C340" s="199">
        <v>32728148</v>
      </c>
      <c r="D340" s="199" t="s">
        <v>947</v>
      </c>
      <c r="E340" s="199" t="s">
        <v>56</v>
      </c>
      <c r="F340" s="200">
        <v>43556</v>
      </c>
      <c r="G340" s="200">
        <v>43646</v>
      </c>
      <c r="H340" s="199">
        <v>127452</v>
      </c>
      <c r="I340" s="199">
        <v>127452</v>
      </c>
      <c r="J340" s="199">
        <v>0.71</v>
      </c>
      <c r="K340" s="199">
        <f t="shared" si="4"/>
        <v>90.49</v>
      </c>
    </row>
    <row r="341" spans="2:11" x14ac:dyDescent="0.25">
      <c r="B341" s="198">
        <v>314</v>
      </c>
      <c r="C341" s="199">
        <v>32728148</v>
      </c>
      <c r="D341" s="199" t="s">
        <v>947</v>
      </c>
      <c r="E341" s="199" t="s">
        <v>888</v>
      </c>
      <c r="F341" s="200">
        <v>43556</v>
      </c>
      <c r="G341" s="200">
        <v>43646</v>
      </c>
      <c r="H341" s="199">
        <v>158065</v>
      </c>
      <c r="I341" s="199">
        <v>158065</v>
      </c>
      <c r="J341" s="199">
        <v>0.71</v>
      </c>
      <c r="K341" s="199">
        <f t="shared" si="4"/>
        <v>112.23</v>
      </c>
    </row>
    <row r="342" spans="2:11" x14ac:dyDescent="0.25">
      <c r="B342" s="198">
        <v>315</v>
      </c>
      <c r="C342" s="199">
        <v>32728409</v>
      </c>
      <c r="D342" s="199" t="s">
        <v>948</v>
      </c>
      <c r="E342" s="199" t="s">
        <v>884</v>
      </c>
      <c r="F342" s="200">
        <v>43556</v>
      </c>
      <c r="G342" s="200">
        <v>43646</v>
      </c>
      <c r="H342" s="199">
        <v>2597</v>
      </c>
      <c r="I342" s="199">
        <v>2597</v>
      </c>
      <c r="J342" s="199">
        <v>0.71</v>
      </c>
      <c r="K342" s="199">
        <f t="shared" si="4"/>
        <v>1.84</v>
      </c>
    </row>
    <row r="343" spans="2:11" x14ac:dyDescent="0.25">
      <c r="B343" s="198">
        <v>316</v>
      </c>
      <c r="C343" s="199">
        <v>32728409</v>
      </c>
      <c r="D343" s="199" t="s">
        <v>948</v>
      </c>
      <c r="E343" s="199" t="s">
        <v>885</v>
      </c>
      <c r="F343" s="200">
        <v>43556</v>
      </c>
      <c r="G343" s="200">
        <v>43646</v>
      </c>
      <c r="H343" s="199">
        <v>11244</v>
      </c>
      <c r="I343" s="199">
        <v>11244</v>
      </c>
      <c r="J343" s="199">
        <v>0.71</v>
      </c>
      <c r="K343" s="199">
        <f t="shared" si="4"/>
        <v>7.98</v>
      </c>
    </row>
    <row r="344" spans="2:11" x14ac:dyDescent="0.25">
      <c r="B344" s="198">
        <v>317</v>
      </c>
      <c r="C344" s="199">
        <v>32728409</v>
      </c>
      <c r="D344" s="199" t="s">
        <v>948</v>
      </c>
      <c r="E344" s="199" t="s">
        <v>877</v>
      </c>
      <c r="F344" s="200">
        <v>43556</v>
      </c>
      <c r="G344" s="200">
        <v>43646</v>
      </c>
      <c r="H344" s="199">
        <v>4011</v>
      </c>
      <c r="I344" s="199">
        <v>4011</v>
      </c>
      <c r="J344" s="199">
        <v>0.71</v>
      </c>
      <c r="K344" s="199">
        <f t="shared" si="4"/>
        <v>2.85</v>
      </c>
    </row>
    <row r="345" spans="2:11" x14ac:dyDescent="0.25">
      <c r="B345" s="198">
        <v>318</v>
      </c>
      <c r="C345" s="199">
        <v>32728409</v>
      </c>
      <c r="D345" s="199" t="s">
        <v>948</v>
      </c>
      <c r="E345" s="199" t="s">
        <v>878</v>
      </c>
      <c r="F345" s="200">
        <v>43556</v>
      </c>
      <c r="G345" s="200">
        <v>43646</v>
      </c>
      <c r="H345" s="199">
        <v>2617</v>
      </c>
      <c r="I345" s="199">
        <v>2617</v>
      </c>
      <c r="J345" s="199">
        <v>0.71</v>
      </c>
      <c r="K345" s="199">
        <f t="shared" si="4"/>
        <v>1.86</v>
      </c>
    </row>
    <row r="346" spans="2:11" x14ac:dyDescent="0.25">
      <c r="B346" s="198">
        <v>319</v>
      </c>
      <c r="C346" s="199">
        <v>32728409</v>
      </c>
      <c r="D346" s="199" t="s">
        <v>948</v>
      </c>
      <c r="E346" s="199" t="s">
        <v>886</v>
      </c>
      <c r="F346" s="200">
        <v>43556</v>
      </c>
      <c r="G346" s="200">
        <v>43646</v>
      </c>
      <c r="H346" s="199">
        <v>18994</v>
      </c>
      <c r="I346" s="199">
        <v>18994</v>
      </c>
      <c r="J346" s="199">
        <v>0.71</v>
      </c>
      <c r="K346" s="199">
        <f t="shared" si="4"/>
        <v>13.49</v>
      </c>
    </row>
    <row r="347" spans="2:11" x14ac:dyDescent="0.25">
      <c r="B347" s="198">
        <v>320</v>
      </c>
      <c r="C347" s="199">
        <v>32728409</v>
      </c>
      <c r="D347" s="199" t="s">
        <v>948</v>
      </c>
      <c r="E347" s="199" t="s">
        <v>887</v>
      </c>
      <c r="F347" s="200">
        <v>43556</v>
      </c>
      <c r="G347" s="200">
        <v>43646</v>
      </c>
      <c r="H347" s="199">
        <v>1650</v>
      </c>
      <c r="I347" s="199">
        <v>1650</v>
      </c>
      <c r="J347" s="199">
        <v>0.71</v>
      </c>
      <c r="K347" s="199">
        <f t="shared" si="4"/>
        <v>1.17</v>
      </c>
    </row>
    <row r="348" spans="2:11" x14ac:dyDescent="0.25">
      <c r="B348" s="198">
        <v>321</v>
      </c>
      <c r="C348" s="199">
        <v>32728409</v>
      </c>
      <c r="D348" s="199" t="s">
        <v>948</v>
      </c>
      <c r="E348" s="199" t="s">
        <v>879</v>
      </c>
      <c r="F348" s="200">
        <v>43556</v>
      </c>
      <c r="G348" s="200">
        <v>43646</v>
      </c>
      <c r="H348" s="199">
        <v>4473</v>
      </c>
      <c r="I348" s="199">
        <v>4473</v>
      </c>
      <c r="J348" s="199">
        <v>0.71</v>
      </c>
      <c r="K348" s="199">
        <f t="shared" ref="K348:K411" si="5">ROUND(I348*(J348/1000),2)</f>
        <v>3.18</v>
      </c>
    </row>
    <row r="349" spans="2:11" x14ac:dyDescent="0.25">
      <c r="B349" s="198">
        <v>322</v>
      </c>
      <c r="C349" s="199">
        <v>32728409</v>
      </c>
      <c r="D349" s="199" t="s">
        <v>948</v>
      </c>
      <c r="E349" s="199" t="s">
        <v>880</v>
      </c>
      <c r="F349" s="200">
        <v>43556</v>
      </c>
      <c r="G349" s="200">
        <v>43646</v>
      </c>
      <c r="H349" s="199">
        <v>23839</v>
      </c>
      <c r="I349" s="199">
        <v>23839</v>
      </c>
      <c r="J349" s="199">
        <v>0.71</v>
      </c>
      <c r="K349" s="199">
        <f t="shared" si="5"/>
        <v>16.93</v>
      </c>
    </row>
    <row r="350" spans="2:11" x14ac:dyDescent="0.25">
      <c r="B350" s="198">
        <v>323</v>
      </c>
      <c r="C350" s="199">
        <v>32728409</v>
      </c>
      <c r="D350" s="199" t="s">
        <v>948</v>
      </c>
      <c r="E350" s="199" t="s">
        <v>881</v>
      </c>
      <c r="F350" s="200">
        <v>43556</v>
      </c>
      <c r="G350" s="200">
        <v>43646</v>
      </c>
      <c r="H350" s="199">
        <v>17952</v>
      </c>
      <c r="I350" s="199">
        <v>17952</v>
      </c>
      <c r="J350" s="199">
        <v>0.71</v>
      </c>
      <c r="K350" s="199">
        <f t="shared" si="5"/>
        <v>12.75</v>
      </c>
    </row>
    <row r="351" spans="2:11" x14ac:dyDescent="0.25">
      <c r="B351" s="198">
        <v>324</v>
      </c>
      <c r="C351" s="199">
        <v>32728409</v>
      </c>
      <c r="D351" s="199" t="s">
        <v>948</v>
      </c>
      <c r="E351" s="199" t="s">
        <v>888</v>
      </c>
      <c r="F351" s="200">
        <v>43556</v>
      </c>
      <c r="G351" s="200">
        <v>43646</v>
      </c>
      <c r="H351" s="199">
        <v>21509</v>
      </c>
      <c r="I351" s="199">
        <v>21509</v>
      </c>
      <c r="J351" s="199">
        <v>0.71</v>
      </c>
      <c r="K351" s="199">
        <f t="shared" si="5"/>
        <v>15.27</v>
      </c>
    </row>
    <row r="352" spans="2:11" x14ac:dyDescent="0.25">
      <c r="B352" s="198">
        <v>325</v>
      </c>
      <c r="C352" s="199">
        <v>32728409</v>
      </c>
      <c r="D352" s="199" t="s">
        <v>948</v>
      </c>
      <c r="E352" s="199" t="s">
        <v>889</v>
      </c>
      <c r="F352" s="200">
        <v>43556</v>
      </c>
      <c r="G352" s="200">
        <v>43646</v>
      </c>
      <c r="H352" s="199">
        <v>8202</v>
      </c>
      <c r="I352" s="199">
        <v>8202</v>
      </c>
      <c r="J352" s="199">
        <v>0.71</v>
      </c>
      <c r="K352" s="199">
        <f t="shared" si="5"/>
        <v>5.82</v>
      </c>
    </row>
    <row r="353" spans="2:11" x14ac:dyDescent="0.25">
      <c r="B353" s="198">
        <v>326</v>
      </c>
      <c r="C353" s="199">
        <v>32728409</v>
      </c>
      <c r="D353" s="199" t="s">
        <v>948</v>
      </c>
      <c r="E353" s="199" t="s">
        <v>890</v>
      </c>
      <c r="F353" s="200">
        <v>43556</v>
      </c>
      <c r="G353" s="200">
        <v>43646</v>
      </c>
      <c r="H353" s="199">
        <v>25594</v>
      </c>
      <c r="I353" s="199">
        <v>25594</v>
      </c>
      <c r="J353" s="199">
        <v>0.71</v>
      </c>
      <c r="K353" s="199">
        <f t="shared" si="5"/>
        <v>18.170000000000002</v>
      </c>
    </row>
    <row r="354" spans="2:11" x14ac:dyDescent="0.25">
      <c r="B354" s="198">
        <v>327</v>
      </c>
      <c r="C354" s="199">
        <v>32728409</v>
      </c>
      <c r="D354" s="199" t="s">
        <v>948</v>
      </c>
      <c r="E354" s="199" t="s">
        <v>891</v>
      </c>
      <c r="F354" s="200">
        <v>43556</v>
      </c>
      <c r="G354" s="200">
        <v>43646</v>
      </c>
      <c r="H354" s="199">
        <v>31758</v>
      </c>
      <c r="I354" s="199">
        <v>31758</v>
      </c>
      <c r="J354" s="199">
        <v>0.71</v>
      </c>
      <c r="K354" s="199">
        <f t="shared" si="5"/>
        <v>22.55</v>
      </c>
    </row>
    <row r="355" spans="2:11" x14ac:dyDescent="0.25">
      <c r="B355" s="198">
        <v>328</v>
      </c>
      <c r="C355" s="199">
        <v>32728409</v>
      </c>
      <c r="D355" s="199" t="s">
        <v>948</v>
      </c>
      <c r="E355" s="199" t="s">
        <v>901</v>
      </c>
      <c r="F355" s="200">
        <v>43556</v>
      </c>
      <c r="G355" s="200">
        <v>43646</v>
      </c>
      <c r="H355" s="199">
        <v>2543</v>
      </c>
      <c r="I355" s="199">
        <v>2543</v>
      </c>
      <c r="J355" s="199">
        <v>0.71</v>
      </c>
      <c r="K355" s="199">
        <f t="shared" si="5"/>
        <v>1.81</v>
      </c>
    </row>
    <row r="356" spans="2:11" x14ac:dyDescent="0.25">
      <c r="B356" s="198">
        <v>329</v>
      </c>
      <c r="C356" s="199">
        <v>32728420</v>
      </c>
      <c r="D356" s="199" t="s">
        <v>949</v>
      </c>
      <c r="E356" s="199" t="s">
        <v>881</v>
      </c>
      <c r="F356" s="200">
        <v>43557</v>
      </c>
      <c r="G356" s="200">
        <v>43790</v>
      </c>
      <c r="H356" s="199">
        <v>243205</v>
      </c>
      <c r="I356" s="199">
        <v>243205</v>
      </c>
      <c r="J356" s="199">
        <v>0.71</v>
      </c>
      <c r="K356" s="199">
        <f t="shared" si="5"/>
        <v>172.68</v>
      </c>
    </row>
    <row r="357" spans="2:11" x14ac:dyDescent="0.25">
      <c r="B357" s="198">
        <v>330</v>
      </c>
      <c r="C357" s="199">
        <v>32732233</v>
      </c>
      <c r="D357" s="199" t="s">
        <v>950</v>
      </c>
      <c r="E357" s="199" t="s">
        <v>877</v>
      </c>
      <c r="F357" s="200">
        <v>43586</v>
      </c>
      <c r="G357" s="200">
        <v>43617</v>
      </c>
      <c r="H357" s="199">
        <v>7653</v>
      </c>
      <c r="I357" s="199">
        <v>7653</v>
      </c>
      <c r="J357" s="199">
        <v>0.71</v>
      </c>
      <c r="K357" s="199">
        <f t="shared" si="5"/>
        <v>5.43</v>
      </c>
    </row>
    <row r="358" spans="2:11" x14ac:dyDescent="0.25">
      <c r="B358" s="198">
        <v>331</v>
      </c>
      <c r="C358" s="199">
        <v>32732233</v>
      </c>
      <c r="D358" s="199" t="s">
        <v>950</v>
      </c>
      <c r="E358" s="199" t="s">
        <v>878</v>
      </c>
      <c r="F358" s="200">
        <v>43586</v>
      </c>
      <c r="G358" s="200">
        <v>43617</v>
      </c>
      <c r="H358" s="199">
        <v>38</v>
      </c>
      <c r="I358" s="199">
        <v>38</v>
      </c>
      <c r="J358" s="199">
        <v>0.71</v>
      </c>
      <c r="K358" s="199">
        <f t="shared" si="5"/>
        <v>0.03</v>
      </c>
    </row>
    <row r="359" spans="2:11" x14ac:dyDescent="0.25">
      <c r="B359" s="198">
        <v>332</v>
      </c>
      <c r="C359" s="199">
        <v>32732233</v>
      </c>
      <c r="D359" s="199" t="s">
        <v>950</v>
      </c>
      <c r="E359" s="199" t="s">
        <v>879</v>
      </c>
      <c r="F359" s="200">
        <v>43586</v>
      </c>
      <c r="G359" s="200">
        <v>43617</v>
      </c>
      <c r="H359" s="199">
        <v>7656</v>
      </c>
      <c r="I359" s="199">
        <v>7656</v>
      </c>
      <c r="J359" s="199">
        <v>0.71</v>
      </c>
      <c r="K359" s="199">
        <f t="shared" si="5"/>
        <v>5.44</v>
      </c>
    </row>
    <row r="360" spans="2:11" x14ac:dyDescent="0.25">
      <c r="B360" s="198">
        <v>333</v>
      </c>
      <c r="C360" s="199">
        <v>32732233</v>
      </c>
      <c r="D360" s="199" t="s">
        <v>950</v>
      </c>
      <c r="E360" s="199" t="s">
        <v>880</v>
      </c>
      <c r="F360" s="200">
        <v>43586</v>
      </c>
      <c r="G360" s="200">
        <v>43617</v>
      </c>
      <c r="H360" s="199">
        <v>22751</v>
      </c>
      <c r="I360" s="199">
        <v>22751</v>
      </c>
      <c r="J360" s="199">
        <v>0.71</v>
      </c>
      <c r="K360" s="199">
        <f t="shared" si="5"/>
        <v>16.149999999999999</v>
      </c>
    </row>
    <row r="361" spans="2:11" x14ac:dyDescent="0.25">
      <c r="B361" s="198">
        <v>334</v>
      </c>
      <c r="C361" s="199">
        <v>32732233</v>
      </c>
      <c r="D361" s="199" t="s">
        <v>950</v>
      </c>
      <c r="E361" s="199" t="s">
        <v>881</v>
      </c>
      <c r="F361" s="200">
        <v>43586</v>
      </c>
      <c r="G361" s="200">
        <v>43617</v>
      </c>
      <c r="H361" s="199">
        <v>12747</v>
      </c>
      <c r="I361" s="199">
        <v>12747</v>
      </c>
      <c r="J361" s="199">
        <v>0.71</v>
      </c>
      <c r="K361" s="199">
        <f t="shared" si="5"/>
        <v>9.0500000000000007</v>
      </c>
    </row>
    <row r="362" spans="2:11" x14ac:dyDescent="0.25">
      <c r="B362" s="198">
        <v>335</v>
      </c>
      <c r="C362" s="199">
        <v>32732233</v>
      </c>
      <c r="D362" s="199" t="s">
        <v>950</v>
      </c>
      <c r="E362" s="199" t="s">
        <v>891</v>
      </c>
      <c r="F362" s="200">
        <v>43586</v>
      </c>
      <c r="G362" s="200">
        <v>43617</v>
      </c>
      <c r="H362" s="199">
        <v>27033</v>
      </c>
      <c r="I362" s="199">
        <v>27033</v>
      </c>
      <c r="J362" s="199">
        <v>0.71</v>
      </c>
      <c r="K362" s="199">
        <f t="shared" si="5"/>
        <v>19.190000000000001</v>
      </c>
    </row>
    <row r="363" spans="2:11" x14ac:dyDescent="0.25">
      <c r="B363" s="198">
        <v>336</v>
      </c>
      <c r="C363" s="199">
        <v>32732329</v>
      </c>
      <c r="D363" s="199" t="s">
        <v>951</v>
      </c>
      <c r="E363" s="199" t="s">
        <v>879</v>
      </c>
      <c r="F363" s="200">
        <v>43557</v>
      </c>
      <c r="G363" s="200">
        <v>43744</v>
      </c>
      <c r="H363" s="199">
        <v>34413</v>
      </c>
      <c r="I363" s="199">
        <v>34413</v>
      </c>
      <c r="J363" s="199">
        <v>0.71</v>
      </c>
      <c r="K363" s="199">
        <f t="shared" si="5"/>
        <v>24.43</v>
      </c>
    </row>
    <row r="364" spans="2:11" x14ac:dyDescent="0.25">
      <c r="B364" s="198">
        <v>337</v>
      </c>
      <c r="C364" s="199">
        <v>32732329</v>
      </c>
      <c r="D364" s="199" t="s">
        <v>951</v>
      </c>
      <c r="E364" s="199" t="s">
        <v>881</v>
      </c>
      <c r="F364" s="200">
        <v>43557</v>
      </c>
      <c r="G364" s="200">
        <v>43744</v>
      </c>
      <c r="H364" s="199">
        <v>132534</v>
      </c>
      <c r="I364" s="199">
        <v>132534</v>
      </c>
      <c r="J364" s="199">
        <v>0.71</v>
      </c>
      <c r="K364" s="199">
        <f t="shared" si="5"/>
        <v>94.1</v>
      </c>
    </row>
    <row r="365" spans="2:11" x14ac:dyDescent="0.25">
      <c r="B365" s="198">
        <v>338</v>
      </c>
      <c r="C365" s="199">
        <v>32732329</v>
      </c>
      <c r="D365" s="199" t="s">
        <v>951</v>
      </c>
      <c r="E365" s="199" t="s">
        <v>891</v>
      </c>
      <c r="F365" s="200">
        <v>43557</v>
      </c>
      <c r="G365" s="200">
        <v>43744</v>
      </c>
      <c r="H365" s="199">
        <v>204571</v>
      </c>
      <c r="I365" s="199">
        <v>204571</v>
      </c>
      <c r="J365" s="199">
        <v>0.71</v>
      </c>
      <c r="K365" s="199">
        <f t="shared" si="5"/>
        <v>145.25</v>
      </c>
    </row>
    <row r="366" spans="2:11" x14ac:dyDescent="0.25">
      <c r="B366" s="198">
        <v>339</v>
      </c>
      <c r="C366" s="199">
        <v>32732358</v>
      </c>
      <c r="D366" s="199" t="s">
        <v>952</v>
      </c>
      <c r="E366" s="199" t="s">
        <v>879</v>
      </c>
      <c r="F366" s="200">
        <v>43577</v>
      </c>
      <c r="G366" s="200">
        <v>43667</v>
      </c>
      <c r="H366" s="199">
        <v>648130</v>
      </c>
      <c r="I366" s="199">
        <v>648130</v>
      </c>
      <c r="J366" s="199">
        <v>0.71</v>
      </c>
      <c r="K366" s="199">
        <f t="shared" si="5"/>
        <v>460.17</v>
      </c>
    </row>
    <row r="367" spans="2:11" x14ac:dyDescent="0.25">
      <c r="B367" s="198">
        <v>340</v>
      </c>
      <c r="C367" s="199">
        <v>32732358</v>
      </c>
      <c r="D367" s="199" t="s">
        <v>952</v>
      </c>
      <c r="E367" s="199" t="s">
        <v>881</v>
      </c>
      <c r="F367" s="200">
        <v>43577</v>
      </c>
      <c r="G367" s="200">
        <v>43667</v>
      </c>
      <c r="H367" s="199">
        <v>1641447</v>
      </c>
      <c r="I367" s="199">
        <v>1641447</v>
      </c>
      <c r="J367" s="199">
        <v>0.71</v>
      </c>
      <c r="K367" s="199">
        <f t="shared" si="5"/>
        <v>1165.43</v>
      </c>
    </row>
    <row r="368" spans="2:11" x14ac:dyDescent="0.25">
      <c r="B368" s="198">
        <v>341</v>
      </c>
      <c r="C368" s="199">
        <v>32732727</v>
      </c>
      <c r="D368" s="199" t="s">
        <v>953</v>
      </c>
      <c r="E368" s="199" t="s">
        <v>880</v>
      </c>
      <c r="F368" s="200">
        <v>43579</v>
      </c>
      <c r="G368" s="200">
        <v>43738</v>
      </c>
      <c r="H368" s="199">
        <v>445360</v>
      </c>
      <c r="I368" s="199">
        <v>445360</v>
      </c>
      <c r="J368" s="199">
        <v>0.71</v>
      </c>
      <c r="K368" s="199">
        <f t="shared" si="5"/>
        <v>316.20999999999998</v>
      </c>
    </row>
    <row r="369" spans="2:11" x14ac:dyDescent="0.25">
      <c r="B369" s="198">
        <v>342</v>
      </c>
      <c r="C369" s="199">
        <v>32732835</v>
      </c>
      <c r="D369" s="199" t="s">
        <v>954</v>
      </c>
      <c r="E369" s="199" t="s">
        <v>879</v>
      </c>
      <c r="F369" s="200">
        <v>43586</v>
      </c>
      <c r="G369" s="200">
        <v>43646</v>
      </c>
      <c r="H369" s="199">
        <v>43204</v>
      </c>
      <c r="I369" s="199">
        <v>43204</v>
      </c>
      <c r="J369" s="199">
        <v>0.71</v>
      </c>
      <c r="K369" s="199">
        <f t="shared" si="5"/>
        <v>30.67</v>
      </c>
    </row>
    <row r="370" spans="2:11" x14ac:dyDescent="0.25">
      <c r="B370" s="198">
        <v>343</v>
      </c>
      <c r="C370" s="199">
        <v>32732835</v>
      </c>
      <c r="D370" s="199" t="s">
        <v>954</v>
      </c>
      <c r="E370" s="199" t="s">
        <v>880</v>
      </c>
      <c r="F370" s="200">
        <v>43586</v>
      </c>
      <c r="G370" s="200">
        <v>43646</v>
      </c>
      <c r="H370" s="199">
        <v>204130</v>
      </c>
      <c r="I370" s="199">
        <v>204130</v>
      </c>
      <c r="J370" s="199">
        <v>0.71</v>
      </c>
      <c r="K370" s="199">
        <f t="shared" si="5"/>
        <v>144.93</v>
      </c>
    </row>
    <row r="371" spans="2:11" x14ac:dyDescent="0.25">
      <c r="B371" s="198">
        <v>344</v>
      </c>
      <c r="C371" s="199">
        <v>32732835</v>
      </c>
      <c r="D371" s="199" t="s">
        <v>954</v>
      </c>
      <c r="E371" s="199" t="s">
        <v>881</v>
      </c>
      <c r="F371" s="200">
        <v>43586</v>
      </c>
      <c r="G371" s="200">
        <v>43646</v>
      </c>
      <c r="H371" s="199">
        <v>153084</v>
      </c>
      <c r="I371" s="199">
        <v>153084</v>
      </c>
      <c r="J371" s="199">
        <v>0.71</v>
      </c>
      <c r="K371" s="199">
        <f t="shared" si="5"/>
        <v>108.69</v>
      </c>
    </row>
    <row r="372" spans="2:11" x14ac:dyDescent="0.25">
      <c r="B372" s="198">
        <v>345</v>
      </c>
      <c r="C372" s="199">
        <v>32732835</v>
      </c>
      <c r="D372" s="199" t="s">
        <v>954</v>
      </c>
      <c r="E372" s="199" t="s">
        <v>891</v>
      </c>
      <c r="F372" s="200">
        <v>43586</v>
      </c>
      <c r="G372" s="200">
        <v>43646</v>
      </c>
      <c r="H372" s="199">
        <v>236918</v>
      </c>
      <c r="I372" s="199">
        <v>236918</v>
      </c>
      <c r="J372" s="199">
        <v>0.71</v>
      </c>
      <c r="K372" s="199">
        <f t="shared" si="5"/>
        <v>168.21</v>
      </c>
    </row>
    <row r="373" spans="2:11" x14ac:dyDescent="0.25">
      <c r="B373" s="198">
        <v>346</v>
      </c>
      <c r="C373" s="199">
        <v>32733009</v>
      </c>
      <c r="D373" s="199" t="s">
        <v>955</v>
      </c>
      <c r="E373" s="199" t="s">
        <v>881</v>
      </c>
      <c r="F373" s="200">
        <v>43556</v>
      </c>
      <c r="G373" s="200">
        <v>43646</v>
      </c>
      <c r="H373" s="199">
        <v>902426</v>
      </c>
      <c r="I373" s="199">
        <v>902426</v>
      </c>
      <c r="J373" s="199">
        <v>0.71</v>
      </c>
      <c r="K373" s="199">
        <f t="shared" si="5"/>
        <v>640.72</v>
      </c>
    </row>
    <row r="374" spans="2:11" x14ac:dyDescent="0.25">
      <c r="B374" s="198">
        <v>347</v>
      </c>
      <c r="C374" s="199">
        <v>32733036</v>
      </c>
      <c r="D374" s="199" t="s">
        <v>956</v>
      </c>
      <c r="E374" s="199" t="s">
        <v>879</v>
      </c>
      <c r="F374" s="200">
        <v>43586</v>
      </c>
      <c r="G374" s="200">
        <v>43769</v>
      </c>
      <c r="H374" s="199">
        <v>13559</v>
      </c>
      <c r="I374" s="199">
        <v>13559</v>
      </c>
      <c r="J374" s="199">
        <v>0.71</v>
      </c>
      <c r="K374" s="199">
        <f t="shared" si="5"/>
        <v>9.6300000000000008</v>
      </c>
    </row>
    <row r="375" spans="2:11" x14ac:dyDescent="0.25">
      <c r="B375" s="198">
        <v>348</v>
      </c>
      <c r="C375" s="199">
        <v>32733036</v>
      </c>
      <c r="D375" s="199" t="s">
        <v>956</v>
      </c>
      <c r="E375" s="199" t="s">
        <v>881</v>
      </c>
      <c r="F375" s="200">
        <v>43586</v>
      </c>
      <c r="G375" s="200">
        <v>43769</v>
      </c>
      <c r="H375" s="199">
        <v>37722</v>
      </c>
      <c r="I375" s="199">
        <v>37722</v>
      </c>
      <c r="J375" s="199">
        <v>0.71</v>
      </c>
      <c r="K375" s="199">
        <f t="shared" si="5"/>
        <v>26.78</v>
      </c>
    </row>
    <row r="376" spans="2:11" x14ac:dyDescent="0.25">
      <c r="B376" s="198">
        <v>349</v>
      </c>
      <c r="C376" s="199">
        <v>32733036</v>
      </c>
      <c r="D376" s="199" t="s">
        <v>956</v>
      </c>
      <c r="E376" s="199" t="s">
        <v>891</v>
      </c>
      <c r="F376" s="200">
        <v>43586</v>
      </c>
      <c r="G376" s="200">
        <v>43769</v>
      </c>
      <c r="H376" s="199">
        <v>72742</v>
      </c>
      <c r="I376" s="199">
        <v>72742</v>
      </c>
      <c r="J376" s="199">
        <v>0.71</v>
      </c>
      <c r="K376" s="199">
        <f t="shared" si="5"/>
        <v>51.65</v>
      </c>
    </row>
    <row r="377" spans="2:11" x14ac:dyDescent="0.25">
      <c r="B377" s="198">
        <v>350</v>
      </c>
      <c r="C377" s="199">
        <v>32733174</v>
      </c>
      <c r="D377" s="199" t="s">
        <v>957</v>
      </c>
      <c r="E377" s="199" t="s">
        <v>881</v>
      </c>
      <c r="F377" s="200">
        <v>43557</v>
      </c>
      <c r="G377" s="200">
        <v>43646</v>
      </c>
      <c r="H377" s="199">
        <v>122138</v>
      </c>
      <c r="I377" s="199">
        <v>122138</v>
      </c>
      <c r="J377" s="199">
        <v>0.71</v>
      </c>
      <c r="K377" s="199">
        <f t="shared" si="5"/>
        <v>86.72</v>
      </c>
    </row>
    <row r="378" spans="2:11" x14ac:dyDescent="0.25">
      <c r="B378" s="198">
        <v>351</v>
      </c>
      <c r="C378" s="199">
        <v>32758182</v>
      </c>
      <c r="D378" s="199" t="s">
        <v>958</v>
      </c>
      <c r="E378" s="199" t="s">
        <v>886</v>
      </c>
      <c r="F378" s="200">
        <v>43549</v>
      </c>
      <c r="G378" s="200">
        <v>43646</v>
      </c>
      <c r="H378" s="199">
        <v>630926</v>
      </c>
      <c r="I378" s="199">
        <v>630926</v>
      </c>
      <c r="J378" s="199">
        <v>0.71</v>
      </c>
      <c r="K378" s="199">
        <f t="shared" si="5"/>
        <v>447.96</v>
      </c>
    </row>
    <row r="379" spans="2:11" x14ac:dyDescent="0.25">
      <c r="B379" s="198">
        <v>352</v>
      </c>
      <c r="C379" s="199">
        <v>32758182</v>
      </c>
      <c r="D379" s="199" t="s">
        <v>958</v>
      </c>
      <c r="E379" s="199" t="s">
        <v>880</v>
      </c>
      <c r="F379" s="200">
        <v>43549</v>
      </c>
      <c r="G379" s="200">
        <v>43646</v>
      </c>
      <c r="H379" s="199">
        <v>597093</v>
      </c>
      <c r="I379" s="199">
        <v>597093</v>
      </c>
      <c r="J379" s="199">
        <v>0.71</v>
      </c>
      <c r="K379" s="199">
        <f t="shared" si="5"/>
        <v>423.94</v>
      </c>
    </row>
    <row r="380" spans="2:11" x14ac:dyDescent="0.25">
      <c r="B380" s="198">
        <v>353</v>
      </c>
      <c r="C380" s="199">
        <v>32758182</v>
      </c>
      <c r="D380" s="199" t="s">
        <v>958</v>
      </c>
      <c r="E380" s="199" t="s">
        <v>881</v>
      </c>
      <c r="F380" s="200">
        <v>43549</v>
      </c>
      <c r="G380" s="200">
        <v>43646</v>
      </c>
      <c r="H380" s="199">
        <v>465107</v>
      </c>
      <c r="I380" s="199">
        <v>465107</v>
      </c>
      <c r="J380" s="199">
        <v>0.71</v>
      </c>
      <c r="K380" s="199">
        <f t="shared" si="5"/>
        <v>330.23</v>
      </c>
    </row>
    <row r="381" spans="2:11" x14ac:dyDescent="0.25">
      <c r="B381" s="198">
        <v>354</v>
      </c>
      <c r="C381" s="199">
        <v>32758182</v>
      </c>
      <c r="D381" s="199" t="s">
        <v>958</v>
      </c>
      <c r="E381" s="199" t="s">
        <v>56</v>
      </c>
      <c r="F381" s="200">
        <v>43549</v>
      </c>
      <c r="G381" s="200">
        <v>43646</v>
      </c>
      <c r="H381" s="199">
        <v>748077</v>
      </c>
      <c r="I381" s="199">
        <v>748077</v>
      </c>
      <c r="J381" s="199">
        <v>0.71</v>
      </c>
      <c r="K381" s="199">
        <f t="shared" si="5"/>
        <v>531.13</v>
      </c>
    </row>
    <row r="382" spans="2:11" x14ac:dyDescent="0.25">
      <c r="B382" s="198">
        <v>355</v>
      </c>
      <c r="C382" s="199">
        <v>32758182</v>
      </c>
      <c r="D382" s="199" t="s">
        <v>958</v>
      </c>
      <c r="E382" s="199" t="s">
        <v>889</v>
      </c>
      <c r="F382" s="200">
        <v>43549</v>
      </c>
      <c r="G382" s="200">
        <v>43646</v>
      </c>
      <c r="H382" s="199">
        <v>239530</v>
      </c>
      <c r="I382" s="199">
        <v>239530</v>
      </c>
      <c r="J382" s="199">
        <v>0.71</v>
      </c>
      <c r="K382" s="199">
        <f t="shared" si="5"/>
        <v>170.07</v>
      </c>
    </row>
    <row r="383" spans="2:11" x14ac:dyDescent="0.25">
      <c r="B383" s="198">
        <v>356</v>
      </c>
      <c r="C383" s="199">
        <v>32758182</v>
      </c>
      <c r="D383" s="199" t="s">
        <v>958</v>
      </c>
      <c r="E383" s="199" t="s">
        <v>890</v>
      </c>
      <c r="F383" s="200">
        <v>43549</v>
      </c>
      <c r="G383" s="200">
        <v>43646</v>
      </c>
      <c r="H383" s="199">
        <v>1050516</v>
      </c>
      <c r="I383" s="199">
        <v>1050516</v>
      </c>
      <c r="J383" s="199">
        <v>0.71</v>
      </c>
      <c r="K383" s="199">
        <f t="shared" si="5"/>
        <v>745.87</v>
      </c>
    </row>
    <row r="384" spans="2:11" x14ac:dyDescent="0.25">
      <c r="B384" s="198">
        <v>357</v>
      </c>
      <c r="C384" s="199">
        <v>32758182</v>
      </c>
      <c r="D384" s="199" t="s">
        <v>958</v>
      </c>
      <c r="E384" s="199" t="s">
        <v>891</v>
      </c>
      <c r="F384" s="200">
        <v>43549</v>
      </c>
      <c r="G384" s="200">
        <v>43646</v>
      </c>
      <c r="H384" s="199">
        <v>838169</v>
      </c>
      <c r="I384" s="199">
        <v>838169</v>
      </c>
      <c r="J384" s="199">
        <v>0.71</v>
      </c>
      <c r="K384" s="199">
        <f t="shared" si="5"/>
        <v>595.1</v>
      </c>
    </row>
    <row r="385" spans="2:11" x14ac:dyDescent="0.25">
      <c r="B385" s="198">
        <v>358</v>
      </c>
      <c r="C385" s="199">
        <v>32761463</v>
      </c>
      <c r="D385" s="199" t="s">
        <v>959</v>
      </c>
      <c r="E385" s="199" t="s">
        <v>884</v>
      </c>
      <c r="F385" s="200">
        <v>43564</v>
      </c>
      <c r="G385" s="200">
        <v>43585</v>
      </c>
      <c r="H385" s="199">
        <v>4</v>
      </c>
      <c r="I385" s="199">
        <v>4</v>
      </c>
      <c r="J385" s="199">
        <v>0.71</v>
      </c>
      <c r="K385" s="199">
        <f t="shared" si="5"/>
        <v>0</v>
      </c>
    </row>
    <row r="386" spans="2:11" x14ac:dyDescent="0.25">
      <c r="B386" s="198">
        <v>359</v>
      </c>
      <c r="C386" s="199">
        <v>32761463</v>
      </c>
      <c r="D386" s="199" t="s">
        <v>959</v>
      </c>
      <c r="E386" s="199" t="s">
        <v>885</v>
      </c>
      <c r="F386" s="200">
        <v>43564</v>
      </c>
      <c r="G386" s="200">
        <v>43585</v>
      </c>
      <c r="H386" s="199">
        <v>6</v>
      </c>
      <c r="I386" s="199">
        <v>6</v>
      </c>
      <c r="J386" s="199">
        <v>0.71</v>
      </c>
      <c r="K386" s="199">
        <f t="shared" si="5"/>
        <v>0</v>
      </c>
    </row>
    <row r="387" spans="2:11" x14ac:dyDescent="0.25">
      <c r="B387" s="198">
        <v>360</v>
      </c>
      <c r="C387" s="199">
        <v>32761463</v>
      </c>
      <c r="D387" s="199" t="s">
        <v>959</v>
      </c>
      <c r="E387" s="199" t="s">
        <v>886</v>
      </c>
      <c r="F387" s="200">
        <v>43564</v>
      </c>
      <c r="G387" s="200">
        <v>43585</v>
      </c>
      <c r="H387" s="199">
        <v>8</v>
      </c>
      <c r="I387" s="199">
        <v>8</v>
      </c>
      <c r="J387" s="199">
        <v>0.71</v>
      </c>
      <c r="K387" s="199">
        <f t="shared" si="5"/>
        <v>0.01</v>
      </c>
    </row>
    <row r="388" spans="2:11" x14ac:dyDescent="0.25">
      <c r="B388" s="198">
        <v>361</v>
      </c>
      <c r="C388" s="199">
        <v>32761463</v>
      </c>
      <c r="D388" s="199" t="s">
        <v>959</v>
      </c>
      <c r="E388" s="199" t="s">
        <v>880</v>
      </c>
      <c r="F388" s="200">
        <v>43564</v>
      </c>
      <c r="G388" s="200">
        <v>43585</v>
      </c>
      <c r="H388" s="199">
        <v>6</v>
      </c>
      <c r="I388" s="199">
        <v>6</v>
      </c>
      <c r="J388" s="199">
        <v>0.71</v>
      </c>
      <c r="K388" s="199">
        <f t="shared" si="5"/>
        <v>0</v>
      </c>
    </row>
    <row r="389" spans="2:11" x14ac:dyDescent="0.25">
      <c r="B389" s="198">
        <v>362</v>
      </c>
      <c r="C389" s="199">
        <v>32761463</v>
      </c>
      <c r="D389" s="199" t="s">
        <v>959</v>
      </c>
      <c r="E389" s="199" t="s">
        <v>881</v>
      </c>
      <c r="F389" s="200">
        <v>43564</v>
      </c>
      <c r="G389" s="200">
        <v>43585</v>
      </c>
      <c r="H389" s="199">
        <v>13</v>
      </c>
      <c r="I389" s="199">
        <v>13</v>
      </c>
      <c r="J389" s="199">
        <v>0.71</v>
      </c>
      <c r="K389" s="199">
        <f t="shared" si="5"/>
        <v>0.01</v>
      </c>
    </row>
    <row r="390" spans="2:11" x14ac:dyDescent="0.25">
      <c r="B390" s="198">
        <v>363</v>
      </c>
      <c r="C390" s="199">
        <v>32761463</v>
      </c>
      <c r="D390" s="199" t="s">
        <v>959</v>
      </c>
      <c r="E390" s="199" t="s">
        <v>56</v>
      </c>
      <c r="F390" s="200">
        <v>43564</v>
      </c>
      <c r="G390" s="200">
        <v>43585</v>
      </c>
      <c r="H390" s="199">
        <v>14</v>
      </c>
      <c r="I390" s="199">
        <v>14</v>
      </c>
      <c r="J390" s="199">
        <v>0.71</v>
      </c>
      <c r="K390" s="199">
        <f t="shared" si="5"/>
        <v>0.01</v>
      </c>
    </row>
    <row r="391" spans="2:11" x14ac:dyDescent="0.25">
      <c r="B391" s="198">
        <v>364</v>
      </c>
      <c r="C391" s="199">
        <v>32761463</v>
      </c>
      <c r="D391" s="199" t="s">
        <v>959</v>
      </c>
      <c r="E391" s="199" t="s">
        <v>889</v>
      </c>
      <c r="F391" s="200">
        <v>43564</v>
      </c>
      <c r="G391" s="200">
        <v>43585</v>
      </c>
      <c r="H391" s="199">
        <v>3</v>
      </c>
      <c r="I391" s="199">
        <v>3</v>
      </c>
      <c r="J391" s="199">
        <v>0.71</v>
      </c>
      <c r="K391" s="199">
        <f t="shared" si="5"/>
        <v>0</v>
      </c>
    </row>
    <row r="392" spans="2:11" x14ac:dyDescent="0.25">
      <c r="B392" s="198">
        <v>365</v>
      </c>
      <c r="C392" s="199">
        <v>32761463</v>
      </c>
      <c r="D392" s="199" t="s">
        <v>959</v>
      </c>
      <c r="E392" s="199" t="s">
        <v>890</v>
      </c>
      <c r="F392" s="200">
        <v>43564</v>
      </c>
      <c r="G392" s="200">
        <v>43585</v>
      </c>
      <c r="H392" s="199">
        <v>20</v>
      </c>
      <c r="I392" s="199">
        <v>20</v>
      </c>
      <c r="J392" s="199">
        <v>0.71</v>
      </c>
      <c r="K392" s="199">
        <f t="shared" si="5"/>
        <v>0.01</v>
      </c>
    </row>
    <row r="393" spans="2:11" x14ac:dyDescent="0.25">
      <c r="B393" s="198">
        <v>366</v>
      </c>
      <c r="C393" s="199">
        <v>32761463</v>
      </c>
      <c r="D393" s="199" t="s">
        <v>959</v>
      </c>
      <c r="E393" s="199" t="s">
        <v>891</v>
      </c>
      <c r="F393" s="200">
        <v>43564</v>
      </c>
      <c r="G393" s="200">
        <v>43585</v>
      </c>
      <c r="H393" s="199">
        <v>4</v>
      </c>
      <c r="I393" s="199">
        <v>4</v>
      </c>
      <c r="J393" s="199">
        <v>0.71</v>
      </c>
      <c r="K393" s="199">
        <f t="shared" si="5"/>
        <v>0</v>
      </c>
    </row>
    <row r="394" spans="2:11" x14ac:dyDescent="0.25">
      <c r="B394" s="198">
        <v>367</v>
      </c>
      <c r="C394" s="199">
        <v>32782720</v>
      </c>
      <c r="D394" s="199" t="s">
        <v>960</v>
      </c>
      <c r="E394" s="199" t="s">
        <v>877</v>
      </c>
      <c r="F394" s="200">
        <v>43586</v>
      </c>
      <c r="G394" s="200">
        <v>43769</v>
      </c>
      <c r="H394" s="199">
        <v>12515</v>
      </c>
      <c r="I394" s="199">
        <v>12515</v>
      </c>
      <c r="J394" s="199">
        <v>0.71</v>
      </c>
      <c r="K394" s="199">
        <f t="shared" si="5"/>
        <v>8.89</v>
      </c>
    </row>
    <row r="395" spans="2:11" x14ac:dyDescent="0.25">
      <c r="B395" s="198">
        <v>368</v>
      </c>
      <c r="C395" s="199">
        <v>32782720</v>
      </c>
      <c r="D395" s="199" t="s">
        <v>960</v>
      </c>
      <c r="E395" s="199" t="s">
        <v>878</v>
      </c>
      <c r="F395" s="200">
        <v>43586</v>
      </c>
      <c r="G395" s="200">
        <v>43769</v>
      </c>
      <c r="H395" s="199">
        <v>19</v>
      </c>
      <c r="I395" s="199">
        <v>19</v>
      </c>
      <c r="J395" s="199">
        <v>0.71</v>
      </c>
      <c r="K395" s="199">
        <f t="shared" si="5"/>
        <v>0.01</v>
      </c>
    </row>
    <row r="396" spans="2:11" x14ac:dyDescent="0.25">
      <c r="B396" s="198">
        <v>369</v>
      </c>
      <c r="C396" s="199">
        <v>32782720</v>
      </c>
      <c r="D396" s="199" t="s">
        <v>960</v>
      </c>
      <c r="E396" s="199" t="s">
        <v>886</v>
      </c>
      <c r="F396" s="200">
        <v>43586</v>
      </c>
      <c r="G396" s="200">
        <v>43769</v>
      </c>
      <c r="H396" s="199">
        <v>5</v>
      </c>
      <c r="I396" s="199">
        <v>5</v>
      </c>
      <c r="J396" s="199">
        <v>0.71</v>
      </c>
      <c r="K396" s="199">
        <f t="shared" si="5"/>
        <v>0</v>
      </c>
    </row>
    <row r="397" spans="2:11" x14ac:dyDescent="0.25">
      <c r="B397" s="198">
        <v>370</v>
      </c>
      <c r="C397" s="199">
        <v>32782720</v>
      </c>
      <c r="D397" s="199" t="s">
        <v>960</v>
      </c>
      <c r="E397" s="199" t="s">
        <v>879</v>
      </c>
      <c r="F397" s="200">
        <v>43586</v>
      </c>
      <c r="G397" s="200">
        <v>43769</v>
      </c>
      <c r="H397" s="199">
        <v>14202</v>
      </c>
      <c r="I397" s="199">
        <v>14202</v>
      </c>
      <c r="J397" s="199">
        <v>0.71</v>
      </c>
      <c r="K397" s="199">
        <f t="shared" si="5"/>
        <v>10.08</v>
      </c>
    </row>
    <row r="398" spans="2:11" x14ac:dyDescent="0.25">
      <c r="B398" s="198">
        <v>371</v>
      </c>
      <c r="C398" s="199">
        <v>32782720</v>
      </c>
      <c r="D398" s="199" t="s">
        <v>960</v>
      </c>
      <c r="E398" s="199" t="s">
        <v>880</v>
      </c>
      <c r="F398" s="200">
        <v>43586</v>
      </c>
      <c r="G398" s="200">
        <v>43769</v>
      </c>
      <c r="H398" s="199">
        <v>47893</v>
      </c>
      <c r="I398" s="199">
        <v>47893</v>
      </c>
      <c r="J398" s="199">
        <v>0.71</v>
      </c>
      <c r="K398" s="199">
        <f t="shared" si="5"/>
        <v>34</v>
      </c>
    </row>
    <row r="399" spans="2:11" x14ac:dyDescent="0.25">
      <c r="B399" s="198">
        <v>372</v>
      </c>
      <c r="C399" s="199">
        <v>32782720</v>
      </c>
      <c r="D399" s="199" t="s">
        <v>960</v>
      </c>
      <c r="E399" s="199" t="s">
        <v>881</v>
      </c>
      <c r="F399" s="200">
        <v>43586</v>
      </c>
      <c r="G399" s="200">
        <v>43769</v>
      </c>
      <c r="H399" s="199">
        <v>29586</v>
      </c>
      <c r="I399" s="199">
        <v>29586</v>
      </c>
      <c r="J399" s="199">
        <v>0.71</v>
      </c>
      <c r="K399" s="199">
        <f t="shared" si="5"/>
        <v>21.01</v>
      </c>
    </row>
    <row r="400" spans="2:11" x14ac:dyDescent="0.25">
      <c r="B400" s="198">
        <v>373</v>
      </c>
      <c r="C400" s="199">
        <v>32782720</v>
      </c>
      <c r="D400" s="199" t="s">
        <v>960</v>
      </c>
      <c r="E400" s="199" t="s">
        <v>890</v>
      </c>
      <c r="F400" s="200">
        <v>43586</v>
      </c>
      <c r="G400" s="200">
        <v>43769</v>
      </c>
      <c r="H400" s="199">
        <v>3</v>
      </c>
      <c r="I400" s="199">
        <v>3</v>
      </c>
      <c r="J400" s="199">
        <v>0.71</v>
      </c>
      <c r="K400" s="199">
        <f t="shared" si="5"/>
        <v>0</v>
      </c>
    </row>
    <row r="401" spans="2:11" x14ac:dyDescent="0.25">
      <c r="B401" s="198">
        <v>374</v>
      </c>
      <c r="C401" s="199">
        <v>32782720</v>
      </c>
      <c r="D401" s="199" t="s">
        <v>960</v>
      </c>
      <c r="E401" s="199" t="s">
        <v>891</v>
      </c>
      <c r="F401" s="200">
        <v>43586</v>
      </c>
      <c r="G401" s="200">
        <v>43769</v>
      </c>
      <c r="H401" s="199">
        <v>56727</v>
      </c>
      <c r="I401" s="199">
        <v>56727</v>
      </c>
      <c r="J401" s="199">
        <v>0.71</v>
      </c>
      <c r="K401" s="199">
        <f t="shared" si="5"/>
        <v>40.28</v>
      </c>
    </row>
    <row r="402" spans="2:11" x14ac:dyDescent="0.25">
      <c r="B402" s="198">
        <v>375</v>
      </c>
      <c r="C402" s="199">
        <v>32784002</v>
      </c>
      <c r="D402" s="199" t="s">
        <v>961</v>
      </c>
      <c r="E402" s="199" t="s">
        <v>877</v>
      </c>
      <c r="F402" s="200">
        <v>43586</v>
      </c>
      <c r="G402" s="200">
        <v>43769</v>
      </c>
      <c r="H402" s="199">
        <v>2340</v>
      </c>
      <c r="I402" s="199">
        <v>2340</v>
      </c>
      <c r="J402" s="199">
        <v>0.71</v>
      </c>
      <c r="K402" s="199">
        <f t="shared" si="5"/>
        <v>1.66</v>
      </c>
    </row>
    <row r="403" spans="2:11" x14ac:dyDescent="0.25">
      <c r="B403" s="198">
        <v>376</v>
      </c>
      <c r="C403" s="199">
        <v>32784002</v>
      </c>
      <c r="D403" s="199" t="s">
        <v>961</v>
      </c>
      <c r="E403" s="199" t="s">
        <v>878</v>
      </c>
      <c r="F403" s="200">
        <v>43598</v>
      </c>
      <c r="G403" s="200">
        <v>43769</v>
      </c>
      <c r="H403" s="199">
        <v>5</v>
      </c>
      <c r="I403" s="199">
        <v>5</v>
      </c>
      <c r="J403" s="199">
        <v>0.71</v>
      </c>
      <c r="K403" s="199">
        <f t="shared" si="5"/>
        <v>0</v>
      </c>
    </row>
    <row r="404" spans="2:11" x14ac:dyDescent="0.25">
      <c r="B404" s="198">
        <v>377</v>
      </c>
      <c r="C404" s="199">
        <v>32784002</v>
      </c>
      <c r="D404" s="199" t="s">
        <v>961</v>
      </c>
      <c r="E404" s="199" t="s">
        <v>886</v>
      </c>
      <c r="F404" s="200">
        <v>43586</v>
      </c>
      <c r="G404" s="200">
        <v>43769</v>
      </c>
      <c r="H404" s="199">
        <v>18678</v>
      </c>
      <c r="I404" s="199">
        <v>18678</v>
      </c>
      <c r="J404" s="199">
        <v>0.71</v>
      </c>
      <c r="K404" s="199">
        <f t="shared" si="5"/>
        <v>13.26</v>
      </c>
    </row>
    <row r="405" spans="2:11" x14ac:dyDescent="0.25">
      <c r="B405" s="198">
        <v>378</v>
      </c>
      <c r="C405" s="199">
        <v>32784002</v>
      </c>
      <c r="D405" s="199" t="s">
        <v>961</v>
      </c>
      <c r="E405" s="199" t="s">
        <v>879</v>
      </c>
      <c r="F405" s="200">
        <v>43586</v>
      </c>
      <c r="G405" s="200">
        <v>43769</v>
      </c>
      <c r="H405" s="199">
        <v>3916</v>
      </c>
      <c r="I405" s="199">
        <v>3916</v>
      </c>
      <c r="J405" s="199">
        <v>0.71</v>
      </c>
      <c r="K405" s="199">
        <f t="shared" si="5"/>
        <v>2.78</v>
      </c>
    </row>
    <row r="406" spans="2:11" x14ac:dyDescent="0.25">
      <c r="B406" s="198">
        <v>379</v>
      </c>
      <c r="C406" s="199">
        <v>32784002</v>
      </c>
      <c r="D406" s="199" t="s">
        <v>961</v>
      </c>
      <c r="E406" s="199" t="s">
        <v>880</v>
      </c>
      <c r="F406" s="200">
        <v>43586</v>
      </c>
      <c r="G406" s="200">
        <v>43769</v>
      </c>
      <c r="H406" s="199">
        <v>18890</v>
      </c>
      <c r="I406" s="199">
        <v>18890</v>
      </c>
      <c r="J406" s="199">
        <v>0.71</v>
      </c>
      <c r="K406" s="199">
        <f t="shared" si="5"/>
        <v>13.41</v>
      </c>
    </row>
    <row r="407" spans="2:11" x14ac:dyDescent="0.25">
      <c r="B407" s="198">
        <v>380</v>
      </c>
      <c r="C407" s="199">
        <v>32784002</v>
      </c>
      <c r="D407" s="199" t="s">
        <v>961</v>
      </c>
      <c r="E407" s="199" t="s">
        <v>881</v>
      </c>
      <c r="F407" s="200">
        <v>43586</v>
      </c>
      <c r="G407" s="200">
        <v>43769</v>
      </c>
      <c r="H407" s="199">
        <v>16212</v>
      </c>
      <c r="I407" s="199">
        <v>16212</v>
      </c>
      <c r="J407" s="199">
        <v>0.71</v>
      </c>
      <c r="K407" s="199">
        <f t="shared" si="5"/>
        <v>11.51</v>
      </c>
    </row>
    <row r="408" spans="2:11" x14ac:dyDescent="0.25">
      <c r="B408" s="198">
        <v>381</v>
      </c>
      <c r="C408" s="199">
        <v>32784002</v>
      </c>
      <c r="D408" s="199" t="s">
        <v>961</v>
      </c>
      <c r="E408" s="199" t="s">
        <v>888</v>
      </c>
      <c r="F408" s="200">
        <v>43586</v>
      </c>
      <c r="G408" s="200">
        <v>43769</v>
      </c>
      <c r="H408" s="199">
        <v>11209</v>
      </c>
      <c r="I408" s="199">
        <v>11209</v>
      </c>
      <c r="J408" s="199">
        <v>0.71</v>
      </c>
      <c r="K408" s="199">
        <f t="shared" si="5"/>
        <v>7.96</v>
      </c>
    </row>
    <row r="409" spans="2:11" x14ac:dyDescent="0.25">
      <c r="B409" s="198">
        <v>382</v>
      </c>
      <c r="C409" s="199">
        <v>32784002</v>
      </c>
      <c r="D409" s="199" t="s">
        <v>961</v>
      </c>
      <c r="E409" s="199" t="s">
        <v>890</v>
      </c>
      <c r="F409" s="200">
        <v>43586</v>
      </c>
      <c r="G409" s="200">
        <v>43769</v>
      </c>
      <c r="H409" s="199">
        <v>27724</v>
      </c>
      <c r="I409" s="199">
        <v>27724</v>
      </c>
      <c r="J409" s="199">
        <v>0.71</v>
      </c>
      <c r="K409" s="199">
        <f t="shared" si="5"/>
        <v>19.68</v>
      </c>
    </row>
    <row r="410" spans="2:11" x14ac:dyDescent="0.25">
      <c r="B410" s="198">
        <v>383</v>
      </c>
      <c r="C410" s="199">
        <v>32784002</v>
      </c>
      <c r="D410" s="199" t="s">
        <v>961</v>
      </c>
      <c r="E410" s="199" t="s">
        <v>891</v>
      </c>
      <c r="F410" s="200">
        <v>43586</v>
      </c>
      <c r="G410" s="200">
        <v>43769</v>
      </c>
      <c r="H410" s="199">
        <v>17990</v>
      </c>
      <c r="I410" s="199">
        <v>17990</v>
      </c>
      <c r="J410" s="199">
        <v>0.71</v>
      </c>
      <c r="K410" s="199">
        <f t="shared" si="5"/>
        <v>12.77</v>
      </c>
    </row>
    <row r="411" spans="2:11" x14ac:dyDescent="0.25">
      <c r="B411" s="198">
        <v>384</v>
      </c>
      <c r="C411" s="199">
        <v>32784101</v>
      </c>
      <c r="D411" s="199" t="s">
        <v>962</v>
      </c>
      <c r="E411" s="199" t="s">
        <v>881</v>
      </c>
      <c r="F411" s="200">
        <v>43556</v>
      </c>
      <c r="G411" s="200">
        <v>43616</v>
      </c>
      <c r="H411" s="199">
        <v>150867</v>
      </c>
      <c r="I411" s="199">
        <v>150867</v>
      </c>
      <c r="J411" s="199">
        <v>0.71</v>
      </c>
      <c r="K411" s="199">
        <f t="shared" si="5"/>
        <v>107.12</v>
      </c>
    </row>
    <row r="412" spans="2:11" x14ac:dyDescent="0.25">
      <c r="B412" s="198">
        <v>385</v>
      </c>
      <c r="C412" s="199">
        <v>32784336</v>
      </c>
      <c r="D412" s="199" t="s">
        <v>963</v>
      </c>
      <c r="E412" s="199" t="s">
        <v>880</v>
      </c>
      <c r="F412" s="200">
        <v>43557</v>
      </c>
      <c r="G412" s="200">
        <v>43630</v>
      </c>
      <c r="H412" s="199">
        <v>56608</v>
      </c>
      <c r="I412" s="199">
        <v>56608</v>
      </c>
      <c r="J412" s="199">
        <v>0.71</v>
      </c>
      <c r="K412" s="199">
        <f t="shared" ref="K412:K475" si="6">ROUND(I412*(J412/1000),2)</f>
        <v>40.19</v>
      </c>
    </row>
    <row r="413" spans="2:11" x14ac:dyDescent="0.25">
      <c r="B413" s="198">
        <v>386</v>
      </c>
      <c r="C413" s="199">
        <v>32784336</v>
      </c>
      <c r="D413" s="199" t="s">
        <v>963</v>
      </c>
      <c r="E413" s="199" t="s">
        <v>881</v>
      </c>
      <c r="F413" s="200">
        <v>43557</v>
      </c>
      <c r="G413" s="200">
        <v>43630</v>
      </c>
      <c r="H413" s="199">
        <v>47519</v>
      </c>
      <c r="I413" s="199">
        <v>47519</v>
      </c>
      <c r="J413" s="199">
        <v>0.71</v>
      </c>
      <c r="K413" s="199">
        <f t="shared" si="6"/>
        <v>33.74</v>
      </c>
    </row>
    <row r="414" spans="2:11" x14ac:dyDescent="0.25">
      <c r="B414" s="198">
        <v>387</v>
      </c>
      <c r="C414" s="199">
        <v>32808598</v>
      </c>
      <c r="D414" s="199" t="s">
        <v>964</v>
      </c>
      <c r="E414" s="199" t="s">
        <v>884</v>
      </c>
      <c r="F414" s="200">
        <v>43467</v>
      </c>
      <c r="G414" s="200">
        <v>43738</v>
      </c>
      <c r="H414" s="199">
        <v>1491</v>
      </c>
      <c r="I414" s="199">
        <v>1491</v>
      </c>
      <c r="J414" s="199">
        <v>0.71</v>
      </c>
      <c r="K414" s="199">
        <f t="shared" si="6"/>
        <v>1.06</v>
      </c>
    </row>
    <row r="415" spans="2:11" x14ac:dyDescent="0.25">
      <c r="B415" s="198">
        <v>388</v>
      </c>
      <c r="C415" s="199">
        <v>32808598</v>
      </c>
      <c r="D415" s="199" t="s">
        <v>964</v>
      </c>
      <c r="E415" s="199" t="s">
        <v>885</v>
      </c>
      <c r="F415" s="200">
        <v>43467</v>
      </c>
      <c r="G415" s="200">
        <v>43738</v>
      </c>
      <c r="H415" s="199">
        <v>109745</v>
      </c>
      <c r="I415" s="199">
        <v>109745</v>
      </c>
      <c r="J415" s="199">
        <v>0.71</v>
      </c>
      <c r="K415" s="199">
        <f t="shared" si="6"/>
        <v>77.92</v>
      </c>
    </row>
    <row r="416" spans="2:11" x14ac:dyDescent="0.25">
      <c r="B416" s="198">
        <v>389</v>
      </c>
      <c r="C416" s="199">
        <v>32808598</v>
      </c>
      <c r="D416" s="199" t="s">
        <v>964</v>
      </c>
      <c r="E416" s="199" t="s">
        <v>886</v>
      </c>
      <c r="F416" s="200">
        <v>43467</v>
      </c>
      <c r="G416" s="200">
        <v>43738</v>
      </c>
      <c r="H416" s="199">
        <v>38957</v>
      </c>
      <c r="I416" s="199">
        <v>38957</v>
      </c>
      <c r="J416" s="199">
        <v>0.71</v>
      </c>
      <c r="K416" s="199">
        <f t="shared" si="6"/>
        <v>27.66</v>
      </c>
    </row>
    <row r="417" spans="2:11" x14ac:dyDescent="0.25">
      <c r="B417" s="198">
        <v>390</v>
      </c>
      <c r="C417" s="199">
        <v>32808598</v>
      </c>
      <c r="D417" s="199" t="s">
        <v>964</v>
      </c>
      <c r="E417" s="199" t="s">
        <v>56</v>
      </c>
      <c r="F417" s="200">
        <v>43467</v>
      </c>
      <c r="G417" s="200">
        <v>43738</v>
      </c>
      <c r="H417" s="199">
        <v>141239</v>
      </c>
      <c r="I417" s="199">
        <v>141239</v>
      </c>
      <c r="J417" s="199">
        <v>0.71</v>
      </c>
      <c r="K417" s="199">
        <f t="shared" si="6"/>
        <v>100.28</v>
      </c>
    </row>
    <row r="418" spans="2:11" x14ac:dyDescent="0.25">
      <c r="B418" s="198">
        <v>391</v>
      </c>
      <c r="C418" s="199">
        <v>32808598</v>
      </c>
      <c r="D418" s="199" t="s">
        <v>964</v>
      </c>
      <c r="E418" s="199" t="s">
        <v>889</v>
      </c>
      <c r="F418" s="200">
        <v>43467</v>
      </c>
      <c r="G418" s="200">
        <v>43738</v>
      </c>
      <c r="H418" s="199">
        <v>5539</v>
      </c>
      <c r="I418" s="199">
        <v>5539</v>
      </c>
      <c r="J418" s="199">
        <v>0.71</v>
      </c>
      <c r="K418" s="199">
        <f t="shared" si="6"/>
        <v>3.93</v>
      </c>
    </row>
    <row r="419" spans="2:11" x14ac:dyDescent="0.25">
      <c r="B419" s="198">
        <v>392</v>
      </c>
      <c r="C419" s="199">
        <v>32808598</v>
      </c>
      <c r="D419" s="199" t="s">
        <v>964</v>
      </c>
      <c r="E419" s="199" t="s">
        <v>890</v>
      </c>
      <c r="F419" s="200">
        <v>43467</v>
      </c>
      <c r="G419" s="200">
        <v>43738</v>
      </c>
      <c r="H419" s="199">
        <v>241378</v>
      </c>
      <c r="I419" s="199">
        <v>241378</v>
      </c>
      <c r="J419" s="199">
        <v>0.71</v>
      </c>
      <c r="K419" s="199">
        <f t="shared" si="6"/>
        <v>171.38</v>
      </c>
    </row>
    <row r="420" spans="2:11" x14ac:dyDescent="0.25">
      <c r="B420" s="198">
        <v>393</v>
      </c>
      <c r="C420" s="199">
        <v>32809180</v>
      </c>
      <c r="D420" s="199" t="s">
        <v>965</v>
      </c>
      <c r="E420" s="199" t="s">
        <v>885</v>
      </c>
      <c r="F420" s="200">
        <v>43560</v>
      </c>
      <c r="G420" s="200">
        <v>43830</v>
      </c>
      <c r="H420" s="199">
        <v>282058</v>
      </c>
      <c r="I420" s="199">
        <v>282058</v>
      </c>
      <c r="J420" s="199">
        <v>0.71</v>
      </c>
      <c r="K420" s="199">
        <f t="shared" si="6"/>
        <v>200.26</v>
      </c>
    </row>
    <row r="421" spans="2:11" x14ac:dyDescent="0.25">
      <c r="B421" s="198">
        <v>394</v>
      </c>
      <c r="C421" s="199">
        <v>32809180</v>
      </c>
      <c r="D421" s="199" t="s">
        <v>965</v>
      </c>
      <c r="E421" s="199" t="s">
        <v>886</v>
      </c>
      <c r="F421" s="200">
        <v>43560</v>
      </c>
      <c r="G421" s="200">
        <v>43830</v>
      </c>
      <c r="H421" s="199">
        <v>374201</v>
      </c>
      <c r="I421" s="199">
        <v>374201</v>
      </c>
      <c r="J421" s="199">
        <v>0.71</v>
      </c>
      <c r="K421" s="199">
        <f t="shared" si="6"/>
        <v>265.68</v>
      </c>
    </row>
    <row r="422" spans="2:11" x14ac:dyDescent="0.25">
      <c r="B422" s="198">
        <v>395</v>
      </c>
      <c r="C422" s="199">
        <v>32809180</v>
      </c>
      <c r="D422" s="199" t="s">
        <v>965</v>
      </c>
      <c r="E422" s="199" t="s">
        <v>56</v>
      </c>
      <c r="F422" s="200">
        <v>43560</v>
      </c>
      <c r="G422" s="200">
        <v>43830</v>
      </c>
      <c r="H422" s="199">
        <v>451552</v>
      </c>
      <c r="I422" s="199">
        <v>451552</v>
      </c>
      <c r="J422" s="199">
        <v>0.71</v>
      </c>
      <c r="K422" s="199">
        <f t="shared" si="6"/>
        <v>320.60000000000002</v>
      </c>
    </row>
    <row r="423" spans="2:11" x14ac:dyDescent="0.25">
      <c r="B423" s="198">
        <v>396</v>
      </c>
      <c r="C423" s="199">
        <v>32809180</v>
      </c>
      <c r="D423" s="199" t="s">
        <v>965</v>
      </c>
      <c r="E423" s="199" t="s">
        <v>888</v>
      </c>
      <c r="F423" s="200">
        <v>43560</v>
      </c>
      <c r="G423" s="200">
        <v>43830</v>
      </c>
      <c r="H423" s="199">
        <v>62086</v>
      </c>
      <c r="I423" s="199">
        <v>62086</v>
      </c>
      <c r="J423" s="199">
        <v>0.71</v>
      </c>
      <c r="K423" s="199">
        <f t="shared" si="6"/>
        <v>44.08</v>
      </c>
    </row>
    <row r="424" spans="2:11" x14ac:dyDescent="0.25">
      <c r="B424" s="198">
        <v>397</v>
      </c>
      <c r="C424" s="199">
        <v>32809180</v>
      </c>
      <c r="D424" s="199" t="s">
        <v>965</v>
      </c>
      <c r="E424" s="199" t="s">
        <v>890</v>
      </c>
      <c r="F424" s="200">
        <v>43560</v>
      </c>
      <c r="G424" s="200">
        <v>43830</v>
      </c>
      <c r="H424" s="199">
        <v>868970</v>
      </c>
      <c r="I424" s="199">
        <v>868970</v>
      </c>
      <c r="J424" s="199">
        <v>0.71</v>
      </c>
      <c r="K424" s="199">
        <f t="shared" si="6"/>
        <v>616.97</v>
      </c>
    </row>
    <row r="425" spans="2:11" x14ac:dyDescent="0.25">
      <c r="B425" s="198">
        <v>398</v>
      </c>
      <c r="C425" s="199">
        <v>32809180</v>
      </c>
      <c r="D425" s="199" t="s">
        <v>965</v>
      </c>
      <c r="E425" s="199" t="s">
        <v>901</v>
      </c>
      <c r="F425" s="200">
        <v>43560</v>
      </c>
      <c r="G425" s="200">
        <v>43830</v>
      </c>
      <c r="H425" s="199">
        <v>31829</v>
      </c>
      <c r="I425" s="199">
        <v>31829</v>
      </c>
      <c r="J425" s="199">
        <v>0.71</v>
      </c>
      <c r="K425" s="199">
        <f t="shared" si="6"/>
        <v>22.6</v>
      </c>
    </row>
    <row r="426" spans="2:11" x14ac:dyDescent="0.25">
      <c r="B426" s="198">
        <v>399</v>
      </c>
      <c r="C426" s="199">
        <v>32809321</v>
      </c>
      <c r="D426" s="199" t="s">
        <v>966</v>
      </c>
      <c r="E426" s="199" t="s">
        <v>877</v>
      </c>
      <c r="F426" s="200">
        <v>43564</v>
      </c>
      <c r="G426" s="200">
        <v>43639</v>
      </c>
      <c r="H426" s="199">
        <v>99470</v>
      </c>
      <c r="I426" s="199">
        <v>99470</v>
      </c>
      <c r="J426" s="199">
        <v>0.71</v>
      </c>
      <c r="K426" s="199">
        <f t="shared" si="6"/>
        <v>70.62</v>
      </c>
    </row>
    <row r="427" spans="2:11" x14ac:dyDescent="0.25">
      <c r="B427" s="198">
        <v>400</v>
      </c>
      <c r="C427" s="199">
        <v>32809321</v>
      </c>
      <c r="D427" s="199" t="s">
        <v>966</v>
      </c>
      <c r="E427" s="199" t="s">
        <v>878</v>
      </c>
      <c r="F427" s="200">
        <v>43564</v>
      </c>
      <c r="G427" s="200">
        <v>43639</v>
      </c>
      <c r="H427" s="199">
        <v>259</v>
      </c>
      <c r="I427" s="199">
        <v>259</v>
      </c>
      <c r="J427" s="199">
        <v>0.71</v>
      </c>
      <c r="K427" s="199">
        <f t="shared" si="6"/>
        <v>0.18</v>
      </c>
    </row>
    <row r="428" spans="2:11" x14ac:dyDescent="0.25">
      <c r="B428" s="198">
        <v>401</v>
      </c>
      <c r="C428" s="199">
        <v>32809321</v>
      </c>
      <c r="D428" s="199" t="s">
        <v>966</v>
      </c>
      <c r="E428" s="199" t="s">
        <v>886</v>
      </c>
      <c r="F428" s="200">
        <v>43564</v>
      </c>
      <c r="G428" s="200">
        <v>43639</v>
      </c>
      <c r="H428" s="199">
        <v>862935</v>
      </c>
      <c r="I428" s="199">
        <v>862935</v>
      </c>
      <c r="J428" s="199">
        <v>0.71</v>
      </c>
      <c r="K428" s="199">
        <f t="shared" si="6"/>
        <v>612.67999999999995</v>
      </c>
    </row>
    <row r="429" spans="2:11" x14ac:dyDescent="0.25">
      <c r="B429" s="198">
        <v>402</v>
      </c>
      <c r="C429" s="199">
        <v>32809321</v>
      </c>
      <c r="D429" s="199" t="s">
        <v>966</v>
      </c>
      <c r="E429" s="199" t="s">
        <v>879</v>
      </c>
      <c r="F429" s="200">
        <v>43564</v>
      </c>
      <c r="G429" s="200">
        <v>43639</v>
      </c>
      <c r="H429" s="199">
        <v>125955</v>
      </c>
      <c r="I429" s="199">
        <v>125955</v>
      </c>
      <c r="J429" s="199">
        <v>0.71</v>
      </c>
      <c r="K429" s="199">
        <f t="shared" si="6"/>
        <v>89.43</v>
      </c>
    </row>
    <row r="430" spans="2:11" x14ac:dyDescent="0.25">
      <c r="B430" s="198">
        <v>403</v>
      </c>
      <c r="C430" s="199">
        <v>32809321</v>
      </c>
      <c r="D430" s="199" t="s">
        <v>966</v>
      </c>
      <c r="E430" s="199" t="s">
        <v>880</v>
      </c>
      <c r="F430" s="200">
        <v>43564</v>
      </c>
      <c r="G430" s="200">
        <v>43639</v>
      </c>
      <c r="H430" s="199">
        <v>788345</v>
      </c>
      <c r="I430" s="199">
        <v>788345</v>
      </c>
      <c r="J430" s="199">
        <v>0.71</v>
      </c>
      <c r="K430" s="199">
        <f t="shared" si="6"/>
        <v>559.72</v>
      </c>
    </row>
    <row r="431" spans="2:11" x14ac:dyDescent="0.25">
      <c r="B431" s="198">
        <v>404</v>
      </c>
      <c r="C431" s="199">
        <v>32809321</v>
      </c>
      <c r="D431" s="199" t="s">
        <v>966</v>
      </c>
      <c r="E431" s="199" t="s">
        <v>881</v>
      </c>
      <c r="F431" s="200">
        <v>43564</v>
      </c>
      <c r="G431" s="200">
        <v>43639</v>
      </c>
      <c r="H431" s="199">
        <v>904014</v>
      </c>
      <c r="I431" s="199">
        <v>904014</v>
      </c>
      <c r="J431" s="199">
        <v>0.71</v>
      </c>
      <c r="K431" s="199">
        <f t="shared" si="6"/>
        <v>641.85</v>
      </c>
    </row>
    <row r="432" spans="2:11" x14ac:dyDescent="0.25">
      <c r="B432" s="198">
        <v>405</v>
      </c>
      <c r="C432" s="199">
        <v>32809321</v>
      </c>
      <c r="D432" s="199" t="s">
        <v>966</v>
      </c>
      <c r="E432" s="199" t="s">
        <v>891</v>
      </c>
      <c r="F432" s="200">
        <v>43564</v>
      </c>
      <c r="G432" s="200">
        <v>43639</v>
      </c>
      <c r="H432" s="199">
        <v>707843</v>
      </c>
      <c r="I432" s="199">
        <v>707843</v>
      </c>
      <c r="J432" s="199">
        <v>0.71</v>
      </c>
      <c r="K432" s="199">
        <f t="shared" si="6"/>
        <v>502.57</v>
      </c>
    </row>
    <row r="433" spans="2:11" x14ac:dyDescent="0.25">
      <c r="B433" s="198">
        <v>406</v>
      </c>
      <c r="C433" s="199">
        <v>32809321</v>
      </c>
      <c r="D433" s="199" t="s">
        <v>966</v>
      </c>
      <c r="E433" s="199" t="s">
        <v>901</v>
      </c>
      <c r="F433" s="200">
        <v>43564</v>
      </c>
      <c r="G433" s="200">
        <v>43639</v>
      </c>
      <c r="H433" s="199">
        <v>51642</v>
      </c>
      <c r="I433" s="199">
        <v>51642</v>
      </c>
      <c r="J433" s="199">
        <v>0.71</v>
      </c>
      <c r="K433" s="199">
        <f t="shared" si="6"/>
        <v>36.67</v>
      </c>
    </row>
    <row r="434" spans="2:11" x14ac:dyDescent="0.25">
      <c r="B434" s="198">
        <v>407</v>
      </c>
      <c r="C434" s="199">
        <v>32809510</v>
      </c>
      <c r="D434" s="199" t="s">
        <v>967</v>
      </c>
      <c r="E434" s="199" t="s">
        <v>886</v>
      </c>
      <c r="F434" s="200">
        <v>43556</v>
      </c>
      <c r="G434" s="200">
        <v>43646</v>
      </c>
      <c r="H434" s="199">
        <v>567126</v>
      </c>
      <c r="I434" s="199">
        <v>567126</v>
      </c>
      <c r="J434" s="199">
        <v>0.71</v>
      </c>
      <c r="K434" s="199">
        <f t="shared" si="6"/>
        <v>402.66</v>
      </c>
    </row>
    <row r="435" spans="2:11" x14ac:dyDescent="0.25">
      <c r="B435" s="198">
        <v>408</v>
      </c>
      <c r="C435" s="199">
        <v>32809523</v>
      </c>
      <c r="D435" s="199" t="s">
        <v>968</v>
      </c>
      <c r="E435" s="199" t="s">
        <v>886</v>
      </c>
      <c r="F435" s="200">
        <v>43560</v>
      </c>
      <c r="G435" s="200">
        <v>43646</v>
      </c>
      <c r="H435" s="199">
        <v>465042</v>
      </c>
      <c r="I435" s="199">
        <v>465042</v>
      </c>
      <c r="J435" s="199">
        <v>0.71</v>
      </c>
      <c r="K435" s="199">
        <f t="shared" si="6"/>
        <v>330.18</v>
      </c>
    </row>
    <row r="436" spans="2:11" x14ac:dyDescent="0.25">
      <c r="B436" s="198">
        <v>409</v>
      </c>
      <c r="C436" s="199">
        <v>32809538</v>
      </c>
      <c r="D436" s="199" t="s">
        <v>969</v>
      </c>
      <c r="E436" s="199" t="s">
        <v>888</v>
      </c>
      <c r="F436" s="200">
        <v>43560</v>
      </c>
      <c r="G436" s="200">
        <v>43646</v>
      </c>
      <c r="H436" s="199">
        <v>706943</v>
      </c>
      <c r="I436" s="199">
        <v>706943</v>
      </c>
      <c r="J436" s="199">
        <v>0.71</v>
      </c>
      <c r="K436" s="199">
        <f t="shared" si="6"/>
        <v>501.93</v>
      </c>
    </row>
    <row r="437" spans="2:11" x14ac:dyDescent="0.25">
      <c r="B437" s="198">
        <v>410</v>
      </c>
      <c r="C437" s="199">
        <v>32809598</v>
      </c>
      <c r="D437" s="199" t="s">
        <v>970</v>
      </c>
      <c r="E437" s="199" t="s">
        <v>888</v>
      </c>
      <c r="F437" s="200">
        <v>43586</v>
      </c>
      <c r="G437" s="200">
        <v>43737</v>
      </c>
      <c r="H437" s="199">
        <v>3493741</v>
      </c>
      <c r="I437" s="199">
        <v>3493741</v>
      </c>
      <c r="J437" s="199">
        <v>0.71</v>
      </c>
      <c r="K437" s="199">
        <f t="shared" si="6"/>
        <v>2480.56</v>
      </c>
    </row>
    <row r="438" spans="2:11" x14ac:dyDescent="0.25">
      <c r="B438" s="198">
        <v>411</v>
      </c>
      <c r="C438" s="199">
        <v>32809928</v>
      </c>
      <c r="D438" s="199" t="s">
        <v>971</v>
      </c>
      <c r="E438" s="199" t="s">
        <v>886</v>
      </c>
      <c r="F438" s="200">
        <v>43556</v>
      </c>
      <c r="G438" s="200">
        <v>43646</v>
      </c>
      <c r="H438" s="199">
        <v>876674</v>
      </c>
      <c r="I438" s="199">
        <v>876674</v>
      </c>
      <c r="J438" s="199">
        <v>0.71</v>
      </c>
      <c r="K438" s="199">
        <f t="shared" si="6"/>
        <v>622.44000000000005</v>
      </c>
    </row>
    <row r="439" spans="2:11" x14ac:dyDescent="0.25">
      <c r="B439" s="198">
        <v>412</v>
      </c>
      <c r="C439" s="199">
        <v>32810349</v>
      </c>
      <c r="D439" s="199" t="s">
        <v>972</v>
      </c>
      <c r="E439" s="199" t="s">
        <v>884</v>
      </c>
      <c r="F439" s="200">
        <v>43558</v>
      </c>
      <c r="G439" s="200">
        <v>43646</v>
      </c>
      <c r="H439" s="199">
        <v>27321</v>
      </c>
      <c r="I439" s="199">
        <v>27321</v>
      </c>
      <c r="J439" s="199">
        <v>0.71</v>
      </c>
      <c r="K439" s="199">
        <f t="shared" si="6"/>
        <v>19.399999999999999</v>
      </c>
    </row>
    <row r="440" spans="2:11" x14ac:dyDescent="0.25">
      <c r="B440" s="198">
        <v>413</v>
      </c>
      <c r="C440" s="199">
        <v>32810349</v>
      </c>
      <c r="D440" s="199" t="s">
        <v>972</v>
      </c>
      <c r="E440" s="199" t="s">
        <v>885</v>
      </c>
      <c r="F440" s="200">
        <v>43558</v>
      </c>
      <c r="G440" s="200">
        <v>43646</v>
      </c>
      <c r="H440" s="199">
        <v>148279</v>
      </c>
      <c r="I440" s="199">
        <v>148279</v>
      </c>
      <c r="J440" s="199">
        <v>0.71</v>
      </c>
      <c r="K440" s="199">
        <f t="shared" si="6"/>
        <v>105.28</v>
      </c>
    </row>
    <row r="441" spans="2:11" x14ac:dyDescent="0.25">
      <c r="B441" s="198">
        <v>414</v>
      </c>
      <c r="C441" s="199">
        <v>32810349</v>
      </c>
      <c r="D441" s="199" t="s">
        <v>972</v>
      </c>
      <c r="E441" s="199" t="s">
        <v>877</v>
      </c>
      <c r="F441" s="200">
        <v>43558</v>
      </c>
      <c r="G441" s="200">
        <v>43646</v>
      </c>
      <c r="H441" s="199">
        <v>53091</v>
      </c>
      <c r="I441" s="199">
        <v>53091</v>
      </c>
      <c r="J441" s="199">
        <v>0.71</v>
      </c>
      <c r="K441" s="199">
        <f t="shared" si="6"/>
        <v>37.69</v>
      </c>
    </row>
    <row r="442" spans="2:11" x14ac:dyDescent="0.25">
      <c r="B442" s="198">
        <v>415</v>
      </c>
      <c r="C442" s="199">
        <v>32810349</v>
      </c>
      <c r="D442" s="199" t="s">
        <v>972</v>
      </c>
      <c r="E442" s="199" t="s">
        <v>878</v>
      </c>
      <c r="F442" s="200">
        <v>43558</v>
      </c>
      <c r="G442" s="200">
        <v>43646</v>
      </c>
      <c r="H442" s="199">
        <v>31815</v>
      </c>
      <c r="I442" s="199">
        <v>31815</v>
      </c>
      <c r="J442" s="199">
        <v>0.71</v>
      </c>
      <c r="K442" s="199">
        <f t="shared" si="6"/>
        <v>22.59</v>
      </c>
    </row>
    <row r="443" spans="2:11" x14ac:dyDescent="0.25">
      <c r="B443" s="198">
        <v>416</v>
      </c>
      <c r="C443" s="199">
        <v>32810349</v>
      </c>
      <c r="D443" s="199" t="s">
        <v>972</v>
      </c>
      <c r="E443" s="199" t="s">
        <v>886</v>
      </c>
      <c r="F443" s="200">
        <v>43558</v>
      </c>
      <c r="G443" s="200">
        <v>43646</v>
      </c>
      <c r="H443" s="199">
        <v>191939</v>
      </c>
      <c r="I443" s="199">
        <v>191939</v>
      </c>
      <c r="J443" s="199">
        <v>0.71</v>
      </c>
      <c r="K443" s="199">
        <f t="shared" si="6"/>
        <v>136.28</v>
      </c>
    </row>
    <row r="444" spans="2:11" x14ac:dyDescent="0.25">
      <c r="B444" s="198">
        <v>417</v>
      </c>
      <c r="C444" s="199">
        <v>32810349</v>
      </c>
      <c r="D444" s="199" t="s">
        <v>972</v>
      </c>
      <c r="E444" s="199" t="s">
        <v>887</v>
      </c>
      <c r="F444" s="200">
        <v>43558</v>
      </c>
      <c r="G444" s="200">
        <v>43646</v>
      </c>
      <c r="H444" s="199">
        <v>16951</v>
      </c>
      <c r="I444" s="199">
        <v>16951</v>
      </c>
      <c r="J444" s="199">
        <v>0.71</v>
      </c>
      <c r="K444" s="199">
        <f t="shared" si="6"/>
        <v>12.04</v>
      </c>
    </row>
    <row r="445" spans="2:11" x14ac:dyDescent="0.25">
      <c r="B445" s="198">
        <v>418</v>
      </c>
      <c r="C445" s="199">
        <v>32810349</v>
      </c>
      <c r="D445" s="199" t="s">
        <v>972</v>
      </c>
      <c r="E445" s="199" t="s">
        <v>879</v>
      </c>
      <c r="F445" s="200">
        <v>43558</v>
      </c>
      <c r="G445" s="200">
        <v>43646</v>
      </c>
      <c r="H445" s="199">
        <v>56738</v>
      </c>
      <c r="I445" s="199">
        <v>56738</v>
      </c>
      <c r="J445" s="199">
        <v>0.71</v>
      </c>
      <c r="K445" s="199">
        <f t="shared" si="6"/>
        <v>40.28</v>
      </c>
    </row>
    <row r="446" spans="2:11" x14ac:dyDescent="0.25">
      <c r="B446" s="198">
        <v>419</v>
      </c>
      <c r="C446" s="199">
        <v>32810349</v>
      </c>
      <c r="D446" s="199" t="s">
        <v>972</v>
      </c>
      <c r="E446" s="199" t="s">
        <v>880</v>
      </c>
      <c r="F446" s="200">
        <v>43558</v>
      </c>
      <c r="G446" s="200">
        <v>43646</v>
      </c>
      <c r="H446" s="199">
        <v>262752</v>
      </c>
      <c r="I446" s="199">
        <v>262752</v>
      </c>
      <c r="J446" s="199">
        <v>0.71</v>
      </c>
      <c r="K446" s="199">
        <f t="shared" si="6"/>
        <v>186.55</v>
      </c>
    </row>
    <row r="447" spans="2:11" x14ac:dyDescent="0.25">
      <c r="B447" s="198">
        <v>420</v>
      </c>
      <c r="C447" s="199">
        <v>32810349</v>
      </c>
      <c r="D447" s="199" t="s">
        <v>972</v>
      </c>
      <c r="E447" s="199" t="s">
        <v>881</v>
      </c>
      <c r="F447" s="200">
        <v>43558</v>
      </c>
      <c r="G447" s="200">
        <v>43646</v>
      </c>
      <c r="H447" s="199">
        <v>216840</v>
      </c>
      <c r="I447" s="199">
        <v>216840</v>
      </c>
      <c r="J447" s="199">
        <v>0.71</v>
      </c>
      <c r="K447" s="199">
        <f t="shared" si="6"/>
        <v>153.96</v>
      </c>
    </row>
    <row r="448" spans="2:11" x14ac:dyDescent="0.25">
      <c r="B448" s="198">
        <v>421</v>
      </c>
      <c r="C448" s="199">
        <v>32810349</v>
      </c>
      <c r="D448" s="199" t="s">
        <v>972</v>
      </c>
      <c r="E448" s="199" t="s">
        <v>56</v>
      </c>
      <c r="F448" s="200">
        <v>43558</v>
      </c>
      <c r="G448" s="200">
        <v>43646</v>
      </c>
      <c r="H448" s="199">
        <v>231570</v>
      </c>
      <c r="I448" s="199">
        <v>231570</v>
      </c>
      <c r="J448" s="199">
        <v>0.71</v>
      </c>
      <c r="K448" s="199">
        <f t="shared" si="6"/>
        <v>164.41</v>
      </c>
    </row>
    <row r="449" spans="2:11" x14ac:dyDescent="0.25">
      <c r="B449" s="198">
        <v>422</v>
      </c>
      <c r="C449" s="199">
        <v>32810349</v>
      </c>
      <c r="D449" s="199" t="s">
        <v>972</v>
      </c>
      <c r="E449" s="199" t="s">
        <v>888</v>
      </c>
      <c r="F449" s="200">
        <v>43558</v>
      </c>
      <c r="G449" s="200">
        <v>43646</v>
      </c>
      <c r="H449" s="199">
        <v>207157</v>
      </c>
      <c r="I449" s="199">
        <v>207157</v>
      </c>
      <c r="J449" s="199">
        <v>0.71</v>
      </c>
      <c r="K449" s="199">
        <f t="shared" si="6"/>
        <v>147.08000000000001</v>
      </c>
    </row>
    <row r="450" spans="2:11" x14ac:dyDescent="0.25">
      <c r="B450" s="198">
        <v>423</v>
      </c>
      <c r="C450" s="199">
        <v>32810349</v>
      </c>
      <c r="D450" s="199" t="s">
        <v>972</v>
      </c>
      <c r="E450" s="199" t="s">
        <v>889</v>
      </c>
      <c r="F450" s="200">
        <v>43558</v>
      </c>
      <c r="G450" s="200">
        <v>43646</v>
      </c>
      <c r="H450" s="199">
        <v>84519</v>
      </c>
      <c r="I450" s="199">
        <v>84519</v>
      </c>
      <c r="J450" s="199">
        <v>0.71</v>
      </c>
      <c r="K450" s="199">
        <f t="shared" si="6"/>
        <v>60.01</v>
      </c>
    </row>
    <row r="451" spans="2:11" x14ac:dyDescent="0.25">
      <c r="B451" s="198">
        <v>424</v>
      </c>
      <c r="C451" s="199">
        <v>32810349</v>
      </c>
      <c r="D451" s="199" t="s">
        <v>972</v>
      </c>
      <c r="E451" s="199" t="s">
        <v>890</v>
      </c>
      <c r="F451" s="200">
        <v>43558</v>
      </c>
      <c r="G451" s="200">
        <v>43646</v>
      </c>
      <c r="H451" s="199">
        <v>344635</v>
      </c>
      <c r="I451" s="199">
        <v>344635</v>
      </c>
      <c r="J451" s="199">
        <v>0.71</v>
      </c>
      <c r="K451" s="199">
        <f t="shared" si="6"/>
        <v>244.69</v>
      </c>
    </row>
    <row r="452" spans="2:11" x14ac:dyDescent="0.25">
      <c r="B452" s="198">
        <v>425</v>
      </c>
      <c r="C452" s="199">
        <v>32810349</v>
      </c>
      <c r="D452" s="199" t="s">
        <v>972</v>
      </c>
      <c r="E452" s="199" t="s">
        <v>891</v>
      </c>
      <c r="F452" s="200">
        <v>43558</v>
      </c>
      <c r="G452" s="200">
        <v>43646</v>
      </c>
      <c r="H452" s="199">
        <v>354036</v>
      </c>
      <c r="I452" s="199">
        <v>354036</v>
      </c>
      <c r="J452" s="199">
        <v>0.71</v>
      </c>
      <c r="K452" s="199">
        <f t="shared" si="6"/>
        <v>251.37</v>
      </c>
    </row>
    <row r="453" spans="2:11" x14ac:dyDescent="0.25">
      <c r="B453" s="198">
        <v>426</v>
      </c>
      <c r="C453" s="199">
        <v>32810563</v>
      </c>
      <c r="D453" s="199" t="s">
        <v>973</v>
      </c>
      <c r="E453" s="199" t="s">
        <v>884</v>
      </c>
      <c r="F453" s="200">
        <v>43570</v>
      </c>
      <c r="G453" s="200">
        <v>43646</v>
      </c>
      <c r="H453" s="199">
        <v>4972</v>
      </c>
      <c r="I453" s="199">
        <v>4972</v>
      </c>
      <c r="J453" s="199">
        <v>0.71</v>
      </c>
      <c r="K453" s="199">
        <f t="shared" si="6"/>
        <v>3.53</v>
      </c>
    </row>
    <row r="454" spans="2:11" x14ac:dyDescent="0.25">
      <c r="B454" s="198">
        <v>427</v>
      </c>
      <c r="C454" s="199">
        <v>32810563</v>
      </c>
      <c r="D454" s="199" t="s">
        <v>973</v>
      </c>
      <c r="E454" s="199" t="s">
        <v>885</v>
      </c>
      <c r="F454" s="200">
        <v>43570</v>
      </c>
      <c r="G454" s="200">
        <v>43646</v>
      </c>
      <c r="H454" s="199">
        <v>25111</v>
      </c>
      <c r="I454" s="199">
        <v>25111</v>
      </c>
      <c r="J454" s="199">
        <v>0.71</v>
      </c>
      <c r="K454" s="199">
        <f t="shared" si="6"/>
        <v>17.829999999999998</v>
      </c>
    </row>
    <row r="455" spans="2:11" x14ac:dyDescent="0.25">
      <c r="B455" s="198">
        <v>428</v>
      </c>
      <c r="C455" s="199">
        <v>32810563</v>
      </c>
      <c r="D455" s="199" t="s">
        <v>973</v>
      </c>
      <c r="E455" s="199" t="s">
        <v>877</v>
      </c>
      <c r="F455" s="200">
        <v>43570</v>
      </c>
      <c r="G455" s="200">
        <v>43646</v>
      </c>
      <c r="H455" s="199">
        <v>8536</v>
      </c>
      <c r="I455" s="199">
        <v>8536</v>
      </c>
      <c r="J455" s="199">
        <v>0.71</v>
      </c>
      <c r="K455" s="199">
        <f t="shared" si="6"/>
        <v>6.06</v>
      </c>
    </row>
    <row r="456" spans="2:11" x14ac:dyDescent="0.25">
      <c r="B456" s="198">
        <v>429</v>
      </c>
      <c r="C456" s="199">
        <v>32810563</v>
      </c>
      <c r="D456" s="199" t="s">
        <v>973</v>
      </c>
      <c r="E456" s="199" t="s">
        <v>878</v>
      </c>
      <c r="F456" s="200">
        <v>43570</v>
      </c>
      <c r="G456" s="200">
        <v>43646</v>
      </c>
      <c r="H456" s="199">
        <v>6344</v>
      </c>
      <c r="I456" s="199">
        <v>6344</v>
      </c>
      <c r="J456" s="199">
        <v>0.71</v>
      </c>
      <c r="K456" s="199">
        <f t="shared" si="6"/>
        <v>4.5</v>
      </c>
    </row>
    <row r="457" spans="2:11" x14ac:dyDescent="0.25">
      <c r="B457" s="198">
        <v>430</v>
      </c>
      <c r="C457" s="199">
        <v>32810563</v>
      </c>
      <c r="D457" s="199" t="s">
        <v>973</v>
      </c>
      <c r="E457" s="199" t="s">
        <v>886</v>
      </c>
      <c r="F457" s="200">
        <v>43570</v>
      </c>
      <c r="G457" s="200">
        <v>43646</v>
      </c>
      <c r="H457" s="199">
        <v>38390</v>
      </c>
      <c r="I457" s="199">
        <v>38390</v>
      </c>
      <c r="J457" s="199">
        <v>0.71</v>
      </c>
      <c r="K457" s="199">
        <f t="shared" si="6"/>
        <v>27.26</v>
      </c>
    </row>
    <row r="458" spans="2:11" x14ac:dyDescent="0.25">
      <c r="B458" s="198">
        <v>431</v>
      </c>
      <c r="C458" s="199">
        <v>32810563</v>
      </c>
      <c r="D458" s="199" t="s">
        <v>973</v>
      </c>
      <c r="E458" s="199" t="s">
        <v>887</v>
      </c>
      <c r="F458" s="200">
        <v>43570</v>
      </c>
      <c r="G458" s="200">
        <v>43646</v>
      </c>
      <c r="H458" s="199">
        <v>2974</v>
      </c>
      <c r="I458" s="199">
        <v>2974</v>
      </c>
      <c r="J458" s="199">
        <v>0.71</v>
      </c>
      <c r="K458" s="199">
        <f t="shared" si="6"/>
        <v>2.11</v>
      </c>
    </row>
    <row r="459" spans="2:11" x14ac:dyDescent="0.25">
      <c r="B459" s="198">
        <v>432</v>
      </c>
      <c r="C459" s="199">
        <v>32810563</v>
      </c>
      <c r="D459" s="199" t="s">
        <v>973</v>
      </c>
      <c r="E459" s="199" t="s">
        <v>879</v>
      </c>
      <c r="F459" s="200">
        <v>43570</v>
      </c>
      <c r="G459" s="200">
        <v>43646</v>
      </c>
      <c r="H459" s="199">
        <v>9329</v>
      </c>
      <c r="I459" s="199">
        <v>9329</v>
      </c>
      <c r="J459" s="199">
        <v>0.71</v>
      </c>
      <c r="K459" s="199">
        <f t="shared" si="6"/>
        <v>6.62</v>
      </c>
    </row>
    <row r="460" spans="2:11" x14ac:dyDescent="0.25">
      <c r="B460" s="198">
        <v>433</v>
      </c>
      <c r="C460" s="199">
        <v>32810563</v>
      </c>
      <c r="D460" s="199" t="s">
        <v>973</v>
      </c>
      <c r="E460" s="199" t="s">
        <v>880</v>
      </c>
      <c r="F460" s="200">
        <v>43570</v>
      </c>
      <c r="G460" s="200">
        <v>43646</v>
      </c>
      <c r="H460" s="199">
        <v>41730</v>
      </c>
      <c r="I460" s="199">
        <v>41730</v>
      </c>
      <c r="J460" s="199">
        <v>0.71</v>
      </c>
      <c r="K460" s="199">
        <f t="shared" si="6"/>
        <v>29.63</v>
      </c>
    </row>
    <row r="461" spans="2:11" x14ac:dyDescent="0.25">
      <c r="B461" s="198">
        <v>434</v>
      </c>
      <c r="C461" s="199">
        <v>32810563</v>
      </c>
      <c r="D461" s="199" t="s">
        <v>973</v>
      </c>
      <c r="E461" s="199" t="s">
        <v>881</v>
      </c>
      <c r="F461" s="200">
        <v>43570</v>
      </c>
      <c r="G461" s="200">
        <v>43646</v>
      </c>
      <c r="H461" s="199">
        <v>29204</v>
      </c>
      <c r="I461" s="199">
        <v>29204</v>
      </c>
      <c r="J461" s="199">
        <v>0.71</v>
      </c>
      <c r="K461" s="199">
        <f t="shared" si="6"/>
        <v>20.73</v>
      </c>
    </row>
    <row r="462" spans="2:11" x14ac:dyDescent="0.25">
      <c r="B462" s="198">
        <v>435</v>
      </c>
      <c r="C462" s="199">
        <v>32810563</v>
      </c>
      <c r="D462" s="199" t="s">
        <v>973</v>
      </c>
      <c r="E462" s="199" t="s">
        <v>56</v>
      </c>
      <c r="F462" s="200">
        <v>43570</v>
      </c>
      <c r="G462" s="200">
        <v>43646</v>
      </c>
      <c r="H462" s="199">
        <v>40970</v>
      </c>
      <c r="I462" s="199">
        <v>40970</v>
      </c>
      <c r="J462" s="199">
        <v>0.71</v>
      </c>
      <c r="K462" s="199">
        <f t="shared" si="6"/>
        <v>29.09</v>
      </c>
    </row>
    <row r="463" spans="2:11" x14ac:dyDescent="0.25">
      <c r="B463" s="198">
        <v>436</v>
      </c>
      <c r="C463" s="199">
        <v>32810563</v>
      </c>
      <c r="D463" s="199" t="s">
        <v>973</v>
      </c>
      <c r="E463" s="199" t="s">
        <v>888</v>
      </c>
      <c r="F463" s="200">
        <v>43570</v>
      </c>
      <c r="G463" s="200">
        <v>43646</v>
      </c>
      <c r="H463" s="199">
        <v>36323</v>
      </c>
      <c r="I463" s="199">
        <v>36323</v>
      </c>
      <c r="J463" s="199">
        <v>0.71</v>
      </c>
      <c r="K463" s="199">
        <f t="shared" si="6"/>
        <v>25.79</v>
      </c>
    </row>
    <row r="464" spans="2:11" x14ac:dyDescent="0.25">
      <c r="B464" s="198">
        <v>437</v>
      </c>
      <c r="C464" s="199">
        <v>32810563</v>
      </c>
      <c r="D464" s="199" t="s">
        <v>973</v>
      </c>
      <c r="E464" s="199" t="s">
        <v>889</v>
      </c>
      <c r="F464" s="200">
        <v>43570</v>
      </c>
      <c r="G464" s="200">
        <v>43646</v>
      </c>
      <c r="H464" s="199">
        <v>15484</v>
      </c>
      <c r="I464" s="199">
        <v>15484</v>
      </c>
      <c r="J464" s="199">
        <v>0.71</v>
      </c>
      <c r="K464" s="199">
        <f t="shared" si="6"/>
        <v>10.99</v>
      </c>
    </row>
    <row r="465" spans="2:11" x14ac:dyDescent="0.25">
      <c r="B465" s="198">
        <v>438</v>
      </c>
      <c r="C465" s="199">
        <v>32810563</v>
      </c>
      <c r="D465" s="199" t="s">
        <v>973</v>
      </c>
      <c r="E465" s="199" t="s">
        <v>890</v>
      </c>
      <c r="F465" s="200">
        <v>43570</v>
      </c>
      <c r="G465" s="200">
        <v>43646</v>
      </c>
      <c r="H465" s="199">
        <v>63042</v>
      </c>
      <c r="I465" s="199">
        <v>63042</v>
      </c>
      <c r="J465" s="199">
        <v>0.71</v>
      </c>
      <c r="K465" s="199">
        <f t="shared" si="6"/>
        <v>44.76</v>
      </c>
    </row>
    <row r="466" spans="2:11" x14ac:dyDescent="0.25">
      <c r="B466" s="198">
        <v>439</v>
      </c>
      <c r="C466" s="199">
        <v>32810563</v>
      </c>
      <c r="D466" s="199" t="s">
        <v>973</v>
      </c>
      <c r="E466" s="199" t="s">
        <v>891</v>
      </c>
      <c r="F466" s="200">
        <v>43570</v>
      </c>
      <c r="G466" s="200">
        <v>43646</v>
      </c>
      <c r="H466" s="199">
        <v>57383</v>
      </c>
      <c r="I466" s="199">
        <v>57383</v>
      </c>
      <c r="J466" s="199">
        <v>0.71</v>
      </c>
      <c r="K466" s="199">
        <f t="shared" si="6"/>
        <v>40.74</v>
      </c>
    </row>
    <row r="467" spans="2:11" x14ac:dyDescent="0.25">
      <c r="B467" s="198">
        <v>440</v>
      </c>
      <c r="C467" s="199">
        <v>32810563</v>
      </c>
      <c r="D467" s="199" t="s">
        <v>973</v>
      </c>
      <c r="E467" s="199" t="s">
        <v>901</v>
      </c>
      <c r="F467" s="200">
        <v>43570</v>
      </c>
      <c r="G467" s="200">
        <v>43646</v>
      </c>
      <c r="H467" s="199">
        <v>5062</v>
      </c>
      <c r="I467" s="199">
        <v>5062</v>
      </c>
      <c r="J467" s="199">
        <v>0.71</v>
      </c>
      <c r="K467" s="199">
        <f t="shared" si="6"/>
        <v>3.59</v>
      </c>
    </row>
    <row r="468" spans="2:11" x14ac:dyDescent="0.25">
      <c r="B468" s="198">
        <v>441</v>
      </c>
      <c r="C468" s="199">
        <v>32810998</v>
      </c>
      <c r="D468" s="199" t="s">
        <v>974</v>
      </c>
      <c r="E468" s="199" t="s">
        <v>885</v>
      </c>
      <c r="F468" s="200">
        <v>43557</v>
      </c>
      <c r="G468" s="200">
        <v>43709</v>
      </c>
      <c r="H468" s="199">
        <v>112576</v>
      </c>
      <c r="I468" s="199">
        <v>112576</v>
      </c>
      <c r="J468" s="199">
        <v>0.71</v>
      </c>
      <c r="K468" s="199">
        <f t="shared" si="6"/>
        <v>79.930000000000007</v>
      </c>
    </row>
    <row r="469" spans="2:11" x14ac:dyDescent="0.25">
      <c r="B469" s="198">
        <v>442</v>
      </c>
      <c r="C469" s="199">
        <v>32810998</v>
      </c>
      <c r="D469" s="199" t="s">
        <v>974</v>
      </c>
      <c r="E469" s="199" t="s">
        <v>886</v>
      </c>
      <c r="F469" s="200">
        <v>43557</v>
      </c>
      <c r="G469" s="200">
        <v>43709</v>
      </c>
      <c r="H469" s="199">
        <v>155307</v>
      </c>
      <c r="I469" s="199">
        <v>155307</v>
      </c>
      <c r="J469" s="199">
        <v>0.71</v>
      </c>
      <c r="K469" s="199">
        <f t="shared" si="6"/>
        <v>110.27</v>
      </c>
    </row>
    <row r="470" spans="2:11" x14ac:dyDescent="0.25">
      <c r="B470" s="198">
        <v>443</v>
      </c>
      <c r="C470" s="199">
        <v>32810998</v>
      </c>
      <c r="D470" s="199" t="s">
        <v>974</v>
      </c>
      <c r="E470" s="199" t="s">
        <v>56</v>
      </c>
      <c r="F470" s="200">
        <v>43557</v>
      </c>
      <c r="G470" s="200">
        <v>43709</v>
      </c>
      <c r="H470" s="199">
        <v>199315</v>
      </c>
      <c r="I470" s="199">
        <v>199315</v>
      </c>
      <c r="J470" s="199">
        <v>0.71</v>
      </c>
      <c r="K470" s="199">
        <f t="shared" si="6"/>
        <v>141.51</v>
      </c>
    </row>
    <row r="471" spans="2:11" x14ac:dyDescent="0.25">
      <c r="B471" s="198">
        <v>444</v>
      </c>
      <c r="C471" s="199">
        <v>32811627</v>
      </c>
      <c r="D471" s="199" t="s">
        <v>975</v>
      </c>
      <c r="E471" s="199" t="s">
        <v>888</v>
      </c>
      <c r="F471" s="200">
        <v>43556</v>
      </c>
      <c r="G471" s="200">
        <v>43830</v>
      </c>
      <c r="H471" s="199">
        <v>89393</v>
      </c>
      <c r="I471" s="199">
        <v>89393</v>
      </c>
      <c r="J471" s="199">
        <v>0.71</v>
      </c>
      <c r="K471" s="199">
        <f t="shared" si="6"/>
        <v>63.47</v>
      </c>
    </row>
    <row r="472" spans="2:11" x14ac:dyDescent="0.25">
      <c r="B472" s="198">
        <v>445</v>
      </c>
      <c r="C472" s="199">
        <v>32811726</v>
      </c>
      <c r="D472" s="199" t="s">
        <v>976</v>
      </c>
      <c r="E472" s="199" t="s">
        <v>885</v>
      </c>
      <c r="F472" s="200">
        <v>43556</v>
      </c>
      <c r="G472" s="200">
        <v>43611</v>
      </c>
      <c r="H472" s="199">
        <v>14087</v>
      </c>
      <c r="I472" s="199">
        <v>14087</v>
      </c>
      <c r="J472" s="199">
        <v>0.71</v>
      </c>
      <c r="K472" s="199">
        <f t="shared" si="6"/>
        <v>10</v>
      </c>
    </row>
    <row r="473" spans="2:11" x14ac:dyDescent="0.25">
      <c r="B473" s="198">
        <v>446</v>
      </c>
      <c r="C473" s="199">
        <v>32811726</v>
      </c>
      <c r="D473" s="199" t="s">
        <v>976</v>
      </c>
      <c r="E473" s="199" t="s">
        <v>878</v>
      </c>
      <c r="F473" s="200">
        <v>43556</v>
      </c>
      <c r="G473" s="200">
        <v>43611</v>
      </c>
      <c r="H473" s="199">
        <v>3263</v>
      </c>
      <c r="I473" s="199">
        <v>3263</v>
      </c>
      <c r="J473" s="199">
        <v>0.71</v>
      </c>
      <c r="K473" s="199">
        <f t="shared" si="6"/>
        <v>2.3199999999999998</v>
      </c>
    </row>
    <row r="474" spans="2:11" x14ac:dyDescent="0.25">
      <c r="B474" s="198">
        <v>447</v>
      </c>
      <c r="C474" s="199">
        <v>32811726</v>
      </c>
      <c r="D474" s="199" t="s">
        <v>976</v>
      </c>
      <c r="E474" s="199" t="s">
        <v>886</v>
      </c>
      <c r="F474" s="200">
        <v>43556</v>
      </c>
      <c r="G474" s="200">
        <v>43611</v>
      </c>
      <c r="H474" s="199">
        <v>29372</v>
      </c>
      <c r="I474" s="199">
        <v>29372</v>
      </c>
      <c r="J474" s="199">
        <v>0.71</v>
      </c>
      <c r="K474" s="199">
        <f t="shared" si="6"/>
        <v>20.85</v>
      </c>
    </row>
    <row r="475" spans="2:11" x14ac:dyDescent="0.25">
      <c r="B475" s="198">
        <v>448</v>
      </c>
      <c r="C475" s="199">
        <v>32811726</v>
      </c>
      <c r="D475" s="199" t="s">
        <v>976</v>
      </c>
      <c r="E475" s="199" t="s">
        <v>56</v>
      </c>
      <c r="F475" s="200">
        <v>43556</v>
      </c>
      <c r="G475" s="200">
        <v>43611</v>
      </c>
      <c r="H475" s="199">
        <v>24047</v>
      </c>
      <c r="I475" s="199">
        <v>24047</v>
      </c>
      <c r="J475" s="199">
        <v>0.71</v>
      </c>
      <c r="K475" s="199">
        <f t="shared" si="6"/>
        <v>17.07</v>
      </c>
    </row>
    <row r="476" spans="2:11" x14ac:dyDescent="0.25">
      <c r="B476" s="198">
        <v>449</v>
      </c>
      <c r="C476" s="199">
        <v>32811726</v>
      </c>
      <c r="D476" s="199" t="s">
        <v>976</v>
      </c>
      <c r="E476" s="199" t="s">
        <v>888</v>
      </c>
      <c r="F476" s="200">
        <v>43556</v>
      </c>
      <c r="G476" s="200">
        <v>43611</v>
      </c>
      <c r="H476" s="199">
        <v>18929</v>
      </c>
      <c r="I476" s="199">
        <v>18929</v>
      </c>
      <c r="J476" s="199">
        <v>0.71</v>
      </c>
      <c r="K476" s="199">
        <f t="shared" ref="K476:K539" si="7">ROUND(I476*(J476/1000),2)</f>
        <v>13.44</v>
      </c>
    </row>
    <row r="477" spans="2:11" x14ac:dyDescent="0.25">
      <c r="B477" s="198">
        <v>450</v>
      </c>
      <c r="C477" s="199">
        <v>32811726</v>
      </c>
      <c r="D477" s="199" t="s">
        <v>976</v>
      </c>
      <c r="E477" s="199" t="s">
        <v>890</v>
      </c>
      <c r="F477" s="200">
        <v>43556</v>
      </c>
      <c r="G477" s="200">
        <v>43611</v>
      </c>
      <c r="H477" s="199">
        <v>35136</v>
      </c>
      <c r="I477" s="199">
        <v>35136</v>
      </c>
      <c r="J477" s="199">
        <v>0.71</v>
      </c>
      <c r="K477" s="199">
        <f t="shared" si="7"/>
        <v>24.95</v>
      </c>
    </row>
    <row r="478" spans="2:11" x14ac:dyDescent="0.25">
      <c r="B478" s="198">
        <v>451</v>
      </c>
      <c r="C478" s="199">
        <v>32811812</v>
      </c>
      <c r="D478" s="199" t="s">
        <v>977</v>
      </c>
      <c r="E478" s="199" t="s">
        <v>888</v>
      </c>
      <c r="F478" s="200">
        <v>43563</v>
      </c>
      <c r="G478" s="200">
        <v>43646</v>
      </c>
      <c r="H478" s="199">
        <v>600176</v>
      </c>
      <c r="I478" s="199">
        <v>600176</v>
      </c>
      <c r="J478" s="199">
        <v>0.71</v>
      </c>
      <c r="K478" s="199">
        <f t="shared" si="7"/>
        <v>426.12</v>
      </c>
    </row>
    <row r="479" spans="2:11" x14ac:dyDescent="0.25">
      <c r="B479" s="198">
        <v>452</v>
      </c>
      <c r="C479" s="199">
        <v>32811851</v>
      </c>
      <c r="D479" s="199" t="s">
        <v>978</v>
      </c>
      <c r="E479" s="199" t="s">
        <v>890</v>
      </c>
      <c r="F479" s="200">
        <v>43563</v>
      </c>
      <c r="G479" s="200">
        <v>43646</v>
      </c>
      <c r="H479" s="199">
        <v>346329</v>
      </c>
      <c r="I479" s="199">
        <v>346329</v>
      </c>
      <c r="J479" s="199">
        <v>0.71</v>
      </c>
      <c r="K479" s="199">
        <f t="shared" si="7"/>
        <v>245.89</v>
      </c>
    </row>
    <row r="480" spans="2:11" x14ac:dyDescent="0.25">
      <c r="B480" s="198">
        <v>453</v>
      </c>
      <c r="C480" s="199">
        <v>32811982</v>
      </c>
      <c r="D480" s="199" t="s">
        <v>979</v>
      </c>
      <c r="E480" s="199" t="s">
        <v>886</v>
      </c>
      <c r="F480" s="200">
        <v>43556</v>
      </c>
      <c r="G480" s="200">
        <v>43738</v>
      </c>
      <c r="H480" s="199">
        <v>249202</v>
      </c>
      <c r="I480" s="199">
        <v>249202</v>
      </c>
      <c r="J480" s="199">
        <v>0.71</v>
      </c>
      <c r="K480" s="199">
        <f t="shared" si="7"/>
        <v>176.93</v>
      </c>
    </row>
    <row r="481" spans="2:11" x14ac:dyDescent="0.25">
      <c r="B481" s="198">
        <v>454</v>
      </c>
      <c r="C481" s="199">
        <v>32811982</v>
      </c>
      <c r="D481" s="199" t="s">
        <v>979</v>
      </c>
      <c r="E481" s="199" t="s">
        <v>901</v>
      </c>
      <c r="F481" s="200">
        <v>43556</v>
      </c>
      <c r="G481" s="200">
        <v>43738</v>
      </c>
      <c r="H481" s="199">
        <v>39807</v>
      </c>
      <c r="I481" s="199">
        <v>39807</v>
      </c>
      <c r="J481" s="199">
        <v>0.71</v>
      </c>
      <c r="K481" s="199">
        <f t="shared" si="7"/>
        <v>28.26</v>
      </c>
    </row>
    <row r="482" spans="2:11" x14ac:dyDescent="0.25">
      <c r="B482" s="198">
        <v>455</v>
      </c>
      <c r="C482" s="199">
        <v>32812634</v>
      </c>
      <c r="D482" s="199" t="s">
        <v>980</v>
      </c>
      <c r="E482" s="199" t="s">
        <v>884</v>
      </c>
      <c r="F482" s="200">
        <v>43570</v>
      </c>
      <c r="G482" s="200">
        <v>43646</v>
      </c>
      <c r="H482" s="199">
        <v>37195</v>
      </c>
      <c r="I482" s="199">
        <v>37195</v>
      </c>
      <c r="J482" s="199">
        <v>0.71</v>
      </c>
      <c r="K482" s="199">
        <f t="shared" si="7"/>
        <v>26.41</v>
      </c>
    </row>
    <row r="483" spans="2:11" x14ac:dyDescent="0.25">
      <c r="B483" s="198">
        <v>456</v>
      </c>
      <c r="C483" s="199">
        <v>32812634</v>
      </c>
      <c r="D483" s="199" t="s">
        <v>980</v>
      </c>
      <c r="E483" s="199" t="s">
        <v>885</v>
      </c>
      <c r="F483" s="200">
        <v>43570</v>
      </c>
      <c r="G483" s="200">
        <v>43646</v>
      </c>
      <c r="H483" s="199">
        <v>198898</v>
      </c>
      <c r="I483" s="199">
        <v>198898</v>
      </c>
      <c r="J483" s="199">
        <v>0.71</v>
      </c>
      <c r="K483" s="199">
        <f t="shared" si="7"/>
        <v>141.22</v>
      </c>
    </row>
    <row r="484" spans="2:11" x14ac:dyDescent="0.25">
      <c r="B484" s="198">
        <v>457</v>
      </c>
      <c r="C484" s="199">
        <v>32812634</v>
      </c>
      <c r="D484" s="199" t="s">
        <v>980</v>
      </c>
      <c r="E484" s="199" t="s">
        <v>877</v>
      </c>
      <c r="F484" s="200">
        <v>43570</v>
      </c>
      <c r="G484" s="200">
        <v>43646</v>
      </c>
      <c r="H484" s="199">
        <v>4363</v>
      </c>
      <c r="I484" s="199">
        <v>4363</v>
      </c>
      <c r="J484" s="199">
        <v>0.71</v>
      </c>
      <c r="K484" s="199">
        <f t="shared" si="7"/>
        <v>3.1</v>
      </c>
    </row>
    <row r="485" spans="2:11" x14ac:dyDescent="0.25">
      <c r="B485" s="198">
        <v>458</v>
      </c>
      <c r="C485" s="199">
        <v>32812634</v>
      </c>
      <c r="D485" s="199" t="s">
        <v>980</v>
      </c>
      <c r="E485" s="199" t="s">
        <v>878</v>
      </c>
      <c r="F485" s="200">
        <v>43570</v>
      </c>
      <c r="G485" s="200">
        <v>43646</v>
      </c>
      <c r="H485" s="199">
        <v>41956</v>
      </c>
      <c r="I485" s="199">
        <v>41956</v>
      </c>
      <c r="J485" s="199">
        <v>0.71</v>
      </c>
      <c r="K485" s="199">
        <f t="shared" si="7"/>
        <v>29.79</v>
      </c>
    </row>
    <row r="486" spans="2:11" x14ac:dyDescent="0.25">
      <c r="B486" s="198">
        <v>459</v>
      </c>
      <c r="C486" s="199">
        <v>32812634</v>
      </c>
      <c r="D486" s="199" t="s">
        <v>980</v>
      </c>
      <c r="E486" s="199" t="s">
        <v>886</v>
      </c>
      <c r="F486" s="200">
        <v>43570</v>
      </c>
      <c r="G486" s="200">
        <v>43646</v>
      </c>
      <c r="H486" s="199">
        <v>290851</v>
      </c>
      <c r="I486" s="199">
        <v>290851</v>
      </c>
      <c r="J486" s="199">
        <v>0.71</v>
      </c>
      <c r="K486" s="199">
        <f t="shared" si="7"/>
        <v>206.5</v>
      </c>
    </row>
    <row r="487" spans="2:11" x14ac:dyDescent="0.25">
      <c r="B487" s="198">
        <v>460</v>
      </c>
      <c r="C487" s="199">
        <v>32812634</v>
      </c>
      <c r="D487" s="199" t="s">
        <v>980</v>
      </c>
      <c r="E487" s="199" t="s">
        <v>919</v>
      </c>
      <c r="F487" s="200">
        <v>43570</v>
      </c>
      <c r="G487" s="200">
        <v>43646</v>
      </c>
      <c r="H487" s="199">
        <v>3620</v>
      </c>
      <c r="I487" s="199">
        <v>3620</v>
      </c>
      <c r="J487" s="199">
        <v>0.71</v>
      </c>
      <c r="K487" s="199">
        <f t="shared" si="7"/>
        <v>2.57</v>
      </c>
    </row>
    <row r="488" spans="2:11" x14ac:dyDescent="0.25">
      <c r="B488" s="198">
        <v>461</v>
      </c>
      <c r="C488" s="199">
        <v>32812634</v>
      </c>
      <c r="D488" s="199" t="s">
        <v>980</v>
      </c>
      <c r="E488" s="199" t="s">
        <v>920</v>
      </c>
      <c r="F488" s="200">
        <v>43570</v>
      </c>
      <c r="G488" s="200">
        <v>43646</v>
      </c>
      <c r="H488" s="199">
        <v>2414</v>
      </c>
      <c r="I488" s="199">
        <v>2414</v>
      </c>
      <c r="J488" s="199">
        <v>0.71</v>
      </c>
      <c r="K488" s="199">
        <f t="shared" si="7"/>
        <v>1.71</v>
      </c>
    </row>
    <row r="489" spans="2:11" x14ac:dyDescent="0.25">
      <c r="B489" s="198">
        <v>462</v>
      </c>
      <c r="C489" s="199">
        <v>32812634</v>
      </c>
      <c r="D489" s="199" t="s">
        <v>980</v>
      </c>
      <c r="E489" s="199" t="s">
        <v>894</v>
      </c>
      <c r="F489" s="200">
        <v>43570</v>
      </c>
      <c r="G489" s="200">
        <v>43646</v>
      </c>
      <c r="H489" s="199">
        <v>104498</v>
      </c>
      <c r="I489" s="199">
        <v>104498</v>
      </c>
      <c r="J489" s="199">
        <v>0.71</v>
      </c>
      <c r="K489" s="199">
        <f t="shared" si="7"/>
        <v>74.19</v>
      </c>
    </row>
    <row r="490" spans="2:11" x14ac:dyDescent="0.25">
      <c r="B490" s="198">
        <v>463</v>
      </c>
      <c r="C490" s="199">
        <v>32812634</v>
      </c>
      <c r="D490" s="199" t="s">
        <v>980</v>
      </c>
      <c r="E490" s="199" t="s">
        <v>887</v>
      </c>
      <c r="F490" s="200">
        <v>43570</v>
      </c>
      <c r="G490" s="200">
        <v>43646</v>
      </c>
      <c r="H490" s="199">
        <v>23000</v>
      </c>
      <c r="I490" s="199">
        <v>23000</v>
      </c>
      <c r="J490" s="199">
        <v>0.71</v>
      </c>
      <c r="K490" s="199">
        <f t="shared" si="7"/>
        <v>16.329999999999998</v>
      </c>
    </row>
    <row r="491" spans="2:11" x14ac:dyDescent="0.25">
      <c r="B491" s="198">
        <v>464</v>
      </c>
      <c r="C491" s="199">
        <v>32812634</v>
      </c>
      <c r="D491" s="199" t="s">
        <v>980</v>
      </c>
      <c r="E491" s="199" t="s">
        <v>879</v>
      </c>
      <c r="F491" s="200">
        <v>43570</v>
      </c>
      <c r="G491" s="200">
        <v>43646</v>
      </c>
      <c r="H491" s="199">
        <v>4168</v>
      </c>
      <c r="I491" s="199">
        <v>4168</v>
      </c>
      <c r="J491" s="199">
        <v>0.71</v>
      </c>
      <c r="K491" s="199">
        <f t="shared" si="7"/>
        <v>2.96</v>
      </c>
    </row>
    <row r="492" spans="2:11" x14ac:dyDescent="0.25">
      <c r="B492" s="198">
        <v>465</v>
      </c>
      <c r="C492" s="199">
        <v>32812634</v>
      </c>
      <c r="D492" s="199" t="s">
        <v>980</v>
      </c>
      <c r="E492" s="199" t="s">
        <v>880</v>
      </c>
      <c r="F492" s="200">
        <v>43570</v>
      </c>
      <c r="G492" s="200">
        <v>43646</v>
      </c>
      <c r="H492" s="199">
        <v>29897</v>
      </c>
      <c r="I492" s="199">
        <v>29897</v>
      </c>
      <c r="J492" s="199">
        <v>0.71</v>
      </c>
      <c r="K492" s="199">
        <f t="shared" si="7"/>
        <v>21.23</v>
      </c>
    </row>
    <row r="493" spans="2:11" x14ac:dyDescent="0.25">
      <c r="B493" s="198">
        <v>466</v>
      </c>
      <c r="C493" s="199">
        <v>32812634</v>
      </c>
      <c r="D493" s="199" t="s">
        <v>980</v>
      </c>
      <c r="E493" s="199" t="s">
        <v>881</v>
      </c>
      <c r="F493" s="200">
        <v>43570</v>
      </c>
      <c r="G493" s="200">
        <v>43646</v>
      </c>
      <c r="H493" s="199">
        <v>38249</v>
      </c>
      <c r="I493" s="199">
        <v>38249</v>
      </c>
      <c r="J493" s="199">
        <v>0.71</v>
      </c>
      <c r="K493" s="199">
        <f t="shared" si="7"/>
        <v>27.16</v>
      </c>
    </row>
    <row r="494" spans="2:11" x14ac:dyDescent="0.25">
      <c r="B494" s="198">
        <v>467</v>
      </c>
      <c r="C494" s="199">
        <v>32812634</v>
      </c>
      <c r="D494" s="199" t="s">
        <v>980</v>
      </c>
      <c r="E494" s="199" t="s">
        <v>56</v>
      </c>
      <c r="F494" s="200">
        <v>43570</v>
      </c>
      <c r="G494" s="200">
        <v>43646</v>
      </c>
      <c r="H494" s="199">
        <v>329256</v>
      </c>
      <c r="I494" s="199">
        <v>329256</v>
      </c>
      <c r="J494" s="199">
        <v>0.71</v>
      </c>
      <c r="K494" s="199">
        <f t="shared" si="7"/>
        <v>233.77</v>
      </c>
    </row>
    <row r="495" spans="2:11" x14ac:dyDescent="0.25">
      <c r="B495" s="198">
        <v>468</v>
      </c>
      <c r="C495" s="199">
        <v>32812634</v>
      </c>
      <c r="D495" s="199" t="s">
        <v>980</v>
      </c>
      <c r="E495" s="199" t="s">
        <v>888</v>
      </c>
      <c r="F495" s="200">
        <v>43570</v>
      </c>
      <c r="G495" s="200">
        <v>43646</v>
      </c>
      <c r="H495" s="199">
        <v>282504</v>
      </c>
      <c r="I495" s="199">
        <v>282504</v>
      </c>
      <c r="J495" s="199">
        <v>0.71</v>
      </c>
      <c r="K495" s="199">
        <f t="shared" si="7"/>
        <v>200.58</v>
      </c>
    </row>
    <row r="496" spans="2:11" x14ac:dyDescent="0.25">
      <c r="B496" s="198">
        <v>469</v>
      </c>
      <c r="C496" s="199">
        <v>32812634</v>
      </c>
      <c r="D496" s="199" t="s">
        <v>980</v>
      </c>
      <c r="E496" s="199" t="s">
        <v>889</v>
      </c>
      <c r="F496" s="200">
        <v>43570</v>
      </c>
      <c r="G496" s="200">
        <v>43646</v>
      </c>
      <c r="H496" s="199">
        <v>118023</v>
      </c>
      <c r="I496" s="199">
        <v>118023</v>
      </c>
      <c r="J496" s="199">
        <v>0.71</v>
      </c>
      <c r="K496" s="199">
        <f t="shared" si="7"/>
        <v>83.8</v>
      </c>
    </row>
    <row r="497" spans="2:11" x14ac:dyDescent="0.25">
      <c r="B497" s="198">
        <v>470</v>
      </c>
      <c r="C497" s="199">
        <v>32812634</v>
      </c>
      <c r="D497" s="199" t="s">
        <v>980</v>
      </c>
      <c r="E497" s="199" t="s">
        <v>890</v>
      </c>
      <c r="F497" s="200">
        <v>43570</v>
      </c>
      <c r="G497" s="200">
        <v>43646</v>
      </c>
      <c r="H497" s="199">
        <v>476004</v>
      </c>
      <c r="I497" s="199">
        <v>476004</v>
      </c>
      <c r="J497" s="199">
        <v>0.71</v>
      </c>
      <c r="K497" s="199">
        <f t="shared" si="7"/>
        <v>337.96</v>
      </c>
    </row>
    <row r="498" spans="2:11" x14ac:dyDescent="0.25">
      <c r="B498" s="198">
        <v>471</v>
      </c>
      <c r="C498" s="199">
        <v>32812634</v>
      </c>
      <c r="D498" s="199" t="s">
        <v>980</v>
      </c>
      <c r="E498" s="199" t="s">
        <v>891</v>
      </c>
      <c r="F498" s="200">
        <v>43570</v>
      </c>
      <c r="G498" s="200">
        <v>43646</v>
      </c>
      <c r="H498" s="199">
        <v>27765</v>
      </c>
      <c r="I498" s="199">
        <v>27765</v>
      </c>
      <c r="J498" s="199">
        <v>0.71</v>
      </c>
      <c r="K498" s="199">
        <f t="shared" si="7"/>
        <v>19.71</v>
      </c>
    </row>
    <row r="499" spans="2:11" x14ac:dyDescent="0.25">
      <c r="B499" s="198">
        <v>472</v>
      </c>
      <c r="C499" s="199">
        <v>32812634</v>
      </c>
      <c r="D499" s="199" t="s">
        <v>980</v>
      </c>
      <c r="E499" s="199" t="s">
        <v>901</v>
      </c>
      <c r="F499" s="200">
        <v>43570</v>
      </c>
      <c r="G499" s="200">
        <v>43646</v>
      </c>
      <c r="H499" s="199">
        <v>36136</v>
      </c>
      <c r="I499" s="199">
        <v>36136</v>
      </c>
      <c r="J499" s="199">
        <v>0.71</v>
      </c>
      <c r="K499" s="199">
        <f t="shared" si="7"/>
        <v>25.66</v>
      </c>
    </row>
    <row r="500" spans="2:11" x14ac:dyDescent="0.25">
      <c r="B500" s="198">
        <v>473</v>
      </c>
      <c r="C500" s="199">
        <v>32813026</v>
      </c>
      <c r="D500" s="199" t="s">
        <v>981</v>
      </c>
      <c r="E500" s="199" t="s">
        <v>890</v>
      </c>
      <c r="F500" s="200">
        <v>43556</v>
      </c>
      <c r="G500" s="200">
        <v>43629</v>
      </c>
      <c r="H500" s="199">
        <v>427586</v>
      </c>
      <c r="I500" s="199">
        <v>427586</v>
      </c>
      <c r="J500" s="199">
        <v>0.71</v>
      </c>
      <c r="K500" s="199">
        <f t="shared" si="7"/>
        <v>303.58999999999997</v>
      </c>
    </row>
    <row r="501" spans="2:11" x14ac:dyDescent="0.25">
      <c r="B501" s="198">
        <v>474</v>
      </c>
      <c r="C501" s="199">
        <v>32813134</v>
      </c>
      <c r="D501" s="199" t="s">
        <v>982</v>
      </c>
      <c r="E501" s="199" t="s">
        <v>884</v>
      </c>
      <c r="F501" s="200">
        <v>43586</v>
      </c>
      <c r="G501" s="200">
        <v>43611</v>
      </c>
      <c r="H501" s="199">
        <v>6</v>
      </c>
      <c r="I501" s="199">
        <v>6</v>
      </c>
      <c r="J501" s="199">
        <v>0.71</v>
      </c>
      <c r="K501" s="199">
        <f t="shared" si="7"/>
        <v>0</v>
      </c>
    </row>
    <row r="502" spans="2:11" x14ac:dyDescent="0.25">
      <c r="B502" s="198">
        <v>475</v>
      </c>
      <c r="C502" s="199">
        <v>32813134</v>
      </c>
      <c r="D502" s="199" t="s">
        <v>982</v>
      </c>
      <c r="E502" s="199" t="s">
        <v>886</v>
      </c>
      <c r="F502" s="200">
        <v>43586</v>
      </c>
      <c r="G502" s="200">
        <v>43611</v>
      </c>
      <c r="H502" s="199">
        <v>10</v>
      </c>
      <c r="I502" s="199">
        <v>10</v>
      </c>
      <c r="J502" s="199">
        <v>0.71</v>
      </c>
      <c r="K502" s="199">
        <f t="shared" si="7"/>
        <v>0.01</v>
      </c>
    </row>
    <row r="503" spans="2:11" x14ac:dyDescent="0.25">
      <c r="B503" s="198">
        <v>476</v>
      </c>
      <c r="C503" s="199">
        <v>32813134</v>
      </c>
      <c r="D503" s="199" t="s">
        <v>982</v>
      </c>
      <c r="E503" s="199" t="s">
        <v>56</v>
      </c>
      <c r="F503" s="200">
        <v>43586</v>
      </c>
      <c r="G503" s="200">
        <v>43611</v>
      </c>
      <c r="H503" s="199">
        <v>19</v>
      </c>
      <c r="I503" s="199">
        <v>19</v>
      </c>
      <c r="J503" s="199">
        <v>0.71</v>
      </c>
      <c r="K503" s="199">
        <f t="shared" si="7"/>
        <v>0.01</v>
      </c>
    </row>
    <row r="504" spans="2:11" x14ac:dyDescent="0.25">
      <c r="B504" s="198">
        <v>477</v>
      </c>
      <c r="C504" s="199">
        <v>32813134</v>
      </c>
      <c r="D504" s="199" t="s">
        <v>982</v>
      </c>
      <c r="E504" s="199" t="s">
        <v>888</v>
      </c>
      <c r="F504" s="200">
        <v>43586</v>
      </c>
      <c r="G504" s="200">
        <v>43611</v>
      </c>
      <c r="H504" s="199">
        <v>4</v>
      </c>
      <c r="I504" s="199">
        <v>4</v>
      </c>
      <c r="J504" s="199">
        <v>0.71</v>
      </c>
      <c r="K504" s="199">
        <f t="shared" si="7"/>
        <v>0</v>
      </c>
    </row>
    <row r="505" spans="2:11" x14ac:dyDescent="0.25">
      <c r="B505" s="198">
        <v>478</v>
      </c>
      <c r="C505" s="199">
        <v>32813134</v>
      </c>
      <c r="D505" s="199" t="s">
        <v>982</v>
      </c>
      <c r="E505" s="199" t="s">
        <v>889</v>
      </c>
      <c r="F505" s="200">
        <v>43586</v>
      </c>
      <c r="G505" s="200">
        <v>43611</v>
      </c>
      <c r="H505" s="199">
        <v>23</v>
      </c>
      <c r="I505" s="199">
        <v>23</v>
      </c>
      <c r="J505" s="199">
        <v>0.71</v>
      </c>
      <c r="K505" s="199">
        <f t="shared" si="7"/>
        <v>0.02</v>
      </c>
    </row>
    <row r="506" spans="2:11" x14ac:dyDescent="0.25">
      <c r="B506" s="198">
        <v>479</v>
      </c>
      <c r="C506" s="199">
        <v>32813134</v>
      </c>
      <c r="D506" s="199" t="s">
        <v>982</v>
      </c>
      <c r="E506" s="199" t="s">
        <v>890</v>
      </c>
      <c r="F506" s="200">
        <v>43586</v>
      </c>
      <c r="G506" s="200">
        <v>43611</v>
      </c>
      <c r="H506" s="199">
        <v>32</v>
      </c>
      <c r="I506" s="199">
        <v>32</v>
      </c>
      <c r="J506" s="199">
        <v>0.71</v>
      </c>
      <c r="K506" s="199">
        <f t="shared" si="7"/>
        <v>0.02</v>
      </c>
    </row>
    <row r="507" spans="2:11" x14ac:dyDescent="0.25">
      <c r="B507" s="198">
        <v>480</v>
      </c>
      <c r="C507" s="199">
        <v>32813193</v>
      </c>
      <c r="D507" s="199" t="s">
        <v>983</v>
      </c>
      <c r="E507" s="199" t="s">
        <v>886</v>
      </c>
      <c r="F507" s="200">
        <v>43586</v>
      </c>
      <c r="G507" s="200">
        <v>43738</v>
      </c>
      <c r="H507" s="199">
        <v>795534</v>
      </c>
      <c r="I507" s="199">
        <v>795534</v>
      </c>
      <c r="J507" s="199">
        <v>0.71</v>
      </c>
      <c r="K507" s="199">
        <f t="shared" si="7"/>
        <v>564.83000000000004</v>
      </c>
    </row>
    <row r="508" spans="2:11" x14ac:dyDescent="0.25">
      <c r="B508" s="198">
        <v>481</v>
      </c>
      <c r="C508" s="199">
        <v>32813452</v>
      </c>
      <c r="D508" s="199" t="s">
        <v>984</v>
      </c>
      <c r="E508" s="199" t="s">
        <v>890</v>
      </c>
      <c r="F508" s="200">
        <v>43556</v>
      </c>
      <c r="G508" s="200">
        <v>43646</v>
      </c>
      <c r="H508" s="199">
        <v>1718212</v>
      </c>
      <c r="I508" s="199">
        <v>1718212</v>
      </c>
      <c r="J508" s="199">
        <v>0.71</v>
      </c>
      <c r="K508" s="199">
        <f t="shared" si="7"/>
        <v>1219.93</v>
      </c>
    </row>
    <row r="509" spans="2:11" x14ac:dyDescent="0.25">
      <c r="B509" s="198">
        <v>482</v>
      </c>
      <c r="C509" s="199">
        <v>32813760</v>
      </c>
      <c r="D509" s="199" t="s">
        <v>985</v>
      </c>
      <c r="E509" s="199" t="s">
        <v>901</v>
      </c>
      <c r="F509" s="200">
        <v>43556</v>
      </c>
      <c r="G509" s="200">
        <v>43751</v>
      </c>
      <c r="H509" s="199">
        <v>48719</v>
      </c>
      <c r="I509" s="199">
        <v>48719</v>
      </c>
      <c r="J509" s="199">
        <v>0.71</v>
      </c>
      <c r="K509" s="199">
        <f t="shared" si="7"/>
        <v>34.590000000000003</v>
      </c>
    </row>
    <row r="510" spans="2:11" x14ac:dyDescent="0.25">
      <c r="B510" s="198">
        <v>483</v>
      </c>
      <c r="C510" s="199">
        <v>32813814</v>
      </c>
      <c r="D510" s="199" t="s">
        <v>986</v>
      </c>
      <c r="E510" s="199" t="s">
        <v>884</v>
      </c>
      <c r="F510" s="200">
        <v>43560</v>
      </c>
      <c r="G510" s="200">
        <v>43646</v>
      </c>
      <c r="H510" s="199">
        <v>1337</v>
      </c>
      <c r="I510" s="199">
        <v>1337</v>
      </c>
      <c r="J510" s="199">
        <v>0.71</v>
      </c>
      <c r="K510" s="199">
        <f t="shared" si="7"/>
        <v>0.95</v>
      </c>
    </row>
    <row r="511" spans="2:11" x14ac:dyDescent="0.25">
      <c r="B511" s="198">
        <v>484</v>
      </c>
      <c r="C511" s="199">
        <v>32813814</v>
      </c>
      <c r="D511" s="199" t="s">
        <v>986</v>
      </c>
      <c r="E511" s="199" t="s">
        <v>885</v>
      </c>
      <c r="F511" s="200">
        <v>43560</v>
      </c>
      <c r="G511" s="200">
        <v>43646</v>
      </c>
      <c r="H511" s="199">
        <v>9996</v>
      </c>
      <c r="I511" s="199">
        <v>9996</v>
      </c>
      <c r="J511" s="199">
        <v>0.71</v>
      </c>
      <c r="K511" s="199">
        <f t="shared" si="7"/>
        <v>7.1</v>
      </c>
    </row>
    <row r="512" spans="2:11" x14ac:dyDescent="0.25">
      <c r="B512" s="198">
        <v>485</v>
      </c>
      <c r="C512" s="199">
        <v>32813814</v>
      </c>
      <c r="D512" s="199" t="s">
        <v>986</v>
      </c>
      <c r="E512" s="199" t="s">
        <v>878</v>
      </c>
      <c r="F512" s="200">
        <v>43560</v>
      </c>
      <c r="G512" s="200">
        <v>43646</v>
      </c>
      <c r="H512" s="199">
        <v>1509</v>
      </c>
      <c r="I512" s="199">
        <v>1509</v>
      </c>
      <c r="J512" s="199">
        <v>0.71</v>
      </c>
      <c r="K512" s="199">
        <f t="shared" si="7"/>
        <v>1.07</v>
      </c>
    </row>
    <row r="513" spans="2:11" x14ac:dyDescent="0.25">
      <c r="B513" s="198">
        <v>486</v>
      </c>
      <c r="C513" s="199">
        <v>32813814</v>
      </c>
      <c r="D513" s="199" t="s">
        <v>986</v>
      </c>
      <c r="E513" s="199" t="s">
        <v>886</v>
      </c>
      <c r="F513" s="200">
        <v>43560</v>
      </c>
      <c r="G513" s="200">
        <v>43646</v>
      </c>
      <c r="H513" s="199">
        <v>27930</v>
      </c>
      <c r="I513" s="199">
        <v>27930</v>
      </c>
      <c r="J513" s="199">
        <v>0.71</v>
      </c>
      <c r="K513" s="199">
        <f t="shared" si="7"/>
        <v>19.829999999999998</v>
      </c>
    </row>
    <row r="514" spans="2:11" x14ac:dyDescent="0.25">
      <c r="B514" s="198">
        <v>487</v>
      </c>
      <c r="C514" s="199">
        <v>32813814</v>
      </c>
      <c r="D514" s="199" t="s">
        <v>986</v>
      </c>
      <c r="E514" s="199" t="s">
        <v>887</v>
      </c>
      <c r="F514" s="200">
        <v>43560</v>
      </c>
      <c r="G514" s="200">
        <v>43646</v>
      </c>
      <c r="H514" s="199">
        <v>791</v>
      </c>
      <c r="I514" s="199">
        <v>791</v>
      </c>
      <c r="J514" s="199">
        <v>0.71</v>
      </c>
      <c r="K514" s="199">
        <f t="shared" si="7"/>
        <v>0.56000000000000005</v>
      </c>
    </row>
    <row r="515" spans="2:11" x14ac:dyDescent="0.25">
      <c r="B515" s="198">
        <v>488</v>
      </c>
      <c r="C515" s="199">
        <v>32813814</v>
      </c>
      <c r="D515" s="199" t="s">
        <v>986</v>
      </c>
      <c r="E515" s="199" t="s">
        <v>56</v>
      </c>
      <c r="F515" s="200">
        <v>43560</v>
      </c>
      <c r="G515" s="200">
        <v>43646</v>
      </c>
      <c r="H515" s="199">
        <v>15992</v>
      </c>
      <c r="I515" s="199">
        <v>15992</v>
      </c>
      <c r="J515" s="199">
        <v>0.71</v>
      </c>
      <c r="K515" s="199">
        <f t="shared" si="7"/>
        <v>11.35</v>
      </c>
    </row>
    <row r="516" spans="2:11" x14ac:dyDescent="0.25">
      <c r="B516" s="198">
        <v>489</v>
      </c>
      <c r="C516" s="199">
        <v>32813814</v>
      </c>
      <c r="D516" s="199" t="s">
        <v>986</v>
      </c>
      <c r="E516" s="199" t="s">
        <v>888</v>
      </c>
      <c r="F516" s="200">
        <v>43560</v>
      </c>
      <c r="G516" s="200">
        <v>43646</v>
      </c>
      <c r="H516" s="199">
        <v>16654</v>
      </c>
      <c r="I516" s="199">
        <v>16654</v>
      </c>
      <c r="J516" s="199">
        <v>0.71</v>
      </c>
      <c r="K516" s="199">
        <f t="shared" si="7"/>
        <v>11.82</v>
      </c>
    </row>
    <row r="517" spans="2:11" x14ac:dyDescent="0.25">
      <c r="B517" s="198">
        <v>490</v>
      </c>
      <c r="C517" s="199">
        <v>32813814</v>
      </c>
      <c r="D517" s="199" t="s">
        <v>986</v>
      </c>
      <c r="E517" s="199" t="s">
        <v>889</v>
      </c>
      <c r="F517" s="200">
        <v>43560</v>
      </c>
      <c r="G517" s="200">
        <v>43646</v>
      </c>
      <c r="H517" s="199">
        <v>6577</v>
      </c>
      <c r="I517" s="199">
        <v>6577</v>
      </c>
      <c r="J517" s="199">
        <v>0.71</v>
      </c>
      <c r="K517" s="199">
        <f t="shared" si="7"/>
        <v>4.67</v>
      </c>
    </row>
    <row r="518" spans="2:11" x14ac:dyDescent="0.25">
      <c r="B518" s="198">
        <v>491</v>
      </c>
      <c r="C518" s="199">
        <v>32813814</v>
      </c>
      <c r="D518" s="199" t="s">
        <v>986</v>
      </c>
      <c r="E518" s="199" t="s">
        <v>890</v>
      </c>
      <c r="F518" s="200">
        <v>43560</v>
      </c>
      <c r="G518" s="200">
        <v>43646</v>
      </c>
      <c r="H518" s="199">
        <v>26927</v>
      </c>
      <c r="I518" s="199">
        <v>26927</v>
      </c>
      <c r="J518" s="199">
        <v>0.71</v>
      </c>
      <c r="K518" s="199">
        <f t="shared" si="7"/>
        <v>19.12</v>
      </c>
    </row>
    <row r="519" spans="2:11" x14ac:dyDescent="0.25">
      <c r="B519" s="198">
        <v>492</v>
      </c>
      <c r="C519" s="199">
        <v>32813814</v>
      </c>
      <c r="D519" s="199" t="s">
        <v>986</v>
      </c>
      <c r="E519" s="199" t="s">
        <v>901</v>
      </c>
      <c r="F519" s="200">
        <v>43560</v>
      </c>
      <c r="G519" s="200">
        <v>43646</v>
      </c>
      <c r="H519" s="199">
        <v>1883</v>
      </c>
      <c r="I519" s="199">
        <v>1883</v>
      </c>
      <c r="J519" s="199">
        <v>0.71</v>
      </c>
      <c r="K519" s="199">
        <f t="shared" si="7"/>
        <v>1.34</v>
      </c>
    </row>
    <row r="520" spans="2:11" x14ac:dyDescent="0.25">
      <c r="B520" s="198">
        <v>493</v>
      </c>
      <c r="C520" s="199">
        <v>32813830</v>
      </c>
      <c r="D520" s="199" t="s">
        <v>987</v>
      </c>
      <c r="E520" s="199" t="s">
        <v>884</v>
      </c>
      <c r="F520" s="200">
        <v>43564</v>
      </c>
      <c r="G520" s="200">
        <v>43646</v>
      </c>
      <c r="H520" s="199">
        <v>491</v>
      </c>
      <c r="I520" s="199">
        <v>491</v>
      </c>
      <c r="J520" s="199">
        <v>0.71</v>
      </c>
      <c r="K520" s="199">
        <f t="shared" si="7"/>
        <v>0.35</v>
      </c>
    </row>
    <row r="521" spans="2:11" x14ac:dyDescent="0.25">
      <c r="B521" s="198">
        <v>494</v>
      </c>
      <c r="C521" s="199">
        <v>32813830</v>
      </c>
      <c r="D521" s="199" t="s">
        <v>987</v>
      </c>
      <c r="E521" s="199" t="s">
        <v>885</v>
      </c>
      <c r="F521" s="200">
        <v>43564</v>
      </c>
      <c r="G521" s="200">
        <v>43646</v>
      </c>
      <c r="H521" s="199">
        <v>3127</v>
      </c>
      <c r="I521" s="199">
        <v>3127</v>
      </c>
      <c r="J521" s="199">
        <v>0.71</v>
      </c>
      <c r="K521" s="199">
        <f t="shared" si="7"/>
        <v>2.2200000000000002</v>
      </c>
    </row>
    <row r="522" spans="2:11" x14ac:dyDescent="0.25">
      <c r="B522" s="198">
        <v>495</v>
      </c>
      <c r="C522" s="199">
        <v>32813830</v>
      </c>
      <c r="D522" s="199" t="s">
        <v>987</v>
      </c>
      <c r="E522" s="199" t="s">
        <v>877</v>
      </c>
      <c r="F522" s="200">
        <v>43564</v>
      </c>
      <c r="G522" s="200">
        <v>43646</v>
      </c>
      <c r="H522" s="199">
        <v>1534</v>
      </c>
      <c r="I522" s="199">
        <v>1534</v>
      </c>
      <c r="J522" s="199">
        <v>0.71</v>
      </c>
      <c r="K522" s="199">
        <f t="shared" si="7"/>
        <v>1.0900000000000001</v>
      </c>
    </row>
    <row r="523" spans="2:11" x14ac:dyDescent="0.25">
      <c r="B523" s="198">
        <v>496</v>
      </c>
      <c r="C523" s="199">
        <v>32813830</v>
      </c>
      <c r="D523" s="199" t="s">
        <v>987</v>
      </c>
      <c r="E523" s="199" t="s">
        <v>878</v>
      </c>
      <c r="F523" s="200">
        <v>43564</v>
      </c>
      <c r="G523" s="200">
        <v>43646</v>
      </c>
      <c r="H523" s="199">
        <v>521</v>
      </c>
      <c r="I523" s="199">
        <v>521</v>
      </c>
      <c r="J523" s="199">
        <v>0.71</v>
      </c>
      <c r="K523" s="199">
        <f t="shared" si="7"/>
        <v>0.37</v>
      </c>
    </row>
    <row r="524" spans="2:11" x14ac:dyDescent="0.25">
      <c r="B524" s="198">
        <v>497</v>
      </c>
      <c r="C524" s="199">
        <v>32813830</v>
      </c>
      <c r="D524" s="199" t="s">
        <v>987</v>
      </c>
      <c r="E524" s="199" t="s">
        <v>886</v>
      </c>
      <c r="F524" s="200">
        <v>43564</v>
      </c>
      <c r="G524" s="200">
        <v>43646</v>
      </c>
      <c r="H524" s="199">
        <v>10639</v>
      </c>
      <c r="I524" s="199">
        <v>10639</v>
      </c>
      <c r="J524" s="199">
        <v>0.71</v>
      </c>
      <c r="K524" s="199">
        <f t="shared" si="7"/>
        <v>7.55</v>
      </c>
    </row>
    <row r="525" spans="2:11" x14ac:dyDescent="0.25">
      <c r="B525" s="198">
        <v>498</v>
      </c>
      <c r="C525" s="199">
        <v>32813830</v>
      </c>
      <c r="D525" s="199" t="s">
        <v>987</v>
      </c>
      <c r="E525" s="199" t="s">
        <v>887</v>
      </c>
      <c r="F525" s="200">
        <v>43564</v>
      </c>
      <c r="G525" s="200">
        <v>43646</v>
      </c>
      <c r="H525" s="199">
        <v>230</v>
      </c>
      <c r="I525" s="199">
        <v>230</v>
      </c>
      <c r="J525" s="199">
        <v>0.71</v>
      </c>
      <c r="K525" s="199">
        <f t="shared" si="7"/>
        <v>0.16</v>
      </c>
    </row>
    <row r="526" spans="2:11" x14ac:dyDescent="0.25">
      <c r="B526" s="198">
        <v>499</v>
      </c>
      <c r="C526" s="199">
        <v>32813830</v>
      </c>
      <c r="D526" s="199" t="s">
        <v>987</v>
      </c>
      <c r="E526" s="199" t="s">
        <v>879</v>
      </c>
      <c r="F526" s="200">
        <v>43564</v>
      </c>
      <c r="G526" s="200">
        <v>43646</v>
      </c>
      <c r="H526" s="199">
        <v>1911</v>
      </c>
      <c r="I526" s="199">
        <v>1911</v>
      </c>
      <c r="J526" s="199">
        <v>0.71</v>
      </c>
      <c r="K526" s="199">
        <f t="shared" si="7"/>
        <v>1.36</v>
      </c>
    </row>
    <row r="527" spans="2:11" x14ac:dyDescent="0.25">
      <c r="B527" s="198">
        <v>500</v>
      </c>
      <c r="C527" s="199">
        <v>32813830</v>
      </c>
      <c r="D527" s="199" t="s">
        <v>987</v>
      </c>
      <c r="E527" s="199" t="s">
        <v>880</v>
      </c>
      <c r="F527" s="200">
        <v>43564</v>
      </c>
      <c r="G527" s="200">
        <v>43646</v>
      </c>
      <c r="H527" s="199">
        <v>8703</v>
      </c>
      <c r="I527" s="199">
        <v>8703</v>
      </c>
      <c r="J527" s="199">
        <v>0.71</v>
      </c>
      <c r="K527" s="199">
        <f t="shared" si="7"/>
        <v>6.18</v>
      </c>
    </row>
    <row r="528" spans="2:11" x14ac:dyDescent="0.25">
      <c r="B528" s="198">
        <v>501</v>
      </c>
      <c r="C528" s="199">
        <v>32813830</v>
      </c>
      <c r="D528" s="199" t="s">
        <v>987</v>
      </c>
      <c r="E528" s="199" t="s">
        <v>881</v>
      </c>
      <c r="F528" s="200">
        <v>43564</v>
      </c>
      <c r="G528" s="200">
        <v>43646</v>
      </c>
      <c r="H528" s="199">
        <v>7462</v>
      </c>
      <c r="I528" s="199">
        <v>7462</v>
      </c>
      <c r="J528" s="199">
        <v>0.71</v>
      </c>
      <c r="K528" s="199">
        <f t="shared" si="7"/>
        <v>5.3</v>
      </c>
    </row>
    <row r="529" spans="2:11" x14ac:dyDescent="0.25">
      <c r="B529" s="198">
        <v>502</v>
      </c>
      <c r="C529" s="199">
        <v>32813830</v>
      </c>
      <c r="D529" s="199" t="s">
        <v>987</v>
      </c>
      <c r="E529" s="199" t="s">
        <v>56</v>
      </c>
      <c r="F529" s="200">
        <v>43564</v>
      </c>
      <c r="G529" s="200">
        <v>43646</v>
      </c>
      <c r="H529" s="199">
        <v>5359</v>
      </c>
      <c r="I529" s="199">
        <v>5359</v>
      </c>
      <c r="J529" s="199">
        <v>0.71</v>
      </c>
      <c r="K529" s="199">
        <f t="shared" si="7"/>
        <v>3.8</v>
      </c>
    </row>
    <row r="530" spans="2:11" x14ac:dyDescent="0.25">
      <c r="B530" s="198">
        <v>503</v>
      </c>
      <c r="C530" s="199">
        <v>32813830</v>
      </c>
      <c r="D530" s="199" t="s">
        <v>987</v>
      </c>
      <c r="E530" s="199" t="s">
        <v>888</v>
      </c>
      <c r="F530" s="200">
        <v>43564</v>
      </c>
      <c r="G530" s="200">
        <v>43646</v>
      </c>
      <c r="H530" s="199">
        <v>7455</v>
      </c>
      <c r="I530" s="199">
        <v>7455</v>
      </c>
      <c r="J530" s="199">
        <v>0.71</v>
      </c>
      <c r="K530" s="199">
        <f t="shared" si="7"/>
        <v>5.29</v>
      </c>
    </row>
    <row r="531" spans="2:11" x14ac:dyDescent="0.25">
      <c r="B531" s="198">
        <v>504</v>
      </c>
      <c r="C531" s="199">
        <v>32813830</v>
      </c>
      <c r="D531" s="199" t="s">
        <v>987</v>
      </c>
      <c r="E531" s="199" t="s">
        <v>889</v>
      </c>
      <c r="F531" s="200">
        <v>43564</v>
      </c>
      <c r="G531" s="200">
        <v>43646</v>
      </c>
      <c r="H531" s="199">
        <v>3076</v>
      </c>
      <c r="I531" s="199">
        <v>3076</v>
      </c>
      <c r="J531" s="199">
        <v>0.71</v>
      </c>
      <c r="K531" s="199">
        <f t="shared" si="7"/>
        <v>2.1800000000000002</v>
      </c>
    </row>
    <row r="532" spans="2:11" x14ac:dyDescent="0.25">
      <c r="B532" s="198">
        <v>505</v>
      </c>
      <c r="C532" s="199">
        <v>32813830</v>
      </c>
      <c r="D532" s="199" t="s">
        <v>987</v>
      </c>
      <c r="E532" s="199" t="s">
        <v>890</v>
      </c>
      <c r="F532" s="200">
        <v>43564</v>
      </c>
      <c r="G532" s="200">
        <v>43646</v>
      </c>
      <c r="H532" s="199">
        <v>7086</v>
      </c>
      <c r="I532" s="199">
        <v>7086</v>
      </c>
      <c r="J532" s="199">
        <v>0.71</v>
      </c>
      <c r="K532" s="199">
        <f t="shared" si="7"/>
        <v>5.03</v>
      </c>
    </row>
    <row r="533" spans="2:11" x14ac:dyDescent="0.25">
      <c r="B533" s="198">
        <v>506</v>
      </c>
      <c r="C533" s="199">
        <v>32813830</v>
      </c>
      <c r="D533" s="199" t="s">
        <v>987</v>
      </c>
      <c r="E533" s="199" t="s">
        <v>891</v>
      </c>
      <c r="F533" s="200">
        <v>43564</v>
      </c>
      <c r="G533" s="200">
        <v>43646</v>
      </c>
      <c r="H533" s="199">
        <v>11129</v>
      </c>
      <c r="I533" s="199">
        <v>11129</v>
      </c>
      <c r="J533" s="199">
        <v>0.71</v>
      </c>
      <c r="K533" s="199">
        <f t="shared" si="7"/>
        <v>7.9</v>
      </c>
    </row>
    <row r="534" spans="2:11" x14ac:dyDescent="0.25">
      <c r="B534" s="198">
        <v>507</v>
      </c>
      <c r="C534" s="199">
        <v>32972992</v>
      </c>
      <c r="D534" s="199" t="s">
        <v>988</v>
      </c>
      <c r="E534" s="199" t="s">
        <v>890</v>
      </c>
      <c r="F534" s="200">
        <v>43556</v>
      </c>
      <c r="G534" s="200">
        <v>43632</v>
      </c>
      <c r="H534" s="199">
        <v>108756</v>
      </c>
      <c r="I534" s="199">
        <v>108756</v>
      </c>
      <c r="J534" s="199">
        <v>0.71</v>
      </c>
      <c r="K534" s="199">
        <f t="shared" si="7"/>
        <v>77.22</v>
      </c>
    </row>
    <row r="535" spans="2:11" x14ac:dyDescent="0.25">
      <c r="B535" s="198">
        <v>508</v>
      </c>
      <c r="C535" s="199">
        <v>32973218</v>
      </c>
      <c r="D535" s="199" t="s">
        <v>989</v>
      </c>
      <c r="E535" s="199" t="s">
        <v>886</v>
      </c>
      <c r="F535" s="200">
        <v>43556</v>
      </c>
      <c r="G535" s="200">
        <v>43632</v>
      </c>
      <c r="H535" s="199">
        <v>52416</v>
      </c>
      <c r="I535" s="199">
        <v>52416</v>
      </c>
      <c r="J535" s="199">
        <v>0.71</v>
      </c>
      <c r="K535" s="199">
        <f t="shared" si="7"/>
        <v>37.22</v>
      </c>
    </row>
    <row r="536" spans="2:11" x14ac:dyDescent="0.25">
      <c r="B536" s="198">
        <v>509</v>
      </c>
      <c r="C536" s="199">
        <v>32992113</v>
      </c>
      <c r="D536" s="199" t="s">
        <v>990</v>
      </c>
      <c r="E536" s="199" t="s">
        <v>919</v>
      </c>
      <c r="F536" s="200">
        <v>43570</v>
      </c>
      <c r="G536" s="200">
        <v>43646</v>
      </c>
      <c r="H536" s="199">
        <v>453064</v>
      </c>
      <c r="I536" s="199">
        <v>453064</v>
      </c>
      <c r="J536" s="199">
        <v>0.71</v>
      </c>
      <c r="K536" s="199">
        <f t="shared" si="7"/>
        <v>321.68</v>
      </c>
    </row>
    <row r="537" spans="2:11" x14ac:dyDescent="0.25">
      <c r="B537" s="198">
        <v>510</v>
      </c>
      <c r="C537" s="199">
        <v>32992113</v>
      </c>
      <c r="D537" s="199" t="s">
        <v>990</v>
      </c>
      <c r="E537" s="199" t="s">
        <v>920</v>
      </c>
      <c r="F537" s="200">
        <v>43570</v>
      </c>
      <c r="G537" s="200">
        <v>43646</v>
      </c>
      <c r="H537" s="199">
        <v>163641</v>
      </c>
      <c r="I537" s="199">
        <v>163641</v>
      </c>
      <c r="J537" s="199">
        <v>0.71</v>
      </c>
      <c r="K537" s="199">
        <f t="shared" si="7"/>
        <v>116.19</v>
      </c>
    </row>
    <row r="538" spans="2:11" x14ac:dyDescent="0.25">
      <c r="B538" s="198">
        <v>511</v>
      </c>
      <c r="C538" s="199">
        <v>32992113</v>
      </c>
      <c r="D538" s="199" t="s">
        <v>990</v>
      </c>
      <c r="E538" s="199" t="s">
        <v>894</v>
      </c>
      <c r="F538" s="200">
        <v>43570</v>
      </c>
      <c r="G538" s="200">
        <v>43646</v>
      </c>
      <c r="H538" s="199">
        <v>402</v>
      </c>
      <c r="I538" s="199">
        <v>402</v>
      </c>
      <c r="J538" s="199">
        <v>0.71</v>
      </c>
      <c r="K538" s="199">
        <f t="shared" si="7"/>
        <v>0.28999999999999998</v>
      </c>
    </row>
    <row r="539" spans="2:11" x14ac:dyDescent="0.25">
      <c r="B539" s="198">
        <v>512</v>
      </c>
      <c r="C539" s="199">
        <v>33001023</v>
      </c>
      <c r="D539" s="199" t="s">
        <v>991</v>
      </c>
      <c r="E539" s="199" t="s">
        <v>885</v>
      </c>
      <c r="F539" s="200">
        <v>43586</v>
      </c>
      <c r="G539" s="200">
        <v>43646</v>
      </c>
      <c r="H539" s="199">
        <v>156673</v>
      </c>
      <c r="I539" s="199">
        <v>156673</v>
      </c>
      <c r="J539" s="199">
        <v>0.71</v>
      </c>
      <c r="K539" s="199">
        <f t="shared" si="7"/>
        <v>111.24</v>
      </c>
    </row>
    <row r="540" spans="2:11" x14ac:dyDescent="0.25">
      <c r="B540" s="198">
        <v>513</v>
      </c>
      <c r="C540" s="199">
        <v>33001023</v>
      </c>
      <c r="D540" s="199" t="s">
        <v>991</v>
      </c>
      <c r="E540" s="199" t="s">
        <v>886</v>
      </c>
      <c r="F540" s="200">
        <v>43586</v>
      </c>
      <c r="G540" s="200">
        <v>43646</v>
      </c>
      <c r="H540" s="199">
        <v>259309</v>
      </c>
      <c r="I540" s="199">
        <v>259309</v>
      </c>
      <c r="J540" s="199">
        <v>0.71</v>
      </c>
      <c r="K540" s="199">
        <f t="shared" ref="K540:K603" si="8">ROUND(I540*(J540/1000),2)</f>
        <v>184.11</v>
      </c>
    </row>
    <row r="541" spans="2:11" x14ac:dyDescent="0.25">
      <c r="B541" s="198">
        <v>514</v>
      </c>
      <c r="C541" s="199">
        <v>33001023</v>
      </c>
      <c r="D541" s="199" t="s">
        <v>991</v>
      </c>
      <c r="E541" s="199" t="s">
        <v>880</v>
      </c>
      <c r="F541" s="200">
        <v>43586</v>
      </c>
      <c r="G541" s="200">
        <v>43646</v>
      </c>
      <c r="H541" s="199">
        <v>222117</v>
      </c>
      <c r="I541" s="199">
        <v>222117</v>
      </c>
      <c r="J541" s="199">
        <v>0.71</v>
      </c>
      <c r="K541" s="199">
        <f t="shared" si="8"/>
        <v>157.69999999999999</v>
      </c>
    </row>
    <row r="542" spans="2:11" x14ac:dyDescent="0.25">
      <c r="B542" s="198">
        <v>515</v>
      </c>
      <c r="C542" s="199">
        <v>33001023</v>
      </c>
      <c r="D542" s="199" t="s">
        <v>991</v>
      </c>
      <c r="E542" s="199" t="s">
        <v>881</v>
      </c>
      <c r="F542" s="200">
        <v>43586</v>
      </c>
      <c r="G542" s="200">
        <v>43646</v>
      </c>
      <c r="H542" s="199">
        <v>167001</v>
      </c>
      <c r="I542" s="199">
        <v>167001</v>
      </c>
      <c r="J542" s="199">
        <v>0.71</v>
      </c>
      <c r="K542" s="199">
        <f t="shared" si="8"/>
        <v>118.57</v>
      </c>
    </row>
    <row r="543" spans="2:11" x14ac:dyDescent="0.25">
      <c r="B543" s="198">
        <v>516</v>
      </c>
      <c r="C543" s="199">
        <v>33001023</v>
      </c>
      <c r="D543" s="199" t="s">
        <v>991</v>
      </c>
      <c r="E543" s="199" t="s">
        <v>56</v>
      </c>
      <c r="F543" s="200">
        <v>43586</v>
      </c>
      <c r="G543" s="200">
        <v>43646</v>
      </c>
      <c r="H543" s="199">
        <v>221460</v>
      </c>
      <c r="I543" s="199">
        <v>221460</v>
      </c>
      <c r="J543" s="199">
        <v>0.71</v>
      </c>
      <c r="K543" s="199">
        <f t="shared" si="8"/>
        <v>157.24</v>
      </c>
    </row>
    <row r="544" spans="2:11" x14ac:dyDescent="0.25">
      <c r="B544" s="198">
        <v>517</v>
      </c>
      <c r="C544" s="199">
        <v>33001023</v>
      </c>
      <c r="D544" s="199" t="s">
        <v>991</v>
      </c>
      <c r="E544" s="199" t="s">
        <v>890</v>
      </c>
      <c r="F544" s="200">
        <v>43586</v>
      </c>
      <c r="G544" s="200">
        <v>43646</v>
      </c>
      <c r="H544" s="199">
        <v>366774</v>
      </c>
      <c r="I544" s="199">
        <v>366774</v>
      </c>
      <c r="J544" s="199">
        <v>0.71</v>
      </c>
      <c r="K544" s="199">
        <f t="shared" si="8"/>
        <v>260.41000000000003</v>
      </c>
    </row>
    <row r="545" spans="2:11" x14ac:dyDescent="0.25">
      <c r="B545" s="198">
        <v>518</v>
      </c>
      <c r="C545" s="199">
        <v>33001023</v>
      </c>
      <c r="D545" s="199" t="s">
        <v>991</v>
      </c>
      <c r="E545" s="199" t="s">
        <v>891</v>
      </c>
      <c r="F545" s="200">
        <v>43586</v>
      </c>
      <c r="G545" s="200">
        <v>43646</v>
      </c>
      <c r="H545" s="199">
        <v>284340</v>
      </c>
      <c r="I545" s="199">
        <v>284340</v>
      </c>
      <c r="J545" s="199">
        <v>0.71</v>
      </c>
      <c r="K545" s="199">
        <f t="shared" si="8"/>
        <v>201.88</v>
      </c>
    </row>
    <row r="546" spans="2:11" x14ac:dyDescent="0.25">
      <c r="B546" s="198">
        <v>519</v>
      </c>
      <c r="C546" s="199">
        <v>33017253</v>
      </c>
      <c r="D546" s="199" t="s">
        <v>992</v>
      </c>
      <c r="E546" s="199" t="s">
        <v>886</v>
      </c>
      <c r="F546" s="200">
        <v>43569</v>
      </c>
      <c r="G546" s="200">
        <v>43646</v>
      </c>
      <c r="H546" s="199">
        <v>512090</v>
      </c>
      <c r="I546" s="199">
        <v>512090</v>
      </c>
      <c r="J546" s="199">
        <v>0.71</v>
      </c>
      <c r="K546" s="199">
        <f t="shared" si="8"/>
        <v>363.58</v>
      </c>
    </row>
    <row r="547" spans="2:11" x14ac:dyDescent="0.25">
      <c r="B547" s="198">
        <v>520</v>
      </c>
      <c r="C547" s="199">
        <v>33022178</v>
      </c>
      <c r="D547" s="199" t="s">
        <v>993</v>
      </c>
      <c r="E547" s="199" t="s">
        <v>889</v>
      </c>
      <c r="F547" s="200">
        <v>43559</v>
      </c>
      <c r="G547" s="200">
        <v>43625</v>
      </c>
      <c r="H547" s="199">
        <v>2893234</v>
      </c>
      <c r="I547" s="199">
        <v>2893234</v>
      </c>
      <c r="J547" s="199">
        <v>0.71</v>
      </c>
      <c r="K547" s="199">
        <f t="shared" si="8"/>
        <v>2054.1999999999998</v>
      </c>
    </row>
    <row r="548" spans="2:11" x14ac:dyDescent="0.25">
      <c r="B548" s="198">
        <v>521</v>
      </c>
      <c r="C548" s="199">
        <v>33027438</v>
      </c>
      <c r="D548" s="199" t="s">
        <v>994</v>
      </c>
      <c r="E548" s="199" t="s">
        <v>884</v>
      </c>
      <c r="F548" s="200">
        <v>43558</v>
      </c>
      <c r="G548" s="200">
        <v>43646</v>
      </c>
      <c r="H548" s="199">
        <v>5568</v>
      </c>
      <c r="I548" s="199">
        <v>5568</v>
      </c>
      <c r="J548" s="199">
        <v>0.71</v>
      </c>
      <c r="K548" s="199">
        <f t="shared" si="8"/>
        <v>3.95</v>
      </c>
    </row>
    <row r="549" spans="2:11" x14ac:dyDescent="0.25">
      <c r="B549" s="198">
        <v>522</v>
      </c>
      <c r="C549" s="199">
        <v>33027438</v>
      </c>
      <c r="D549" s="199" t="s">
        <v>994</v>
      </c>
      <c r="E549" s="199" t="s">
        <v>885</v>
      </c>
      <c r="F549" s="200">
        <v>43558</v>
      </c>
      <c r="G549" s="200">
        <v>43646</v>
      </c>
      <c r="H549" s="199">
        <v>32443</v>
      </c>
      <c r="I549" s="199">
        <v>32443</v>
      </c>
      <c r="J549" s="199">
        <v>0.71</v>
      </c>
      <c r="K549" s="199">
        <f t="shared" si="8"/>
        <v>23.03</v>
      </c>
    </row>
    <row r="550" spans="2:11" x14ac:dyDescent="0.25">
      <c r="B550" s="198">
        <v>523</v>
      </c>
      <c r="C550" s="199">
        <v>33027438</v>
      </c>
      <c r="D550" s="199" t="s">
        <v>994</v>
      </c>
      <c r="E550" s="199" t="s">
        <v>886</v>
      </c>
      <c r="F550" s="200">
        <v>43558</v>
      </c>
      <c r="G550" s="200">
        <v>43646</v>
      </c>
      <c r="H550" s="199">
        <v>94401</v>
      </c>
      <c r="I550" s="199">
        <v>94401</v>
      </c>
      <c r="J550" s="199">
        <v>0.71</v>
      </c>
      <c r="K550" s="199">
        <f t="shared" si="8"/>
        <v>67.02</v>
      </c>
    </row>
    <row r="551" spans="2:11" x14ac:dyDescent="0.25">
      <c r="B551" s="198">
        <v>524</v>
      </c>
      <c r="C551" s="199">
        <v>33027438</v>
      </c>
      <c r="D551" s="199" t="s">
        <v>994</v>
      </c>
      <c r="E551" s="199" t="s">
        <v>56</v>
      </c>
      <c r="F551" s="200">
        <v>43558</v>
      </c>
      <c r="G551" s="200">
        <v>43646</v>
      </c>
      <c r="H551" s="199">
        <v>43845</v>
      </c>
      <c r="I551" s="199">
        <v>43845</v>
      </c>
      <c r="J551" s="199">
        <v>0.71</v>
      </c>
      <c r="K551" s="199">
        <f t="shared" si="8"/>
        <v>31.13</v>
      </c>
    </row>
    <row r="552" spans="2:11" x14ac:dyDescent="0.25">
      <c r="B552" s="198">
        <v>525</v>
      </c>
      <c r="C552" s="199">
        <v>33027438</v>
      </c>
      <c r="D552" s="199" t="s">
        <v>994</v>
      </c>
      <c r="E552" s="199" t="s">
        <v>889</v>
      </c>
      <c r="F552" s="200">
        <v>43558</v>
      </c>
      <c r="G552" s="200">
        <v>43646</v>
      </c>
      <c r="H552" s="199">
        <v>24720</v>
      </c>
      <c r="I552" s="199">
        <v>24720</v>
      </c>
      <c r="J552" s="199">
        <v>0.71</v>
      </c>
      <c r="K552" s="199">
        <f t="shared" si="8"/>
        <v>17.55</v>
      </c>
    </row>
    <row r="553" spans="2:11" x14ac:dyDescent="0.25">
      <c r="B553" s="198">
        <v>526</v>
      </c>
      <c r="C553" s="199">
        <v>33027438</v>
      </c>
      <c r="D553" s="199" t="s">
        <v>994</v>
      </c>
      <c r="E553" s="199" t="s">
        <v>890</v>
      </c>
      <c r="F553" s="200">
        <v>43558</v>
      </c>
      <c r="G553" s="200">
        <v>43646</v>
      </c>
      <c r="H553" s="199">
        <v>68708</v>
      </c>
      <c r="I553" s="199">
        <v>68708</v>
      </c>
      <c r="J553" s="199">
        <v>0.71</v>
      </c>
      <c r="K553" s="199">
        <f t="shared" si="8"/>
        <v>48.78</v>
      </c>
    </row>
    <row r="554" spans="2:11" x14ac:dyDescent="0.25">
      <c r="B554" s="198">
        <v>527</v>
      </c>
      <c r="C554" s="199">
        <v>33035716</v>
      </c>
      <c r="D554" s="199" t="s">
        <v>995</v>
      </c>
      <c r="E554" s="199" t="s">
        <v>885</v>
      </c>
      <c r="F554" s="200">
        <v>43559</v>
      </c>
      <c r="G554" s="200">
        <v>43646</v>
      </c>
      <c r="H554" s="199">
        <v>18224</v>
      </c>
      <c r="I554" s="199">
        <v>18224</v>
      </c>
      <c r="J554" s="199">
        <v>0.71</v>
      </c>
      <c r="K554" s="199">
        <f t="shared" si="8"/>
        <v>12.94</v>
      </c>
    </row>
    <row r="555" spans="2:11" x14ac:dyDescent="0.25">
      <c r="B555" s="198">
        <v>528</v>
      </c>
      <c r="C555" s="199">
        <v>33035716</v>
      </c>
      <c r="D555" s="199" t="s">
        <v>995</v>
      </c>
      <c r="E555" s="199" t="s">
        <v>886</v>
      </c>
      <c r="F555" s="200">
        <v>43559</v>
      </c>
      <c r="G555" s="200">
        <v>43646</v>
      </c>
      <c r="H555" s="199">
        <v>227885</v>
      </c>
      <c r="I555" s="199">
        <v>227885</v>
      </c>
      <c r="J555" s="199">
        <v>0.71</v>
      </c>
      <c r="K555" s="199">
        <f t="shared" si="8"/>
        <v>161.80000000000001</v>
      </c>
    </row>
    <row r="556" spans="2:11" x14ac:dyDescent="0.25">
      <c r="B556" s="198">
        <v>529</v>
      </c>
      <c r="C556" s="199">
        <v>33035716</v>
      </c>
      <c r="D556" s="199" t="s">
        <v>995</v>
      </c>
      <c r="E556" s="199" t="s">
        <v>889</v>
      </c>
      <c r="F556" s="200">
        <v>43559</v>
      </c>
      <c r="G556" s="200">
        <v>43646</v>
      </c>
      <c r="H556" s="199">
        <v>49595</v>
      </c>
      <c r="I556" s="199">
        <v>49595</v>
      </c>
      <c r="J556" s="199">
        <v>0.71</v>
      </c>
      <c r="K556" s="199">
        <f t="shared" si="8"/>
        <v>35.21</v>
      </c>
    </row>
    <row r="557" spans="2:11" x14ac:dyDescent="0.25">
      <c r="B557" s="198">
        <v>530</v>
      </c>
      <c r="C557" s="199">
        <v>33035716</v>
      </c>
      <c r="D557" s="199" t="s">
        <v>995</v>
      </c>
      <c r="E557" s="199" t="s">
        <v>901</v>
      </c>
      <c r="F557" s="200">
        <v>43559</v>
      </c>
      <c r="G557" s="200">
        <v>43646</v>
      </c>
      <c r="H557" s="199">
        <v>27574</v>
      </c>
      <c r="I557" s="199">
        <v>27574</v>
      </c>
      <c r="J557" s="199">
        <v>0.71</v>
      </c>
      <c r="K557" s="199">
        <f t="shared" si="8"/>
        <v>19.579999999999998</v>
      </c>
    </row>
    <row r="558" spans="2:11" x14ac:dyDescent="0.25">
      <c r="B558" s="198">
        <v>531</v>
      </c>
      <c r="C558" s="199">
        <v>33041994</v>
      </c>
      <c r="D558" s="199" t="s">
        <v>996</v>
      </c>
      <c r="E558" s="199" t="s">
        <v>884</v>
      </c>
      <c r="F558" s="200">
        <v>43559</v>
      </c>
      <c r="G558" s="200">
        <v>43625</v>
      </c>
      <c r="H558" s="199">
        <v>36534</v>
      </c>
      <c r="I558" s="199">
        <v>36534</v>
      </c>
      <c r="J558" s="199">
        <v>0.71</v>
      </c>
      <c r="K558" s="199">
        <f t="shared" si="8"/>
        <v>25.94</v>
      </c>
    </row>
    <row r="559" spans="2:11" x14ac:dyDescent="0.25">
      <c r="B559" s="198">
        <v>532</v>
      </c>
      <c r="C559" s="199">
        <v>33041994</v>
      </c>
      <c r="D559" s="199" t="s">
        <v>996</v>
      </c>
      <c r="E559" s="199" t="s">
        <v>886</v>
      </c>
      <c r="F559" s="200">
        <v>43559</v>
      </c>
      <c r="G559" s="200">
        <v>43625</v>
      </c>
      <c r="H559" s="199">
        <v>475422</v>
      </c>
      <c r="I559" s="199">
        <v>475422</v>
      </c>
      <c r="J559" s="199">
        <v>0.71</v>
      </c>
      <c r="K559" s="199">
        <f t="shared" si="8"/>
        <v>337.55</v>
      </c>
    </row>
    <row r="560" spans="2:11" x14ac:dyDescent="0.25">
      <c r="B560" s="198">
        <v>533</v>
      </c>
      <c r="C560" s="199">
        <v>33041994</v>
      </c>
      <c r="D560" s="199" t="s">
        <v>996</v>
      </c>
      <c r="E560" s="199" t="s">
        <v>880</v>
      </c>
      <c r="F560" s="200">
        <v>43559</v>
      </c>
      <c r="G560" s="200">
        <v>43625</v>
      </c>
      <c r="H560" s="199">
        <v>483966</v>
      </c>
      <c r="I560" s="199">
        <v>483966</v>
      </c>
      <c r="J560" s="199">
        <v>0.71</v>
      </c>
      <c r="K560" s="199">
        <f t="shared" si="8"/>
        <v>343.62</v>
      </c>
    </row>
    <row r="561" spans="2:11" x14ac:dyDescent="0.25">
      <c r="B561" s="198">
        <v>534</v>
      </c>
      <c r="C561" s="199">
        <v>33041994</v>
      </c>
      <c r="D561" s="199" t="s">
        <v>996</v>
      </c>
      <c r="E561" s="199" t="s">
        <v>881</v>
      </c>
      <c r="F561" s="200">
        <v>43559</v>
      </c>
      <c r="G561" s="200">
        <v>43625</v>
      </c>
      <c r="H561" s="199">
        <v>419870</v>
      </c>
      <c r="I561" s="199">
        <v>419870</v>
      </c>
      <c r="J561" s="199">
        <v>0.71</v>
      </c>
      <c r="K561" s="199">
        <f t="shared" si="8"/>
        <v>298.11</v>
      </c>
    </row>
    <row r="562" spans="2:11" x14ac:dyDescent="0.25">
      <c r="B562" s="198">
        <v>535</v>
      </c>
      <c r="C562" s="199">
        <v>33041994</v>
      </c>
      <c r="D562" s="199" t="s">
        <v>996</v>
      </c>
      <c r="E562" s="199" t="s">
        <v>889</v>
      </c>
      <c r="F562" s="200">
        <v>43559</v>
      </c>
      <c r="G562" s="200">
        <v>43625</v>
      </c>
      <c r="H562" s="199">
        <v>141823</v>
      </c>
      <c r="I562" s="199">
        <v>141823</v>
      </c>
      <c r="J562" s="199">
        <v>0.71</v>
      </c>
      <c r="K562" s="199">
        <f t="shared" si="8"/>
        <v>100.69</v>
      </c>
    </row>
    <row r="563" spans="2:11" x14ac:dyDescent="0.25">
      <c r="B563" s="198">
        <v>536</v>
      </c>
      <c r="C563" s="199">
        <v>33041994</v>
      </c>
      <c r="D563" s="199" t="s">
        <v>996</v>
      </c>
      <c r="E563" s="199" t="s">
        <v>890</v>
      </c>
      <c r="F563" s="200">
        <v>43559</v>
      </c>
      <c r="G563" s="200">
        <v>43625</v>
      </c>
      <c r="H563" s="199">
        <v>872729</v>
      </c>
      <c r="I563" s="199">
        <v>872729</v>
      </c>
      <c r="J563" s="199">
        <v>0.71</v>
      </c>
      <c r="K563" s="199">
        <f t="shared" si="8"/>
        <v>619.64</v>
      </c>
    </row>
    <row r="564" spans="2:11" x14ac:dyDescent="0.25">
      <c r="B564" s="198">
        <v>537</v>
      </c>
      <c r="C564" s="199">
        <v>33041994</v>
      </c>
      <c r="D564" s="199" t="s">
        <v>996</v>
      </c>
      <c r="E564" s="199" t="s">
        <v>891</v>
      </c>
      <c r="F564" s="200">
        <v>43559</v>
      </c>
      <c r="G564" s="200">
        <v>43625</v>
      </c>
      <c r="H564" s="199">
        <v>442776</v>
      </c>
      <c r="I564" s="199">
        <v>442776</v>
      </c>
      <c r="J564" s="199">
        <v>0.71</v>
      </c>
      <c r="K564" s="199">
        <f t="shared" si="8"/>
        <v>314.37</v>
      </c>
    </row>
    <row r="565" spans="2:11" x14ac:dyDescent="0.25">
      <c r="B565" s="198">
        <v>538</v>
      </c>
      <c r="C565" s="199">
        <v>33041994</v>
      </c>
      <c r="D565" s="199" t="s">
        <v>996</v>
      </c>
      <c r="E565" s="199" t="s">
        <v>901</v>
      </c>
      <c r="F565" s="200">
        <v>43559</v>
      </c>
      <c r="G565" s="200">
        <v>43625</v>
      </c>
      <c r="H565" s="199">
        <v>42542</v>
      </c>
      <c r="I565" s="199">
        <v>42542</v>
      </c>
      <c r="J565" s="199">
        <v>0.71</v>
      </c>
      <c r="K565" s="199">
        <f t="shared" si="8"/>
        <v>30.2</v>
      </c>
    </row>
    <row r="566" spans="2:11" x14ac:dyDescent="0.25">
      <c r="B566" s="198">
        <v>539</v>
      </c>
      <c r="C566" s="199">
        <v>33058767</v>
      </c>
      <c r="D566" s="199" t="s">
        <v>997</v>
      </c>
      <c r="E566" s="199" t="s">
        <v>56</v>
      </c>
      <c r="F566" s="200">
        <v>43560</v>
      </c>
      <c r="G566" s="200">
        <v>43646</v>
      </c>
      <c r="H566" s="199">
        <v>1252122</v>
      </c>
      <c r="I566" s="199">
        <v>1252122</v>
      </c>
      <c r="J566" s="199">
        <v>0.71</v>
      </c>
      <c r="K566" s="199">
        <f t="shared" si="8"/>
        <v>889.01</v>
      </c>
    </row>
    <row r="567" spans="2:11" x14ac:dyDescent="0.25">
      <c r="B567" s="198">
        <v>540</v>
      </c>
      <c r="C567" s="199">
        <v>33059193</v>
      </c>
      <c r="D567" s="199" t="s">
        <v>998</v>
      </c>
      <c r="E567" s="199" t="s">
        <v>885</v>
      </c>
      <c r="F567" s="200">
        <v>43605</v>
      </c>
      <c r="G567" s="200">
        <v>43646</v>
      </c>
      <c r="H567" s="199">
        <v>2208</v>
      </c>
      <c r="I567" s="199">
        <v>2208</v>
      </c>
      <c r="J567" s="199">
        <v>0.71</v>
      </c>
      <c r="K567" s="199">
        <f t="shared" si="8"/>
        <v>1.57</v>
      </c>
    </row>
    <row r="568" spans="2:11" x14ac:dyDescent="0.25">
      <c r="B568" s="198">
        <v>541</v>
      </c>
      <c r="C568" s="199">
        <v>33059193</v>
      </c>
      <c r="D568" s="199" t="s">
        <v>998</v>
      </c>
      <c r="E568" s="199" t="s">
        <v>879</v>
      </c>
      <c r="F568" s="200">
        <v>43605</v>
      </c>
      <c r="G568" s="200">
        <v>43646</v>
      </c>
      <c r="H568" s="199">
        <v>573</v>
      </c>
      <c r="I568" s="199">
        <v>573</v>
      </c>
      <c r="J568" s="199">
        <v>0.71</v>
      </c>
      <c r="K568" s="199">
        <f t="shared" si="8"/>
        <v>0.41</v>
      </c>
    </row>
    <row r="569" spans="2:11" x14ac:dyDescent="0.25">
      <c r="B569" s="198">
        <v>542</v>
      </c>
      <c r="C569" s="199">
        <v>33059193</v>
      </c>
      <c r="D569" s="199" t="s">
        <v>998</v>
      </c>
      <c r="E569" s="199" t="s">
        <v>880</v>
      </c>
      <c r="F569" s="200">
        <v>43605</v>
      </c>
      <c r="G569" s="200">
        <v>43646</v>
      </c>
      <c r="H569" s="199">
        <v>3475</v>
      </c>
      <c r="I569" s="199">
        <v>3475</v>
      </c>
      <c r="J569" s="199">
        <v>0.71</v>
      </c>
      <c r="K569" s="199">
        <f t="shared" si="8"/>
        <v>2.4700000000000002</v>
      </c>
    </row>
    <row r="570" spans="2:11" x14ac:dyDescent="0.25">
      <c r="B570" s="198">
        <v>543</v>
      </c>
      <c r="C570" s="199">
        <v>33059193</v>
      </c>
      <c r="D570" s="199" t="s">
        <v>998</v>
      </c>
      <c r="E570" s="199" t="s">
        <v>881</v>
      </c>
      <c r="F570" s="200">
        <v>43605</v>
      </c>
      <c r="G570" s="200">
        <v>43646</v>
      </c>
      <c r="H570" s="199">
        <v>3320</v>
      </c>
      <c r="I570" s="199">
        <v>3320</v>
      </c>
      <c r="J570" s="199">
        <v>0.71</v>
      </c>
      <c r="K570" s="199">
        <f t="shared" si="8"/>
        <v>2.36</v>
      </c>
    </row>
    <row r="571" spans="2:11" x14ac:dyDescent="0.25">
      <c r="B571" s="198">
        <v>544</v>
      </c>
      <c r="C571" s="199">
        <v>33059193</v>
      </c>
      <c r="D571" s="199" t="s">
        <v>998</v>
      </c>
      <c r="E571" s="199" t="s">
        <v>56</v>
      </c>
      <c r="F571" s="200">
        <v>43605</v>
      </c>
      <c r="G571" s="200">
        <v>43646</v>
      </c>
      <c r="H571" s="199">
        <v>6197</v>
      </c>
      <c r="I571" s="199">
        <v>6197</v>
      </c>
      <c r="J571" s="199">
        <v>0.71</v>
      </c>
      <c r="K571" s="199">
        <f t="shared" si="8"/>
        <v>4.4000000000000004</v>
      </c>
    </row>
    <row r="572" spans="2:11" x14ac:dyDescent="0.25">
      <c r="B572" s="198">
        <v>545</v>
      </c>
      <c r="C572" s="199">
        <v>33059193</v>
      </c>
      <c r="D572" s="199" t="s">
        <v>998</v>
      </c>
      <c r="E572" s="199" t="s">
        <v>890</v>
      </c>
      <c r="F572" s="200">
        <v>43605</v>
      </c>
      <c r="G572" s="200">
        <v>43646</v>
      </c>
      <c r="H572" s="199">
        <v>6662</v>
      </c>
      <c r="I572" s="199">
        <v>6662</v>
      </c>
      <c r="J572" s="199">
        <v>0.71</v>
      </c>
      <c r="K572" s="199">
        <f t="shared" si="8"/>
        <v>4.7300000000000004</v>
      </c>
    </row>
    <row r="573" spans="2:11" x14ac:dyDescent="0.25">
      <c r="B573" s="198">
        <v>546</v>
      </c>
      <c r="C573" s="199">
        <v>33088568</v>
      </c>
      <c r="D573" s="199" t="s">
        <v>999</v>
      </c>
      <c r="E573" s="199" t="s">
        <v>885</v>
      </c>
      <c r="F573" s="200">
        <v>43561</v>
      </c>
      <c r="G573" s="200">
        <v>43611</v>
      </c>
      <c r="H573" s="199">
        <v>329382</v>
      </c>
      <c r="I573" s="199">
        <v>329382</v>
      </c>
      <c r="J573" s="199">
        <v>0.71</v>
      </c>
      <c r="K573" s="199">
        <f t="shared" si="8"/>
        <v>233.86</v>
      </c>
    </row>
    <row r="574" spans="2:11" x14ac:dyDescent="0.25">
      <c r="B574" s="198">
        <v>547</v>
      </c>
      <c r="C574" s="199">
        <v>33088568</v>
      </c>
      <c r="D574" s="199" t="s">
        <v>999</v>
      </c>
      <c r="E574" s="199" t="s">
        <v>886</v>
      </c>
      <c r="F574" s="200">
        <v>43561</v>
      </c>
      <c r="G574" s="200">
        <v>43611</v>
      </c>
      <c r="H574" s="199">
        <v>562990</v>
      </c>
      <c r="I574" s="199">
        <v>562990</v>
      </c>
      <c r="J574" s="199">
        <v>0.71</v>
      </c>
      <c r="K574" s="199">
        <f t="shared" si="8"/>
        <v>399.72</v>
      </c>
    </row>
    <row r="575" spans="2:11" x14ac:dyDescent="0.25">
      <c r="B575" s="198">
        <v>548</v>
      </c>
      <c r="C575" s="199">
        <v>33088568</v>
      </c>
      <c r="D575" s="199" t="s">
        <v>999</v>
      </c>
      <c r="E575" s="199" t="s">
        <v>880</v>
      </c>
      <c r="F575" s="200">
        <v>43561</v>
      </c>
      <c r="G575" s="200">
        <v>43611</v>
      </c>
      <c r="H575" s="199">
        <v>670341</v>
      </c>
      <c r="I575" s="199">
        <v>670341</v>
      </c>
      <c r="J575" s="199">
        <v>0.71</v>
      </c>
      <c r="K575" s="199">
        <f t="shared" si="8"/>
        <v>475.94</v>
      </c>
    </row>
    <row r="576" spans="2:11" x14ac:dyDescent="0.25">
      <c r="B576" s="198">
        <v>549</v>
      </c>
      <c r="C576" s="199">
        <v>33088568</v>
      </c>
      <c r="D576" s="199" t="s">
        <v>999</v>
      </c>
      <c r="E576" s="199" t="s">
        <v>881</v>
      </c>
      <c r="F576" s="200">
        <v>43561</v>
      </c>
      <c r="G576" s="200">
        <v>43611</v>
      </c>
      <c r="H576" s="199">
        <v>635830</v>
      </c>
      <c r="I576" s="199">
        <v>635830</v>
      </c>
      <c r="J576" s="199">
        <v>0.71</v>
      </c>
      <c r="K576" s="199">
        <f t="shared" si="8"/>
        <v>451.44</v>
      </c>
    </row>
    <row r="577" spans="2:11" x14ac:dyDescent="0.25">
      <c r="B577" s="198">
        <v>550</v>
      </c>
      <c r="C577" s="199">
        <v>33088568</v>
      </c>
      <c r="D577" s="199" t="s">
        <v>999</v>
      </c>
      <c r="E577" s="199" t="s">
        <v>56</v>
      </c>
      <c r="F577" s="200">
        <v>43561</v>
      </c>
      <c r="G577" s="200">
        <v>43611</v>
      </c>
      <c r="H577" s="199">
        <v>621552</v>
      </c>
      <c r="I577" s="199">
        <v>621552</v>
      </c>
      <c r="J577" s="199">
        <v>0.71</v>
      </c>
      <c r="K577" s="199">
        <f t="shared" si="8"/>
        <v>441.3</v>
      </c>
    </row>
    <row r="578" spans="2:11" x14ac:dyDescent="0.25">
      <c r="B578" s="198">
        <v>551</v>
      </c>
      <c r="C578" s="199">
        <v>33088568</v>
      </c>
      <c r="D578" s="199" t="s">
        <v>999</v>
      </c>
      <c r="E578" s="199" t="s">
        <v>888</v>
      </c>
      <c r="F578" s="200">
        <v>43561</v>
      </c>
      <c r="G578" s="200">
        <v>43611</v>
      </c>
      <c r="H578" s="199">
        <v>405177</v>
      </c>
      <c r="I578" s="199">
        <v>405177</v>
      </c>
      <c r="J578" s="199">
        <v>0.71</v>
      </c>
      <c r="K578" s="199">
        <f t="shared" si="8"/>
        <v>287.68</v>
      </c>
    </row>
    <row r="579" spans="2:11" x14ac:dyDescent="0.25">
      <c r="B579" s="198">
        <v>552</v>
      </c>
      <c r="C579" s="199">
        <v>33088568</v>
      </c>
      <c r="D579" s="199" t="s">
        <v>999</v>
      </c>
      <c r="E579" s="199" t="s">
        <v>889</v>
      </c>
      <c r="F579" s="200">
        <v>43561</v>
      </c>
      <c r="G579" s="200">
        <v>43611</v>
      </c>
      <c r="H579" s="199">
        <v>184769</v>
      </c>
      <c r="I579" s="199">
        <v>184769</v>
      </c>
      <c r="J579" s="199">
        <v>0.71</v>
      </c>
      <c r="K579" s="199">
        <f t="shared" si="8"/>
        <v>131.19</v>
      </c>
    </row>
    <row r="580" spans="2:11" x14ac:dyDescent="0.25">
      <c r="B580" s="198">
        <v>553</v>
      </c>
      <c r="C580" s="199">
        <v>33088568</v>
      </c>
      <c r="D580" s="199" t="s">
        <v>999</v>
      </c>
      <c r="E580" s="199" t="s">
        <v>890</v>
      </c>
      <c r="F580" s="200">
        <v>43561</v>
      </c>
      <c r="G580" s="200">
        <v>43611</v>
      </c>
      <c r="H580" s="199">
        <v>1078942</v>
      </c>
      <c r="I580" s="199">
        <v>1078942</v>
      </c>
      <c r="J580" s="199">
        <v>0.71</v>
      </c>
      <c r="K580" s="199">
        <f t="shared" si="8"/>
        <v>766.05</v>
      </c>
    </row>
    <row r="581" spans="2:11" x14ac:dyDescent="0.25">
      <c r="B581" s="198">
        <v>554</v>
      </c>
      <c r="C581" s="199">
        <v>33088568</v>
      </c>
      <c r="D581" s="199" t="s">
        <v>999</v>
      </c>
      <c r="E581" s="199" t="s">
        <v>891</v>
      </c>
      <c r="F581" s="200">
        <v>43561</v>
      </c>
      <c r="G581" s="200">
        <v>43611</v>
      </c>
      <c r="H581" s="199">
        <v>615321</v>
      </c>
      <c r="I581" s="199">
        <v>615321</v>
      </c>
      <c r="J581" s="199">
        <v>0.71</v>
      </c>
      <c r="K581" s="199">
        <f t="shared" si="8"/>
        <v>436.88</v>
      </c>
    </row>
    <row r="582" spans="2:11" x14ac:dyDescent="0.25">
      <c r="B582" s="198">
        <v>555</v>
      </c>
      <c r="C582" s="199">
        <v>33113614</v>
      </c>
      <c r="D582" s="199" t="s">
        <v>1000</v>
      </c>
      <c r="E582" s="199" t="s">
        <v>884</v>
      </c>
      <c r="F582" s="200">
        <v>43570</v>
      </c>
      <c r="G582" s="200">
        <v>43646</v>
      </c>
      <c r="H582" s="199">
        <v>34</v>
      </c>
      <c r="I582" s="199">
        <v>34</v>
      </c>
      <c r="J582" s="199">
        <v>0.71</v>
      </c>
      <c r="K582" s="199">
        <f t="shared" si="8"/>
        <v>0.02</v>
      </c>
    </row>
    <row r="583" spans="2:11" x14ac:dyDescent="0.25">
      <c r="B583" s="198">
        <v>556</v>
      </c>
      <c r="C583" s="199">
        <v>33113614</v>
      </c>
      <c r="D583" s="199" t="s">
        <v>1000</v>
      </c>
      <c r="E583" s="199" t="s">
        <v>885</v>
      </c>
      <c r="F583" s="200">
        <v>43570</v>
      </c>
      <c r="G583" s="200">
        <v>43646</v>
      </c>
      <c r="H583" s="199">
        <v>42133</v>
      </c>
      <c r="I583" s="199">
        <v>42133</v>
      </c>
      <c r="J583" s="199">
        <v>0.71</v>
      </c>
      <c r="K583" s="199">
        <f t="shared" si="8"/>
        <v>29.91</v>
      </c>
    </row>
    <row r="584" spans="2:11" x14ac:dyDescent="0.25">
      <c r="B584" s="198">
        <v>557</v>
      </c>
      <c r="C584" s="199">
        <v>33113614</v>
      </c>
      <c r="D584" s="199" t="s">
        <v>1000</v>
      </c>
      <c r="E584" s="199" t="s">
        <v>878</v>
      </c>
      <c r="F584" s="200">
        <v>43570</v>
      </c>
      <c r="G584" s="200">
        <v>43646</v>
      </c>
      <c r="H584" s="199">
        <v>2732</v>
      </c>
      <c r="I584" s="199">
        <v>2732</v>
      </c>
      <c r="J584" s="199">
        <v>0.71</v>
      </c>
      <c r="K584" s="199">
        <f t="shared" si="8"/>
        <v>1.94</v>
      </c>
    </row>
    <row r="585" spans="2:11" x14ac:dyDescent="0.25">
      <c r="B585" s="198">
        <v>558</v>
      </c>
      <c r="C585" s="199">
        <v>33113614</v>
      </c>
      <c r="D585" s="199" t="s">
        <v>1000</v>
      </c>
      <c r="E585" s="199" t="s">
        <v>887</v>
      </c>
      <c r="F585" s="200">
        <v>43570</v>
      </c>
      <c r="G585" s="200">
        <v>43646</v>
      </c>
      <c r="H585" s="199">
        <v>3675</v>
      </c>
      <c r="I585" s="199">
        <v>3675</v>
      </c>
      <c r="J585" s="199">
        <v>0.71</v>
      </c>
      <c r="K585" s="199">
        <f t="shared" si="8"/>
        <v>2.61</v>
      </c>
    </row>
    <row r="586" spans="2:11" x14ac:dyDescent="0.25">
      <c r="B586" s="198">
        <v>559</v>
      </c>
      <c r="C586" s="199">
        <v>33113614</v>
      </c>
      <c r="D586" s="199" t="s">
        <v>1000</v>
      </c>
      <c r="E586" s="199" t="s">
        <v>56</v>
      </c>
      <c r="F586" s="200">
        <v>43570</v>
      </c>
      <c r="G586" s="200">
        <v>43646</v>
      </c>
      <c r="H586" s="199">
        <v>68872</v>
      </c>
      <c r="I586" s="199">
        <v>68872</v>
      </c>
      <c r="J586" s="199">
        <v>0.71</v>
      </c>
      <c r="K586" s="199">
        <f t="shared" si="8"/>
        <v>48.9</v>
      </c>
    </row>
    <row r="587" spans="2:11" x14ac:dyDescent="0.25">
      <c r="B587" s="198">
        <v>560</v>
      </c>
      <c r="C587" s="199">
        <v>33113614</v>
      </c>
      <c r="D587" s="199" t="s">
        <v>1000</v>
      </c>
      <c r="E587" s="199" t="s">
        <v>888</v>
      </c>
      <c r="F587" s="200">
        <v>43570</v>
      </c>
      <c r="G587" s="200">
        <v>43646</v>
      </c>
      <c r="H587" s="199">
        <v>31626</v>
      </c>
      <c r="I587" s="199">
        <v>31626</v>
      </c>
      <c r="J587" s="199">
        <v>0.71</v>
      </c>
      <c r="K587" s="199">
        <f t="shared" si="8"/>
        <v>22.45</v>
      </c>
    </row>
    <row r="588" spans="2:11" x14ac:dyDescent="0.25">
      <c r="B588" s="198">
        <v>561</v>
      </c>
      <c r="C588" s="199">
        <v>33113614</v>
      </c>
      <c r="D588" s="199" t="s">
        <v>1000</v>
      </c>
      <c r="E588" s="199" t="s">
        <v>890</v>
      </c>
      <c r="F588" s="200">
        <v>43570</v>
      </c>
      <c r="G588" s="200">
        <v>43646</v>
      </c>
      <c r="H588" s="199">
        <v>104347</v>
      </c>
      <c r="I588" s="199">
        <v>104347</v>
      </c>
      <c r="J588" s="199">
        <v>0.71</v>
      </c>
      <c r="K588" s="199">
        <f t="shared" si="8"/>
        <v>74.09</v>
      </c>
    </row>
    <row r="589" spans="2:11" x14ac:dyDescent="0.25">
      <c r="B589" s="198">
        <v>562</v>
      </c>
      <c r="C589" s="199">
        <v>33121310</v>
      </c>
      <c r="D589" s="199" t="s">
        <v>1001</v>
      </c>
      <c r="E589" s="199" t="s">
        <v>884</v>
      </c>
      <c r="F589" s="200">
        <v>43584</v>
      </c>
      <c r="G589" s="200">
        <v>43612</v>
      </c>
      <c r="H589" s="199">
        <v>14120</v>
      </c>
      <c r="I589" s="199">
        <v>14120</v>
      </c>
      <c r="J589" s="199">
        <v>0.71</v>
      </c>
      <c r="K589" s="199">
        <f t="shared" si="8"/>
        <v>10.029999999999999</v>
      </c>
    </row>
    <row r="590" spans="2:11" x14ac:dyDescent="0.25">
      <c r="B590" s="198">
        <v>563</v>
      </c>
      <c r="C590" s="199">
        <v>33121310</v>
      </c>
      <c r="D590" s="199" t="s">
        <v>1001</v>
      </c>
      <c r="E590" s="199" t="s">
        <v>885</v>
      </c>
      <c r="F590" s="200">
        <v>43584</v>
      </c>
      <c r="G590" s="200">
        <v>43612</v>
      </c>
      <c r="H590" s="199">
        <v>74440</v>
      </c>
      <c r="I590" s="199">
        <v>74440</v>
      </c>
      <c r="J590" s="199">
        <v>0.71</v>
      </c>
      <c r="K590" s="199">
        <f t="shared" si="8"/>
        <v>52.85</v>
      </c>
    </row>
    <row r="591" spans="2:11" x14ac:dyDescent="0.25">
      <c r="B591" s="198">
        <v>564</v>
      </c>
      <c r="C591" s="199">
        <v>33121310</v>
      </c>
      <c r="D591" s="199" t="s">
        <v>1001</v>
      </c>
      <c r="E591" s="199" t="s">
        <v>877</v>
      </c>
      <c r="F591" s="200">
        <v>43584</v>
      </c>
      <c r="G591" s="200">
        <v>43612</v>
      </c>
      <c r="H591" s="199">
        <v>27025</v>
      </c>
      <c r="I591" s="199">
        <v>27025</v>
      </c>
      <c r="J591" s="199">
        <v>0.71</v>
      </c>
      <c r="K591" s="199">
        <f t="shared" si="8"/>
        <v>19.190000000000001</v>
      </c>
    </row>
    <row r="592" spans="2:11" x14ac:dyDescent="0.25">
      <c r="B592" s="198">
        <v>565</v>
      </c>
      <c r="C592" s="199">
        <v>33121310</v>
      </c>
      <c r="D592" s="199" t="s">
        <v>1001</v>
      </c>
      <c r="E592" s="199" t="s">
        <v>878</v>
      </c>
      <c r="F592" s="200">
        <v>43584</v>
      </c>
      <c r="G592" s="200">
        <v>43612</v>
      </c>
      <c r="H592" s="199">
        <v>18189</v>
      </c>
      <c r="I592" s="199">
        <v>18189</v>
      </c>
      <c r="J592" s="199">
        <v>0.71</v>
      </c>
      <c r="K592" s="199">
        <f t="shared" si="8"/>
        <v>12.91</v>
      </c>
    </row>
    <row r="593" spans="2:11" x14ac:dyDescent="0.25">
      <c r="B593" s="198">
        <v>566</v>
      </c>
      <c r="C593" s="199">
        <v>33121310</v>
      </c>
      <c r="D593" s="199" t="s">
        <v>1001</v>
      </c>
      <c r="E593" s="199" t="s">
        <v>886</v>
      </c>
      <c r="F593" s="200">
        <v>43584</v>
      </c>
      <c r="G593" s="200">
        <v>43612</v>
      </c>
      <c r="H593" s="199">
        <v>117077</v>
      </c>
      <c r="I593" s="199">
        <v>117077</v>
      </c>
      <c r="J593" s="199">
        <v>0.71</v>
      </c>
      <c r="K593" s="199">
        <f t="shared" si="8"/>
        <v>83.12</v>
      </c>
    </row>
    <row r="594" spans="2:11" x14ac:dyDescent="0.25">
      <c r="B594" s="198">
        <v>567</v>
      </c>
      <c r="C594" s="199">
        <v>33121310</v>
      </c>
      <c r="D594" s="199" t="s">
        <v>1001</v>
      </c>
      <c r="E594" s="199" t="s">
        <v>887</v>
      </c>
      <c r="F594" s="200">
        <v>43584</v>
      </c>
      <c r="G594" s="200">
        <v>43612</v>
      </c>
      <c r="H594" s="199">
        <v>10236</v>
      </c>
      <c r="I594" s="199">
        <v>10236</v>
      </c>
      <c r="J594" s="199">
        <v>0.71</v>
      </c>
      <c r="K594" s="199">
        <f t="shared" si="8"/>
        <v>7.27</v>
      </c>
    </row>
    <row r="595" spans="2:11" x14ac:dyDescent="0.25">
      <c r="B595" s="198">
        <v>568</v>
      </c>
      <c r="C595" s="199">
        <v>33121310</v>
      </c>
      <c r="D595" s="199" t="s">
        <v>1001</v>
      </c>
      <c r="E595" s="199" t="s">
        <v>879</v>
      </c>
      <c r="F595" s="200">
        <v>43584</v>
      </c>
      <c r="G595" s="200">
        <v>43612</v>
      </c>
      <c r="H595" s="199">
        <v>27083</v>
      </c>
      <c r="I595" s="199">
        <v>27083</v>
      </c>
      <c r="J595" s="199">
        <v>0.71</v>
      </c>
      <c r="K595" s="199">
        <f t="shared" si="8"/>
        <v>19.23</v>
      </c>
    </row>
    <row r="596" spans="2:11" x14ac:dyDescent="0.25">
      <c r="B596" s="198">
        <v>569</v>
      </c>
      <c r="C596" s="199">
        <v>33121310</v>
      </c>
      <c r="D596" s="199" t="s">
        <v>1001</v>
      </c>
      <c r="E596" s="199" t="s">
        <v>880</v>
      </c>
      <c r="F596" s="200">
        <v>43584</v>
      </c>
      <c r="G596" s="200">
        <v>43612</v>
      </c>
      <c r="H596" s="199">
        <v>113384</v>
      </c>
      <c r="I596" s="199">
        <v>113384</v>
      </c>
      <c r="J596" s="199">
        <v>0.71</v>
      </c>
      <c r="K596" s="199">
        <f t="shared" si="8"/>
        <v>80.5</v>
      </c>
    </row>
    <row r="597" spans="2:11" x14ac:dyDescent="0.25">
      <c r="B597" s="198">
        <v>570</v>
      </c>
      <c r="C597" s="199">
        <v>33121310</v>
      </c>
      <c r="D597" s="199" t="s">
        <v>1001</v>
      </c>
      <c r="E597" s="199" t="s">
        <v>881</v>
      </c>
      <c r="F597" s="200">
        <v>43584</v>
      </c>
      <c r="G597" s="200">
        <v>43612</v>
      </c>
      <c r="H597" s="199">
        <v>81075</v>
      </c>
      <c r="I597" s="199">
        <v>81075</v>
      </c>
      <c r="J597" s="199">
        <v>0.71</v>
      </c>
      <c r="K597" s="199">
        <f t="shared" si="8"/>
        <v>57.56</v>
      </c>
    </row>
    <row r="598" spans="2:11" x14ac:dyDescent="0.25">
      <c r="B598" s="198">
        <v>571</v>
      </c>
      <c r="C598" s="199">
        <v>33121310</v>
      </c>
      <c r="D598" s="199" t="s">
        <v>1001</v>
      </c>
      <c r="E598" s="199" t="s">
        <v>56</v>
      </c>
      <c r="F598" s="200">
        <v>43584</v>
      </c>
      <c r="G598" s="200">
        <v>43612</v>
      </c>
      <c r="H598" s="199">
        <v>122509</v>
      </c>
      <c r="I598" s="199">
        <v>122509</v>
      </c>
      <c r="J598" s="199">
        <v>0.71</v>
      </c>
      <c r="K598" s="199">
        <f t="shared" si="8"/>
        <v>86.98</v>
      </c>
    </row>
    <row r="599" spans="2:11" x14ac:dyDescent="0.25">
      <c r="B599" s="198">
        <v>572</v>
      </c>
      <c r="C599" s="199">
        <v>33121310</v>
      </c>
      <c r="D599" s="199" t="s">
        <v>1001</v>
      </c>
      <c r="E599" s="199" t="s">
        <v>888</v>
      </c>
      <c r="F599" s="200">
        <v>43584</v>
      </c>
      <c r="G599" s="200">
        <v>43612</v>
      </c>
      <c r="H599" s="199">
        <v>121844</v>
      </c>
      <c r="I599" s="199">
        <v>121844</v>
      </c>
      <c r="J599" s="199">
        <v>0.71</v>
      </c>
      <c r="K599" s="199">
        <f t="shared" si="8"/>
        <v>86.51</v>
      </c>
    </row>
    <row r="600" spans="2:11" x14ac:dyDescent="0.25">
      <c r="B600" s="198">
        <v>573</v>
      </c>
      <c r="C600" s="199">
        <v>33121310</v>
      </c>
      <c r="D600" s="199" t="s">
        <v>1001</v>
      </c>
      <c r="E600" s="199" t="s">
        <v>889</v>
      </c>
      <c r="F600" s="200">
        <v>43584</v>
      </c>
      <c r="G600" s="200">
        <v>43612</v>
      </c>
      <c r="H600" s="199">
        <v>48246</v>
      </c>
      <c r="I600" s="199">
        <v>48246</v>
      </c>
      <c r="J600" s="199">
        <v>0.71</v>
      </c>
      <c r="K600" s="199">
        <f t="shared" si="8"/>
        <v>34.25</v>
      </c>
    </row>
    <row r="601" spans="2:11" x14ac:dyDescent="0.25">
      <c r="B601" s="198">
        <v>574</v>
      </c>
      <c r="C601" s="199">
        <v>33121310</v>
      </c>
      <c r="D601" s="199" t="s">
        <v>1001</v>
      </c>
      <c r="E601" s="199" t="s">
        <v>890</v>
      </c>
      <c r="F601" s="200">
        <v>43584</v>
      </c>
      <c r="G601" s="200">
        <v>43612</v>
      </c>
      <c r="H601" s="199">
        <v>175682</v>
      </c>
      <c r="I601" s="199">
        <v>175682</v>
      </c>
      <c r="J601" s="199">
        <v>0.71</v>
      </c>
      <c r="K601" s="199">
        <f t="shared" si="8"/>
        <v>124.73</v>
      </c>
    </row>
    <row r="602" spans="2:11" x14ac:dyDescent="0.25">
      <c r="B602" s="198">
        <v>575</v>
      </c>
      <c r="C602" s="199">
        <v>33121310</v>
      </c>
      <c r="D602" s="199" t="s">
        <v>1001</v>
      </c>
      <c r="E602" s="199" t="s">
        <v>891</v>
      </c>
      <c r="F602" s="200">
        <v>43584</v>
      </c>
      <c r="G602" s="200">
        <v>43612</v>
      </c>
      <c r="H602" s="199">
        <v>173771</v>
      </c>
      <c r="I602" s="199">
        <v>173771</v>
      </c>
      <c r="J602" s="199">
        <v>0.71</v>
      </c>
      <c r="K602" s="199">
        <f t="shared" si="8"/>
        <v>123.38</v>
      </c>
    </row>
    <row r="603" spans="2:11" x14ac:dyDescent="0.25">
      <c r="B603" s="198">
        <v>576</v>
      </c>
      <c r="C603" s="199">
        <v>33121310</v>
      </c>
      <c r="D603" s="199" t="s">
        <v>1001</v>
      </c>
      <c r="E603" s="199" t="s">
        <v>901</v>
      </c>
      <c r="F603" s="200">
        <v>43584</v>
      </c>
      <c r="G603" s="200">
        <v>43612</v>
      </c>
      <c r="H603" s="199">
        <v>17363</v>
      </c>
      <c r="I603" s="199">
        <v>17363</v>
      </c>
      <c r="J603" s="199">
        <v>0.71</v>
      </c>
      <c r="K603" s="199">
        <f t="shared" si="8"/>
        <v>12.33</v>
      </c>
    </row>
    <row r="604" spans="2:11" x14ac:dyDescent="0.25">
      <c r="B604" s="198">
        <v>577</v>
      </c>
      <c r="C604" s="199">
        <v>33121874</v>
      </c>
      <c r="D604" s="199" t="s">
        <v>1002</v>
      </c>
      <c r="E604" s="199" t="s">
        <v>877</v>
      </c>
      <c r="F604" s="200">
        <v>43564</v>
      </c>
      <c r="G604" s="200">
        <v>43646</v>
      </c>
      <c r="H604" s="199">
        <v>122468</v>
      </c>
      <c r="I604" s="199">
        <v>122468</v>
      </c>
      <c r="J604" s="199">
        <v>0.71</v>
      </c>
      <c r="K604" s="199">
        <f t="shared" ref="K604:K667" si="9">ROUND(I604*(J604/1000),2)</f>
        <v>86.95</v>
      </c>
    </row>
    <row r="605" spans="2:11" x14ac:dyDescent="0.25">
      <c r="B605" s="198">
        <v>578</v>
      </c>
      <c r="C605" s="199">
        <v>33121874</v>
      </c>
      <c r="D605" s="199" t="s">
        <v>1002</v>
      </c>
      <c r="E605" s="199" t="s">
        <v>878</v>
      </c>
      <c r="F605" s="200">
        <v>43564</v>
      </c>
      <c r="G605" s="200">
        <v>43646</v>
      </c>
      <c r="H605" s="199">
        <v>96</v>
      </c>
      <c r="I605" s="199">
        <v>96</v>
      </c>
      <c r="J605" s="199">
        <v>0.71</v>
      </c>
      <c r="K605" s="199">
        <f t="shared" si="9"/>
        <v>7.0000000000000007E-2</v>
      </c>
    </row>
    <row r="606" spans="2:11" x14ac:dyDescent="0.25">
      <c r="B606" s="198">
        <v>579</v>
      </c>
      <c r="C606" s="199">
        <v>33121874</v>
      </c>
      <c r="D606" s="199" t="s">
        <v>1002</v>
      </c>
      <c r="E606" s="199" t="s">
        <v>879</v>
      </c>
      <c r="F606" s="200">
        <v>43564</v>
      </c>
      <c r="G606" s="200">
        <v>43646</v>
      </c>
      <c r="H606" s="199">
        <v>150440</v>
      </c>
      <c r="I606" s="199">
        <v>150440</v>
      </c>
      <c r="J606" s="199">
        <v>0.71</v>
      </c>
      <c r="K606" s="199">
        <f t="shared" si="9"/>
        <v>106.81</v>
      </c>
    </row>
    <row r="607" spans="2:11" x14ac:dyDescent="0.25">
      <c r="B607" s="198">
        <v>580</v>
      </c>
      <c r="C607" s="199">
        <v>33121874</v>
      </c>
      <c r="D607" s="199" t="s">
        <v>1002</v>
      </c>
      <c r="E607" s="199" t="s">
        <v>880</v>
      </c>
      <c r="F607" s="200">
        <v>43564</v>
      </c>
      <c r="G607" s="200">
        <v>43646</v>
      </c>
      <c r="H607" s="199">
        <v>533000</v>
      </c>
      <c r="I607" s="199">
        <v>533000</v>
      </c>
      <c r="J607" s="199">
        <v>0.71</v>
      </c>
      <c r="K607" s="199">
        <f t="shared" si="9"/>
        <v>378.43</v>
      </c>
    </row>
    <row r="608" spans="2:11" x14ac:dyDescent="0.25">
      <c r="B608" s="198">
        <v>581</v>
      </c>
      <c r="C608" s="199">
        <v>33121874</v>
      </c>
      <c r="D608" s="199" t="s">
        <v>1002</v>
      </c>
      <c r="E608" s="199" t="s">
        <v>881</v>
      </c>
      <c r="F608" s="200">
        <v>43564</v>
      </c>
      <c r="G608" s="200">
        <v>43646</v>
      </c>
      <c r="H608" s="199">
        <v>415725</v>
      </c>
      <c r="I608" s="199">
        <v>415725</v>
      </c>
      <c r="J608" s="199">
        <v>0.71</v>
      </c>
      <c r="K608" s="199">
        <f t="shared" si="9"/>
        <v>295.16000000000003</v>
      </c>
    </row>
    <row r="609" spans="2:11" x14ac:dyDescent="0.25">
      <c r="B609" s="198">
        <v>582</v>
      </c>
      <c r="C609" s="199">
        <v>33121874</v>
      </c>
      <c r="D609" s="199" t="s">
        <v>1002</v>
      </c>
      <c r="E609" s="199" t="s">
        <v>891</v>
      </c>
      <c r="F609" s="200">
        <v>43564</v>
      </c>
      <c r="G609" s="200">
        <v>43646</v>
      </c>
      <c r="H609" s="199">
        <v>823601</v>
      </c>
      <c r="I609" s="199">
        <v>823601</v>
      </c>
      <c r="J609" s="199">
        <v>0.71</v>
      </c>
      <c r="K609" s="199">
        <f t="shared" si="9"/>
        <v>584.76</v>
      </c>
    </row>
    <row r="610" spans="2:11" x14ac:dyDescent="0.25">
      <c r="B610" s="198">
        <v>583</v>
      </c>
      <c r="C610" s="199">
        <v>33135755</v>
      </c>
      <c r="D610" s="199" t="s">
        <v>1003</v>
      </c>
      <c r="E610" s="199" t="s">
        <v>885</v>
      </c>
      <c r="F610" s="200">
        <v>43584</v>
      </c>
      <c r="G610" s="200">
        <v>43646</v>
      </c>
      <c r="H610" s="199">
        <v>1543137</v>
      </c>
      <c r="I610" s="199">
        <v>1543137</v>
      </c>
      <c r="J610" s="199">
        <v>0.71</v>
      </c>
      <c r="K610" s="199">
        <f t="shared" si="9"/>
        <v>1095.6300000000001</v>
      </c>
    </row>
    <row r="611" spans="2:11" x14ac:dyDescent="0.25">
      <c r="B611" s="198">
        <v>584</v>
      </c>
      <c r="C611" s="199">
        <v>33168548</v>
      </c>
      <c r="D611" s="199" t="s">
        <v>1004</v>
      </c>
      <c r="E611" s="199" t="s">
        <v>890</v>
      </c>
      <c r="F611" s="200">
        <v>43566</v>
      </c>
      <c r="G611" s="200">
        <v>43626</v>
      </c>
      <c r="H611" s="199">
        <v>1431997</v>
      </c>
      <c r="I611" s="199">
        <v>1431997</v>
      </c>
      <c r="J611" s="199">
        <v>0.71</v>
      </c>
      <c r="K611" s="199">
        <f t="shared" si="9"/>
        <v>1016.72</v>
      </c>
    </row>
    <row r="612" spans="2:11" x14ac:dyDescent="0.25">
      <c r="B612" s="198">
        <v>585</v>
      </c>
      <c r="C612" s="199">
        <v>33173390</v>
      </c>
      <c r="D612" s="199" t="s">
        <v>1005</v>
      </c>
      <c r="E612" s="199" t="s">
        <v>886</v>
      </c>
      <c r="F612" s="200">
        <v>43566</v>
      </c>
      <c r="G612" s="200">
        <v>43646</v>
      </c>
      <c r="H612" s="199">
        <v>339039</v>
      </c>
      <c r="I612" s="199">
        <v>339039</v>
      </c>
      <c r="J612" s="199">
        <v>0.71</v>
      </c>
      <c r="K612" s="199">
        <f t="shared" si="9"/>
        <v>240.72</v>
      </c>
    </row>
    <row r="613" spans="2:11" x14ac:dyDescent="0.25">
      <c r="B613" s="198">
        <v>586</v>
      </c>
      <c r="C613" s="199">
        <v>33187421</v>
      </c>
      <c r="D613" s="199" t="s">
        <v>1006</v>
      </c>
      <c r="E613" s="199" t="s">
        <v>886</v>
      </c>
      <c r="F613" s="200">
        <v>43586</v>
      </c>
      <c r="G613" s="200">
        <v>43639</v>
      </c>
      <c r="H613" s="199">
        <v>129489</v>
      </c>
      <c r="I613" s="199">
        <v>129489</v>
      </c>
      <c r="J613" s="199">
        <v>0.71</v>
      </c>
      <c r="K613" s="199">
        <f t="shared" si="9"/>
        <v>91.94</v>
      </c>
    </row>
    <row r="614" spans="2:11" x14ac:dyDescent="0.25">
      <c r="B614" s="198">
        <v>587</v>
      </c>
      <c r="C614" s="199">
        <v>33187421</v>
      </c>
      <c r="D614" s="199" t="s">
        <v>1006</v>
      </c>
      <c r="E614" s="199" t="s">
        <v>880</v>
      </c>
      <c r="F614" s="200">
        <v>43586</v>
      </c>
      <c r="G614" s="200">
        <v>43639</v>
      </c>
      <c r="H614" s="199">
        <v>170920</v>
      </c>
      <c r="I614" s="199">
        <v>170920</v>
      </c>
      <c r="J614" s="199">
        <v>0.71</v>
      </c>
      <c r="K614" s="199">
        <f t="shared" si="9"/>
        <v>121.35</v>
      </c>
    </row>
    <row r="615" spans="2:11" x14ac:dyDescent="0.25">
      <c r="B615" s="198">
        <v>588</v>
      </c>
      <c r="C615" s="199">
        <v>33187421</v>
      </c>
      <c r="D615" s="199" t="s">
        <v>1006</v>
      </c>
      <c r="E615" s="199" t="s">
        <v>881</v>
      </c>
      <c r="F615" s="200">
        <v>43586</v>
      </c>
      <c r="G615" s="200">
        <v>43639</v>
      </c>
      <c r="H615" s="199">
        <v>135680</v>
      </c>
      <c r="I615" s="199">
        <v>135680</v>
      </c>
      <c r="J615" s="199">
        <v>0.71</v>
      </c>
      <c r="K615" s="199">
        <f t="shared" si="9"/>
        <v>96.33</v>
      </c>
    </row>
    <row r="616" spans="2:11" x14ac:dyDescent="0.25">
      <c r="B616" s="198">
        <v>589</v>
      </c>
      <c r="C616" s="199">
        <v>33187421</v>
      </c>
      <c r="D616" s="199" t="s">
        <v>1006</v>
      </c>
      <c r="E616" s="199" t="s">
        <v>891</v>
      </c>
      <c r="F616" s="200">
        <v>43586</v>
      </c>
      <c r="G616" s="200">
        <v>43639</v>
      </c>
      <c r="H616" s="199">
        <v>177132</v>
      </c>
      <c r="I616" s="199">
        <v>177132</v>
      </c>
      <c r="J616" s="199">
        <v>0.71</v>
      </c>
      <c r="K616" s="199">
        <f t="shared" si="9"/>
        <v>125.76</v>
      </c>
    </row>
    <row r="617" spans="2:11" x14ac:dyDescent="0.25">
      <c r="B617" s="198">
        <v>590</v>
      </c>
      <c r="C617" s="199">
        <v>33189738</v>
      </c>
      <c r="D617" s="199" t="s">
        <v>1007</v>
      </c>
      <c r="E617" s="199" t="s">
        <v>886</v>
      </c>
      <c r="F617" s="200">
        <v>43586</v>
      </c>
      <c r="G617" s="200">
        <v>43646</v>
      </c>
      <c r="H617" s="199">
        <v>603543</v>
      </c>
      <c r="I617" s="199">
        <v>603543</v>
      </c>
      <c r="J617" s="199">
        <v>0.71</v>
      </c>
      <c r="K617" s="199">
        <f t="shared" si="9"/>
        <v>428.52</v>
      </c>
    </row>
    <row r="618" spans="2:11" x14ac:dyDescent="0.25">
      <c r="B618" s="198">
        <v>591</v>
      </c>
      <c r="C618" s="199">
        <v>33189738</v>
      </c>
      <c r="D618" s="199" t="s">
        <v>1007</v>
      </c>
      <c r="E618" s="199" t="s">
        <v>891</v>
      </c>
      <c r="F618" s="200">
        <v>43586</v>
      </c>
      <c r="G618" s="200">
        <v>43646</v>
      </c>
      <c r="H618" s="199">
        <v>507309</v>
      </c>
      <c r="I618" s="199">
        <v>507309</v>
      </c>
      <c r="J618" s="199">
        <v>0.71</v>
      </c>
      <c r="K618" s="199">
        <f t="shared" si="9"/>
        <v>360.19</v>
      </c>
    </row>
    <row r="619" spans="2:11" x14ac:dyDescent="0.25">
      <c r="B619" s="198">
        <v>592</v>
      </c>
      <c r="C619" s="199">
        <v>33190927</v>
      </c>
      <c r="D619" s="199" t="s">
        <v>1008</v>
      </c>
      <c r="E619" s="199" t="s">
        <v>886</v>
      </c>
      <c r="F619" s="200">
        <v>43586</v>
      </c>
      <c r="G619" s="200">
        <v>43646</v>
      </c>
      <c r="H619" s="199">
        <v>624523</v>
      </c>
      <c r="I619" s="199">
        <v>624523</v>
      </c>
      <c r="J619" s="199">
        <v>0.71</v>
      </c>
      <c r="K619" s="199">
        <f t="shared" si="9"/>
        <v>443.41</v>
      </c>
    </row>
    <row r="620" spans="2:11" x14ac:dyDescent="0.25">
      <c r="B620" s="198">
        <v>593</v>
      </c>
      <c r="C620" s="199">
        <v>33190927</v>
      </c>
      <c r="D620" s="199" t="s">
        <v>1008</v>
      </c>
      <c r="E620" s="199" t="s">
        <v>881</v>
      </c>
      <c r="F620" s="200">
        <v>43586</v>
      </c>
      <c r="G620" s="200">
        <v>43646</v>
      </c>
      <c r="H620" s="199">
        <v>682132</v>
      </c>
      <c r="I620" s="199">
        <v>682132</v>
      </c>
      <c r="J620" s="199">
        <v>0.71</v>
      </c>
      <c r="K620" s="199">
        <f t="shared" si="9"/>
        <v>484.31</v>
      </c>
    </row>
    <row r="621" spans="2:11" x14ac:dyDescent="0.25">
      <c r="B621" s="198">
        <v>594</v>
      </c>
      <c r="C621" s="199">
        <v>33190927</v>
      </c>
      <c r="D621" s="199" t="s">
        <v>1008</v>
      </c>
      <c r="E621" s="199" t="s">
        <v>891</v>
      </c>
      <c r="F621" s="200">
        <v>43586</v>
      </c>
      <c r="G621" s="200">
        <v>43646</v>
      </c>
      <c r="H621" s="199">
        <v>389590</v>
      </c>
      <c r="I621" s="199">
        <v>389590</v>
      </c>
      <c r="J621" s="199">
        <v>0.71</v>
      </c>
      <c r="K621" s="199">
        <f t="shared" si="9"/>
        <v>276.61</v>
      </c>
    </row>
    <row r="622" spans="2:11" x14ac:dyDescent="0.25">
      <c r="B622" s="198">
        <v>595</v>
      </c>
      <c r="C622" s="199">
        <v>33192344</v>
      </c>
      <c r="D622" s="199" t="s">
        <v>1009</v>
      </c>
      <c r="E622" s="199" t="s">
        <v>877</v>
      </c>
      <c r="F622" s="200">
        <v>43586</v>
      </c>
      <c r="G622" s="200">
        <v>43646</v>
      </c>
      <c r="H622" s="199">
        <v>13931</v>
      </c>
      <c r="I622" s="199">
        <v>13931</v>
      </c>
      <c r="J622" s="199">
        <v>0.71</v>
      </c>
      <c r="K622" s="199">
        <f t="shared" si="9"/>
        <v>9.89</v>
      </c>
    </row>
    <row r="623" spans="2:11" x14ac:dyDescent="0.25">
      <c r="B623" s="198">
        <v>596</v>
      </c>
      <c r="C623" s="199">
        <v>33192344</v>
      </c>
      <c r="D623" s="199" t="s">
        <v>1009</v>
      </c>
      <c r="E623" s="199" t="s">
        <v>878</v>
      </c>
      <c r="F623" s="200">
        <v>43586</v>
      </c>
      <c r="G623" s="200">
        <v>43646</v>
      </c>
      <c r="H623" s="199">
        <v>36</v>
      </c>
      <c r="I623" s="199">
        <v>36</v>
      </c>
      <c r="J623" s="199">
        <v>0.71</v>
      </c>
      <c r="K623" s="199">
        <f t="shared" si="9"/>
        <v>0.03</v>
      </c>
    </row>
    <row r="624" spans="2:11" x14ac:dyDescent="0.25">
      <c r="B624" s="198">
        <v>597</v>
      </c>
      <c r="C624" s="199">
        <v>33192344</v>
      </c>
      <c r="D624" s="199" t="s">
        <v>1009</v>
      </c>
      <c r="E624" s="199" t="s">
        <v>880</v>
      </c>
      <c r="F624" s="200">
        <v>43586</v>
      </c>
      <c r="G624" s="200">
        <v>43646</v>
      </c>
      <c r="H624" s="199">
        <v>346340</v>
      </c>
      <c r="I624" s="199">
        <v>346340</v>
      </c>
      <c r="J624" s="199">
        <v>0.71</v>
      </c>
      <c r="K624" s="199">
        <f t="shared" si="9"/>
        <v>245.9</v>
      </c>
    </row>
    <row r="625" spans="2:11" x14ac:dyDescent="0.25">
      <c r="B625" s="198">
        <v>598</v>
      </c>
      <c r="C625" s="199">
        <v>33192344</v>
      </c>
      <c r="D625" s="199" t="s">
        <v>1009</v>
      </c>
      <c r="E625" s="199" t="s">
        <v>881</v>
      </c>
      <c r="F625" s="200">
        <v>43586</v>
      </c>
      <c r="G625" s="200">
        <v>43646</v>
      </c>
      <c r="H625" s="199">
        <v>337476</v>
      </c>
      <c r="I625" s="199">
        <v>337476</v>
      </c>
      <c r="J625" s="199">
        <v>0.71</v>
      </c>
      <c r="K625" s="199">
        <f t="shared" si="9"/>
        <v>239.61</v>
      </c>
    </row>
    <row r="626" spans="2:11" x14ac:dyDescent="0.25">
      <c r="B626" s="198">
        <v>599</v>
      </c>
      <c r="C626" s="199">
        <v>33192344</v>
      </c>
      <c r="D626" s="199" t="s">
        <v>1009</v>
      </c>
      <c r="E626" s="199" t="s">
        <v>891</v>
      </c>
      <c r="F626" s="200">
        <v>43586</v>
      </c>
      <c r="G626" s="200">
        <v>43646</v>
      </c>
      <c r="H626" s="199">
        <v>128771</v>
      </c>
      <c r="I626" s="199">
        <v>128771</v>
      </c>
      <c r="J626" s="199">
        <v>0.71</v>
      </c>
      <c r="K626" s="199">
        <f t="shared" si="9"/>
        <v>91.43</v>
      </c>
    </row>
    <row r="627" spans="2:11" x14ac:dyDescent="0.25">
      <c r="B627" s="198">
        <v>600</v>
      </c>
      <c r="C627" s="199">
        <v>33222474</v>
      </c>
      <c r="D627" s="199" t="s">
        <v>1010</v>
      </c>
      <c r="E627" s="199" t="s">
        <v>885</v>
      </c>
      <c r="F627" s="200">
        <v>43570</v>
      </c>
      <c r="G627" s="200">
        <v>43646</v>
      </c>
      <c r="H627" s="199">
        <v>212173</v>
      </c>
      <c r="I627" s="199">
        <v>212173</v>
      </c>
      <c r="J627" s="199">
        <v>0.71</v>
      </c>
      <c r="K627" s="199">
        <f t="shared" si="9"/>
        <v>150.63999999999999</v>
      </c>
    </row>
    <row r="628" spans="2:11" x14ac:dyDescent="0.25">
      <c r="B628" s="198">
        <v>601</v>
      </c>
      <c r="C628" s="199">
        <v>33222474</v>
      </c>
      <c r="D628" s="199" t="s">
        <v>1010</v>
      </c>
      <c r="E628" s="199" t="s">
        <v>886</v>
      </c>
      <c r="F628" s="200">
        <v>43570</v>
      </c>
      <c r="G628" s="200">
        <v>43646</v>
      </c>
      <c r="H628" s="199">
        <v>533261</v>
      </c>
      <c r="I628" s="199">
        <v>533261</v>
      </c>
      <c r="J628" s="199">
        <v>0.71</v>
      </c>
      <c r="K628" s="199">
        <f t="shared" si="9"/>
        <v>378.62</v>
      </c>
    </row>
    <row r="629" spans="2:11" x14ac:dyDescent="0.25">
      <c r="B629" s="198">
        <v>602</v>
      </c>
      <c r="C629" s="199">
        <v>33222474</v>
      </c>
      <c r="D629" s="199" t="s">
        <v>1010</v>
      </c>
      <c r="E629" s="199" t="s">
        <v>889</v>
      </c>
      <c r="F629" s="200">
        <v>43570</v>
      </c>
      <c r="G629" s="200">
        <v>43646</v>
      </c>
      <c r="H629" s="199">
        <v>129897</v>
      </c>
      <c r="I629" s="199">
        <v>129897</v>
      </c>
      <c r="J629" s="199">
        <v>0.71</v>
      </c>
      <c r="K629" s="199">
        <f t="shared" si="9"/>
        <v>92.23</v>
      </c>
    </row>
    <row r="630" spans="2:11" x14ac:dyDescent="0.25">
      <c r="B630" s="198">
        <v>603</v>
      </c>
      <c r="C630" s="199">
        <v>33223910</v>
      </c>
      <c r="D630" s="199" t="s">
        <v>1011</v>
      </c>
      <c r="E630" s="199" t="s">
        <v>886</v>
      </c>
      <c r="F630" s="200">
        <v>43573</v>
      </c>
      <c r="G630" s="200">
        <v>43650</v>
      </c>
      <c r="H630" s="199">
        <v>223538</v>
      </c>
      <c r="I630" s="199">
        <v>223538</v>
      </c>
      <c r="J630" s="199">
        <v>0.71</v>
      </c>
      <c r="K630" s="199">
        <f t="shared" si="9"/>
        <v>158.71</v>
      </c>
    </row>
    <row r="631" spans="2:11" x14ac:dyDescent="0.25">
      <c r="B631" s="198">
        <v>604</v>
      </c>
      <c r="C631" s="199">
        <v>33223910</v>
      </c>
      <c r="D631" s="199" t="s">
        <v>1011</v>
      </c>
      <c r="E631" s="199" t="s">
        <v>880</v>
      </c>
      <c r="F631" s="200">
        <v>43573</v>
      </c>
      <c r="G631" s="200">
        <v>43650</v>
      </c>
      <c r="H631" s="199">
        <v>278867</v>
      </c>
      <c r="I631" s="199">
        <v>278867</v>
      </c>
      <c r="J631" s="199">
        <v>0.71</v>
      </c>
      <c r="K631" s="199">
        <f t="shared" si="9"/>
        <v>198</v>
      </c>
    </row>
    <row r="632" spans="2:11" x14ac:dyDescent="0.25">
      <c r="B632" s="198">
        <v>605</v>
      </c>
      <c r="C632" s="199">
        <v>33223910</v>
      </c>
      <c r="D632" s="199" t="s">
        <v>1011</v>
      </c>
      <c r="E632" s="199" t="s">
        <v>881</v>
      </c>
      <c r="F632" s="200">
        <v>43573</v>
      </c>
      <c r="G632" s="200">
        <v>43650</v>
      </c>
      <c r="H632" s="199">
        <v>274743</v>
      </c>
      <c r="I632" s="199">
        <v>274743</v>
      </c>
      <c r="J632" s="199">
        <v>0.71</v>
      </c>
      <c r="K632" s="199">
        <f t="shared" si="9"/>
        <v>195.07</v>
      </c>
    </row>
    <row r="633" spans="2:11" x14ac:dyDescent="0.25">
      <c r="B633" s="198">
        <v>606</v>
      </c>
      <c r="C633" s="199">
        <v>33223910</v>
      </c>
      <c r="D633" s="199" t="s">
        <v>1011</v>
      </c>
      <c r="E633" s="199" t="s">
        <v>56</v>
      </c>
      <c r="F633" s="200">
        <v>43573</v>
      </c>
      <c r="G633" s="200">
        <v>43650</v>
      </c>
      <c r="H633" s="199">
        <v>241037</v>
      </c>
      <c r="I633" s="199">
        <v>241037</v>
      </c>
      <c r="J633" s="199">
        <v>0.71</v>
      </c>
      <c r="K633" s="199">
        <f t="shared" si="9"/>
        <v>171.14</v>
      </c>
    </row>
    <row r="634" spans="2:11" x14ac:dyDescent="0.25">
      <c r="B634" s="198">
        <v>607</v>
      </c>
      <c r="C634" s="199">
        <v>33223910</v>
      </c>
      <c r="D634" s="199" t="s">
        <v>1011</v>
      </c>
      <c r="E634" s="199" t="s">
        <v>888</v>
      </c>
      <c r="F634" s="200">
        <v>43573</v>
      </c>
      <c r="G634" s="200">
        <v>43650</v>
      </c>
      <c r="H634" s="199">
        <v>202204</v>
      </c>
      <c r="I634" s="199">
        <v>202204</v>
      </c>
      <c r="J634" s="199">
        <v>0.71</v>
      </c>
      <c r="K634" s="199">
        <f t="shared" si="9"/>
        <v>143.56</v>
      </c>
    </row>
    <row r="635" spans="2:11" x14ac:dyDescent="0.25">
      <c r="B635" s="198">
        <v>608</v>
      </c>
      <c r="C635" s="199">
        <v>33223910</v>
      </c>
      <c r="D635" s="199" t="s">
        <v>1011</v>
      </c>
      <c r="E635" s="199" t="s">
        <v>889</v>
      </c>
      <c r="F635" s="200">
        <v>43573</v>
      </c>
      <c r="G635" s="200">
        <v>43650</v>
      </c>
      <c r="H635" s="199">
        <v>82749</v>
      </c>
      <c r="I635" s="199">
        <v>82749</v>
      </c>
      <c r="J635" s="199">
        <v>0.71</v>
      </c>
      <c r="K635" s="199">
        <f t="shared" si="9"/>
        <v>58.75</v>
      </c>
    </row>
    <row r="636" spans="2:11" x14ac:dyDescent="0.25">
      <c r="B636" s="198">
        <v>609</v>
      </c>
      <c r="C636" s="199">
        <v>33223910</v>
      </c>
      <c r="D636" s="199" t="s">
        <v>1011</v>
      </c>
      <c r="E636" s="199" t="s">
        <v>890</v>
      </c>
      <c r="F636" s="200">
        <v>43573</v>
      </c>
      <c r="G636" s="200">
        <v>43650</v>
      </c>
      <c r="H636" s="199">
        <v>403046</v>
      </c>
      <c r="I636" s="199">
        <v>403046</v>
      </c>
      <c r="J636" s="199">
        <v>0.71</v>
      </c>
      <c r="K636" s="199">
        <f t="shared" si="9"/>
        <v>286.16000000000003</v>
      </c>
    </row>
    <row r="637" spans="2:11" x14ac:dyDescent="0.25">
      <c r="B637" s="198">
        <v>610</v>
      </c>
      <c r="C637" s="199">
        <v>33223910</v>
      </c>
      <c r="D637" s="199" t="s">
        <v>1011</v>
      </c>
      <c r="E637" s="199" t="s">
        <v>891</v>
      </c>
      <c r="F637" s="200">
        <v>43573</v>
      </c>
      <c r="G637" s="200">
        <v>43650</v>
      </c>
      <c r="H637" s="199">
        <v>295674</v>
      </c>
      <c r="I637" s="199">
        <v>295674</v>
      </c>
      <c r="J637" s="199">
        <v>0.71</v>
      </c>
      <c r="K637" s="199">
        <f t="shared" si="9"/>
        <v>209.93</v>
      </c>
    </row>
    <row r="638" spans="2:11" x14ac:dyDescent="0.25">
      <c r="B638" s="198">
        <v>611</v>
      </c>
      <c r="C638" s="199">
        <v>33230550</v>
      </c>
      <c r="D638" s="199" t="s">
        <v>1012</v>
      </c>
      <c r="E638" s="199" t="s">
        <v>884</v>
      </c>
      <c r="F638" s="200">
        <v>43571</v>
      </c>
      <c r="G638" s="200">
        <v>43611</v>
      </c>
      <c r="H638" s="199">
        <v>25475</v>
      </c>
      <c r="I638" s="199">
        <v>25475</v>
      </c>
      <c r="J638" s="199">
        <v>0.71</v>
      </c>
      <c r="K638" s="199">
        <f t="shared" si="9"/>
        <v>18.09</v>
      </c>
    </row>
    <row r="639" spans="2:11" x14ac:dyDescent="0.25">
      <c r="B639" s="198">
        <v>612</v>
      </c>
      <c r="C639" s="199">
        <v>33230550</v>
      </c>
      <c r="D639" s="199" t="s">
        <v>1012</v>
      </c>
      <c r="E639" s="199" t="s">
        <v>885</v>
      </c>
      <c r="F639" s="200">
        <v>43571</v>
      </c>
      <c r="G639" s="200">
        <v>43611</v>
      </c>
      <c r="H639" s="199">
        <v>124121</v>
      </c>
      <c r="I639" s="199">
        <v>124121</v>
      </c>
      <c r="J639" s="199">
        <v>0.71</v>
      </c>
      <c r="K639" s="199">
        <f t="shared" si="9"/>
        <v>88.13</v>
      </c>
    </row>
    <row r="640" spans="2:11" x14ac:dyDescent="0.25">
      <c r="B640" s="198">
        <v>613</v>
      </c>
      <c r="C640" s="199">
        <v>33230550</v>
      </c>
      <c r="D640" s="199" t="s">
        <v>1012</v>
      </c>
      <c r="E640" s="199" t="s">
        <v>877</v>
      </c>
      <c r="F640" s="200">
        <v>43571</v>
      </c>
      <c r="G640" s="200">
        <v>43611</v>
      </c>
      <c r="H640" s="199">
        <v>42105</v>
      </c>
      <c r="I640" s="199">
        <v>42105</v>
      </c>
      <c r="J640" s="199">
        <v>0.71</v>
      </c>
      <c r="K640" s="199">
        <f t="shared" si="9"/>
        <v>29.89</v>
      </c>
    </row>
    <row r="641" spans="2:11" x14ac:dyDescent="0.25">
      <c r="B641" s="198">
        <v>614</v>
      </c>
      <c r="C641" s="199">
        <v>33230550</v>
      </c>
      <c r="D641" s="199" t="s">
        <v>1012</v>
      </c>
      <c r="E641" s="199" t="s">
        <v>878</v>
      </c>
      <c r="F641" s="200">
        <v>43571</v>
      </c>
      <c r="G641" s="200">
        <v>43611</v>
      </c>
      <c r="H641" s="199">
        <v>94</v>
      </c>
      <c r="I641" s="199">
        <v>94</v>
      </c>
      <c r="J641" s="199">
        <v>0.71</v>
      </c>
      <c r="K641" s="199">
        <f t="shared" si="9"/>
        <v>7.0000000000000007E-2</v>
      </c>
    </row>
    <row r="642" spans="2:11" x14ac:dyDescent="0.25">
      <c r="B642" s="198">
        <v>615</v>
      </c>
      <c r="C642" s="199">
        <v>33230550</v>
      </c>
      <c r="D642" s="199" t="s">
        <v>1012</v>
      </c>
      <c r="E642" s="199" t="s">
        <v>886</v>
      </c>
      <c r="F642" s="200">
        <v>43571</v>
      </c>
      <c r="G642" s="200">
        <v>43611</v>
      </c>
      <c r="H642" s="199">
        <v>199436</v>
      </c>
      <c r="I642" s="199">
        <v>199436</v>
      </c>
      <c r="J642" s="199">
        <v>0.71</v>
      </c>
      <c r="K642" s="199">
        <f t="shared" si="9"/>
        <v>141.6</v>
      </c>
    </row>
    <row r="643" spans="2:11" x14ac:dyDescent="0.25">
      <c r="B643" s="198">
        <v>616</v>
      </c>
      <c r="C643" s="199">
        <v>33230550</v>
      </c>
      <c r="D643" s="199" t="s">
        <v>1012</v>
      </c>
      <c r="E643" s="199" t="s">
        <v>879</v>
      </c>
      <c r="F643" s="200">
        <v>43571</v>
      </c>
      <c r="G643" s="200">
        <v>43611</v>
      </c>
      <c r="H643" s="199">
        <v>44667</v>
      </c>
      <c r="I643" s="199">
        <v>44667</v>
      </c>
      <c r="J643" s="199">
        <v>0.71</v>
      </c>
      <c r="K643" s="199">
        <f t="shared" si="9"/>
        <v>31.71</v>
      </c>
    </row>
    <row r="644" spans="2:11" x14ac:dyDescent="0.25">
      <c r="B644" s="198">
        <v>617</v>
      </c>
      <c r="C644" s="199">
        <v>33230550</v>
      </c>
      <c r="D644" s="199" t="s">
        <v>1012</v>
      </c>
      <c r="E644" s="199" t="s">
        <v>880</v>
      </c>
      <c r="F644" s="200">
        <v>43571</v>
      </c>
      <c r="G644" s="200">
        <v>43611</v>
      </c>
      <c r="H644" s="199">
        <v>204537</v>
      </c>
      <c r="I644" s="199">
        <v>204537</v>
      </c>
      <c r="J644" s="199">
        <v>0.71</v>
      </c>
      <c r="K644" s="199">
        <f t="shared" si="9"/>
        <v>145.22</v>
      </c>
    </row>
    <row r="645" spans="2:11" x14ac:dyDescent="0.25">
      <c r="B645" s="198">
        <v>618</v>
      </c>
      <c r="C645" s="199">
        <v>33230550</v>
      </c>
      <c r="D645" s="199" t="s">
        <v>1012</v>
      </c>
      <c r="E645" s="199" t="s">
        <v>881</v>
      </c>
      <c r="F645" s="200">
        <v>43571</v>
      </c>
      <c r="G645" s="200">
        <v>43611</v>
      </c>
      <c r="H645" s="199">
        <v>164066</v>
      </c>
      <c r="I645" s="199">
        <v>164066</v>
      </c>
      <c r="J645" s="199">
        <v>0.71</v>
      </c>
      <c r="K645" s="199">
        <f t="shared" si="9"/>
        <v>116.49</v>
      </c>
    </row>
    <row r="646" spans="2:11" x14ac:dyDescent="0.25">
      <c r="B646" s="198">
        <v>619</v>
      </c>
      <c r="C646" s="199">
        <v>33230550</v>
      </c>
      <c r="D646" s="199" t="s">
        <v>1012</v>
      </c>
      <c r="E646" s="199" t="s">
        <v>56</v>
      </c>
      <c r="F646" s="200">
        <v>43571</v>
      </c>
      <c r="G646" s="200">
        <v>43611</v>
      </c>
      <c r="H646" s="199">
        <v>248157</v>
      </c>
      <c r="I646" s="199">
        <v>248157</v>
      </c>
      <c r="J646" s="199">
        <v>0.71</v>
      </c>
      <c r="K646" s="199">
        <f t="shared" si="9"/>
        <v>176.19</v>
      </c>
    </row>
    <row r="647" spans="2:11" x14ac:dyDescent="0.25">
      <c r="B647" s="198">
        <v>620</v>
      </c>
      <c r="C647" s="199">
        <v>33230550</v>
      </c>
      <c r="D647" s="199" t="s">
        <v>1012</v>
      </c>
      <c r="E647" s="199" t="s">
        <v>889</v>
      </c>
      <c r="F647" s="200">
        <v>43571</v>
      </c>
      <c r="G647" s="200">
        <v>43611</v>
      </c>
      <c r="H647" s="199">
        <v>79318</v>
      </c>
      <c r="I647" s="199">
        <v>79318</v>
      </c>
      <c r="J647" s="199">
        <v>0.71</v>
      </c>
      <c r="K647" s="199">
        <f t="shared" si="9"/>
        <v>56.32</v>
      </c>
    </row>
    <row r="648" spans="2:11" x14ac:dyDescent="0.25">
      <c r="B648" s="198">
        <v>621</v>
      </c>
      <c r="C648" s="199">
        <v>33230550</v>
      </c>
      <c r="D648" s="199" t="s">
        <v>1012</v>
      </c>
      <c r="E648" s="199" t="s">
        <v>890</v>
      </c>
      <c r="F648" s="200">
        <v>43571</v>
      </c>
      <c r="G648" s="200">
        <v>43611</v>
      </c>
      <c r="H648" s="199">
        <v>325519</v>
      </c>
      <c r="I648" s="199">
        <v>325519</v>
      </c>
      <c r="J648" s="199">
        <v>0.71</v>
      </c>
      <c r="K648" s="199">
        <f t="shared" si="9"/>
        <v>231.12</v>
      </c>
    </row>
    <row r="649" spans="2:11" x14ac:dyDescent="0.25">
      <c r="B649" s="198">
        <v>622</v>
      </c>
      <c r="C649" s="199">
        <v>33230550</v>
      </c>
      <c r="D649" s="199" t="s">
        <v>1012</v>
      </c>
      <c r="E649" s="199" t="s">
        <v>891</v>
      </c>
      <c r="F649" s="200">
        <v>43571</v>
      </c>
      <c r="G649" s="200">
        <v>43611</v>
      </c>
      <c r="H649" s="199">
        <v>286489</v>
      </c>
      <c r="I649" s="199">
        <v>286489</v>
      </c>
      <c r="J649" s="199">
        <v>0.71</v>
      </c>
      <c r="K649" s="199">
        <f t="shared" si="9"/>
        <v>203.41</v>
      </c>
    </row>
    <row r="650" spans="2:11" x14ac:dyDescent="0.25">
      <c r="B650" s="198">
        <v>623</v>
      </c>
      <c r="C650" s="199">
        <v>33234987</v>
      </c>
      <c r="D650" s="199" t="s">
        <v>1013</v>
      </c>
      <c r="E650" s="199" t="s">
        <v>885</v>
      </c>
      <c r="F650" s="200">
        <v>43573</v>
      </c>
      <c r="G650" s="200">
        <v>43646</v>
      </c>
      <c r="H650" s="199">
        <v>284278</v>
      </c>
      <c r="I650" s="199">
        <v>284278</v>
      </c>
      <c r="J650" s="199">
        <v>0.71</v>
      </c>
      <c r="K650" s="199">
        <f t="shared" si="9"/>
        <v>201.84</v>
      </c>
    </row>
    <row r="651" spans="2:11" x14ac:dyDescent="0.25">
      <c r="B651" s="198">
        <v>624</v>
      </c>
      <c r="C651" s="199">
        <v>33234987</v>
      </c>
      <c r="D651" s="199" t="s">
        <v>1013</v>
      </c>
      <c r="E651" s="199" t="s">
        <v>886</v>
      </c>
      <c r="F651" s="200">
        <v>43573</v>
      </c>
      <c r="G651" s="200">
        <v>43646</v>
      </c>
      <c r="H651" s="199">
        <v>393790</v>
      </c>
      <c r="I651" s="199">
        <v>393790</v>
      </c>
      <c r="J651" s="199">
        <v>0.71</v>
      </c>
      <c r="K651" s="199">
        <f t="shared" si="9"/>
        <v>279.58999999999997</v>
      </c>
    </row>
    <row r="652" spans="2:11" x14ac:dyDescent="0.25">
      <c r="B652" s="198">
        <v>625</v>
      </c>
      <c r="C652" s="199">
        <v>33234987</v>
      </c>
      <c r="D652" s="199" t="s">
        <v>1013</v>
      </c>
      <c r="E652" s="199" t="s">
        <v>889</v>
      </c>
      <c r="F652" s="200">
        <v>43573</v>
      </c>
      <c r="G652" s="200">
        <v>43646</v>
      </c>
      <c r="H652" s="199">
        <v>244861</v>
      </c>
      <c r="I652" s="199">
        <v>244861</v>
      </c>
      <c r="J652" s="199">
        <v>0.71</v>
      </c>
      <c r="K652" s="199">
        <f t="shared" si="9"/>
        <v>173.85</v>
      </c>
    </row>
    <row r="653" spans="2:11" x14ac:dyDescent="0.25">
      <c r="B653" s="198">
        <v>626</v>
      </c>
      <c r="C653" s="199">
        <v>33239938</v>
      </c>
      <c r="D653" s="199" t="s">
        <v>1014</v>
      </c>
      <c r="E653" s="199" t="s">
        <v>886</v>
      </c>
      <c r="F653" s="200">
        <v>43571</v>
      </c>
      <c r="G653" s="200">
        <v>43646</v>
      </c>
      <c r="H653" s="199">
        <v>354521</v>
      </c>
      <c r="I653" s="199">
        <v>354521</v>
      </c>
      <c r="J653" s="199">
        <v>0.71</v>
      </c>
      <c r="K653" s="199">
        <f t="shared" si="9"/>
        <v>251.71</v>
      </c>
    </row>
    <row r="654" spans="2:11" x14ac:dyDescent="0.25">
      <c r="B654" s="198">
        <v>627</v>
      </c>
      <c r="C654" s="199">
        <v>33302838</v>
      </c>
      <c r="D654" s="199" t="s">
        <v>1015</v>
      </c>
      <c r="E654" s="199" t="s">
        <v>885</v>
      </c>
      <c r="F654" s="200">
        <v>43577</v>
      </c>
      <c r="G654" s="200">
        <v>43738</v>
      </c>
      <c r="H654" s="199">
        <v>46586</v>
      </c>
      <c r="I654" s="199">
        <v>46586</v>
      </c>
      <c r="J654" s="199">
        <v>0.71</v>
      </c>
      <c r="K654" s="199">
        <f t="shared" si="9"/>
        <v>33.08</v>
      </c>
    </row>
    <row r="655" spans="2:11" x14ac:dyDescent="0.25">
      <c r="B655" s="198">
        <v>628</v>
      </c>
      <c r="C655" s="199">
        <v>33302838</v>
      </c>
      <c r="D655" s="199" t="s">
        <v>1015</v>
      </c>
      <c r="E655" s="199" t="s">
        <v>880</v>
      </c>
      <c r="F655" s="200">
        <v>43577</v>
      </c>
      <c r="G655" s="200">
        <v>43738</v>
      </c>
      <c r="H655" s="199">
        <v>77471</v>
      </c>
      <c r="I655" s="199">
        <v>77471</v>
      </c>
      <c r="J655" s="199">
        <v>0.71</v>
      </c>
      <c r="K655" s="199">
        <f t="shared" si="9"/>
        <v>55</v>
      </c>
    </row>
    <row r="656" spans="2:11" x14ac:dyDescent="0.25">
      <c r="B656" s="198">
        <v>629</v>
      </c>
      <c r="C656" s="199">
        <v>33302838</v>
      </c>
      <c r="D656" s="199" t="s">
        <v>1015</v>
      </c>
      <c r="E656" s="199" t="s">
        <v>881</v>
      </c>
      <c r="F656" s="200">
        <v>43577</v>
      </c>
      <c r="G656" s="200">
        <v>43738</v>
      </c>
      <c r="H656" s="199">
        <v>60449</v>
      </c>
      <c r="I656" s="199">
        <v>60449</v>
      </c>
      <c r="J656" s="199">
        <v>0.71</v>
      </c>
      <c r="K656" s="199">
        <f t="shared" si="9"/>
        <v>42.92</v>
      </c>
    </row>
    <row r="657" spans="2:11" x14ac:dyDescent="0.25">
      <c r="B657" s="198">
        <v>630</v>
      </c>
      <c r="C657" s="199">
        <v>33302838</v>
      </c>
      <c r="D657" s="199" t="s">
        <v>1015</v>
      </c>
      <c r="E657" s="199" t="s">
        <v>56</v>
      </c>
      <c r="F657" s="200">
        <v>43577</v>
      </c>
      <c r="G657" s="200">
        <v>43738</v>
      </c>
      <c r="H657" s="199">
        <v>91233</v>
      </c>
      <c r="I657" s="199">
        <v>91233</v>
      </c>
      <c r="J657" s="199">
        <v>0.71</v>
      </c>
      <c r="K657" s="199">
        <f t="shared" si="9"/>
        <v>64.78</v>
      </c>
    </row>
    <row r="658" spans="2:11" x14ac:dyDescent="0.25">
      <c r="B658" s="198">
        <v>631</v>
      </c>
      <c r="C658" s="199">
        <v>33302838</v>
      </c>
      <c r="D658" s="199" t="s">
        <v>1015</v>
      </c>
      <c r="E658" s="199" t="s">
        <v>888</v>
      </c>
      <c r="F658" s="200">
        <v>43577</v>
      </c>
      <c r="G658" s="200">
        <v>43738</v>
      </c>
      <c r="H658" s="199">
        <v>71195</v>
      </c>
      <c r="I658" s="199">
        <v>71195</v>
      </c>
      <c r="J658" s="199">
        <v>0.71</v>
      </c>
      <c r="K658" s="199">
        <f t="shared" si="9"/>
        <v>50.55</v>
      </c>
    </row>
    <row r="659" spans="2:11" x14ac:dyDescent="0.25">
      <c r="B659" s="198">
        <v>632</v>
      </c>
      <c r="C659" s="199">
        <v>33302838</v>
      </c>
      <c r="D659" s="199" t="s">
        <v>1015</v>
      </c>
      <c r="E659" s="199" t="s">
        <v>890</v>
      </c>
      <c r="F659" s="200">
        <v>43577</v>
      </c>
      <c r="G659" s="200">
        <v>43738</v>
      </c>
      <c r="H659" s="199">
        <v>123426</v>
      </c>
      <c r="I659" s="199">
        <v>123426</v>
      </c>
      <c r="J659" s="199">
        <v>0.71</v>
      </c>
      <c r="K659" s="199">
        <f t="shared" si="9"/>
        <v>87.63</v>
      </c>
    </row>
    <row r="660" spans="2:11" x14ac:dyDescent="0.25">
      <c r="B660" s="198">
        <v>633</v>
      </c>
      <c r="C660" s="199">
        <v>33312358</v>
      </c>
      <c r="D660" s="199" t="s">
        <v>1016</v>
      </c>
      <c r="E660" s="199" t="s">
        <v>881</v>
      </c>
      <c r="F660" s="200">
        <v>43586</v>
      </c>
      <c r="G660" s="200">
        <v>43695</v>
      </c>
      <c r="H660" s="199">
        <v>3750886</v>
      </c>
      <c r="I660" s="199">
        <v>3750886</v>
      </c>
      <c r="J660" s="199">
        <v>0.71</v>
      </c>
      <c r="K660" s="199">
        <f t="shared" si="9"/>
        <v>2663.13</v>
      </c>
    </row>
    <row r="661" spans="2:11" x14ac:dyDescent="0.25">
      <c r="B661" s="198">
        <v>634</v>
      </c>
      <c r="C661" s="199">
        <v>33314590</v>
      </c>
      <c r="D661" s="199" t="s">
        <v>1017</v>
      </c>
      <c r="E661" s="199" t="s">
        <v>880</v>
      </c>
      <c r="F661" s="200">
        <v>43586</v>
      </c>
      <c r="G661" s="200">
        <v>43695</v>
      </c>
      <c r="H661" s="199">
        <v>1706436</v>
      </c>
      <c r="I661" s="199">
        <v>1706436</v>
      </c>
      <c r="J661" s="199">
        <v>0.71</v>
      </c>
      <c r="K661" s="199">
        <f t="shared" si="9"/>
        <v>1211.57</v>
      </c>
    </row>
    <row r="662" spans="2:11" x14ac:dyDescent="0.25">
      <c r="B662" s="198">
        <v>635</v>
      </c>
      <c r="C662" s="199">
        <v>33320821</v>
      </c>
      <c r="D662" s="199" t="s">
        <v>1018</v>
      </c>
      <c r="E662" s="199" t="s">
        <v>886</v>
      </c>
      <c r="F662" s="200">
        <v>43586</v>
      </c>
      <c r="G662" s="200">
        <v>43646</v>
      </c>
      <c r="H662" s="199">
        <v>140914</v>
      </c>
      <c r="I662" s="199">
        <v>140914</v>
      </c>
      <c r="J662" s="199">
        <v>0.71</v>
      </c>
      <c r="K662" s="199">
        <f t="shared" si="9"/>
        <v>100.05</v>
      </c>
    </row>
    <row r="663" spans="2:11" x14ac:dyDescent="0.25">
      <c r="B663" s="198">
        <v>636</v>
      </c>
      <c r="C663" s="199">
        <v>33320821</v>
      </c>
      <c r="D663" s="199" t="s">
        <v>1018</v>
      </c>
      <c r="E663" s="199" t="s">
        <v>880</v>
      </c>
      <c r="F663" s="200">
        <v>43586</v>
      </c>
      <c r="G663" s="200">
        <v>43646</v>
      </c>
      <c r="H663" s="199">
        <v>96615</v>
      </c>
      <c r="I663" s="199">
        <v>96615</v>
      </c>
      <c r="J663" s="199">
        <v>0.71</v>
      </c>
      <c r="K663" s="199">
        <f t="shared" si="9"/>
        <v>68.599999999999994</v>
      </c>
    </row>
    <row r="664" spans="2:11" x14ac:dyDescent="0.25">
      <c r="B664" s="198">
        <v>637</v>
      </c>
      <c r="C664" s="199">
        <v>33320821</v>
      </c>
      <c r="D664" s="199" t="s">
        <v>1018</v>
      </c>
      <c r="E664" s="199" t="s">
        <v>881</v>
      </c>
      <c r="F664" s="200">
        <v>43586</v>
      </c>
      <c r="G664" s="200">
        <v>43646</v>
      </c>
      <c r="H664" s="199">
        <v>80269</v>
      </c>
      <c r="I664" s="199">
        <v>80269</v>
      </c>
      <c r="J664" s="199">
        <v>0.71</v>
      </c>
      <c r="K664" s="199">
        <f t="shared" si="9"/>
        <v>56.99</v>
      </c>
    </row>
    <row r="665" spans="2:11" x14ac:dyDescent="0.25">
      <c r="B665" s="198">
        <v>638</v>
      </c>
      <c r="C665" s="199">
        <v>33320821</v>
      </c>
      <c r="D665" s="199" t="s">
        <v>1018</v>
      </c>
      <c r="E665" s="199" t="s">
        <v>56</v>
      </c>
      <c r="F665" s="200">
        <v>43586</v>
      </c>
      <c r="G665" s="200">
        <v>43646</v>
      </c>
      <c r="H665" s="199">
        <v>82694</v>
      </c>
      <c r="I665" s="199">
        <v>82694</v>
      </c>
      <c r="J665" s="199">
        <v>0.71</v>
      </c>
      <c r="K665" s="199">
        <f t="shared" si="9"/>
        <v>58.71</v>
      </c>
    </row>
    <row r="666" spans="2:11" x14ac:dyDescent="0.25">
      <c r="B666" s="198">
        <v>639</v>
      </c>
      <c r="C666" s="199">
        <v>33320821</v>
      </c>
      <c r="D666" s="199" t="s">
        <v>1018</v>
      </c>
      <c r="E666" s="199" t="s">
        <v>889</v>
      </c>
      <c r="F666" s="200">
        <v>43586</v>
      </c>
      <c r="G666" s="200">
        <v>43646</v>
      </c>
      <c r="H666" s="199">
        <v>32755</v>
      </c>
      <c r="I666" s="199">
        <v>32755</v>
      </c>
      <c r="J666" s="199">
        <v>0.71</v>
      </c>
      <c r="K666" s="199">
        <f t="shared" si="9"/>
        <v>23.26</v>
      </c>
    </row>
    <row r="667" spans="2:11" x14ac:dyDescent="0.25">
      <c r="B667" s="198">
        <v>640</v>
      </c>
      <c r="C667" s="199">
        <v>33320821</v>
      </c>
      <c r="D667" s="199" t="s">
        <v>1018</v>
      </c>
      <c r="E667" s="199" t="s">
        <v>890</v>
      </c>
      <c r="F667" s="200">
        <v>43586</v>
      </c>
      <c r="G667" s="200">
        <v>43646</v>
      </c>
      <c r="H667" s="199">
        <v>107561</v>
      </c>
      <c r="I667" s="199">
        <v>107561</v>
      </c>
      <c r="J667" s="199">
        <v>0.71</v>
      </c>
      <c r="K667" s="199">
        <f t="shared" si="9"/>
        <v>76.37</v>
      </c>
    </row>
    <row r="668" spans="2:11" x14ac:dyDescent="0.25">
      <c r="B668" s="198">
        <v>641</v>
      </c>
      <c r="C668" s="199">
        <v>33320821</v>
      </c>
      <c r="D668" s="199" t="s">
        <v>1018</v>
      </c>
      <c r="E668" s="199" t="s">
        <v>891</v>
      </c>
      <c r="F668" s="200">
        <v>43586</v>
      </c>
      <c r="G668" s="200">
        <v>43646</v>
      </c>
      <c r="H668" s="199">
        <v>124073</v>
      </c>
      <c r="I668" s="199">
        <v>124073</v>
      </c>
      <c r="J668" s="199">
        <v>0.71</v>
      </c>
      <c r="K668" s="199">
        <f t="shared" ref="K668:K731" si="10">ROUND(I668*(J668/1000),2)</f>
        <v>88.09</v>
      </c>
    </row>
    <row r="669" spans="2:11" x14ac:dyDescent="0.25">
      <c r="B669" s="198">
        <v>642</v>
      </c>
      <c r="C669" s="199">
        <v>33327268</v>
      </c>
      <c r="D669" s="199" t="s">
        <v>1019</v>
      </c>
      <c r="E669" s="199" t="s">
        <v>891</v>
      </c>
      <c r="F669" s="200">
        <v>43586</v>
      </c>
      <c r="G669" s="200">
        <v>43695</v>
      </c>
      <c r="H669" s="199">
        <v>1499280</v>
      </c>
      <c r="I669" s="199">
        <v>1499280</v>
      </c>
      <c r="J669" s="199">
        <v>0.71</v>
      </c>
      <c r="K669" s="199">
        <f t="shared" si="10"/>
        <v>1064.49</v>
      </c>
    </row>
    <row r="670" spans="2:11" x14ac:dyDescent="0.25">
      <c r="B670" s="198">
        <v>643</v>
      </c>
      <c r="C670" s="199">
        <v>33333473</v>
      </c>
      <c r="D670" s="199" t="s">
        <v>1020</v>
      </c>
      <c r="E670" s="199" t="s">
        <v>880</v>
      </c>
      <c r="F670" s="200">
        <v>43578</v>
      </c>
      <c r="G670" s="200">
        <v>43646</v>
      </c>
      <c r="H670" s="199">
        <v>1088211</v>
      </c>
      <c r="I670" s="199">
        <v>1088211</v>
      </c>
      <c r="J670" s="199">
        <v>0.71</v>
      </c>
      <c r="K670" s="199">
        <f t="shared" si="10"/>
        <v>772.63</v>
      </c>
    </row>
    <row r="671" spans="2:11" x14ac:dyDescent="0.25">
      <c r="B671" s="198">
        <v>644</v>
      </c>
      <c r="C671" s="199">
        <v>33333473</v>
      </c>
      <c r="D671" s="199" t="s">
        <v>1020</v>
      </c>
      <c r="E671" s="199" t="s">
        <v>881</v>
      </c>
      <c r="F671" s="200">
        <v>43578</v>
      </c>
      <c r="G671" s="200">
        <v>43646</v>
      </c>
      <c r="H671" s="199">
        <v>1270530</v>
      </c>
      <c r="I671" s="199">
        <v>1270530</v>
      </c>
      <c r="J671" s="199">
        <v>0.71</v>
      </c>
      <c r="K671" s="199">
        <f t="shared" si="10"/>
        <v>902.08</v>
      </c>
    </row>
    <row r="672" spans="2:11" x14ac:dyDescent="0.25">
      <c r="B672" s="198">
        <v>645</v>
      </c>
      <c r="C672" s="199">
        <v>33333473</v>
      </c>
      <c r="D672" s="199" t="s">
        <v>1020</v>
      </c>
      <c r="E672" s="199" t="s">
        <v>56</v>
      </c>
      <c r="F672" s="200">
        <v>43578</v>
      </c>
      <c r="G672" s="200">
        <v>43646</v>
      </c>
      <c r="H672" s="199">
        <v>1145372</v>
      </c>
      <c r="I672" s="199">
        <v>1145372</v>
      </c>
      <c r="J672" s="199">
        <v>0.71</v>
      </c>
      <c r="K672" s="199">
        <f t="shared" si="10"/>
        <v>813.21</v>
      </c>
    </row>
    <row r="673" spans="2:11" x14ac:dyDescent="0.25">
      <c r="B673" s="198">
        <v>646</v>
      </c>
      <c r="C673" s="199">
        <v>33333473</v>
      </c>
      <c r="D673" s="199" t="s">
        <v>1020</v>
      </c>
      <c r="E673" s="199" t="s">
        <v>890</v>
      </c>
      <c r="F673" s="200">
        <v>43578</v>
      </c>
      <c r="G673" s="200">
        <v>43646</v>
      </c>
      <c r="H673" s="199">
        <v>1880508</v>
      </c>
      <c r="I673" s="199">
        <v>1880508</v>
      </c>
      <c r="J673" s="199">
        <v>0.71</v>
      </c>
      <c r="K673" s="199">
        <f t="shared" si="10"/>
        <v>1335.16</v>
      </c>
    </row>
    <row r="674" spans="2:11" x14ac:dyDescent="0.25">
      <c r="B674" s="198">
        <v>647</v>
      </c>
      <c r="C674" s="199">
        <v>33378850</v>
      </c>
      <c r="D674" s="199" t="s">
        <v>1021</v>
      </c>
      <c r="E674" s="199" t="s">
        <v>885</v>
      </c>
      <c r="F674" s="200">
        <v>43586</v>
      </c>
      <c r="G674" s="200">
        <v>43646</v>
      </c>
      <c r="H674" s="199">
        <v>92993</v>
      </c>
      <c r="I674" s="199">
        <v>92993</v>
      </c>
      <c r="J674" s="199">
        <v>0.71</v>
      </c>
      <c r="K674" s="199">
        <f t="shared" si="10"/>
        <v>66.03</v>
      </c>
    </row>
    <row r="675" spans="2:11" x14ac:dyDescent="0.25">
      <c r="B675" s="198">
        <v>648</v>
      </c>
      <c r="C675" s="199">
        <v>33378850</v>
      </c>
      <c r="D675" s="199" t="s">
        <v>1021</v>
      </c>
      <c r="E675" s="199" t="s">
        <v>877</v>
      </c>
      <c r="F675" s="200">
        <v>43586</v>
      </c>
      <c r="G675" s="200">
        <v>43646</v>
      </c>
      <c r="H675" s="199">
        <v>18403</v>
      </c>
      <c r="I675" s="199">
        <v>18403</v>
      </c>
      <c r="J675" s="199">
        <v>0.71</v>
      </c>
      <c r="K675" s="199">
        <f t="shared" si="10"/>
        <v>13.07</v>
      </c>
    </row>
    <row r="676" spans="2:11" x14ac:dyDescent="0.25">
      <c r="B676" s="198">
        <v>649</v>
      </c>
      <c r="C676" s="199">
        <v>33378850</v>
      </c>
      <c r="D676" s="199" t="s">
        <v>1021</v>
      </c>
      <c r="E676" s="199" t="s">
        <v>878</v>
      </c>
      <c r="F676" s="200">
        <v>43586</v>
      </c>
      <c r="G676" s="200">
        <v>43646</v>
      </c>
      <c r="H676" s="199">
        <v>36</v>
      </c>
      <c r="I676" s="199">
        <v>36</v>
      </c>
      <c r="J676" s="199">
        <v>0.71</v>
      </c>
      <c r="K676" s="199">
        <f t="shared" si="10"/>
        <v>0.03</v>
      </c>
    </row>
    <row r="677" spans="2:11" x14ac:dyDescent="0.25">
      <c r="B677" s="198">
        <v>650</v>
      </c>
      <c r="C677" s="199">
        <v>33378850</v>
      </c>
      <c r="D677" s="199" t="s">
        <v>1021</v>
      </c>
      <c r="E677" s="199" t="s">
        <v>879</v>
      </c>
      <c r="F677" s="200">
        <v>43586</v>
      </c>
      <c r="G677" s="200">
        <v>43646</v>
      </c>
      <c r="H677" s="199">
        <v>28226</v>
      </c>
      <c r="I677" s="199">
        <v>28226</v>
      </c>
      <c r="J677" s="199">
        <v>0.71</v>
      </c>
      <c r="K677" s="199">
        <f t="shared" si="10"/>
        <v>20.04</v>
      </c>
    </row>
    <row r="678" spans="2:11" x14ac:dyDescent="0.25">
      <c r="B678" s="198">
        <v>651</v>
      </c>
      <c r="C678" s="199">
        <v>33378850</v>
      </c>
      <c r="D678" s="199" t="s">
        <v>1021</v>
      </c>
      <c r="E678" s="199" t="s">
        <v>880</v>
      </c>
      <c r="F678" s="200">
        <v>43586</v>
      </c>
      <c r="G678" s="200">
        <v>43646</v>
      </c>
      <c r="H678" s="199">
        <v>136906</v>
      </c>
      <c r="I678" s="199">
        <v>136906</v>
      </c>
      <c r="J678" s="199">
        <v>0.71</v>
      </c>
      <c r="K678" s="199">
        <f t="shared" si="10"/>
        <v>97.2</v>
      </c>
    </row>
    <row r="679" spans="2:11" x14ac:dyDescent="0.25">
      <c r="B679" s="198">
        <v>652</v>
      </c>
      <c r="C679" s="199">
        <v>33378850</v>
      </c>
      <c r="D679" s="199" t="s">
        <v>1021</v>
      </c>
      <c r="E679" s="199" t="s">
        <v>881</v>
      </c>
      <c r="F679" s="200">
        <v>43586</v>
      </c>
      <c r="G679" s="200">
        <v>43646</v>
      </c>
      <c r="H679" s="199">
        <v>200879</v>
      </c>
      <c r="I679" s="199">
        <v>200879</v>
      </c>
      <c r="J679" s="199">
        <v>0.71</v>
      </c>
      <c r="K679" s="199">
        <f t="shared" si="10"/>
        <v>142.62</v>
      </c>
    </row>
    <row r="680" spans="2:11" x14ac:dyDescent="0.25">
      <c r="B680" s="198">
        <v>653</v>
      </c>
      <c r="C680" s="199">
        <v>33378850</v>
      </c>
      <c r="D680" s="199" t="s">
        <v>1021</v>
      </c>
      <c r="E680" s="199" t="s">
        <v>56</v>
      </c>
      <c r="F680" s="200">
        <v>43586</v>
      </c>
      <c r="G680" s="200">
        <v>43646</v>
      </c>
      <c r="H680" s="199">
        <v>164504</v>
      </c>
      <c r="I680" s="199">
        <v>164504</v>
      </c>
      <c r="J680" s="199">
        <v>0.71</v>
      </c>
      <c r="K680" s="199">
        <f t="shared" si="10"/>
        <v>116.8</v>
      </c>
    </row>
    <row r="681" spans="2:11" x14ac:dyDescent="0.25">
      <c r="B681" s="198">
        <v>654</v>
      </c>
      <c r="C681" s="199">
        <v>33378850</v>
      </c>
      <c r="D681" s="199" t="s">
        <v>1021</v>
      </c>
      <c r="E681" s="199" t="s">
        <v>888</v>
      </c>
      <c r="F681" s="200">
        <v>43586</v>
      </c>
      <c r="G681" s="200">
        <v>43646</v>
      </c>
      <c r="H681" s="199">
        <v>87007</v>
      </c>
      <c r="I681" s="199">
        <v>87007</v>
      </c>
      <c r="J681" s="199">
        <v>0.71</v>
      </c>
      <c r="K681" s="199">
        <f t="shared" si="10"/>
        <v>61.77</v>
      </c>
    </row>
    <row r="682" spans="2:11" x14ac:dyDescent="0.25">
      <c r="B682" s="198">
        <v>655</v>
      </c>
      <c r="C682" s="199">
        <v>33378850</v>
      </c>
      <c r="D682" s="199" t="s">
        <v>1021</v>
      </c>
      <c r="E682" s="199" t="s">
        <v>890</v>
      </c>
      <c r="F682" s="200">
        <v>43586</v>
      </c>
      <c r="G682" s="200">
        <v>43646</v>
      </c>
      <c r="H682" s="199">
        <v>243895</v>
      </c>
      <c r="I682" s="199">
        <v>243895</v>
      </c>
      <c r="J682" s="199">
        <v>0.71</v>
      </c>
      <c r="K682" s="199">
        <f t="shared" si="10"/>
        <v>173.17</v>
      </c>
    </row>
    <row r="683" spans="2:11" x14ac:dyDescent="0.25">
      <c r="B683" s="198">
        <v>656</v>
      </c>
      <c r="C683" s="199">
        <v>33383082</v>
      </c>
      <c r="D683" s="199" t="s">
        <v>1022</v>
      </c>
      <c r="E683" s="199" t="s">
        <v>884</v>
      </c>
      <c r="F683" s="200">
        <v>43580</v>
      </c>
      <c r="G683" s="200">
        <v>43646</v>
      </c>
      <c r="H683" s="199">
        <v>9004</v>
      </c>
      <c r="I683" s="199">
        <v>9004</v>
      </c>
      <c r="J683" s="199">
        <v>0.71</v>
      </c>
      <c r="K683" s="199">
        <f t="shared" si="10"/>
        <v>6.39</v>
      </c>
    </row>
    <row r="684" spans="2:11" x14ac:dyDescent="0.25">
      <c r="B684" s="198">
        <v>657</v>
      </c>
      <c r="C684" s="199">
        <v>33383082</v>
      </c>
      <c r="D684" s="199" t="s">
        <v>1022</v>
      </c>
      <c r="E684" s="199" t="s">
        <v>885</v>
      </c>
      <c r="F684" s="200">
        <v>43580</v>
      </c>
      <c r="G684" s="200">
        <v>43646</v>
      </c>
      <c r="H684" s="199">
        <v>45710</v>
      </c>
      <c r="I684" s="199">
        <v>45710</v>
      </c>
      <c r="J684" s="199">
        <v>0.71</v>
      </c>
      <c r="K684" s="199">
        <f t="shared" si="10"/>
        <v>32.450000000000003</v>
      </c>
    </row>
    <row r="685" spans="2:11" x14ac:dyDescent="0.25">
      <c r="B685" s="198">
        <v>658</v>
      </c>
      <c r="C685" s="199">
        <v>33383082</v>
      </c>
      <c r="D685" s="199" t="s">
        <v>1022</v>
      </c>
      <c r="E685" s="199" t="s">
        <v>877</v>
      </c>
      <c r="F685" s="200">
        <v>43580</v>
      </c>
      <c r="G685" s="200">
        <v>43646</v>
      </c>
      <c r="H685" s="199">
        <v>16196</v>
      </c>
      <c r="I685" s="199">
        <v>16196</v>
      </c>
      <c r="J685" s="199">
        <v>0.71</v>
      </c>
      <c r="K685" s="199">
        <f t="shared" si="10"/>
        <v>11.5</v>
      </c>
    </row>
    <row r="686" spans="2:11" x14ac:dyDescent="0.25">
      <c r="B686" s="198">
        <v>659</v>
      </c>
      <c r="C686" s="199">
        <v>33383082</v>
      </c>
      <c r="D686" s="199" t="s">
        <v>1022</v>
      </c>
      <c r="E686" s="199" t="s">
        <v>878</v>
      </c>
      <c r="F686" s="200">
        <v>43580</v>
      </c>
      <c r="G686" s="200">
        <v>43646</v>
      </c>
      <c r="H686" s="199">
        <v>10654</v>
      </c>
      <c r="I686" s="199">
        <v>10654</v>
      </c>
      <c r="J686" s="199">
        <v>0.71</v>
      </c>
      <c r="K686" s="199">
        <f t="shared" si="10"/>
        <v>7.56</v>
      </c>
    </row>
    <row r="687" spans="2:11" x14ac:dyDescent="0.25">
      <c r="B687" s="198">
        <v>660</v>
      </c>
      <c r="C687" s="199">
        <v>33383082</v>
      </c>
      <c r="D687" s="199" t="s">
        <v>1022</v>
      </c>
      <c r="E687" s="199" t="s">
        <v>886</v>
      </c>
      <c r="F687" s="200">
        <v>43580</v>
      </c>
      <c r="G687" s="200">
        <v>43646</v>
      </c>
      <c r="H687" s="199">
        <v>69446</v>
      </c>
      <c r="I687" s="199">
        <v>69446</v>
      </c>
      <c r="J687" s="199">
        <v>0.71</v>
      </c>
      <c r="K687" s="199">
        <f t="shared" si="10"/>
        <v>49.31</v>
      </c>
    </row>
    <row r="688" spans="2:11" x14ac:dyDescent="0.25">
      <c r="B688" s="198">
        <v>661</v>
      </c>
      <c r="C688" s="199">
        <v>33383082</v>
      </c>
      <c r="D688" s="199" t="s">
        <v>1022</v>
      </c>
      <c r="E688" s="199" t="s">
        <v>887</v>
      </c>
      <c r="F688" s="200">
        <v>43580</v>
      </c>
      <c r="G688" s="200">
        <v>43646</v>
      </c>
      <c r="H688" s="199">
        <v>5748</v>
      </c>
      <c r="I688" s="199">
        <v>5748</v>
      </c>
      <c r="J688" s="199">
        <v>0.71</v>
      </c>
      <c r="K688" s="199">
        <f t="shared" si="10"/>
        <v>4.08</v>
      </c>
    </row>
    <row r="689" spans="2:11" x14ac:dyDescent="0.25">
      <c r="B689" s="198">
        <v>662</v>
      </c>
      <c r="C689" s="199">
        <v>33383082</v>
      </c>
      <c r="D689" s="199" t="s">
        <v>1022</v>
      </c>
      <c r="E689" s="199" t="s">
        <v>879</v>
      </c>
      <c r="F689" s="200">
        <v>43580</v>
      </c>
      <c r="G689" s="200">
        <v>43646</v>
      </c>
      <c r="H689" s="199">
        <v>16075</v>
      </c>
      <c r="I689" s="199">
        <v>16075</v>
      </c>
      <c r="J689" s="199">
        <v>0.71</v>
      </c>
      <c r="K689" s="199">
        <f t="shared" si="10"/>
        <v>11.41</v>
      </c>
    </row>
    <row r="690" spans="2:11" x14ac:dyDescent="0.25">
      <c r="B690" s="198">
        <v>663</v>
      </c>
      <c r="C690" s="199">
        <v>33383082</v>
      </c>
      <c r="D690" s="199" t="s">
        <v>1022</v>
      </c>
      <c r="E690" s="199" t="s">
        <v>880</v>
      </c>
      <c r="F690" s="200">
        <v>43580</v>
      </c>
      <c r="G690" s="200">
        <v>43646</v>
      </c>
      <c r="H690" s="199">
        <v>77903</v>
      </c>
      <c r="I690" s="199">
        <v>77903</v>
      </c>
      <c r="J690" s="199">
        <v>0.71</v>
      </c>
      <c r="K690" s="199">
        <f t="shared" si="10"/>
        <v>55.31</v>
      </c>
    </row>
    <row r="691" spans="2:11" x14ac:dyDescent="0.25">
      <c r="B691" s="198">
        <v>664</v>
      </c>
      <c r="C691" s="199">
        <v>33383082</v>
      </c>
      <c r="D691" s="199" t="s">
        <v>1022</v>
      </c>
      <c r="E691" s="199" t="s">
        <v>881</v>
      </c>
      <c r="F691" s="200">
        <v>43580</v>
      </c>
      <c r="G691" s="200">
        <v>43646</v>
      </c>
      <c r="H691" s="199">
        <v>61645</v>
      </c>
      <c r="I691" s="199">
        <v>61645</v>
      </c>
      <c r="J691" s="199">
        <v>0.71</v>
      </c>
      <c r="K691" s="199">
        <f t="shared" si="10"/>
        <v>43.77</v>
      </c>
    </row>
    <row r="692" spans="2:11" x14ac:dyDescent="0.25">
      <c r="B692" s="198">
        <v>665</v>
      </c>
      <c r="C692" s="199">
        <v>33383082</v>
      </c>
      <c r="D692" s="199" t="s">
        <v>1022</v>
      </c>
      <c r="E692" s="199" t="s">
        <v>56</v>
      </c>
      <c r="F692" s="200">
        <v>43580</v>
      </c>
      <c r="G692" s="200">
        <v>43646</v>
      </c>
      <c r="H692" s="199">
        <v>77583</v>
      </c>
      <c r="I692" s="199">
        <v>77583</v>
      </c>
      <c r="J692" s="199">
        <v>0.71</v>
      </c>
      <c r="K692" s="199">
        <f t="shared" si="10"/>
        <v>55.08</v>
      </c>
    </row>
    <row r="693" spans="2:11" x14ac:dyDescent="0.25">
      <c r="B693" s="198">
        <v>666</v>
      </c>
      <c r="C693" s="199">
        <v>33383082</v>
      </c>
      <c r="D693" s="199" t="s">
        <v>1022</v>
      </c>
      <c r="E693" s="199" t="s">
        <v>888</v>
      </c>
      <c r="F693" s="200">
        <v>43580</v>
      </c>
      <c r="G693" s="200">
        <v>43646</v>
      </c>
      <c r="H693" s="199">
        <v>68256</v>
      </c>
      <c r="I693" s="199">
        <v>68256</v>
      </c>
      <c r="J693" s="199">
        <v>0.71</v>
      </c>
      <c r="K693" s="199">
        <f t="shared" si="10"/>
        <v>48.46</v>
      </c>
    </row>
    <row r="694" spans="2:11" x14ac:dyDescent="0.25">
      <c r="B694" s="198">
        <v>667</v>
      </c>
      <c r="C694" s="199">
        <v>33383082</v>
      </c>
      <c r="D694" s="199" t="s">
        <v>1022</v>
      </c>
      <c r="E694" s="199" t="s">
        <v>889</v>
      </c>
      <c r="F694" s="200">
        <v>43580</v>
      </c>
      <c r="G694" s="200">
        <v>43646</v>
      </c>
      <c r="H694" s="199">
        <v>28561</v>
      </c>
      <c r="I694" s="199">
        <v>28561</v>
      </c>
      <c r="J694" s="199">
        <v>0.71</v>
      </c>
      <c r="K694" s="199">
        <f t="shared" si="10"/>
        <v>20.28</v>
      </c>
    </row>
    <row r="695" spans="2:11" x14ac:dyDescent="0.25">
      <c r="B695" s="198">
        <v>668</v>
      </c>
      <c r="C695" s="199">
        <v>33383082</v>
      </c>
      <c r="D695" s="199" t="s">
        <v>1022</v>
      </c>
      <c r="E695" s="199" t="s">
        <v>890</v>
      </c>
      <c r="F695" s="200">
        <v>43580</v>
      </c>
      <c r="G695" s="200">
        <v>43646</v>
      </c>
      <c r="H695" s="199">
        <v>110412</v>
      </c>
      <c r="I695" s="199">
        <v>110412</v>
      </c>
      <c r="J695" s="199">
        <v>0.71</v>
      </c>
      <c r="K695" s="199">
        <f t="shared" si="10"/>
        <v>78.39</v>
      </c>
    </row>
    <row r="696" spans="2:11" x14ac:dyDescent="0.25">
      <c r="B696" s="198">
        <v>669</v>
      </c>
      <c r="C696" s="199">
        <v>33383082</v>
      </c>
      <c r="D696" s="199" t="s">
        <v>1022</v>
      </c>
      <c r="E696" s="199" t="s">
        <v>891</v>
      </c>
      <c r="F696" s="200">
        <v>43580</v>
      </c>
      <c r="G696" s="200">
        <v>43646</v>
      </c>
      <c r="H696" s="199">
        <v>112533</v>
      </c>
      <c r="I696" s="199">
        <v>112533</v>
      </c>
      <c r="J696" s="199">
        <v>0.71</v>
      </c>
      <c r="K696" s="199">
        <f t="shared" si="10"/>
        <v>79.900000000000006</v>
      </c>
    </row>
    <row r="697" spans="2:11" x14ac:dyDescent="0.25">
      <c r="B697" s="198">
        <v>670</v>
      </c>
      <c r="C697" s="199">
        <v>33383082</v>
      </c>
      <c r="D697" s="199" t="s">
        <v>1022</v>
      </c>
      <c r="E697" s="199" t="s">
        <v>901</v>
      </c>
      <c r="F697" s="200">
        <v>43580</v>
      </c>
      <c r="G697" s="200">
        <v>43646</v>
      </c>
      <c r="H697" s="199">
        <v>9239</v>
      </c>
      <c r="I697" s="199">
        <v>9239</v>
      </c>
      <c r="J697" s="199">
        <v>0.71</v>
      </c>
      <c r="K697" s="199">
        <f t="shared" si="10"/>
        <v>6.56</v>
      </c>
    </row>
    <row r="698" spans="2:11" x14ac:dyDescent="0.25">
      <c r="B698" s="198">
        <v>671</v>
      </c>
      <c r="C698" s="199">
        <v>33416058</v>
      </c>
      <c r="D698" s="199" t="s">
        <v>1023</v>
      </c>
      <c r="E698" s="199" t="s">
        <v>885</v>
      </c>
      <c r="F698" s="200">
        <v>43584</v>
      </c>
      <c r="G698" s="200">
        <v>43646</v>
      </c>
      <c r="H698" s="199">
        <v>169721</v>
      </c>
      <c r="I698" s="199">
        <v>169721</v>
      </c>
      <c r="J698" s="199">
        <v>0.71</v>
      </c>
      <c r="K698" s="199">
        <f t="shared" si="10"/>
        <v>120.5</v>
      </c>
    </row>
    <row r="699" spans="2:11" x14ac:dyDescent="0.25">
      <c r="B699" s="198">
        <v>672</v>
      </c>
      <c r="C699" s="199">
        <v>33416058</v>
      </c>
      <c r="D699" s="199" t="s">
        <v>1023</v>
      </c>
      <c r="E699" s="199" t="s">
        <v>886</v>
      </c>
      <c r="F699" s="200">
        <v>43584</v>
      </c>
      <c r="G699" s="200">
        <v>43646</v>
      </c>
      <c r="H699" s="199">
        <v>292418</v>
      </c>
      <c r="I699" s="199">
        <v>292418</v>
      </c>
      <c r="J699" s="199">
        <v>0.71</v>
      </c>
      <c r="K699" s="199">
        <f t="shared" si="10"/>
        <v>207.62</v>
      </c>
    </row>
    <row r="700" spans="2:11" x14ac:dyDescent="0.25">
      <c r="B700" s="198">
        <v>673</v>
      </c>
      <c r="C700" s="199">
        <v>33416058</v>
      </c>
      <c r="D700" s="199" t="s">
        <v>1023</v>
      </c>
      <c r="E700" s="199" t="s">
        <v>894</v>
      </c>
      <c r="F700" s="200">
        <v>43584</v>
      </c>
      <c r="G700" s="200">
        <v>43646</v>
      </c>
      <c r="H700" s="199">
        <v>68717</v>
      </c>
      <c r="I700" s="199">
        <v>68717</v>
      </c>
      <c r="J700" s="199">
        <v>0.71</v>
      </c>
      <c r="K700" s="199">
        <f t="shared" si="10"/>
        <v>48.79</v>
      </c>
    </row>
    <row r="701" spans="2:11" x14ac:dyDescent="0.25">
      <c r="B701" s="198">
        <v>674</v>
      </c>
      <c r="C701" s="199">
        <v>33416058</v>
      </c>
      <c r="D701" s="199" t="s">
        <v>1023</v>
      </c>
      <c r="E701" s="199" t="s">
        <v>879</v>
      </c>
      <c r="F701" s="200">
        <v>43584</v>
      </c>
      <c r="G701" s="200">
        <v>43646</v>
      </c>
      <c r="H701" s="199">
        <v>65510</v>
      </c>
      <c r="I701" s="199">
        <v>65510</v>
      </c>
      <c r="J701" s="199">
        <v>0.71</v>
      </c>
      <c r="K701" s="199">
        <f t="shared" si="10"/>
        <v>46.51</v>
      </c>
    </row>
    <row r="702" spans="2:11" x14ac:dyDescent="0.25">
      <c r="B702" s="198">
        <v>675</v>
      </c>
      <c r="C702" s="199">
        <v>33416058</v>
      </c>
      <c r="D702" s="199" t="s">
        <v>1023</v>
      </c>
      <c r="E702" s="199" t="s">
        <v>880</v>
      </c>
      <c r="F702" s="200">
        <v>43584</v>
      </c>
      <c r="G702" s="200">
        <v>43646</v>
      </c>
      <c r="H702" s="199">
        <v>315952</v>
      </c>
      <c r="I702" s="199">
        <v>315952</v>
      </c>
      <c r="J702" s="199">
        <v>0.71</v>
      </c>
      <c r="K702" s="199">
        <f t="shared" si="10"/>
        <v>224.33</v>
      </c>
    </row>
    <row r="703" spans="2:11" x14ac:dyDescent="0.25">
      <c r="B703" s="198">
        <v>676</v>
      </c>
      <c r="C703" s="199">
        <v>33416058</v>
      </c>
      <c r="D703" s="199" t="s">
        <v>1023</v>
      </c>
      <c r="E703" s="199" t="s">
        <v>881</v>
      </c>
      <c r="F703" s="200">
        <v>43584</v>
      </c>
      <c r="G703" s="200">
        <v>43646</v>
      </c>
      <c r="H703" s="199">
        <v>242003</v>
      </c>
      <c r="I703" s="199">
        <v>242003</v>
      </c>
      <c r="J703" s="199">
        <v>0.71</v>
      </c>
      <c r="K703" s="199">
        <f t="shared" si="10"/>
        <v>171.82</v>
      </c>
    </row>
    <row r="704" spans="2:11" x14ac:dyDescent="0.25">
      <c r="B704" s="198">
        <v>677</v>
      </c>
      <c r="C704" s="199">
        <v>33416058</v>
      </c>
      <c r="D704" s="199" t="s">
        <v>1023</v>
      </c>
      <c r="E704" s="199" t="s">
        <v>56</v>
      </c>
      <c r="F704" s="200">
        <v>43584</v>
      </c>
      <c r="G704" s="200">
        <v>43646</v>
      </c>
      <c r="H704" s="199">
        <v>258151</v>
      </c>
      <c r="I704" s="199">
        <v>258151</v>
      </c>
      <c r="J704" s="199">
        <v>0.71</v>
      </c>
      <c r="K704" s="199">
        <f t="shared" si="10"/>
        <v>183.29</v>
      </c>
    </row>
    <row r="705" spans="2:11" x14ac:dyDescent="0.25">
      <c r="B705" s="198">
        <v>678</v>
      </c>
      <c r="C705" s="199">
        <v>33416058</v>
      </c>
      <c r="D705" s="199" t="s">
        <v>1023</v>
      </c>
      <c r="E705" s="199" t="s">
        <v>890</v>
      </c>
      <c r="F705" s="200">
        <v>43584</v>
      </c>
      <c r="G705" s="200">
        <v>43646</v>
      </c>
      <c r="H705" s="199">
        <v>427975</v>
      </c>
      <c r="I705" s="199">
        <v>427975</v>
      </c>
      <c r="J705" s="199">
        <v>0.71</v>
      </c>
      <c r="K705" s="199">
        <f t="shared" si="10"/>
        <v>303.86</v>
      </c>
    </row>
    <row r="706" spans="2:11" x14ac:dyDescent="0.25">
      <c r="B706" s="198">
        <v>679</v>
      </c>
      <c r="C706" s="199">
        <v>33433292</v>
      </c>
      <c r="D706" s="199" t="s">
        <v>1024</v>
      </c>
      <c r="E706" s="199" t="s">
        <v>879</v>
      </c>
      <c r="F706" s="200">
        <v>43586</v>
      </c>
      <c r="G706" s="200">
        <v>43646</v>
      </c>
      <c r="H706" s="199">
        <v>220581</v>
      </c>
      <c r="I706" s="199">
        <v>220581</v>
      </c>
      <c r="J706" s="199">
        <v>0.71</v>
      </c>
      <c r="K706" s="199">
        <f t="shared" si="10"/>
        <v>156.61000000000001</v>
      </c>
    </row>
    <row r="707" spans="2:11" x14ac:dyDescent="0.25">
      <c r="B707" s="198">
        <v>680</v>
      </c>
      <c r="C707" s="199">
        <v>33433292</v>
      </c>
      <c r="D707" s="199" t="s">
        <v>1024</v>
      </c>
      <c r="E707" s="199" t="s">
        <v>881</v>
      </c>
      <c r="F707" s="200">
        <v>43586</v>
      </c>
      <c r="G707" s="200">
        <v>43646</v>
      </c>
      <c r="H707" s="199">
        <v>2514545</v>
      </c>
      <c r="I707" s="199">
        <v>2514545</v>
      </c>
      <c r="J707" s="199">
        <v>0.71</v>
      </c>
      <c r="K707" s="199">
        <f t="shared" si="10"/>
        <v>1785.33</v>
      </c>
    </row>
    <row r="708" spans="2:11" x14ac:dyDescent="0.25">
      <c r="B708" s="198">
        <v>681</v>
      </c>
      <c r="C708" s="199">
        <v>33433300</v>
      </c>
      <c r="D708" s="199" t="s">
        <v>1025</v>
      </c>
      <c r="E708" s="199" t="s">
        <v>877</v>
      </c>
      <c r="F708" s="200">
        <v>43558</v>
      </c>
      <c r="G708" s="200">
        <v>43640</v>
      </c>
      <c r="H708" s="199">
        <v>554224</v>
      </c>
      <c r="I708" s="199">
        <v>554224</v>
      </c>
      <c r="J708" s="199">
        <v>0.71</v>
      </c>
      <c r="K708" s="199">
        <f t="shared" si="10"/>
        <v>393.5</v>
      </c>
    </row>
    <row r="709" spans="2:11" x14ac:dyDescent="0.25">
      <c r="B709" s="198">
        <v>682</v>
      </c>
      <c r="C709" s="199">
        <v>33433300</v>
      </c>
      <c r="D709" s="199" t="s">
        <v>1025</v>
      </c>
      <c r="E709" s="199" t="s">
        <v>878</v>
      </c>
      <c r="F709" s="200">
        <v>43558</v>
      </c>
      <c r="G709" s="200">
        <v>43640</v>
      </c>
      <c r="H709" s="199">
        <v>952</v>
      </c>
      <c r="I709" s="199">
        <v>952</v>
      </c>
      <c r="J709" s="199">
        <v>0.71</v>
      </c>
      <c r="K709" s="199">
        <f t="shared" si="10"/>
        <v>0.68</v>
      </c>
    </row>
    <row r="710" spans="2:11" x14ac:dyDescent="0.25">
      <c r="B710" s="198">
        <v>683</v>
      </c>
      <c r="C710" s="199">
        <v>33433300</v>
      </c>
      <c r="D710" s="199" t="s">
        <v>1025</v>
      </c>
      <c r="E710" s="199" t="s">
        <v>880</v>
      </c>
      <c r="F710" s="200">
        <v>43558</v>
      </c>
      <c r="G710" s="200">
        <v>43640</v>
      </c>
      <c r="H710" s="199">
        <v>4408875</v>
      </c>
      <c r="I710" s="199">
        <v>4408875</v>
      </c>
      <c r="J710" s="199">
        <v>0.71</v>
      </c>
      <c r="K710" s="199">
        <f t="shared" si="10"/>
        <v>3130.3</v>
      </c>
    </row>
    <row r="711" spans="2:11" x14ac:dyDescent="0.25">
      <c r="B711" s="198">
        <v>684</v>
      </c>
      <c r="C711" s="199">
        <v>33479924</v>
      </c>
      <c r="D711" s="199" t="s">
        <v>1026</v>
      </c>
      <c r="E711" s="199" t="s">
        <v>877</v>
      </c>
      <c r="F711" s="200">
        <v>43587</v>
      </c>
      <c r="G711" s="200">
        <v>43632</v>
      </c>
      <c r="H711" s="199">
        <v>56535</v>
      </c>
      <c r="I711" s="199">
        <v>56535</v>
      </c>
      <c r="J711" s="199">
        <v>0.71</v>
      </c>
      <c r="K711" s="199">
        <f t="shared" si="10"/>
        <v>40.14</v>
      </c>
    </row>
    <row r="712" spans="2:11" x14ac:dyDescent="0.25">
      <c r="B712" s="198">
        <v>685</v>
      </c>
      <c r="C712" s="199">
        <v>33479924</v>
      </c>
      <c r="D712" s="199" t="s">
        <v>1026</v>
      </c>
      <c r="E712" s="199" t="s">
        <v>878</v>
      </c>
      <c r="F712" s="200">
        <v>43587</v>
      </c>
      <c r="G712" s="200">
        <v>43632</v>
      </c>
      <c r="H712" s="199">
        <v>141</v>
      </c>
      <c r="I712" s="199">
        <v>141</v>
      </c>
      <c r="J712" s="199">
        <v>0.71</v>
      </c>
      <c r="K712" s="199">
        <f t="shared" si="10"/>
        <v>0.1</v>
      </c>
    </row>
    <row r="713" spans="2:11" x14ac:dyDescent="0.25">
      <c r="B713" s="198">
        <v>686</v>
      </c>
      <c r="C713" s="199">
        <v>33479924</v>
      </c>
      <c r="D713" s="199" t="s">
        <v>1026</v>
      </c>
      <c r="E713" s="199" t="s">
        <v>880</v>
      </c>
      <c r="F713" s="200">
        <v>43587</v>
      </c>
      <c r="G713" s="200">
        <v>43632</v>
      </c>
      <c r="H713" s="199">
        <v>399416</v>
      </c>
      <c r="I713" s="199">
        <v>399416</v>
      </c>
      <c r="J713" s="199">
        <v>0.71</v>
      </c>
      <c r="K713" s="199">
        <f t="shared" si="10"/>
        <v>283.58999999999997</v>
      </c>
    </row>
    <row r="714" spans="2:11" x14ac:dyDescent="0.25">
      <c r="B714" s="198">
        <v>687</v>
      </c>
      <c r="C714" s="199">
        <v>33479924</v>
      </c>
      <c r="D714" s="199" t="s">
        <v>1026</v>
      </c>
      <c r="E714" s="199" t="s">
        <v>881</v>
      </c>
      <c r="F714" s="200">
        <v>43587</v>
      </c>
      <c r="G714" s="200">
        <v>43632</v>
      </c>
      <c r="H714" s="199">
        <v>364206</v>
      </c>
      <c r="I714" s="199">
        <v>364206</v>
      </c>
      <c r="J714" s="199">
        <v>0.71</v>
      </c>
      <c r="K714" s="199">
        <f t="shared" si="10"/>
        <v>258.58999999999997</v>
      </c>
    </row>
    <row r="715" spans="2:11" x14ac:dyDescent="0.25">
      <c r="B715" s="198">
        <v>688</v>
      </c>
      <c r="C715" s="199">
        <v>33479924</v>
      </c>
      <c r="D715" s="199" t="s">
        <v>1026</v>
      </c>
      <c r="E715" s="199" t="s">
        <v>56</v>
      </c>
      <c r="F715" s="200">
        <v>43587</v>
      </c>
      <c r="G715" s="200">
        <v>43632</v>
      </c>
      <c r="H715" s="199">
        <v>360523</v>
      </c>
      <c r="I715" s="199">
        <v>360523</v>
      </c>
      <c r="J715" s="199">
        <v>0.71</v>
      </c>
      <c r="K715" s="199">
        <f t="shared" si="10"/>
        <v>255.97</v>
      </c>
    </row>
    <row r="716" spans="2:11" x14ac:dyDescent="0.25">
      <c r="B716" s="198">
        <v>689</v>
      </c>
      <c r="C716" s="199">
        <v>33479924</v>
      </c>
      <c r="D716" s="199" t="s">
        <v>1026</v>
      </c>
      <c r="E716" s="199" t="s">
        <v>888</v>
      </c>
      <c r="F716" s="200">
        <v>43587</v>
      </c>
      <c r="G716" s="200">
        <v>43632</v>
      </c>
      <c r="H716" s="199">
        <v>319601</v>
      </c>
      <c r="I716" s="199">
        <v>319601</v>
      </c>
      <c r="J716" s="199">
        <v>0.71</v>
      </c>
      <c r="K716" s="199">
        <f t="shared" si="10"/>
        <v>226.92</v>
      </c>
    </row>
    <row r="717" spans="2:11" x14ac:dyDescent="0.25">
      <c r="B717" s="198">
        <v>690</v>
      </c>
      <c r="C717" s="199">
        <v>33479924</v>
      </c>
      <c r="D717" s="199" t="s">
        <v>1026</v>
      </c>
      <c r="E717" s="199" t="s">
        <v>890</v>
      </c>
      <c r="F717" s="200">
        <v>43587</v>
      </c>
      <c r="G717" s="200">
        <v>43632</v>
      </c>
      <c r="H717" s="199">
        <v>711619</v>
      </c>
      <c r="I717" s="199">
        <v>711619</v>
      </c>
      <c r="J717" s="199">
        <v>0.71</v>
      </c>
      <c r="K717" s="199">
        <f t="shared" si="10"/>
        <v>505.25</v>
      </c>
    </row>
    <row r="718" spans="2:11" x14ac:dyDescent="0.25">
      <c r="B718" s="198">
        <v>691</v>
      </c>
      <c r="C718" s="199">
        <v>33492601</v>
      </c>
      <c r="D718" s="199" t="s">
        <v>1027</v>
      </c>
      <c r="E718" s="199" t="s">
        <v>884</v>
      </c>
      <c r="F718" s="200">
        <v>43586</v>
      </c>
      <c r="G718" s="200">
        <v>43611</v>
      </c>
      <c r="H718" s="199">
        <v>38939</v>
      </c>
      <c r="I718" s="199">
        <v>38939</v>
      </c>
      <c r="J718" s="199">
        <v>0.71</v>
      </c>
      <c r="K718" s="199">
        <f t="shared" si="10"/>
        <v>27.65</v>
      </c>
    </row>
    <row r="719" spans="2:11" x14ac:dyDescent="0.25">
      <c r="B719" s="198">
        <v>692</v>
      </c>
      <c r="C719" s="199">
        <v>33492601</v>
      </c>
      <c r="D719" s="199" t="s">
        <v>1027</v>
      </c>
      <c r="E719" s="199" t="s">
        <v>885</v>
      </c>
      <c r="F719" s="200">
        <v>43586</v>
      </c>
      <c r="G719" s="200">
        <v>43611</v>
      </c>
      <c r="H719" s="199">
        <v>256721</v>
      </c>
      <c r="I719" s="199">
        <v>256721</v>
      </c>
      <c r="J719" s="199">
        <v>0.71</v>
      </c>
      <c r="K719" s="199">
        <f t="shared" si="10"/>
        <v>182.27</v>
      </c>
    </row>
    <row r="720" spans="2:11" x14ac:dyDescent="0.25">
      <c r="B720" s="198">
        <v>693</v>
      </c>
      <c r="C720" s="199">
        <v>33492601</v>
      </c>
      <c r="D720" s="199" t="s">
        <v>1027</v>
      </c>
      <c r="E720" s="199" t="s">
        <v>878</v>
      </c>
      <c r="F720" s="200">
        <v>43586</v>
      </c>
      <c r="G720" s="200">
        <v>43611</v>
      </c>
      <c r="H720" s="199">
        <v>50968</v>
      </c>
      <c r="I720" s="199">
        <v>50968</v>
      </c>
      <c r="J720" s="199">
        <v>0.71</v>
      </c>
      <c r="K720" s="199">
        <f t="shared" si="10"/>
        <v>36.19</v>
      </c>
    </row>
    <row r="721" spans="2:11" x14ac:dyDescent="0.25">
      <c r="B721" s="198">
        <v>694</v>
      </c>
      <c r="C721" s="199">
        <v>33492601</v>
      </c>
      <c r="D721" s="199" t="s">
        <v>1027</v>
      </c>
      <c r="E721" s="199" t="s">
        <v>886</v>
      </c>
      <c r="F721" s="200">
        <v>43586</v>
      </c>
      <c r="G721" s="200">
        <v>43611</v>
      </c>
      <c r="H721" s="199">
        <v>369703</v>
      </c>
      <c r="I721" s="199">
        <v>369703</v>
      </c>
      <c r="J721" s="199">
        <v>0.71</v>
      </c>
      <c r="K721" s="199">
        <f t="shared" si="10"/>
        <v>262.49</v>
      </c>
    </row>
    <row r="722" spans="2:11" x14ac:dyDescent="0.25">
      <c r="B722" s="198">
        <v>695</v>
      </c>
      <c r="C722" s="199">
        <v>33492601</v>
      </c>
      <c r="D722" s="199" t="s">
        <v>1027</v>
      </c>
      <c r="E722" s="199" t="s">
        <v>919</v>
      </c>
      <c r="F722" s="200">
        <v>43586</v>
      </c>
      <c r="G722" s="200">
        <v>43611</v>
      </c>
      <c r="H722" s="199">
        <v>3140</v>
      </c>
      <c r="I722" s="199">
        <v>3140</v>
      </c>
      <c r="J722" s="199">
        <v>0.71</v>
      </c>
      <c r="K722" s="199">
        <f t="shared" si="10"/>
        <v>2.23</v>
      </c>
    </row>
    <row r="723" spans="2:11" x14ac:dyDescent="0.25">
      <c r="B723" s="198">
        <v>696</v>
      </c>
      <c r="C723" s="199">
        <v>33492601</v>
      </c>
      <c r="D723" s="199" t="s">
        <v>1027</v>
      </c>
      <c r="E723" s="199" t="s">
        <v>920</v>
      </c>
      <c r="F723" s="200">
        <v>43586</v>
      </c>
      <c r="G723" s="200">
        <v>43611</v>
      </c>
      <c r="H723" s="199">
        <v>1502</v>
      </c>
      <c r="I723" s="199">
        <v>1502</v>
      </c>
      <c r="J723" s="199">
        <v>0.71</v>
      </c>
      <c r="K723" s="199">
        <f t="shared" si="10"/>
        <v>1.07</v>
      </c>
    </row>
    <row r="724" spans="2:11" x14ac:dyDescent="0.25">
      <c r="B724" s="198">
        <v>697</v>
      </c>
      <c r="C724" s="199">
        <v>33492601</v>
      </c>
      <c r="D724" s="199" t="s">
        <v>1027</v>
      </c>
      <c r="E724" s="199" t="s">
        <v>894</v>
      </c>
      <c r="F724" s="200">
        <v>43586</v>
      </c>
      <c r="G724" s="200">
        <v>43611</v>
      </c>
      <c r="H724" s="199">
        <v>98271</v>
      </c>
      <c r="I724" s="199">
        <v>98271</v>
      </c>
      <c r="J724" s="199">
        <v>0.71</v>
      </c>
      <c r="K724" s="199">
        <f t="shared" si="10"/>
        <v>69.77</v>
      </c>
    </row>
    <row r="725" spans="2:11" x14ac:dyDescent="0.25">
      <c r="B725" s="198">
        <v>698</v>
      </c>
      <c r="C725" s="199">
        <v>33492601</v>
      </c>
      <c r="D725" s="199" t="s">
        <v>1027</v>
      </c>
      <c r="E725" s="199" t="s">
        <v>887</v>
      </c>
      <c r="F725" s="200">
        <v>43586</v>
      </c>
      <c r="G725" s="200">
        <v>43611</v>
      </c>
      <c r="H725" s="199">
        <v>24935</v>
      </c>
      <c r="I725" s="199">
        <v>24935</v>
      </c>
      <c r="J725" s="199">
        <v>0.71</v>
      </c>
      <c r="K725" s="199">
        <f t="shared" si="10"/>
        <v>17.7</v>
      </c>
    </row>
    <row r="726" spans="2:11" x14ac:dyDescent="0.25">
      <c r="B726" s="198">
        <v>699</v>
      </c>
      <c r="C726" s="199">
        <v>33492601</v>
      </c>
      <c r="D726" s="199" t="s">
        <v>1027</v>
      </c>
      <c r="E726" s="199" t="s">
        <v>56</v>
      </c>
      <c r="F726" s="200">
        <v>43586</v>
      </c>
      <c r="G726" s="200">
        <v>43611</v>
      </c>
      <c r="H726" s="199">
        <v>405580</v>
      </c>
      <c r="I726" s="199">
        <v>405580</v>
      </c>
      <c r="J726" s="199">
        <v>0.71</v>
      </c>
      <c r="K726" s="199">
        <f t="shared" si="10"/>
        <v>287.95999999999998</v>
      </c>
    </row>
    <row r="727" spans="2:11" x14ac:dyDescent="0.25">
      <c r="B727" s="198">
        <v>700</v>
      </c>
      <c r="C727" s="199">
        <v>33492601</v>
      </c>
      <c r="D727" s="199" t="s">
        <v>1027</v>
      </c>
      <c r="E727" s="199" t="s">
        <v>888</v>
      </c>
      <c r="F727" s="200">
        <v>43586</v>
      </c>
      <c r="G727" s="200">
        <v>43611</v>
      </c>
      <c r="H727" s="199">
        <v>380787</v>
      </c>
      <c r="I727" s="199">
        <v>380787</v>
      </c>
      <c r="J727" s="199">
        <v>0.71</v>
      </c>
      <c r="K727" s="199">
        <f t="shared" si="10"/>
        <v>270.36</v>
      </c>
    </row>
    <row r="728" spans="2:11" x14ac:dyDescent="0.25">
      <c r="B728" s="198">
        <v>701</v>
      </c>
      <c r="C728" s="199">
        <v>33492601</v>
      </c>
      <c r="D728" s="199" t="s">
        <v>1027</v>
      </c>
      <c r="E728" s="199" t="s">
        <v>889</v>
      </c>
      <c r="F728" s="200">
        <v>43586</v>
      </c>
      <c r="G728" s="200">
        <v>43611</v>
      </c>
      <c r="H728" s="199">
        <v>139023</v>
      </c>
      <c r="I728" s="199">
        <v>139023</v>
      </c>
      <c r="J728" s="199">
        <v>0.71</v>
      </c>
      <c r="K728" s="199">
        <f t="shared" si="10"/>
        <v>98.71</v>
      </c>
    </row>
    <row r="729" spans="2:11" x14ac:dyDescent="0.25">
      <c r="B729" s="198">
        <v>702</v>
      </c>
      <c r="C729" s="199">
        <v>33492601</v>
      </c>
      <c r="D729" s="199" t="s">
        <v>1027</v>
      </c>
      <c r="E729" s="199" t="s">
        <v>890</v>
      </c>
      <c r="F729" s="200">
        <v>43586</v>
      </c>
      <c r="G729" s="200">
        <v>43611</v>
      </c>
      <c r="H729" s="199">
        <v>688483</v>
      </c>
      <c r="I729" s="199">
        <v>688483</v>
      </c>
      <c r="J729" s="199">
        <v>0.71</v>
      </c>
      <c r="K729" s="199">
        <f t="shared" si="10"/>
        <v>488.82</v>
      </c>
    </row>
    <row r="730" spans="2:11" x14ac:dyDescent="0.25">
      <c r="B730" s="198">
        <v>703</v>
      </c>
      <c r="C730" s="199">
        <v>33492601</v>
      </c>
      <c r="D730" s="199" t="s">
        <v>1027</v>
      </c>
      <c r="E730" s="199" t="s">
        <v>901</v>
      </c>
      <c r="F730" s="200">
        <v>43586</v>
      </c>
      <c r="G730" s="200">
        <v>43611</v>
      </c>
      <c r="H730" s="199">
        <v>42265</v>
      </c>
      <c r="I730" s="199">
        <v>42265</v>
      </c>
      <c r="J730" s="199">
        <v>0.71</v>
      </c>
      <c r="K730" s="199">
        <f t="shared" si="10"/>
        <v>30.01</v>
      </c>
    </row>
    <row r="731" spans="2:11" x14ac:dyDescent="0.25">
      <c r="B731" s="198">
        <v>704</v>
      </c>
      <c r="C731" s="199">
        <v>33497014</v>
      </c>
      <c r="D731" s="199" t="s">
        <v>1028</v>
      </c>
      <c r="E731" s="199" t="s">
        <v>886</v>
      </c>
      <c r="F731" s="200">
        <v>43591</v>
      </c>
      <c r="G731" s="200">
        <v>43611</v>
      </c>
      <c r="H731" s="199">
        <v>72944</v>
      </c>
      <c r="I731" s="199">
        <v>72944</v>
      </c>
      <c r="J731" s="199">
        <v>0.71</v>
      </c>
      <c r="K731" s="199">
        <f t="shared" si="10"/>
        <v>51.79</v>
      </c>
    </row>
    <row r="732" spans="2:11" x14ac:dyDescent="0.25">
      <c r="B732" s="198">
        <v>705</v>
      </c>
      <c r="C732" s="199">
        <v>33497014</v>
      </c>
      <c r="D732" s="199" t="s">
        <v>1028</v>
      </c>
      <c r="E732" s="199" t="s">
        <v>880</v>
      </c>
      <c r="F732" s="200">
        <v>43591</v>
      </c>
      <c r="G732" s="200">
        <v>43611</v>
      </c>
      <c r="H732" s="199">
        <v>112008</v>
      </c>
      <c r="I732" s="199">
        <v>112008</v>
      </c>
      <c r="J732" s="199">
        <v>0.71</v>
      </c>
      <c r="K732" s="199">
        <f t="shared" ref="K732:K795" si="11">ROUND(I732*(J732/1000),2)</f>
        <v>79.53</v>
      </c>
    </row>
    <row r="733" spans="2:11" x14ac:dyDescent="0.25">
      <c r="B733" s="198">
        <v>706</v>
      </c>
      <c r="C733" s="199">
        <v>33497014</v>
      </c>
      <c r="D733" s="199" t="s">
        <v>1028</v>
      </c>
      <c r="E733" s="199" t="s">
        <v>881</v>
      </c>
      <c r="F733" s="200">
        <v>43591</v>
      </c>
      <c r="G733" s="200">
        <v>43611</v>
      </c>
      <c r="H733" s="199">
        <v>94998</v>
      </c>
      <c r="I733" s="199">
        <v>94998</v>
      </c>
      <c r="J733" s="199">
        <v>0.71</v>
      </c>
      <c r="K733" s="199">
        <f t="shared" si="11"/>
        <v>67.45</v>
      </c>
    </row>
    <row r="734" spans="2:11" x14ac:dyDescent="0.25">
      <c r="B734" s="198">
        <v>707</v>
      </c>
      <c r="C734" s="199">
        <v>33497014</v>
      </c>
      <c r="D734" s="199" t="s">
        <v>1028</v>
      </c>
      <c r="E734" s="199" t="s">
        <v>890</v>
      </c>
      <c r="F734" s="200">
        <v>43591</v>
      </c>
      <c r="G734" s="200">
        <v>43611</v>
      </c>
      <c r="H734" s="199">
        <v>93800</v>
      </c>
      <c r="I734" s="199">
        <v>93800</v>
      </c>
      <c r="J734" s="199">
        <v>0.71</v>
      </c>
      <c r="K734" s="199">
        <f t="shared" si="11"/>
        <v>66.599999999999994</v>
      </c>
    </row>
    <row r="735" spans="2:11" x14ac:dyDescent="0.25">
      <c r="B735" s="198">
        <v>708</v>
      </c>
      <c r="C735" s="199">
        <v>33499759</v>
      </c>
      <c r="D735" s="199" t="s">
        <v>1029</v>
      </c>
      <c r="E735" s="199" t="s">
        <v>880</v>
      </c>
      <c r="F735" s="200">
        <v>43587</v>
      </c>
      <c r="G735" s="200">
        <v>43597</v>
      </c>
      <c r="H735" s="199">
        <v>210149</v>
      </c>
      <c r="I735" s="199">
        <v>210149</v>
      </c>
      <c r="J735" s="199">
        <v>0.71</v>
      </c>
      <c r="K735" s="199">
        <f t="shared" si="11"/>
        <v>149.21</v>
      </c>
    </row>
    <row r="736" spans="2:11" x14ac:dyDescent="0.25">
      <c r="B736" s="198">
        <v>709</v>
      </c>
      <c r="C736" s="199">
        <v>33499759</v>
      </c>
      <c r="D736" s="199" t="s">
        <v>1029</v>
      </c>
      <c r="E736" s="199" t="s">
        <v>881</v>
      </c>
      <c r="F736" s="200">
        <v>43587</v>
      </c>
      <c r="G736" s="200">
        <v>43597</v>
      </c>
      <c r="H736" s="199">
        <v>177310</v>
      </c>
      <c r="I736" s="199">
        <v>177310</v>
      </c>
      <c r="J736" s="199">
        <v>0.71</v>
      </c>
      <c r="K736" s="199">
        <f t="shared" si="11"/>
        <v>125.89</v>
      </c>
    </row>
    <row r="737" spans="2:11" x14ac:dyDescent="0.25">
      <c r="B737" s="198">
        <v>710</v>
      </c>
      <c r="C737" s="199">
        <v>33499759</v>
      </c>
      <c r="D737" s="199" t="s">
        <v>1029</v>
      </c>
      <c r="E737" s="199" t="s">
        <v>56</v>
      </c>
      <c r="F737" s="200">
        <v>43587</v>
      </c>
      <c r="G737" s="200">
        <v>43597</v>
      </c>
      <c r="H737" s="199">
        <v>213345</v>
      </c>
      <c r="I737" s="199">
        <v>213345</v>
      </c>
      <c r="J737" s="199">
        <v>0.71</v>
      </c>
      <c r="K737" s="199">
        <f t="shared" si="11"/>
        <v>151.47</v>
      </c>
    </row>
    <row r="738" spans="2:11" x14ac:dyDescent="0.25">
      <c r="B738" s="198">
        <v>711</v>
      </c>
      <c r="C738" s="199">
        <v>33499759</v>
      </c>
      <c r="D738" s="199" t="s">
        <v>1029</v>
      </c>
      <c r="E738" s="199" t="s">
        <v>888</v>
      </c>
      <c r="F738" s="200">
        <v>43587</v>
      </c>
      <c r="G738" s="200">
        <v>43597</v>
      </c>
      <c r="H738" s="199">
        <v>130618</v>
      </c>
      <c r="I738" s="199">
        <v>130618</v>
      </c>
      <c r="J738" s="199">
        <v>0.71</v>
      </c>
      <c r="K738" s="199">
        <f t="shared" si="11"/>
        <v>92.74</v>
      </c>
    </row>
    <row r="739" spans="2:11" x14ac:dyDescent="0.25">
      <c r="B739" s="198">
        <v>712</v>
      </c>
      <c r="C739" s="199">
        <v>33499759</v>
      </c>
      <c r="D739" s="199" t="s">
        <v>1029</v>
      </c>
      <c r="E739" s="199" t="s">
        <v>890</v>
      </c>
      <c r="F739" s="200">
        <v>43587</v>
      </c>
      <c r="G739" s="200">
        <v>43597</v>
      </c>
      <c r="H739" s="199">
        <v>406981</v>
      </c>
      <c r="I739" s="199">
        <v>406981</v>
      </c>
      <c r="J739" s="199">
        <v>0.71</v>
      </c>
      <c r="K739" s="199">
        <f t="shared" si="11"/>
        <v>288.95999999999998</v>
      </c>
    </row>
    <row r="740" spans="2:11" x14ac:dyDescent="0.25">
      <c r="B740" s="198">
        <v>713</v>
      </c>
      <c r="C740" s="199">
        <v>33499759</v>
      </c>
      <c r="D740" s="199" t="s">
        <v>1029</v>
      </c>
      <c r="E740" s="199" t="s">
        <v>891</v>
      </c>
      <c r="F740" s="200">
        <v>43587</v>
      </c>
      <c r="G740" s="200">
        <v>43597</v>
      </c>
      <c r="H740" s="199">
        <v>198967</v>
      </c>
      <c r="I740" s="199">
        <v>198967</v>
      </c>
      <c r="J740" s="199">
        <v>0.71</v>
      </c>
      <c r="K740" s="199">
        <f t="shared" si="11"/>
        <v>141.27000000000001</v>
      </c>
    </row>
    <row r="741" spans="2:11" x14ac:dyDescent="0.25">
      <c r="B741" s="198">
        <v>714</v>
      </c>
      <c r="C741" s="199">
        <v>33582751</v>
      </c>
      <c r="D741" s="199" t="s">
        <v>1030</v>
      </c>
      <c r="E741" s="199" t="s">
        <v>890</v>
      </c>
      <c r="F741" s="200">
        <v>43592</v>
      </c>
      <c r="G741" s="200">
        <v>43595</v>
      </c>
      <c r="H741" s="199">
        <v>160066</v>
      </c>
      <c r="I741" s="199">
        <v>160066</v>
      </c>
      <c r="J741" s="199">
        <v>0.71</v>
      </c>
      <c r="K741" s="199">
        <f t="shared" si="11"/>
        <v>113.65</v>
      </c>
    </row>
    <row r="742" spans="2:11" x14ac:dyDescent="0.25">
      <c r="B742" s="198">
        <v>715</v>
      </c>
      <c r="C742" s="199">
        <v>33587573</v>
      </c>
      <c r="D742" s="199" t="s">
        <v>1031</v>
      </c>
      <c r="E742" s="199" t="s">
        <v>881</v>
      </c>
      <c r="F742" s="200">
        <v>43592</v>
      </c>
      <c r="G742" s="200">
        <v>43646</v>
      </c>
      <c r="H742" s="199">
        <v>1667599</v>
      </c>
      <c r="I742" s="199">
        <v>1667599</v>
      </c>
      <c r="J742" s="199">
        <v>0.71</v>
      </c>
      <c r="K742" s="199">
        <f t="shared" si="11"/>
        <v>1184</v>
      </c>
    </row>
    <row r="743" spans="2:11" x14ac:dyDescent="0.25">
      <c r="B743" s="198">
        <v>716</v>
      </c>
      <c r="C743" s="199">
        <v>33590765</v>
      </c>
      <c r="D743" s="199" t="s">
        <v>1032</v>
      </c>
      <c r="E743" s="199" t="s">
        <v>879</v>
      </c>
      <c r="F743" s="200">
        <v>43598</v>
      </c>
      <c r="G743" s="200">
        <v>43709</v>
      </c>
      <c r="H743" s="199">
        <v>18165</v>
      </c>
      <c r="I743" s="199">
        <v>18165</v>
      </c>
      <c r="J743" s="199">
        <v>0.71</v>
      </c>
      <c r="K743" s="199">
        <f t="shared" si="11"/>
        <v>12.9</v>
      </c>
    </row>
    <row r="744" spans="2:11" x14ac:dyDescent="0.25">
      <c r="B744" s="198">
        <v>717</v>
      </c>
      <c r="C744" s="199">
        <v>33590765</v>
      </c>
      <c r="D744" s="199" t="s">
        <v>1032</v>
      </c>
      <c r="E744" s="199" t="s">
        <v>881</v>
      </c>
      <c r="F744" s="200">
        <v>43598</v>
      </c>
      <c r="G744" s="200">
        <v>43709</v>
      </c>
      <c r="H744" s="199">
        <v>79293</v>
      </c>
      <c r="I744" s="199">
        <v>79293</v>
      </c>
      <c r="J744" s="199">
        <v>0.71</v>
      </c>
      <c r="K744" s="199">
        <f t="shared" si="11"/>
        <v>56.3</v>
      </c>
    </row>
    <row r="745" spans="2:11" x14ac:dyDescent="0.25">
      <c r="B745" s="198">
        <v>718</v>
      </c>
      <c r="C745" s="199">
        <v>33603347</v>
      </c>
      <c r="D745" s="199" t="s">
        <v>1033</v>
      </c>
      <c r="E745" s="199" t="s">
        <v>880</v>
      </c>
      <c r="F745" s="200">
        <v>43592</v>
      </c>
      <c r="G745" s="200">
        <v>43632</v>
      </c>
      <c r="H745" s="199">
        <v>151462</v>
      </c>
      <c r="I745" s="199">
        <v>151462</v>
      </c>
      <c r="J745" s="199">
        <v>0.71</v>
      </c>
      <c r="K745" s="199">
        <f t="shared" si="11"/>
        <v>107.54</v>
      </c>
    </row>
    <row r="746" spans="2:11" x14ac:dyDescent="0.25">
      <c r="B746" s="198">
        <v>719</v>
      </c>
      <c r="C746" s="199">
        <v>33603347</v>
      </c>
      <c r="D746" s="199" t="s">
        <v>1033</v>
      </c>
      <c r="E746" s="199" t="s">
        <v>881</v>
      </c>
      <c r="F746" s="200">
        <v>43592</v>
      </c>
      <c r="G746" s="200">
        <v>43632</v>
      </c>
      <c r="H746" s="199">
        <v>132586</v>
      </c>
      <c r="I746" s="199">
        <v>132586</v>
      </c>
      <c r="J746" s="199">
        <v>0.71</v>
      </c>
      <c r="K746" s="199">
        <f t="shared" si="11"/>
        <v>94.14</v>
      </c>
    </row>
    <row r="747" spans="2:11" x14ac:dyDescent="0.25">
      <c r="B747" s="198">
        <v>720</v>
      </c>
      <c r="C747" s="199">
        <v>33603347</v>
      </c>
      <c r="D747" s="199" t="s">
        <v>1033</v>
      </c>
      <c r="E747" s="199" t="s">
        <v>888</v>
      </c>
      <c r="F747" s="200">
        <v>43592</v>
      </c>
      <c r="G747" s="200">
        <v>43632</v>
      </c>
      <c r="H747" s="199">
        <v>113048</v>
      </c>
      <c r="I747" s="199">
        <v>113048</v>
      </c>
      <c r="J747" s="199">
        <v>0.71</v>
      </c>
      <c r="K747" s="199">
        <f t="shared" si="11"/>
        <v>80.260000000000005</v>
      </c>
    </row>
    <row r="748" spans="2:11" x14ac:dyDescent="0.25">
      <c r="B748" s="198">
        <v>721</v>
      </c>
      <c r="C748" s="199">
        <v>33635035</v>
      </c>
      <c r="D748" s="199" t="s">
        <v>1034</v>
      </c>
      <c r="E748" s="199" t="s">
        <v>886</v>
      </c>
      <c r="F748" s="200">
        <v>43598</v>
      </c>
      <c r="G748" s="200">
        <v>43632</v>
      </c>
      <c r="H748" s="199">
        <v>552292</v>
      </c>
      <c r="I748" s="199">
        <v>552292</v>
      </c>
      <c r="J748" s="199">
        <v>0.71</v>
      </c>
      <c r="K748" s="199">
        <f t="shared" si="11"/>
        <v>392.13</v>
      </c>
    </row>
    <row r="749" spans="2:11" x14ac:dyDescent="0.25">
      <c r="B749" s="198">
        <v>722</v>
      </c>
      <c r="C749" s="199">
        <v>33635035</v>
      </c>
      <c r="D749" s="199" t="s">
        <v>1034</v>
      </c>
      <c r="E749" s="199" t="s">
        <v>880</v>
      </c>
      <c r="F749" s="200">
        <v>43598</v>
      </c>
      <c r="G749" s="200">
        <v>43632</v>
      </c>
      <c r="H749" s="199">
        <v>612500</v>
      </c>
      <c r="I749" s="199">
        <v>612500</v>
      </c>
      <c r="J749" s="199">
        <v>0.71</v>
      </c>
      <c r="K749" s="199">
        <f t="shared" si="11"/>
        <v>434.88</v>
      </c>
    </row>
    <row r="750" spans="2:11" x14ac:dyDescent="0.25">
      <c r="B750" s="198">
        <v>723</v>
      </c>
      <c r="C750" s="199">
        <v>33647544</v>
      </c>
      <c r="D750" s="199" t="s">
        <v>1035</v>
      </c>
      <c r="E750" s="199" t="s">
        <v>878</v>
      </c>
      <c r="F750" s="200">
        <v>43595</v>
      </c>
      <c r="G750" s="200">
        <v>43646</v>
      </c>
      <c r="H750" s="199">
        <v>440951</v>
      </c>
      <c r="I750" s="199">
        <v>440951</v>
      </c>
      <c r="J750" s="199">
        <v>0.71</v>
      </c>
      <c r="K750" s="199">
        <f t="shared" si="11"/>
        <v>313.08</v>
      </c>
    </row>
    <row r="751" spans="2:11" x14ac:dyDescent="0.25">
      <c r="B751" s="198">
        <v>724</v>
      </c>
      <c r="C751" s="199">
        <v>33648209</v>
      </c>
      <c r="D751" s="199" t="s">
        <v>1036</v>
      </c>
      <c r="E751" s="199" t="s">
        <v>877</v>
      </c>
      <c r="F751" s="200">
        <v>43599</v>
      </c>
      <c r="G751" s="200">
        <v>43639</v>
      </c>
      <c r="H751" s="199">
        <v>85294</v>
      </c>
      <c r="I751" s="199">
        <v>85294</v>
      </c>
      <c r="J751" s="199">
        <v>0.71</v>
      </c>
      <c r="K751" s="199">
        <f t="shared" si="11"/>
        <v>60.56</v>
      </c>
    </row>
    <row r="752" spans="2:11" x14ac:dyDescent="0.25">
      <c r="B752" s="198">
        <v>725</v>
      </c>
      <c r="C752" s="199">
        <v>33648209</v>
      </c>
      <c r="D752" s="199" t="s">
        <v>1036</v>
      </c>
      <c r="E752" s="199" t="s">
        <v>878</v>
      </c>
      <c r="F752" s="200">
        <v>43599</v>
      </c>
      <c r="G752" s="200">
        <v>43639</v>
      </c>
      <c r="H752" s="199">
        <v>92</v>
      </c>
      <c r="I752" s="199">
        <v>92</v>
      </c>
      <c r="J752" s="199">
        <v>0.71</v>
      </c>
      <c r="K752" s="199">
        <f t="shared" si="11"/>
        <v>7.0000000000000007E-2</v>
      </c>
    </row>
    <row r="753" spans="2:11" x14ac:dyDescent="0.25">
      <c r="B753" s="198">
        <v>726</v>
      </c>
      <c r="C753" s="199">
        <v>33648209</v>
      </c>
      <c r="D753" s="199" t="s">
        <v>1036</v>
      </c>
      <c r="E753" s="199" t="s">
        <v>879</v>
      </c>
      <c r="F753" s="200">
        <v>43599</v>
      </c>
      <c r="G753" s="200">
        <v>43639</v>
      </c>
      <c r="H753" s="199">
        <v>29410</v>
      </c>
      <c r="I753" s="199">
        <v>29410</v>
      </c>
      <c r="J753" s="199">
        <v>0.71</v>
      </c>
      <c r="K753" s="199">
        <f t="shared" si="11"/>
        <v>20.88</v>
      </c>
    </row>
    <row r="754" spans="2:11" x14ac:dyDescent="0.25">
      <c r="B754" s="198">
        <v>727</v>
      </c>
      <c r="C754" s="199">
        <v>33648209</v>
      </c>
      <c r="D754" s="199" t="s">
        <v>1036</v>
      </c>
      <c r="E754" s="199" t="s">
        <v>880</v>
      </c>
      <c r="F754" s="200">
        <v>43599</v>
      </c>
      <c r="G754" s="200">
        <v>43639</v>
      </c>
      <c r="H754" s="199">
        <v>360892</v>
      </c>
      <c r="I754" s="199">
        <v>360892</v>
      </c>
      <c r="J754" s="199">
        <v>0.71</v>
      </c>
      <c r="K754" s="199">
        <f t="shared" si="11"/>
        <v>256.23</v>
      </c>
    </row>
    <row r="755" spans="2:11" x14ac:dyDescent="0.25">
      <c r="B755" s="198">
        <v>728</v>
      </c>
      <c r="C755" s="199">
        <v>33648209</v>
      </c>
      <c r="D755" s="199" t="s">
        <v>1036</v>
      </c>
      <c r="E755" s="199" t="s">
        <v>881</v>
      </c>
      <c r="F755" s="200">
        <v>43599</v>
      </c>
      <c r="G755" s="200">
        <v>43639</v>
      </c>
      <c r="H755" s="199">
        <v>119390</v>
      </c>
      <c r="I755" s="199">
        <v>119390</v>
      </c>
      <c r="J755" s="199">
        <v>0.71</v>
      </c>
      <c r="K755" s="199">
        <f t="shared" si="11"/>
        <v>84.77</v>
      </c>
    </row>
    <row r="756" spans="2:11" x14ac:dyDescent="0.25">
      <c r="B756" s="198">
        <v>729</v>
      </c>
      <c r="C756" s="199">
        <v>33648209</v>
      </c>
      <c r="D756" s="199" t="s">
        <v>1036</v>
      </c>
      <c r="E756" s="199" t="s">
        <v>891</v>
      </c>
      <c r="F756" s="200">
        <v>43599</v>
      </c>
      <c r="G756" s="200">
        <v>43639</v>
      </c>
      <c r="H756" s="199">
        <v>248221</v>
      </c>
      <c r="I756" s="199">
        <v>248221</v>
      </c>
      <c r="J756" s="199">
        <v>0.71</v>
      </c>
      <c r="K756" s="199">
        <f t="shared" si="11"/>
        <v>176.24</v>
      </c>
    </row>
    <row r="757" spans="2:11" x14ac:dyDescent="0.25">
      <c r="B757" s="198">
        <v>730</v>
      </c>
      <c r="C757" s="199">
        <v>33649577</v>
      </c>
      <c r="D757" s="199" t="s">
        <v>1037</v>
      </c>
      <c r="E757" s="199" t="s">
        <v>877</v>
      </c>
      <c r="F757" s="200">
        <v>43599</v>
      </c>
      <c r="G757" s="200">
        <v>43639</v>
      </c>
      <c r="H757" s="199">
        <v>33809</v>
      </c>
      <c r="I757" s="199">
        <v>33809</v>
      </c>
      <c r="J757" s="199">
        <v>0.71</v>
      </c>
      <c r="K757" s="199">
        <f t="shared" si="11"/>
        <v>24</v>
      </c>
    </row>
    <row r="758" spans="2:11" x14ac:dyDescent="0.25">
      <c r="B758" s="198">
        <v>731</v>
      </c>
      <c r="C758" s="199">
        <v>33649577</v>
      </c>
      <c r="D758" s="199" t="s">
        <v>1037</v>
      </c>
      <c r="E758" s="199" t="s">
        <v>878</v>
      </c>
      <c r="F758" s="200">
        <v>43599</v>
      </c>
      <c r="G758" s="200">
        <v>43639</v>
      </c>
      <c r="H758" s="199">
        <v>34</v>
      </c>
      <c r="I758" s="199">
        <v>34</v>
      </c>
      <c r="J758" s="199">
        <v>0.71</v>
      </c>
      <c r="K758" s="199">
        <f t="shared" si="11"/>
        <v>0.02</v>
      </c>
    </row>
    <row r="759" spans="2:11" x14ac:dyDescent="0.25">
      <c r="B759" s="198">
        <v>732</v>
      </c>
      <c r="C759" s="199">
        <v>33649577</v>
      </c>
      <c r="D759" s="199" t="s">
        <v>1037</v>
      </c>
      <c r="E759" s="199" t="s">
        <v>879</v>
      </c>
      <c r="F759" s="200">
        <v>43599</v>
      </c>
      <c r="G759" s="200">
        <v>43639</v>
      </c>
      <c r="H759" s="199">
        <v>13112</v>
      </c>
      <c r="I759" s="199">
        <v>13112</v>
      </c>
      <c r="J759" s="199">
        <v>0.71</v>
      </c>
      <c r="K759" s="199">
        <f t="shared" si="11"/>
        <v>9.31</v>
      </c>
    </row>
    <row r="760" spans="2:11" x14ac:dyDescent="0.25">
      <c r="B760" s="198">
        <v>733</v>
      </c>
      <c r="C760" s="199">
        <v>33649577</v>
      </c>
      <c r="D760" s="199" t="s">
        <v>1037</v>
      </c>
      <c r="E760" s="199" t="s">
        <v>880</v>
      </c>
      <c r="F760" s="200">
        <v>43599</v>
      </c>
      <c r="G760" s="200">
        <v>43639</v>
      </c>
      <c r="H760" s="199">
        <v>140908</v>
      </c>
      <c r="I760" s="199">
        <v>140908</v>
      </c>
      <c r="J760" s="199">
        <v>0.71</v>
      </c>
      <c r="K760" s="199">
        <f t="shared" si="11"/>
        <v>100.04</v>
      </c>
    </row>
    <row r="761" spans="2:11" x14ac:dyDescent="0.25">
      <c r="B761" s="198">
        <v>734</v>
      </c>
      <c r="C761" s="199">
        <v>33649577</v>
      </c>
      <c r="D761" s="199" t="s">
        <v>1037</v>
      </c>
      <c r="E761" s="199" t="s">
        <v>881</v>
      </c>
      <c r="F761" s="200">
        <v>43599</v>
      </c>
      <c r="G761" s="200">
        <v>43639</v>
      </c>
      <c r="H761" s="199">
        <v>50882</v>
      </c>
      <c r="I761" s="199">
        <v>50882</v>
      </c>
      <c r="J761" s="199">
        <v>0.71</v>
      </c>
      <c r="K761" s="199">
        <f t="shared" si="11"/>
        <v>36.130000000000003</v>
      </c>
    </row>
    <row r="762" spans="2:11" x14ac:dyDescent="0.25">
      <c r="B762" s="198">
        <v>735</v>
      </c>
      <c r="C762" s="199">
        <v>33649577</v>
      </c>
      <c r="D762" s="199" t="s">
        <v>1037</v>
      </c>
      <c r="E762" s="199" t="s">
        <v>891</v>
      </c>
      <c r="F762" s="200">
        <v>43599</v>
      </c>
      <c r="G762" s="200">
        <v>43639</v>
      </c>
      <c r="H762" s="199">
        <v>107323</v>
      </c>
      <c r="I762" s="199">
        <v>107323</v>
      </c>
      <c r="J762" s="199">
        <v>0.71</v>
      </c>
      <c r="K762" s="199">
        <f t="shared" si="11"/>
        <v>76.2</v>
      </c>
    </row>
    <row r="763" spans="2:11" x14ac:dyDescent="0.25">
      <c r="B763" s="198">
        <v>736</v>
      </c>
      <c r="C763" s="199">
        <v>33651642</v>
      </c>
      <c r="D763" s="199" t="s">
        <v>1038</v>
      </c>
      <c r="E763" s="199" t="s">
        <v>881</v>
      </c>
      <c r="F763" s="200">
        <v>43600</v>
      </c>
      <c r="G763" s="200">
        <v>43830</v>
      </c>
      <c r="H763" s="199">
        <v>44311</v>
      </c>
      <c r="I763" s="199">
        <v>44311</v>
      </c>
      <c r="J763" s="199">
        <v>0.71</v>
      </c>
      <c r="K763" s="199">
        <f t="shared" si="11"/>
        <v>31.46</v>
      </c>
    </row>
    <row r="764" spans="2:11" x14ac:dyDescent="0.25">
      <c r="B764" s="198">
        <v>737</v>
      </c>
      <c r="C764" s="199">
        <v>33660619</v>
      </c>
      <c r="D764" s="199" t="s">
        <v>1039</v>
      </c>
      <c r="E764" s="199" t="s">
        <v>886</v>
      </c>
      <c r="F764" s="200">
        <v>43598</v>
      </c>
      <c r="G764" s="200">
        <v>43646</v>
      </c>
      <c r="H764" s="199">
        <v>1761368</v>
      </c>
      <c r="I764" s="199">
        <v>1761368</v>
      </c>
      <c r="J764" s="199">
        <v>0.71</v>
      </c>
      <c r="K764" s="199">
        <f t="shared" si="11"/>
        <v>1250.57</v>
      </c>
    </row>
    <row r="765" spans="2:11" x14ac:dyDescent="0.25">
      <c r="B765" s="198">
        <v>738</v>
      </c>
      <c r="C765" s="199">
        <v>33692106</v>
      </c>
      <c r="D765" s="199" t="s">
        <v>1040</v>
      </c>
      <c r="E765" s="199" t="s">
        <v>881</v>
      </c>
      <c r="F765" s="200">
        <v>43600</v>
      </c>
      <c r="G765" s="200">
        <v>43711</v>
      </c>
      <c r="H765" s="199">
        <v>228016</v>
      </c>
      <c r="I765" s="199">
        <v>228016</v>
      </c>
      <c r="J765" s="199">
        <v>0.71</v>
      </c>
      <c r="K765" s="199">
        <f t="shared" si="11"/>
        <v>161.88999999999999</v>
      </c>
    </row>
    <row r="766" spans="2:11" x14ac:dyDescent="0.25">
      <c r="B766" s="198">
        <v>739</v>
      </c>
      <c r="C766" s="199">
        <v>33772465</v>
      </c>
      <c r="D766" s="199" t="s">
        <v>1041</v>
      </c>
      <c r="E766" s="199" t="s">
        <v>880</v>
      </c>
      <c r="F766" s="200">
        <v>43602</v>
      </c>
      <c r="G766" s="200">
        <v>43646</v>
      </c>
      <c r="H766" s="199">
        <v>80534</v>
      </c>
      <c r="I766" s="199">
        <v>80534</v>
      </c>
      <c r="J766" s="199">
        <v>0.71</v>
      </c>
      <c r="K766" s="199">
        <f t="shared" si="11"/>
        <v>57.18</v>
      </c>
    </row>
    <row r="767" spans="2:11" x14ac:dyDescent="0.25">
      <c r="B767" s="198">
        <v>740</v>
      </c>
      <c r="C767" s="199">
        <v>33772465</v>
      </c>
      <c r="D767" s="199" t="s">
        <v>1041</v>
      </c>
      <c r="E767" s="199" t="s">
        <v>881</v>
      </c>
      <c r="F767" s="200">
        <v>43602</v>
      </c>
      <c r="G767" s="200">
        <v>43646</v>
      </c>
      <c r="H767" s="199">
        <v>84014</v>
      </c>
      <c r="I767" s="199">
        <v>84014</v>
      </c>
      <c r="J767" s="199">
        <v>0.71</v>
      </c>
      <c r="K767" s="199">
        <f t="shared" si="11"/>
        <v>59.65</v>
      </c>
    </row>
    <row r="768" spans="2:11" x14ac:dyDescent="0.25">
      <c r="B768" s="198">
        <v>741</v>
      </c>
      <c r="C768" s="199">
        <v>33772465</v>
      </c>
      <c r="D768" s="199" t="s">
        <v>1041</v>
      </c>
      <c r="E768" s="199" t="s">
        <v>888</v>
      </c>
      <c r="F768" s="200">
        <v>43602</v>
      </c>
      <c r="G768" s="200">
        <v>43646</v>
      </c>
      <c r="H768" s="199">
        <v>58294</v>
      </c>
      <c r="I768" s="199">
        <v>58294</v>
      </c>
      <c r="J768" s="199">
        <v>0.71</v>
      </c>
      <c r="K768" s="199">
        <f t="shared" si="11"/>
        <v>41.39</v>
      </c>
    </row>
    <row r="769" spans="2:11" x14ac:dyDescent="0.25">
      <c r="B769" s="198">
        <v>742</v>
      </c>
      <c r="C769" s="199">
        <v>33780939</v>
      </c>
      <c r="D769" s="199" t="s">
        <v>1042</v>
      </c>
      <c r="E769" s="199" t="s">
        <v>56</v>
      </c>
      <c r="F769" s="200">
        <v>43602</v>
      </c>
      <c r="G769" s="200">
        <v>43646</v>
      </c>
      <c r="H769" s="199">
        <v>581956</v>
      </c>
      <c r="I769" s="199">
        <v>581956</v>
      </c>
      <c r="J769" s="199">
        <v>0.71</v>
      </c>
      <c r="K769" s="199">
        <f t="shared" si="11"/>
        <v>413.19</v>
      </c>
    </row>
    <row r="770" spans="2:11" x14ac:dyDescent="0.25">
      <c r="B770" s="198">
        <v>743</v>
      </c>
      <c r="C770" s="199">
        <v>33782680</v>
      </c>
      <c r="D770" s="199" t="s">
        <v>1043</v>
      </c>
      <c r="E770" s="199" t="s">
        <v>880</v>
      </c>
      <c r="F770" s="200">
        <v>43602</v>
      </c>
      <c r="G770" s="200">
        <v>43646</v>
      </c>
      <c r="H770" s="199">
        <v>338284</v>
      </c>
      <c r="I770" s="199">
        <v>338284</v>
      </c>
      <c r="J770" s="199">
        <v>0.71</v>
      </c>
      <c r="K770" s="199">
        <f t="shared" si="11"/>
        <v>240.18</v>
      </c>
    </row>
    <row r="771" spans="2:11" x14ac:dyDescent="0.25">
      <c r="B771" s="198">
        <v>744</v>
      </c>
      <c r="C771" s="199">
        <v>33783455</v>
      </c>
      <c r="D771" s="199" t="s">
        <v>1044</v>
      </c>
      <c r="E771" s="199" t="s">
        <v>885</v>
      </c>
      <c r="F771" s="200">
        <v>43603</v>
      </c>
      <c r="G771" s="200">
        <v>43611</v>
      </c>
      <c r="H771" s="199">
        <v>249133</v>
      </c>
      <c r="I771" s="199">
        <v>249133</v>
      </c>
      <c r="J771" s="199">
        <v>0.71</v>
      </c>
      <c r="K771" s="199">
        <f t="shared" si="11"/>
        <v>176.88</v>
      </c>
    </row>
    <row r="772" spans="2:11" x14ac:dyDescent="0.25">
      <c r="B772" s="198">
        <v>745</v>
      </c>
      <c r="C772" s="199">
        <v>33783455</v>
      </c>
      <c r="D772" s="199" t="s">
        <v>1044</v>
      </c>
      <c r="E772" s="199" t="s">
        <v>879</v>
      </c>
      <c r="F772" s="200">
        <v>43603</v>
      </c>
      <c r="G772" s="200">
        <v>43611</v>
      </c>
      <c r="H772" s="199">
        <v>87823</v>
      </c>
      <c r="I772" s="199">
        <v>87823</v>
      </c>
      <c r="J772" s="199">
        <v>0.71</v>
      </c>
      <c r="K772" s="199">
        <f t="shared" si="11"/>
        <v>62.35</v>
      </c>
    </row>
    <row r="773" spans="2:11" x14ac:dyDescent="0.25">
      <c r="B773" s="198">
        <v>746</v>
      </c>
      <c r="C773" s="199">
        <v>33783455</v>
      </c>
      <c r="D773" s="199" t="s">
        <v>1044</v>
      </c>
      <c r="E773" s="199" t="s">
        <v>881</v>
      </c>
      <c r="F773" s="200">
        <v>43603</v>
      </c>
      <c r="G773" s="200">
        <v>43611</v>
      </c>
      <c r="H773" s="199">
        <v>344728</v>
      </c>
      <c r="I773" s="199">
        <v>344728</v>
      </c>
      <c r="J773" s="199">
        <v>0.71</v>
      </c>
      <c r="K773" s="199">
        <f t="shared" si="11"/>
        <v>244.76</v>
      </c>
    </row>
    <row r="774" spans="2:11" x14ac:dyDescent="0.25">
      <c r="B774" s="198">
        <v>747</v>
      </c>
      <c r="C774" s="199">
        <v>33783455</v>
      </c>
      <c r="D774" s="199" t="s">
        <v>1044</v>
      </c>
      <c r="E774" s="199" t="s">
        <v>56</v>
      </c>
      <c r="F774" s="200">
        <v>43603</v>
      </c>
      <c r="G774" s="200">
        <v>43611</v>
      </c>
      <c r="H774" s="199">
        <v>310692</v>
      </c>
      <c r="I774" s="199">
        <v>310692</v>
      </c>
      <c r="J774" s="199">
        <v>0.71</v>
      </c>
      <c r="K774" s="199">
        <f t="shared" si="11"/>
        <v>220.59</v>
      </c>
    </row>
    <row r="775" spans="2:11" x14ac:dyDescent="0.25">
      <c r="B775" s="198">
        <v>748</v>
      </c>
      <c r="C775" s="199">
        <v>33783590</v>
      </c>
      <c r="D775" s="199" t="s">
        <v>1045</v>
      </c>
      <c r="E775" s="199" t="s">
        <v>881</v>
      </c>
      <c r="F775" s="200">
        <v>43602</v>
      </c>
      <c r="G775" s="200">
        <v>43646</v>
      </c>
      <c r="H775" s="199">
        <v>220403</v>
      </c>
      <c r="I775" s="199">
        <v>220403</v>
      </c>
      <c r="J775" s="199">
        <v>0.71</v>
      </c>
      <c r="K775" s="199">
        <f t="shared" si="11"/>
        <v>156.49</v>
      </c>
    </row>
    <row r="776" spans="2:11" x14ac:dyDescent="0.25">
      <c r="B776" s="198">
        <v>749</v>
      </c>
      <c r="C776" s="199">
        <v>33783649</v>
      </c>
      <c r="D776" s="199" t="s">
        <v>1046</v>
      </c>
      <c r="E776" s="199" t="s">
        <v>890</v>
      </c>
      <c r="F776" s="200">
        <v>43602</v>
      </c>
      <c r="G776" s="200">
        <v>43646</v>
      </c>
      <c r="H776" s="199">
        <v>841990</v>
      </c>
      <c r="I776" s="199">
        <v>841990</v>
      </c>
      <c r="J776" s="199">
        <v>0.71</v>
      </c>
      <c r="K776" s="199">
        <f t="shared" si="11"/>
        <v>597.80999999999995</v>
      </c>
    </row>
    <row r="777" spans="2:11" x14ac:dyDescent="0.25">
      <c r="B777" s="198">
        <v>750</v>
      </c>
      <c r="C777" s="199">
        <v>33788718</v>
      </c>
      <c r="D777" s="199" t="s">
        <v>1047</v>
      </c>
      <c r="E777" s="199" t="s">
        <v>885</v>
      </c>
      <c r="F777" s="200">
        <v>43605</v>
      </c>
      <c r="G777" s="200">
        <v>43623</v>
      </c>
      <c r="H777" s="199">
        <v>133396</v>
      </c>
      <c r="I777" s="199">
        <v>133396</v>
      </c>
      <c r="J777" s="199">
        <v>0.71</v>
      </c>
      <c r="K777" s="199">
        <f t="shared" si="11"/>
        <v>94.71</v>
      </c>
    </row>
    <row r="778" spans="2:11" x14ac:dyDescent="0.25">
      <c r="B778" s="198">
        <v>751</v>
      </c>
      <c r="C778" s="199">
        <v>33788718</v>
      </c>
      <c r="D778" s="199" t="s">
        <v>1047</v>
      </c>
      <c r="E778" s="199" t="s">
        <v>881</v>
      </c>
      <c r="F778" s="200">
        <v>43605</v>
      </c>
      <c r="G778" s="200">
        <v>43623</v>
      </c>
      <c r="H778" s="199">
        <v>172789</v>
      </c>
      <c r="I778" s="199">
        <v>172789</v>
      </c>
      <c r="J778" s="199">
        <v>0.71</v>
      </c>
      <c r="K778" s="199">
        <f t="shared" si="11"/>
        <v>122.68</v>
      </c>
    </row>
    <row r="779" spans="2:11" x14ac:dyDescent="0.25">
      <c r="B779" s="198">
        <v>752</v>
      </c>
      <c r="C779" s="199">
        <v>33788718</v>
      </c>
      <c r="D779" s="199" t="s">
        <v>1047</v>
      </c>
      <c r="E779" s="199" t="s">
        <v>890</v>
      </c>
      <c r="F779" s="200">
        <v>43605</v>
      </c>
      <c r="G779" s="200">
        <v>43623</v>
      </c>
      <c r="H779" s="199">
        <v>243814</v>
      </c>
      <c r="I779" s="199">
        <v>243814</v>
      </c>
      <c r="J779" s="199">
        <v>0.71</v>
      </c>
      <c r="K779" s="199">
        <f t="shared" si="11"/>
        <v>173.11</v>
      </c>
    </row>
    <row r="780" spans="2:11" x14ac:dyDescent="0.25">
      <c r="B780" s="198">
        <v>753</v>
      </c>
      <c r="C780" s="199">
        <v>33804048</v>
      </c>
      <c r="D780" s="199" t="s">
        <v>1048</v>
      </c>
      <c r="E780" s="199" t="s">
        <v>880</v>
      </c>
      <c r="F780" s="200">
        <v>43606</v>
      </c>
      <c r="G780" s="200">
        <v>43646</v>
      </c>
      <c r="H780" s="199">
        <v>16906</v>
      </c>
      <c r="I780" s="199">
        <v>16906</v>
      </c>
      <c r="J780" s="199">
        <v>0.71</v>
      </c>
      <c r="K780" s="199">
        <f t="shared" si="11"/>
        <v>12</v>
      </c>
    </row>
    <row r="781" spans="2:11" x14ac:dyDescent="0.25">
      <c r="B781" s="198">
        <v>754</v>
      </c>
      <c r="C781" s="199">
        <v>33804048</v>
      </c>
      <c r="D781" s="199" t="s">
        <v>1048</v>
      </c>
      <c r="E781" s="199" t="s">
        <v>881</v>
      </c>
      <c r="F781" s="200">
        <v>43606</v>
      </c>
      <c r="G781" s="200">
        <v>43646</v>
      </c>
      <c r="H781" s="199">
        <v>18081</v>
      </c>
      <c r="I781" s="199">
        <v>18081</v>
      </c>
      <c r="J781" s="199">
        <v>0.71</v>
      </c>
      <c r="K781" s="199">
        <f t="shared" si="11"/>
        <v>12.84</v>
      </c>
    </row>
    <row r="782" spans="2:11" x14ac:dyDescent="0.25">
      <c r="B782" s="198">
        <v>755</v>
      </c>
      <c r="C782" s="199">
        <v>33804048</v>
      </c>
      <c r="D782" s="199" t="s">
        <v>1048</v>
      </c>
      <c r="E782" s="199" t="s">
        <v>888</v>
      </c>
      <c r="F782" s="200">
        <v>43606</v>
      </c>
      <c r="G782" s="200">
        <v>43646</v>
      </c>
      <c r="H782" s="199">
        <v>13834</v>
      </c>
      <c r="I782" s="199">
        <v>13834</v>
      </c>
      <c r="J782" s="199">
        <v>0.71</v>
      </c>
      <c r="K782" s="199">
        <f t="shared" si="11"/>
        <v>9.82</v>
      </c>
    </row>
    <row r="783" spans="2:11" x14ac:dyDescent="0.25">
      <c r="B783" s="198">
        <v>756</v>
      </c>
      <c r="C783" s="199">
        <v>33863186</v>
      </c>
      <c r="D783" s="199" t="s">
        <v>1049</v>
      </c>
      <c r="E783" s="199" t="s">
        <v>884</v>
      </c>
      <c r="F783" s="200">
        <v>43612</v>
      </c>
      <c r="G783" s="200">
        <v>43632</v>
      </c>
      <c r="H783" s="199">
        <v>5694</v>
      </c>
      <c r="I783" s="199">
        <v>5694</v>
      </c>
      <c r="J783" s="199">
        <v>0.71</v>
      </c>
      <c r="K783" s="199">
        <f t="shared" si="11"/>
        <v>4.04</v>
      </c>
    </row>
    <row r="784" spans="2:11" x14ac:dyDescent="0.25">
      <c r="B784" s="198">
        <v>757</v>
      </c>
      <c r="C784" s="199">
        <v>33863186</v>
      </c>
      <c r="D784" s="199" t="s">
        <v>1049</v>
      </c>
      <c r="E784" s="199" t="s">
        <v>885</v>
      </c>
      <c r="F784" s="200">
        <v>43612</v>
      </c>
      <c r="G784" s="200">
        <v>43632</v>
      </c>
      <c r="H784" s="199">
        <v>28655</v>
      </c>
      <c r="I784" s="199">
        <v>28655</v>
      </c>
      <c r="J784" s="199">
        <v>0.71</v>
      </c>
      <c r="K784" s="199">
        <f t="shared" si="11"/>
        <v>20.350000000000001</v>
      </c>
    </row>
    <row r="785" spans="2:11" x14ac:dyDescent="0.25">
      <c r="B785" s="198">
        <v>758</v>
      </c>
      <c r="C785" s="199">
        <v>33863186</v>
      </c>
      <c r="D785" s="199" t="s">
        <v>1049</v>
      </c>
      <c r="E785" s="199" t="s">
        <v>877</v>
      </c>
      <c r="F785" s="200">
        <v>43612</v>
      </c>
      <c r="G785" s="200">
        <v>43632</v>
      </c>
      <c r="H785" s="199">
        <v>6585</v>
      </c>
      <c r="I785" s="199">
        <v>6585</v>
      </c>
      <c r="J785" s="199">
        <v>0.71</v>
      </c>
      <c r="K785" s="199">
        <f t="shared" si="11"/>
        <v>4.68</v>
      </c>
    </row>
    <row r="786" spans="2:11" x14ac:dyDescent="0.25">
      <c r="B786" s="198">
        <v>759</v>
      </c>
      <c r="C786" s="199">
        <v>33863186</v>
      </c>
      <c r="D786" s="199" t="s">
        <v>1049</v>
      </c>
      <c r="E786" s="199" t="s">
        <v>878</v>
      </c>
      <c r="F786" s="200">
        <v>43612</v>
      </c>
      <c r="G786" s="200">
        <v>43632</v>
      </c>
      <c r="H786" s="199">
        <v>2</v>
      </c>
      <c r="I786" s="199">
        <v>2</v>
      </c>
      <c r="J786" s="199">
        <v>0.71</v>
      </c>
      <c r="K786" s="199">
        <f t="shared" si="11"/>
        <v>0</v>
      </c>
    </row>
    <row r="787" spans="2:11" x14ac:dyDescent="0.25">
      <c r="B787" s="198">
        <v>760</v>
      </c>
      <c r="C787" s="199">
        <v>33863186</v>
      </c>
      <c r="D787" s="199" t="s">
        <v>1049</v>
      </c>
      <c r="E787" s="199" t="s">
        <v>886</v>
      </c>
      <c r="F787" s="200">
        <v>43612</v>
      </c>
      <c r="G787" s="200">
        <v>43632</v>
      </c>
      <c r="H787" s="199">
        <v>35714</v>
      </c>
      <c r="I787" s="199">
        <v>35714</v>
      </c>
      <c r="J787" s="199">
        <v>0.71</v>
      </c>
      <c r="K787" s="199">
        <f t="shared" si="11"/>
        <v>25.36</v>
      </c>
    </row>
    <row r="788" spans="2:11" x14ac:dyDescent="0.25">
      <c r="B788" s="198">
        <v>761</v>
      </c>
      <c r="C788" s="199">
        <v>33863186</v>
      </c>
      <c r="D788" s="199" t="s">
        <v>1049</v>
      </c>
      <c r="E788" s="199" t="s">
        <v>879</v>
      </c>
      <c r="F788" s="200">
        <v>43612</v>
      </c>
      <c r="G788" s="200">
        <v>43632</v>
      </c>
      <c r="H788" s="199">
        <v>5994</v>
      </c>
      <c r="I788" s="199">
        <v>5994</v>
      </c>
      <c r="J788" s="199">
        <v>0.71</v>
      </c>
      <c r="K788" s="199">
        <f t="shared" si="11"/>
        <v>4.26</v>
      </c>
    </row>
    <row r="789" spans="2:11" x14ac:dyDescent="0.25">
      <c r="B789" s="198">
        <v>762</v>
      </c>
      <c r="C789" s="199">
        <v>33863186</v>
      </c>
      <c r="D789" s="199" t="s">
        <v>1049</v>
      </c>
      <c r="E789" s="199" t="s">
        <v>880</v>
      </c>
      <c r="F789" s="200">
        <v>43612</v>
      </c>
      <c r="G789" s="200">
        <v>43632</v>
      </c>
      <c r="H789" s="199">
        <v>34547</v>
      </c>
      <c r="I789" s="199">
        <v>34547</v>
      </c>
      <c r="J789" s="199">
        <v>0.71</v>
      </c>
      <c r="K789" s="199">
        <f t="shared" si="11"/>
        <v>24.53</v>
      </c>
    </row>
    <row r="790" spans="2:11" x14ac:dyDescent="0.25">
      <c r="B790" s="198">
        <v>763</v>
      </c>
      <c r="C790" s="199">
        <v>33863186</v>
      </c>
      <c r="D790" s="199" t="s">
        <v>1049</v>
      </c>
      <c r="E790" s="199" t="s">
        <v>881</v>
      </c>
      <c r="F790" s="200">
        <v>43612</v>
      </c>
      <c r="G790" s="200">
        <v>43632</v>
      </c>
      <c r="H790" s="199">
        <v>37820</v>
      </c>
      <c r="I790" s="199">
        <v>37820</v>
      </c>
      <c r="J790" s="199">
        <v>0.71</v>
      </c>
      <c r="K790" s="199">
        <f t="shared" si="11"/>
        <v>26.85</v>
      </c>
    </row>
    <row r="791" spans="2:11" x14ac:dyDescent="0.25">
      <c r="B791" s="198">
        <v>764</v>
      </c>
      <c r="C791" s="199">
        <v>33863186</v>
      </c>
      <c r="D791" s="199" t="s">
        <v>1049</v>
      </c>
      <c r="E791" s="199" t="s">
        <v>889</v>
      </c>
      <c r="F791" s="200">
        <v>43612</v>
      </c>
      <c r="G791" s="200">
        <v>43632</v>
      </c>
      <c r="H791" s="199">
        <v>22666</v>
      </c>
      <c r="I791" s="199">
        <v>22666</v>
      </c>
      <c r="J791" s="199">
        <v>0.71</v>
      </c>
      <c r="K791" s="199">
        <f t="shared" si="11"/>
        <v>16.09</v>
      </c>
    </row>
    <row r="792" spans="2:11" x14ac:dyDescent="0.25">
      <c r="B792" s="198">
        <v>765</v>
      </c>
      <c r="C792" s="199">
        <v>33863186</v>
      </c>
      <c r="D792" s="199" t="s">
        <v>1049</v>
      </c>
      <c r="E792" s="199" t="s">
        <v>890</v>
      </c>
      <c r="F792" s="200">
        <v>43612</v>
      </c>
      <c r="G792" s="200">
        <v>43632</v>
      </c>
      <c r="H792" s="199">
        <v>54508</v>
      </c>
      <c r="I792" s="199">
        <v>54508</v>
      </c>
      <c r="J792" s="199">
        <v>0.71</v>
      </c>
      <c r="K792" s="199">
        <f t="shared" si="11"/>
        <v>38.700000000000003</v>
      </c>
    </row>
    <row r="793" spans="2:11" x14ac:dyDescent="0.25">
      <c r="B793" s="198">
        <v>766</v>
      </c>
      <c r="C793" s="199">
        <v>33863186</v>
      </c>
      <c r="D793" s="199" t="s">
        <v>1049</v>
      </c>
      <c r="E793" s="199" t="s">
        <v>891</v>
      </c>
      <c r="F793" s="200">
        <v>43612</v>
      </c>
      <c r="G793" s="200">
        <v>43632</v>
      </c>
      <c r="H793" s="199">
        <v>63473</v>
      </c>
      <c r="I793" s="199">
        <v>63473</v>
      </c>
      <c r="J793" s="199">
        <v>0.71</v>
      </c>
      <c r="K793" s="199">
        <f t="shared" si="11"/>
        <v>45.07</v>
      </c>
    </row>
    <row r="794" spans="2:11" x14ac:dyDescent="0.25">
      <c r="B794" s="198">
        <v>767</v>
      </c>
      <c r="C794" s="199">
        <v>33913780</v>
      </c>
      <c r="D794" s="199" t="s">
        <v>1050</v>
      </c>
      <c r="E794" s="199" t="s">
        <v>877</v>
      </c>
      <c r="F794" s="200">
        <v>43612</v>
      </c>
      <c r="G794" s="200">
        <v>43625</v>
      </c>
      <c r="H794" s="199">
        <v>11049</v>
      </c>
      <c r="I794" s="199">
        <v>11049</v>
      </c>
      <c r="J794" s="199">
        <v>0.71</v>
      </c>
      <c r="K794" s="199">
        <f t="shared" si="11"/>
        <v>7.84</v>
      </c>
    </row>
    <row r="795" spans="2:11" x14ac:dyDescent="0.25">
      <c r="B795" s="198">
        <v>768</v>
      </c>
      <c r="C795" s="199">
        <v>33913780</v>
      </c>
      <c r="D795" s="199" t="s">
        <v>1050</v>
      </c>
      <c r="E795" s="199" t="s">
        <v>878</v>
      </c>
      <c r="F795" s="200">
        <v>43612</v>
      </c>
      <c r="G795" s="200">
        <v>43625</v>
      </c>
      <c r="H795" s="199">
        <v>18</v>
      </c>
      <c r="I795" s="199">
        <v>18</v>
      </c>
      <c r="J795" s="199">
        <v>0.71</v>
      </c>
      <c r="K795" s="199">
        <f t="shared" si="11"/>
        <v>0.01</v>
      </c>
    </row>
    <row r="796" spans="2:11" x14ac:dyDescent="0.25">
      <c r="B796" s="198">
        <v>769</v>
      </c>
      <c r="C796" s="199">
        <v>33913780</v>
      </c>
      <c r="D796" s="199" t="s">
        <v>1050</v>
      </c>
      <c r="E796" s="199" t="s">
        <v>886</v>
      </c>
      <c r="F796" s="200">
        <v>43612</v>
      </c>
      <c r="G796" s="200">
        <v>43625</v>
      </c>
      <c r="H796" s="199">
        <v>38525</v>
      </c>
      <c r="I796" s="199">
        <v>38525</v>
      </c>
      <c r="J796" s="199">
        <v>0.71</v>
      </c>
      <c r="K796" s="199">
        <f t="shared" ref="K796:K859" si="12">ROUND(I796*(J796/1000),2)</f>
        <v>27.35</v>
      </c>
    </row>
    <row r="797" spans="2:11" x14ac:dyDescent="0.25">
      <c r="B797" s="198">
        <v>770</v>
      </c>
      <c r="C797" s="199">
        <v>33913780</v>
      </c>
      <c r="D797" s="199" t="s">
        <v>1050</v>
      </c>
      <c r="E797" s="199" t="s">
        <v>879</v>
      </c>
      <c r="F797" s="200">
        <v>43612</v>
      </c>
      <c r="G797" s="200">
        <v>43625</v>
      </c>
      <c r="H797" s="199">
        <v>10050</v>
      </c>
      <c r="I797" s="199">
        <v>10050</v>
      </c>
      <c r="J797" s="199">
        <v>0.71</v>
      </c>
      <c r="K797" s="199">
        <f t="shared" si="12"/>
        <v>7.14</v>
      </c>
    </row>
    <row r="798" spans="2:11" x14ac:dyDescent="0.25">
      <c r="B798" s="198">
        <v>771</v>
      </c>
      <c r="C798" s="199">
        <v>33913780</v>
      </c>
      <c r="D798" s="199" t="s">
        <v>1050</v>
      </c>
      <c r="E798" s="199" t="s">
        <v>880</v>
      </c>
      <c r="F798" s="200">
        <v>43612</v>
      </c>
      <c r="G798" s="200">
        <v>43625</v>
      </c>
      <c r="H798" s="199">
        <v>65027</v>
      </c>
      <c r="I798" s="199">
        <v>65027</v>
      </c>
      <c r="J798" s="199">
        <v>0.71</v>
      </c>
      <c r="K798" s="199">
        <f t="shared" si="12"/>
        <v>46.17</v>
      </c>
    </row>
    <row r="799" spans="2:11" x14ac:dyDescent="0.25">
      <c r="B799" s="198">
        <v>772</v>
      </c>
      <c r="C799" s="199">
        <v>33913780</v>
      </c>
      <c r="D799" s="199" t="s">
        <v>1050</v>
      </c>
      <c r="E799" s="199" t="s">
        <v>881</v>
      </c>
      <c r="F799" s="200">
        <v>43612</v>
      </c>
      <c r="G799" s="200">
        <v>43625</v>
      </c>
      <c r="H799" s="199">
        <v>65304</v>
      </c>
      <c r="I799" s="199">
        <v>65304</v>
      </c>
      <c r="J799" s="199">
        <v>0.71</v>
      </c>
      <c r="K799" s="199">
        <f t="shared" si="12"/>
        <v>46.37</v>
      </c>
    </row>
    <row r="800" spans="2:11" x14ac:dyDescent="0.25">
      <c r="B800" s="198">
        <v>773</v>
      </c>
      <c r="C800" s="199">
        <v>33913780</v>
      </c>
      <c r="D800" s="199" t="s">
        <v>1050</v>
      </c>
      <c r="E800" s="199" t="s">
        <v>56</v>
      </c>
      <c r="F800" s="200">
        <v>43612</v>
      </c>
      <c r="G800" s="200">
        <v>43625</v>
      </c>
      <c r="H800" s="199">
        <v>29253</v>
      </c>
      <c r="I800" s="199">
        <v>29253</v>
      </c>
      <c r="J800" s="199">
        <v>0.71</v>
      </c>
      <c r="K800" s="199">
        <f t="shared" si="12"/>
        <v>20.77</v>
      </c>
    </row>
    <row r="801" spans="2:11" x14ac:dyDescent="0.25">
      <c r="B801" s="198">
        <v>774</v>
      </c>
      <c r="C801" s="199">
        <v>33913780</v>
      </c>
      <c r="D801" s="199" t="s">
        <v>1050</v>
      </c>
      <c r="E801" s="199" t="s">
        <v>891</v>
      </c>
      <c r="F801" s="200">
        <v>43612</v>
      </c>
      <c r="G801" s="200">
        <v>43625</v>
      </c>
      <c r="H801" s="199">
        <v>89244</v>
      </c>
      <c r="I801" s="199">
        <v>89244</v>
      </c>
      <c r="J801" s="199">
        <v>0.71</v>
      </c>
      <c r="K801" s="199">
        <f t="shared" si="12"/>
        <v>63.36</v>
      </c>
    </row>
    <row r="802" spans="2:11" x14ac:dyDescent="0.25">
      <c r="B802" s="198">
        <v>775</v>
      </c>
      <c r="C802" s="199" t="s">
        <v>123</v>
      </c>
      <c r="D802" s="199" t="s">
        <v>1051</v>
      </c>
      <c r="E802" s="199" t="s">
        <v>884</v>
      </c>
      <c r="F802" s="200">
        <v>43586</v>
      </c>
      <c r="G802" s="200">
        <v>43616</v>
      </c>
      <c r="H802" s="199">
        <v>782165</v>
      </c>
      <c r="I802" s="199">
        <v>782165</v>
      </c>
      <c r="J802" s="199">
        <v>0.71</v>
      </c>
      <c r="K802" s="199">
        <f t="shared" si="12"/>
        <v>555.34</v>
      </c>
    </row>
    <row r="803" spans="2:11" x14ac:dyDescent="0.25">
      <c r="B803" s="198">
        <v>776</v>
      </c>
      <c r="C803" s="199" t="s">
        <v>123</v>
      </c>
      <c r="D803" s="199" t="s">
        <v>1052</v>
      </c>
      <c r="E803" s="199" t="s">
        <v>885</v>
      </c>
      <c r="F803" s="200">
        <v>43586</v>
      </c>
      <c r="G803" s="200">
        <v>43616</v>
      </c>
      <c r="H803" s="199">
        <v>7936796</v>
      </c>
      <c r="I803" s="199">
        <v>7936796</v>
      </c>
      <c r="J803" s="199">
        <v>0.71</v>
      </c>
      <c r="K803" s="199">
        <f t="shared" si="12"/>
        <v>5635.13</v>
      </c>
    </row>
    <row r="804" spans="2:11" x14ac:dyDescent="0.25">
      <c r="B804" s="198">
        <v>777</v>
      </c>
      <c r="C804" s="199" t="s">
        <v>123</v>
      </c>
      <c r="D804" s="199" t="s">
        <v>1053</v>
      </c>
      <c r="E804" s="199" t="s">
        <v>877</v>
      </c>
      <c r="F804" s="200">
        <v>43586</v>
      </c>
      <c r="G804" s="200">
        <v>43616</v>
      </c>
      <c r="H804" s="199">
        <v>172758</v>
      </c>
      <c r="I804" s="199">
        <v>172758</v>
      </c>
      <c r="J804" s="199">
        <v>0.71</v>
      </c>
      <c r="K804" s="199">
        <f t="shared" si="12"/>
        <v>122.66</v>
      </c>
    </row>
    <row r="805" spans="2:11" x14ac:dyDescent="0.25">
      <c r="B805" s="198">
        <v>778</v>
      </c>
      <c r="C805" s="199" t="s">
        <v>123</v>
      </c>
      <c r="D805" s="199" t="s">
        <v>1054</v>
      </c>
      <c r="E805" s="199" t="s">
        <v>878</v>
      </c>
      <c r="F805" s="200">
        <v>43586</v>
      </c>
      <c r="G805" s="200">
        <v>43616</v>
      </c>
      <c r="H805" s="199">
        <v>1220048</v>
      </c>
      <c r="I805" s="199">
        <v>1220048</v>
      </c>
      <c r="J805" s="199">
        <v>0.71</v>
      </c>
      <c r="K805" s="199">
        <f t="shared" si="12"/>
        <v>866.23</v>
      </c>
    </row>
    <row r="806" spans="2:11" x14ac:dyDescent="0.25">
      <c r="B806" s="198">
        <v>779</v>
      </c>
      <c r="C806" s="199" t="s">
        <v>123</v>
      </c>
      <c r="D806" s="199" t="s">
        <v>1055</v>
      </c>
      <c r="E806" s="199" t="s">
        <v>887</v>
      </c>
      <c r="F806" s="200">
        <v>43586</v>
      </c>
      <c r="G806" s="200">
        <v>43616</v>
      </c>
      <c r="H806" s="199">
        <v>477173</v>
      </c>
      <c r="I806" s="199">
        <v>477173</v>
      </c>
      <c r="J806" s="199">
        <v>0.71</v>
      </c>
      <c r="K806" s="199">
        <f t="shared" si="12"/>
        <v>338.79</v>
      </c>
    </row>
    <row r="807" spans="2:11" x14ac:dyDescent="0.25">
      <c r="B807" s="198">
        <v>780</v>
      </c>
      <c r="C807" s="199" t="s">
        <v>123</v>
      </c>
      <c r="D807" s="199" t="s">
        <v>1056</v>
      </c>
      <c r="E807" s="199" t="s">
        <v>886</v>
      </c>
      <c r="F807" s="200">
        <v>43586</v>
      </c>
      <c r="G807" s="200">
        <v>43616</v>
      </c>
      <c r="H807" s="199">
        <v>16759510</v>
      </c>
      <c r="I807" s="199">
        <v>16759510</v>
      </c>
      <c r="J807" s="199">
        <v>0.71</v>
      </c>
      <c r="K807" s="199">
        <f t="shared" si="12"/>
        <v>11899.25</v>
      </c>
    </row>
    <row r="808" spans="2:11" x14ac:dyDescent="0.25">
      <c r="B808" s="198">
        <v>781</v>
      </c>
      <c r="C808" s="199" t="s">
        <v>123</v>
      </c>
      <c r="D808" s="199" t="s">
        <v>1057</v>
      </c>
      <c r="E808" s="199" t="s">
        <v>879</v>
      </c>
      <c r="F808" s="200">
        <v>43586</v>
      </c>
      <c r="G808" s="200">
        <v>43616</v>
      </c>
      <c r="H808" s="199">
        <v>236081</v>
      </c>
      <c r="I808" s="199">
        <v>236081</v>
      </c>
      <c r="J808" s="199">
        <v>0.71</v>
      </c>
      <c r="K808" s="199">
        <f t="shared" si="12"/>
        <v>167.62</v>
      </c>
    </row>
    <row r="809" spans="2:11" x14ac:dyDescent="0.25">
      <c r="B809" s="198">
        <v>782</v>
      </c>
      <c r="C809" s="199" t="s">
        <v>123</v>
      </c>
      <c r="D809" s="199" t="s">
        <v>1058</v>
      </c>
      <c r="E809" s="199" t="s">
        <v>880</v>
      </c>
      <c r="F809" s="200">
        <v>43586</v>
      </c>
      <c r="G809" s="200">
        <v>43616</v>
      </c>
      <c r="H809" s="199">
        <v>1545429</v>
      </c>
      <c r="I809" s="199">
        <v>1545429</v>
      </c>
      <c r="J809" s="199">
        <v>0.71</v>
      </c>
      <c r="K809" s="199">
        <f t="shared" si="12"/>
        <v>1097.25</v>
      </c>
    </row>
    <row r="810" spans="2:11" x14ac:dyDescent="0.25">
      <c r="B810" s="198">
        <v>783</v>
      </c>
      <c r="C810" s="199" t="s">
        <v>123</v>
      </c>
      <c r="D810" s="199" t="s">
        <v>1059</v>
      </c>
      <c r="E810" s="199" t="s">
        <v>881</v>
      </c>
      <c r="F810" s="200">
        <v>43586</v>
      </c>
      <c r="G810" s="200">
        <v>43616</v>
      </c>
      <c r="H810" s="199">
        <v>1665780</v>
      </c>
      <c r="I810" s="199">
        <v>1665780</v>
      </c>
      <c r="J810" s="199">
        <v>0.71</v>
      </c>
      <c r="K810" s="199">
        <f t="shared" si="12"/>
        <v>1182.7</v>
      </c>
    </row>
    <row r="811" spans="2:11" x14ac:dyDescent="0.25">
      <c r="B811" s="198">
        <v>784</v>
      </c>
      <c r="C811" s="199" t="s">
        <v>123</v>
      </c>
      <c r="D811" s="199" t="s">
        <v>127</v>
      </c>
      <c r="E811" s="199" t="s">
        <v>56</v>
      </c>
      <c r="F811" s="200">
        <v>43586</v>
      </c>
      <c r="G811" s="200">
        <v>43616</v>
      </c>
      <c r="H811" s="199">
        <v>5301982</v>
      </c>
      <c r="I811" s="199">
        <v>5301982</v>
      </c>
      <c r="J811" s="199">
        <v>0.71</v>
      </c>
      <c r="K811" s="199">
        <f t="shared" si="12"/>
        <v>3764.41</v>
      </c>
    </row>
    <row r="812" spans="2:11" x14ac:dyDescent="0.25">
      <c r="B812" s="198">
        <v>785</v>
      </c>
      <c r="C812" s="199" t="s">
        <v>123</v>
      </c>
      <c r="D812" s="199" t="s">
        <v>1060</v>
      </c>
      <c r="E812" s="199" t="s">
        <v>889</v>
      </c>
      <c r="F812" s="200">
        <v>43586</v>
      </c>
      <c r="G812" s="200">
        <v>43616</v>
      </c>
      <c r="H812" s="199">
        <v>4178123</v>
      </c>
      <c r="I812" s="199">
        <v>4178123</v>
      </c>
      <c r="J812" s="199">
        <v>0.71</v>
      </c>
      <c r="K812" s="199">
        <f t="shared" si="12"/>
        <v>2966.47</v>
      </c>
    </row>
    <row r="813" spans="2:11" x14ac:dyDescent="0.25">
      <c r="B813" s="198">
        <v>786</v>
      </c>
      <c r="C813" s="199" t="s">
        <v>123</v>
      </c>
      <c r="D813" s="199" t="s">
        <v>1061</v>
      </c>
      <c r="E813" s="199" t="s">
        <v>890</v>
      </c>
      <c r="F813" s="200">
        <v>43586</v>
      </c>
      <c r="G813" s="200">
        <v>43616</v>
      </c>
      <c r="H813" s="199">
        <v>25755130</v>
      </c>
      <c r="I813" s="199">
        <v>25755130</v>
      </c>
      <c r="J813" s="199">
        <v>0.71</v>
      </c>
      <c r="K813" s="199">
        <f t="shared" si="12"/>
        <v>18286.14</v>
      </c>
    </row>
    <row r="814" spans="2:11" x14ac:dyDescent="0.25">
      <c r="B814" s="198">
        <v>787</v>
      </c>
      <c r="C814" s="199" t="s">
        <v>123</v>
      </c>
      <c r="D814" s="199" t="s">
        <v>1062</v>
      </c>
      <c r="E814" s="199" t="s">
        <v>891</v>
      </c>
      <c r="F814" s="200">
        <v>43586</v>
      </c>
      <c r="G814" s="200">
        <v>43616</v>
      </c>
      <c r="H814" s="199">
        <v>884474</v>
      </c>
      <c r="I814" s="199">
        <v>884474</v>
      </c>
      <c r="J814" s="199">
        <v>0.71</v>
      </c>
      <c r="K814" s="199">
        <f t="shared" si="12"/>
        <v>627.98</v>
      </c>
    </row>
    <row r="815" spans="2:11" x14ac:dyDescent="0.25">
      <c r="B815" s="198">
        <v>788</v>
      </c>
      <c r="C815" s="199" t="s">
        <v>123</v>
      </c>
      <c r="D815" s="199" t="s">
        <v>1063</v>
      </c>
      <c r="E815" s="199" t="s">
        <v>901</v>
      </c>
      <c r="F815" s="200">
        <v>43586</v>
      </c>
      <c r="G815" s="200">
        <v>43616</v>
      </c>
      <c r="H815" s="199">
        <v>1531539</v>
      </c>
      <c r="I815" s="199">
        <v>1531539</v>
      </c>
      <c r="J815" s="199">
        <v>0.71</v>
      </c>
      <c r="K815" s="199">
        <f t="shared" si="12"/>
        <v>1087.3900000000001</v>
      </c>
    </row>
    <row r="816" spans="2:11" x14ac:dyDescent="0.25">
      <c r="B816" s="198">
        <v>789</v>
      </c>
      <c r="C816" s="199" t="s">
        <v>482</v>
      </c>
      <c r="D816" s="199" t="s">
        <v>1064</v>
      </c>
      <c r="E816" s="199" t="s">
        <v>884</v>
      </c>
      <c r="F816" s="200">
        <v>43586</v>
      </c>
      <c r="G816" s="200">
        <v>43616</v>
      </c>
      <c r="H816" s="199">
        <v>2566</v>
      </c>
      <c r="I816" s="199">
        <v>2566</v>
      </c>
      <c r="J816" s="199">
        <v>0.71</v>
      </c>
      <c r="K816" s="199">
        <f t="shared" si="12"/>
        <v>1.82</v>
      </c>
    </row>
    <row r="817" spans="2:11" x14ac:dyDescent="0.25">
      <c r="B817" s="198">
        <v>790</v>
      </c>
      <c r="C817" s="199" t="s">
        <v>482</v>
      </c>
      <c r="D817" s="199" t="s">
        <v>1065</v>
      </c>
      <c r="E817" s="199" t="s">
        <v>885</v>
      </c>
      <c r="F817" s="200">
        <v>43586</v>
      </c>
      <c r="G817" s="200">
        <v>43616</v>
      </c>
      <c r="H817" s="199">
        <v>22577</v>
      </c>
      <c r="I817" s="199">
        <v>22577</v>
      </c>
      <c r="J817" s="199">
        <v>0.71</v>
      </c>
      <c r="K817" s="199">
        <f t="shared" si="12"/>
        <v>16.03</v>
      </c>
    </row>
    <row r="818" spans="2:11" x14ac:dyDescent="0.25">
      <c r="B818" s="198">
        <v>791</v>
      </c>
      <c r="C818" s="199" t="s">
        <v>482</v>
      </c>
      <c r="D818" s="199" t="s">
        <v>1066</v>
      </c>
      <c r="E818" s="199" t="s">
        <v>877</v>
      </c>
      <c r="F818" s="200">
        <v>43586</v>
      </c>
      <c r="G818" s="200">
        <v>43616</v>
      </c>
      <c r="H818" s="199">
        <v>4697</v>
      </c>
      <c r="I818" s="199">
        <v>4697</v>
      </c>
      <c r="J818" s="199">
        <v>0.71</v>
      </c>
      <c r="K818" s="199">
        <f t="shared" si="12"/>
        <v>3.33</v>
      </c>
    </row>
    <row r="819" spans="2:11" x14ac:dyDescent="0.25">
      <c r="B819" s="198">
        <v>792</v>
      </c>
      <c r="C819" s="199" t="s">
        <v>482</v>
      </c>
      <c r="D819" s="199" t="s">
        <v>1067</v>
      </c>
      <c r="E819" s="199" t="s">
        <v>878</v>
      </c>
      <c r="F819" s="200">
        <v>43586</v>
      </c>
      <c r="G819" s="200">
        <v>43616</v>
      </c>
      <c r="H819" s="199">
        <v>2409</v>
      </c>
      <c r="I819" s="199">
        <v>2409</v>
      </c>
      <c r="J819" s="199">
        <v>0.71</v>
      </c>
      <c r="K819" s="199">
        <f t="shared" si="12"/>
        <v>1.71</v>
      </c>
    </row>
    <row r="820" spans="2:11" x14ac:dyDescent="0.25">
      <c r="B820" s="198">
        <v>793</v>
      </c>
      <c r="C820" s="199" t="s">
        <v>482</v>
      </c>
      <c r="D820" s="199" t="s">
        <v>1068</v>
      </c>
      <c r="E820" s="199" t="s">
        <v>887</v>
      </c>
      <c r="F820" s="200">
        <v>43586</v>
      </c>
      <c r="G820" s="200">
        <v>43616</v>
      </c>
      <c r="H820" s="199">
        <v>1443</v>
      </c>
      <c r="I820" s="199">
        <v>1443</v>
      </c>
      <c r="J820" s="199">
        <v>0.71</v>
      </c>
      <c r="K820" s="199">
        <f t="shared" si="12"/>
        <v>1.02</v>
      </c>
    </row>
    <row r="821" spans="2:11" x14ac:dyDescent="0.25">
      <c r="B821" s="198">
        <v>794</v>
      </c>
      <c r="C821" s="199" t="s">
        <v>482</v>
      </c>
      <c r="D821" s="199" t="s">
        <v>1069</v>
      </c>
      <c r="E821" s="199" t="s">
        <v>886</v>
      </c>
      <c r="F821" s="200">
        <v>43586</v>
      </c>
      <c r="G821" s="200">
        <v>43616</v>
      </c>
      <c r="H821" s="199">
        <v>42059</v>
      </c>
      <c r="I821" s="199">
        <v>42059</v>
      </c>
      <c r="J821" s="199">
        <v>0.71</v>
      </c>
      <c r="K821" s="199">
        <f t="shared" si="12"/>
        <v>29.86</v>
      </c>
    </row>
    <row r="822" spans="2:11" x14ac:dyDescent="0.25">
      <c r="B822" s="198">
        <v>795</v>
      </c>
      <c r="C822" s="199" t="s">
        <v>482</v>
      </c>
      <c r="D822" s="199" t="s">
        <v>1070</v>
      </c>
      <c r="E822" s="199" t="s">
        <v>879</v>
      </c>
      <c r="F822" s="200">
        <v>43586</v>
      </c>
      <c r="G822" s="200">
        <v>43616</v>
      </c>
      <c r="H822" s="199">
        <v>4917</v>
      </c>
      <c r="I822" s="199">
        <v>4917</v>
      </c>
      <c r="J822" s="199">
        <v>0.71</v>
      </c>
      <c r="K822" s="199">
        <f t="shared" si="12"/>
        <v>3.49</v>
      </c>
    </row>
    <row r="823" spans="2:11" x14ac:dyDescent="0.25">
      <c r="B823" s="198">
        <v>796</v>
      </c>
      <c r="C823" s="199" t="s">
        <v>482</v>
      </c>
      <c r="D823" s="199" t="s">
        <v>1071</v>
      </c>
      <c r="E823" s="199" t="s">
        <v>880</v>
      </c>
      <c r="F823" s="200">
        <v>43586</v>
      </c>
      <c r="G823" s="200">
        <v>43616</v>
      </c>
      <c r="H823" s="199">
        <v>36977</v>
      </c>
      <c r="I823" s="199">
        <v>36977</v>
      </c>
      <c r="J823" s="199">
        <v>0.71</v>
      </c>
      <c r="K823" s="199">
        <f t="shared" si="12"/>
        <v>26.25</v>
      </c>
    </row>
    <row r="824" spans="2:11" x14ac:dyDescent="0.25">
      <c r="B824" s="198">
        <v>797</v>
      </c>
      <c r="C824" s="199" t="s">
        <v>482</v>
      </c>
      <c r="D824" s="199" t="s">
        <v>1072</v>
      </c>
      <c r="E824" s="199" t="s">
        <v>881</v>
      </c>
      <c r="F824" s="200">
        <v>43586</v>
      </c>
      <c r="G824" s="200">
        <v>43616</v>
      </c>
      <c r="H824" s="199">
        <v>49222</v>
      </c>
      <c r="I824" s="199">
        <v>49222</v>
      </c>
      <c r="J824" s="199">
        <v>0.71</v>
      </c>
      <c r="K824" s="199">
        <f t="shared" si="12"/>
        <v>34.950000000000003</v>
      </c>
    </row>
    <row r="825" spans="2:11" x14ac:dyDescent="0.25">
      <c r="B825" s="198">
        <v>798</v>
      </c>
      <c r="C825" s="199" t="s">
        <v>482</v>
      </c>
      <c r="D825" s="199" t="s">
        <v>1073</v>
      </c>
      <c r="E825" s="199" t="s">
        <v>56</v>
      </c>
      <c r="F825" s="200">
        <v>43586</v>
      </c>
      <c r="G825" s="200">
        <v>43616</v>
      </c>
      <c r="H825" s="199">
        <v>29133</v>
      </c>
      <c r="I825" s="199">
        <v>29133</v>
      </c>
      <c r="J825" s="199">
        <v>0.71</v>
      </c>
      <c r="K825" s="199">
        <f t="shared" si="12"/>
        <v>20.68</v>
      </c>
    </row>
    <row r="826" spans="2:11" x14ac:dyDescent="0.25">
      <c r="B826" s="198">
        <v>799</v>
      </c>
      <c r="C826" s="199" t="s">
        <v>482</v>
      </c>
      <c r="D826" s="199" t="s">
        <v>1074</v>
      </c>
      <c r="E826" s="199" t="s">
        <v>888</v>
      </c>
      <c r="F826" s="200">
        <v>43586</v>
      </c>
      <c r="G826" s="200">
        <v>43616</v>
      </c>
      <c r="H826" s="199">
        <v>22640</v>
      </c>
      <c r="I826" s="199">
        <v>22640</v>
      </c>
      <c r="J826" s="199">
        <v>0.71</v>
      </c>
      <c r="K826" s="199">
        <f t="shared" si="12"/>
        <v>16.07</v>
      </c>
    </row>
    <row r="827" spans="2:11" x14ac:dyDescent="0.25">
      <c r="B827" s="198">
        <v>800</v>
      </c>
      <c r="C827" s="199" t="s">
        <v>482</v>
      </c>
      <c r="D827" s="199" t="s">
        <v>1075</v>
      </c>
      <c r="E827" s="199" t="s">
        <v>889</v>
      </c>
      <c r="F827" s="200">
        <v>43586</v>
      </c>
      <c r="G827" s="200">
        <v>43616</v>
      </c>
      <c r="H827" s="199">
        <v>11612</v>
      </c>
      <c r="I827" s="199">
        <v>11612</v>
      </c>
      <c r="J827" s="199">
        <v>0.71</v>
      </c>
      <c r="K827" s="199">
        <f t="shared" si="12"/>
        <v>8.24</v>
      </c>
    </row>
    <row r="828" spans="2:11" x14ac:dyDescent="0.25">
      <c r="B828" s="198">
        <v>801</v>
      </c>
      <c r="C828" s="199" t="s">
        <v>482</v>
      </c>
      <c r="D828" s="199" t="s">
        <v>1076</v>
      </c>
      <c r="E828" s="199" t="s">
        <v>890</v>
      </c>
      <c r="F828" s="200">
        <v>43586</v>
      </c>
      <c r="G828" s="200">
        <v>43616</v>
      </c>
      <c r="H828" s="199">
        <v>105155</v>
      </c>
      <c r="I828" s="199">
        <v>105155</v>
      </c>
      <c r="J828" s="199">
        <v>0.71</v>
      </c>
      <c r="K828" s="199">
        <f t="shared" si="12"/>
        <v>74.66</v>
      </c>
    </row>
    <row r="829" spans="2:11" x14ac:dyDescent="0.25">
      <c r="B829" s="198">
        <v>802</v>
      </c>
      <c r="C829" s="199" t="s">
        <v>482</v>
      </c>
      <c r="D829" s="199" t="s">
        <v>1077</v>
      </c>
      <c r="E829" s="199" t="s">
        <v>891</v>
      </c>
      <c r="F829" s="200">
        <v>43586</v>
      </c>
      <c r="G829" s="200">
        <v>43616</v>
      </c>
      <c r="H829" s="199">
        <v>29348</v>
      </c>
      <c r="I829" s="199">
        <v>29348</v>
      </c>
      <c r="J829" s="199">
        <v>0.71</v>
      </c>
      <c r="K829" s="199">
        <f t="shared" si="12"/>
        <v>20.84</v>
      </c>
    </row>
    <row r="830" spans="2:11" x14ac:dyDescent="0.25">
      <c r="B830" s="198">
        <v>803</v>
      </c>
      <c r="C830" s="199" t="s">
        <v>482</v>
      </c>
      <c r="D830" s="199" t="s">
        <v>1078</v>
      </c>
      <c r="E830" s="199" t="s">
        <v>901</v>
      </c>
      <c r="F830" s="200">
        <v>43586</v>
      </c>
      <c r="G830" s="200">
        <v>43616</v>
      </c>
      <c r="H830" s="199">
        <v>3297</v>
      </c>
      <c r="I830" s="199">
        <v>3297</v>
      </c>
      <c r="J830" s="199">
        <v>0.71</v>
      </c>
      <c r="K830" s="199">
        <f t="shared" si="12"/>
        <v>2.34</v>
      </c>
    </row>
    <row r="832" spans="2:11" x14ac:dyDescent="0.25">
      <c r="E832" s="20"/>
      <c r="F832" s="204"/>
      <c r="G832" s="20"/>
      <c r="H832" s="204"/>
      <c r="I832" s="213"/>
      <c r="J832" s="213"/>
      <c r="K832" s="213"/>
    </row>
    <row r="834" spans="5:11" x14ac:dyDescent="0.25">
      <c r="E834" s="47" t="s">
        <v>130</v>
      </c>
      <c r="H834" s="152" t="s">
        <v>884</v>
      </c>
      <c r="I834" s="151">
        <f>SUMIF(E28:E832,H834,I28:I832)</f>
        <v>1215968</v>
      </c>
      <c r="K834" s="216">
        <f>SUMIF(E28:E832,H834,K28:K832)</f>
        <v>863.33</v>
      </c>
    </row>
    <row r="835" spans="5:11" x14ac:dyDescent="0.25">
      <c r="E835" s="201"/>
      <c r="F835" s="47"/>
      <c r="H835" s="152" t="s">
        <v>885</v>
      </c>
      <c r="I835" s="151">
        <f>SUMIF(E28:E832,H835,I28:I832)</f>
        <v>19035084</v>
      </c>
      <c r="K835" s="216">
        <f>SUMIF(E28:E832,H835,K28:K832)</f>
        <v>13514.92</v>
      </c>
    </row>
    <row r="836" spans="5:11" x14ac:dyDescent="0.25">
      <c r="E836" s="201"/>
      <c r="F836" s="47"/>
      <c r="H836" s="152" t="s">
        <v>878</v>
      </c>
      <c r="I836" s="151">
        <f>SUMIF(E28:E832,H836,I28:I832)</f>
        <v>2104457</v>
      </c>
      <c r="K836" s="216">
        <f>SUMIF(E28:E832,H836,K28:K832)</f>
        <v>1494.1599999999999</v>
      </c>
    </row>
    <row r="837" spans="5:11" x14ac:dyDescent="0.25">
      <c r="E837" s="201"/>
      <c r="F837" s="47"/>
      <c r="H837" s="152" t="s">
        <v>886</v>
      </c>
      <c r="I837" s="151">
        <f>SUMIF(E28:E832,H837,I28:I832)</f>
        <v>48094536</v>
      </c>
      <c r="K837" s="216">
        <f>SUMIF(E28:E832,H837,K28:K832)</f>
        <v>34147.1</v>
      </c>
    </row>
    <row r="838" spans="5:11" x14ac:dyDescent="0.25">
      <c r="E838" s="201"/>
      <c r="F838" s="47"/>
      <c r="H838" s="152" t="s">
        <v>919</v>
      </c>
      <c r="I838" s="151">
        <f>SUMIF(E28:E832,H838,I28:I832)</f>
        <v>677292</v>
      </c>
      <c r="K838" s="216">
        <f>SUMIF(E28:E832,H838,K28:K832)</f>
        <v>480.89</v>
      </c>
    </row>
    <row r="839" spans="5:11" x14ac:dyDescent="0.25">
      <c r="E839" s="201"/>
      <c r="F839" s="47"/>
      <c r="H839" s="152" t="s">
        <v>920</v>
      </c>
      <c r="I839" s="151">
        <f>SUMIF(E28:E832,H839,I28:I832)</f>
        <v>174422</v>
      </c>
      <c r="K839" s="216">
        <f>SUMIF(E28:E832,H839,K28:K832)</f>
        <v>123.83999999999999</v>
      </c>
    </row>
    <row r="840" spans="5:11" x14ac:dyDescent="0.25">
      <c r="E840" s="201"/>
      <c r="F840" s="47"/>
      <c r="H840" s="152" t="s">
        <v>894</v>
      </c>
      <c r="I840" s="151">
        <f>SUMIF(E28:E832,H840,I28:I832)</f>
        <v>276446</v>
      </c>
      <c r="K840" s="216">
        <f>SUMIF(E28:E832,H840,K28:K832)</f>
        <v>196.26999999999998</v>
      </c>
    </row>
    <row r="841" spans="5:11" x14ac:dyDescent="0.25">
      <c r="E841" s="201"/>
      <c r="F841" s="47"/>
      <c r="H841" s="152" t="s">
        <v>887</v>
      </c>
      <c r="I841" s="151">
        <f>SUMIF(E28:E832,H841,I28:I832)</f>
        <v>668316</v>
      </c>
      <c r="K841" s="216">
        <f>SUMIF(E28:E832,H841,K28:K832)</f>
        <v>474.49</v>
      </c>
    </row>
    <row r="842" spans="5:11" x14ac:dyDescent="0.25">
      <c r="E842" s="201"/>
      <c r="F842" s="47"/>
      <c r="H842" s="152" t="s">
        <v>56</v>
      </c>
      <c r="I842" s="151">
        <f>SUMIF($E$28:$E$60,$H39,$H$28:$H$60)</f>
        <v>0</v>
      </c>
      <c r="K842" s="216">
        <f>SUMIF($E$28:$E$60,$H39,$K$28:$K$60)</f>
        <v>0</v>
      </c>
    </row>
    <row r="843" spans="5:11" x14ac:dyDescent="0.25">
      <c r="E843" s="201"/>
      <c r="F843" s="47"/>
      <c r="H843" s="152" t="s">
        <v>888</v>
      </c>
      <c r="I843" s="151">
        <f>SUMIF(E28:E832,H843,I28:I832)</f>
        <v>16963837</v>
      </c>
      <c r="K843" s="216">
        <f>SUMIF(E28:E832,H843,K28:K832)</f>
        <v>12044.310000000001</v>
      </c>
    </row>
    <row r="844" spans="5:11" x14ac:dyDescent="0.25">
      <c r="E844" s="201"/>
      <c r="F844" s="47"/>
      <c r="H844" s="152" t="s">
        <v>889</v>
      </c>
      <c r="I844" s="151">
        <f>SUMIF(E28:E832,H844,I28:I832)</f>
        <v>9308670</v>
      </c>
      <c r="K844" s="216">
        <f>SUMIF(E28:E832,H844,K28:K832)</f>
        <v>6609.17</v>
      </c>
    </row>
    <row r="845" spans="5:11" x14ac:dyDescent="0.25">
      <c r="E845" s="201"/>
      <c r="F845" s="47"/>
      <c r="H845" s="152" t="s">
        <v>890</v>
      </c>
      <c r="I845" s="151">
        <f>SUMIF(E28:E832,H845,I28:I832)</f>
        <v>65913924</v>
      </c>
      <c r="K845" s="216">
        <f>SUMIF(E28:E832,H845,K28:K832)</f>
        <v>46798.899999999994</v>
      </c>
    </row>
    <row r="846" spans="5:11" x14ac:dyDescent="0.25">
      <c r="E846" s="201"/>
      <c r="F846" s="47"/>
      <c r="H846" s="152" t="s">
        <v>901</v>
      </c>
      <c r="I846" s="151">
        <f>SUMIF(E28:E832,H846,I28:I832)</f>
        <v>2085526</v>
      </c>
      <c r="K846" s="216">
        <f>SUMIF(E28:E832,H846,K28:K832)</f>
        <v>1480.73</v>
      </c>
    </row>
    <row r="847" spans="5:11" x14ac:dyDescent="0.25">
      <c r="E847" s="201"/>
      <c r="F847" s="47"/>
      <c r="H847" s="152" t="s">
        <v>877</v>
      </c>
      <c r="I847" s="151">
        <f>SUMIF(E28:E832,H847,I28:I832)</f>
        <v>2414784</v>
      </c>
      <c r="K847" s="216">
        <f>SUMIF(E28:E832,H847,K28:K832)</f>
        <v>1714.4799999999998</v>
      </c>
    </row>
    <row r="848" spans="5:11" x14ac:dyDescent="0.25">
      <c r="E848" s="201"/>
      <c r="F848" s="47"/>
      <c r="H848" s="152" t="s">
        <v>879</v>
      </c>
      <c r="I848" s="151">
        <f>SUMIF(E28:E832,H848,I28:I832)</f>
        <v>4048158</v>
      </c>
      <c r="K848" s="216">
        <f>SUMIF(E28:E832,H848,K28:K832)</f>
        <v>2874.1600000000008</v>
      </c>
    </row>
    <row r="849" spans="2:18" x14ac:dyDescent="0.25">
      <c r="B849" s="46"/>
      <c r="C849" s="45"/>
      <c r="E849" s="201"/>
      <c r="F849" s="47"/>
      <c r="H849" s="152" t="s">
        <v>880</v>
      </c>
      <c r="I849" s="151">
        <f>SUMIF(E28:E832,H849,I28:I832)</f>
        <v>28183088</v>
      </c>
      <c r="K849" s="216">
        <f>SUMIF(E28:E832,H849,K28:K832)</f>
        <v>20009.999999999996</v>
      </c>
    </row>
    <row r="850" spans="2:18" x14ac:dyDescent="0.25">
      <c r="B850" s="46"/>
      <c r="C850" s="45"/>
      <c r="E850" s="201"/>
      <c r="F850" s="47"/>
      <c r="H850" s="152" t="s">
        <v>881</v>
      </c>
      <c r="I850" s="151">
        <f>SUMIF(E28:E832,H850,I28:I832)</f>
        <v>35310529</v>
      </c>
      <c r="K850" s="216">
        <f>SUMIF(E28:E832,H850,K28:K832)</f>
        <v>25070.539999999997</v>
      </c>
    </row>
    <row r="851" spans="2:18" x14ac:dyDescent="0.25">
      <c r="B851" s="46"/>
      <c r="C851" s="45"/>
      <c r="E851" s="201"/>
      <c r="F851" s="47"/>
      <c r="H851" s="152" t="s">
        <v>891</v>
      </c>
      <c r="I851" s="151">
        <f>SUMIF(E28:E832,H851,I28:I832)</f>
        <v>18433677</v>
      </c>
      <c r="K851" s="216">
        <f>SUMIF(E28:E832,H851,K28:K832)</f>
        <v>13087.929999999998</v>
      </c>
    </row>
    <row r="852" spans="2:18" x14ac:dyDescent="0.25">
      <c r="B852" s="46"/>
      <c r="C852" s="45"/>
      <c r="E852" s="20"/>
      <c r="F852" s="20"/>
      <c r="G852" s="21"/>
      <c r="H852" s="20"/>
      <c r="I852" s="212"/>
      <c r="J852" s="212"/>
      <c r="K852" s="213"/>
    </row>
    <row r="853" spans="2:18" x14ac:dyDescent="0.25">
      <c r="B853" s="46"/>
      <c r="C853" s="45"/>
      <c r="E853" s="201"/>
      <c r="F853" s="180"/>
      <c r="H853" s="180"/>
      <c r="I853" s="217"/>
      <c r="J853" s="217"/>
      <c r="K853" s="218"/>
    </row>
    <row r="854" spans="2:18" x14ac:dyDescent="0.25">
      <c r="B854" s="46"/>
      <c r="C854" s="45"/>
      <c r="E854" s="201"/>
      <c r="G854" s="47" t="s">
        <v>131</v>
      </c>
      <c r="I854" s="180">
        <f>SUM(I28:I832)</f>
        <v>272602109</v>
      </c>
      <c r="J854" s="217"/>
      <c r="K854" s="219">
        <f>SUM(K28:K832)</f>
        <v>193547.4800000001</v>
      </c>
    </row>
    <row r="856" spans="2:18" x14ac:dyDescent="0.25">
      <c r="B856" s="110" t="s">
        <v>132</v>
      </c>
      <c r="C856" s="109"/>
      <c r="D856" s="108"/>
      <c r="E856" s="107"/>
      <c r="F856" s="107"/>
      <c r="G856" s="107"/>
      <c r="H856" s="107"/>
      <c r="I856" s="107"/>
      <c r="J856" s="107"/>
      <c r="K856" s="106"/>
    </row>
    <row r="857" spans="2:18" x14ac:dyDescent="0.25">
      <c r="B857" s="105"/>
      <c r="C857" s="105"/>
      <c r="D857" s="105"/>
    </row>
    <row r="858" spans="2:18" x14ac:dyDescent="0.25">
      <c r="B858" s="10" t="s">
        <v>133</v>
      </c>
    </row>
    <row r="859" spans="2:18" x14ac:dyDescent="0.25">
      <c r="L859" s="91"/>
      <c r="M859" s="90"/>
      <c r="N859" s="90"/>
      <c r="O859" s="90"/>
      <c r="P859" s="90"/>
      <c r="R859" s="11"/>
    </row>
    <row r="860" spans="2:18" x14ac:dyDescent="0.25">
      <c r="C860" s="15" t="s">
        <v>4</v>
      </c>
      <c r="D860" s="71"/>
      <c r="E860" s="14" t="s">
        <v>0</v>
      </c>
      <c r="F860" s="12" t="str">
        <f>K1</f>
        <v>06/04/2019</v>
      </c>
      <c r="L860" s="3"/>
      <c r="M860" s="90"/>
      <c r="N860" s="90"/>
      <c r="O860" s="90"/>
      <c r="P860" s="90"/>
    </row>
    <row r="861" spans="2:18" x14ac:dyDescent="0.25">
      <c r="C861" s="9" t="s">
        <v>8</v>
      </c>
      <c r="D861" s="30"/>
      <c r="E861" s="22" t="s">
        <v>2</v>
      </c>
      <c r="F861" s="13">
        <f>K2</f>
        <v>8477</v>
      </c>
    </row>
    <row r="862" spans="2:18" x14ac:dyDescent="0.25">
      <c r="C862" s="16" t="s">
        <v>6</v>
      </c>
      <c r="D862" s="70"/>
      <c r="E862" s="22" t="s">
        <v>134</v>
      </c>
      <c r="F862" s="13" t="s">
        <v>868</v>
      </c>
      <c r="H862" s="104"/>
    </row>
    <row r="863" spans="2:18" x14ac:dyDescent="0.25">
      <c r="C863" s="17" t="s">
        <v>7</v>
      </c>
      <c r="D863" s="69"/>
      <c r="E863" s="91"/>
      <c r="F863" s="104"/>
      <c r="G863" s="104"/>
      <c r="H863" s="104"/>
      <c r="J863" s="11" t="s">
        <v>135</v>
      </c>
      <c r="K863" s="223">
        <f>SUM(K28:K832)</f>
        <v>193547.4800000001</v>
      </c>
    </row>
  </sheetData>
  <mergeCells count="11">
    <mergeCell ref="G4:K4"/>
    <mergeCell ref="G5:K5"/>
    <mergeCell ref="G6:K6"/>
    <mergeCell ref="G7:K7"/>
    <mergeCell ref="G8:K8"/>
    <mergeCell ref="G9:K9"/>
    <mergeCell ref="G11:K11"/>
    <mergeCell ref="G12:K12"/>
    <mergeCell ref="D21:E23"/>
    <mergeCell ref="G13:K13"/>
    <mergeCell ref="G15:K15"/>
  </mergeCells>
  <hyperlinks>
    <hyperlink ref="B10" r:id="rId1" xr:uid="{00000000-0004-0000-0600-000000000000}"/>
    <hyperlink ref="D14" r:id="rId2" xr:uid="{00000000-0004-0000-0600-000001000000}"/>
    <hyperlink ref="D16" r:id="rId3" xr:uid="{00000000-0004-0000-0600-000002000000}"/>
    <hyperlink ref="B10" r:id="rId4" xr:uid="{00000000-0004-0000-0600-000003000000}"/>
    <hyperlink ref="D14" r:id="rId5" xr:uid="{00000000-0004-0000-0600-000004000000}"/>
    <hyperlink ref="D16" r:id="rId6" xr:uid="{00000000-0004-0000-0600-000005000000}"/>
    <hyperlink ref="B10" r:id="rId7" xr:uid="{00000000-0004-0000-0600-000006000000}"/>
    <hyperlink ref="D14" r:id="rId8" xr:uid="{00000000-0004-0000-0600-000007000000}"/>
    <hyperlink ref="D16" r:id="rId9" xr:uid="{00000000-0004-0000-0600-000008000000}"/>
    <hyperlink ref="B10" r:id="rId10" xr:uid="{00000000-0004-0000-0600-000009000000}"/>
    <hyperlink ref="D14" r:id="rId11" xr:uid="{00000000-0004-0000-0600-00000A000000}"/>
    <hyperlink ref="D16" r:id="rId12" xr:uid="{00000000-0004-0000-0600-00000B000000}"/>
    <hyperlink ref="B10" r:id="rId13" xr:uid="{00000000-0004-0000-0600-00000C000000}"/>
    <hyperlink ref="D14" r:id="rId14" xr:uid="{00000000-0004-0000-0600-00000D000000}"/>
    <hyperlink ref="D16" r:id="rId15" xr:uid="{00000000-0004-0000-0600-00000E000000}"/>
    <hyperlink ref="B10" r:id="rId16" xr:uid="{00000000-0004-0000-0600-00000F000000}"/>
    <hyperlink ref="D14" r:id="rId17" xr:uid="{00000000-0004-0000-0600-000010000000}"/>
    <hyperlink ref="D16" r:id="rId18" xr:uid="{00000000-0004-0000-0600-000011000000}"/>
    <hyperlink ref="B10" r:id="rId19" xr:uid="{00000000-0004-0000-0600-000012000000}"/>
    <hyperlink ref="D14" r:id="rId20" xr:uid="{00000000-0004-0000-0600-000013000000}"/>
    <hyperlink ref="D16" r:id="rId21" xr:uid="{00000000-0004-0000-0600-000014000000}"/>
    <hyperlink ref="B10" r:id="rId22" xr:uid="{00000000-0004-0000-0600-000015000000}"/>
    <hyperlink ref="D14" r:id="rId23" xr:uid="{00000000-0004-0000-0600-000016000000}"/>
    <hyperlink ref="D16" r:id="rId24" xr:uid="{00000000-0004-0000-0600-000017000000}"/>
    <hyperlink ref="B10" r:id="rId25" xr:uid="{00000000-0004-0000-0600-000018000000}"/>
    <hyperlink ref="D14" r:id="rId26" xr:uid="{00000000-0004-0000-0600-000019000000}"/>
    <hyperlink ref="D16" r:id="rId27" xr:uid="{00000000-0004-0000-0600-00001A000000}"/>
    <hyperlink ref="B10" r:id="rId28" xr:uid="{00000000-0004-0000-0600-00001B000000}"/>
    <hyperlink ref="D14" r:id="rId29" xr:uid="{00000000-0004-0000-0600-00001C000000}"/>
    <hyperlink ref="D16" r:id="rId30" xr:uid="{00000000-0004-0000-0600-00001D000000}"/>
    <hyperlink ref="B10" r:id="rId31" xr:uid="{00000000-0004-0000-0600-00001E000000}"/>
    <hyperlink ref="D14" r:id="rId32" xr:uid="{00000000-0004-0000-0600-00001F000000}"/>
    <hyperlink ref="D16" r:id="rId33" xr:uid="{00000000-0004-0000-0600-000020000000}"/>
    <hyperlink ref="B10" r:id="rId34" xr:uid="{00000000-0004-0000-0600-000021000000}"/>
    <hyperlink ref="D14" r:id="rId35" xr:uid="{00000000-0004-0000-0600-000022000000}"/>
    <hyperlink ref="D16" r:id="rId36" xr:uid="{00000000-0004-0000-0600-000023000000}"/>
    <hyperlink ref="B10" r:id="rId37" xr:uid="{00000000-0004-0000-0600-000024000000}"/>
    <hyperlink ref="D14" r:id="rId38" xr:uid="{00000000-0004-0000-0600-000025000000}"/>
    <hyperlink ref="D16" r:id="rId39" xr:uid="{00000000-0004-0000-0600-000026000000}"/>
    <hyperlink ref="B10" r:id="rId40" xr:uid="{00000000-0004-0000-0600-000027000000}"/>
    <hyperlink ref="D14" r:id="rId41" xr:uid="{00000000-0004-0000-0600-000028000000}"/>
    <hyperlink ref="D16" r:id="rId42" xr:uid="{00000000-0004-0000-0600-000029000000}"/>
    <hyperlink ref="B10" r:id="rId43" xr:uid="{00000000-0004-0000-0600-00002A000000}"/>
    <hyperlink ref="D14" r:id="rId44" xr:uid="{00000000-0004-0000-0600-00002B000000}"/>
    <hyperlink ref="D16" r:id="rId45" xr:uid="{00000000-0004-0000-0600-00002C000000}"/>
    <hyperlink ref="B10" r:id="rId46" xr:uid="{00000000-0004-0000-0600-00002D000000}"/>
    <hyperlink ref="D14" r:id="rId47" xr:uid="{00000000-0004-0000-0600-00002E000000}"/>
    <hyperlink ref="D16" r:id="rId48" xr:uid="{00000000-0004-0000-0600-00002F000000}"/>
    <hyperlink ref="B10" r:id="rId49" xr:uid="{00000000-0004-0000-0600-000030000000}"/>
    <hyperlink ref="D14" r:id="rId50" xr:uid="{00000000-0004-0000-0600-000031000000}"/>
    <hyperlink ref="D16" r:id="rId51" xr:uid="{00000000-0004-0000-0600-000032000000}"/>
    <hyperlink ref="B10" r:id="rId52" xr:uid="{00000000-0004-0000-0600-000033000000}"/>
    <hyperlink ref="D14" r:id="rId53" xr:uid="{00000000-0004-0000-0600-000034000000}"/>
    <hyperlink ref="D16" r:id="rId54" xr:uid="{00000000-0004-0000-0600-000035000000}"/>
    <hyperlink ref="B10" r:id="rId55" xr:uid="{00000000-0004-0000-0600-000036000000}"/>
    <hyperlink ref="D14" r:id="rId56" xr:uid="{00000000-0004-0000-0600-000037000000}"/>
    <hyperlink ref="D16" r:id="rId57" xr:uid="{00000000-0004-0000-0600-000038000000}"/>
    <hyperlink ref="B10" r:id="rId58" xr:uid="{00000000-0004-0000-0600-000039000000}"/>
    <hyperlink ref="D14" r:id="rId59" xr:uid="{00000000-0004-0000-0600-00003A000000}"/>
    <hyperlink ref="D16" r:id="rId60" xr:uid="{00000000-0004-0000-0600-00003B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6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59"/>
  <sheetViews>
    <sheetView showGridLines="0" topLeftCell="A13" zoomScale="115" zoomScaleNormal="115" zoomScalePageLayoutView="90" workbookViewId="0">
      <selection activeCell="M10" sqref="M10"/>
    </sheetView>
  </sheetViews>
  <sheetFormatPr defaultColWidth="8.7109375" defaultRowHeight="15.75" x14ac:dyDescent="0.25"/>
  <cols>
    <col min="1" max="1" width="1.42578125" style="2" customWidth="1"/>
    <col min="2" max="2" width="10.140625" style="2" customWidth="1"/>
    <col min="3" max="3" width="16.28515625" style="2" customWidth="1"/>
    <col min="4" max="4" width="50.7109375" style="2" customWidth="1"/>
    <col min="5" max="5" width="20.7109375" style="2" customWidth="1"/>
    <col min="6" max="6" width="15.42578125" style="2" bestFit="1" customWidth="1"/>
    <col min="7" max="7" width="14" style="2" bestFit="1" customWidth="1"/>
    <col min="8" max="8" width="25.7109375" style="2" customWidth="1"/>
    <col min="9" max="9" width="13" style="2" customWidth="1"/>
    <col min="10" max="10" width="13.7109375" style="2" customWidth="1"/>
    <col min="11" max="11" width="12.7109375" style="2" customWidth="1"/>
    <col min="12" max="12" width="1.28515625" style="2" customWidth="1"/>
    <col min="13" max="13" width="12.7109375" style="2" bestFit="1" customWidth="1"/>
    <col min="14" max="14" width="12.28515625" style="2" customWidth="1"/>
    <col min="15" max="15" width="16" style="2" customWidth="1"/>
    <col min="16" max="16" width="4.7109375" style="2" customWidth="1"/>
    <col min="17" max="17" width="8.7109375" style="2" customWidth="1"/>
    <col min="18" max="16384" width="8.7109375" style="2"/>
  </cols>
  <sheetData>
    <row r="1" spans="1:12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  <c r="L1" s="175"/>
    </row>
    <row r="2" spans="1:12" x14ac:dyDescent="0.25">
      <c r="B2" s="62"/>
      <c r="C2" s="62"/>
      <c r="D2" s="62"/>
      <c r="E2" s="62"/>
      <c r="F2" s="62"/>
      <c r="G2" s="62"/>
      <c r="H2" s="62"/>
      <c r="J2" s="23" t="s">
        <v>2</v>
      </c>
      <c r="K2" s="82">
        <v>8478</v>
      </c>
      <c r="L2" s="170"/>
    </row>
    <row r="3" spans="1:12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  <c r="L3" s="49"/>
    </row>
    <row r="4" spans="1:12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  <c r="L4" s="178"/>
    </row>
    <row r="5" spans="1:12" x14ac:dyDescent="0.25">
      <c r="C5" s="66"/>
      <c r="D5" s="66"/>
      <c r="E5" s="66"/>
      <c r="F5" s="62"/>
      <c r="G5" s="250" t="s">
        <v>5</v>
      </c>
      <c r="H5" s="251"/>
      <c r="I5" s="251"/>
      <c r="J5" s="251"/>
      <c r="K5" s="251"/>
      <c r="L5" s="171"/>
    </row>
    <row r="6" spans="1:12" x14ac:dyDescent="0.25">
      <c r="B6" s="65" t="s">
        <v>4</v>
      </c>
      <c r="C6" s="62"/>
      <c r="D6" s="62"/>
      <c r="E6" s="62"/>
      <c r="F6" s="62"/>
      <c r="G6" s="264" t="s">
        <v>4</v>
      </c>
      <c r="H6" s="243"/>
      <c r="I6" s="243"/>
      <c r="J6" s="243"/>
      <c r="K6" s="243"/>
      <c r="L6" s="172"/>
    </row>
    <row r="7" spans="1:12" x14ac:dyDescent="0.25">
      <c r="B7" s="64" t="s">
        <v>6</v>
      </c>
      <c r="C7" s="62"/>
      <c r="D7" s="62"/>
      <c r="E7" s="62"/>
      <c r="F7" s="62"/>
      <c r="G7" s="263" t="s">
        <v>8</v>
      </c>
      <c r="H7" s="245"/>
      <c r="I7" s="245"/>
      <c r="J7" s="245"/>
      <c r="K7" s="245"/>
      <c r="L7" s="172"/>
    </row>
    <row r="8" spans="1:12" x14ac:dyDescent="0.25">
      <c r="B8" s="64" t="s">
        <v>7</v>
      </c>
      <c r="C8" s="62"/>
      <c r="D8" s="62"/>
      <c r="E8" s="182"/>
      <c r="F8" s="182"/>
      <c r="G8" s="257" t="s">
        <v>6</v>
      </c>
      <c r="H8" s="245"/>
      <c r="I8" s="245"/>
      <c r="J8" s="245"/>
      <c r="K8" s="245"/>
      <c r="L8" s="172"/>
    </row>
    <row r="9" spans="1:12" x14ac:dyDescent="0.25">
      <c r="B9" s="1" t="s">
        <v>9</v>
      </c>
      <c r="C9" s="182"/>
      <c r="E9" s="62"/>
      <c r="F9" s="62"/>
      <c r="G9" s="257" t="s">
        <v>7</v>
      </c>
      <c r="H9" s="245"/>
      <c r="I9" s="245"/>
      <c r="J9" s="245"/>
      <c r="K9" s="245"/>
      <c r="L9" s="172"/>
    </row>
    <row r="10" spans="1:12" x14ac:dyDescent="0.25">
      <c r="B10" s="63" t="s">
        <v>10</v>
      </c>
      <c r="C10" s="182"/>
      <c r="D10" s="62"/>
      <c r="E10" s="62"/>
      <c r="F10" s="62"/>
      <c r="G10" s="183"/>
      <c r="L10" s="172"/>
    </row>
    <row r="11" spans="1:12" x14ac:dyDescent="0.25">
      <c r="C11" s="61"/>
      <c r="D11" s="59"/>
      <c r="E11" s="59"/>
      <c r="F11" s="59"/>
      <c r="G11" s="258" t="s">
        <v>11</v>
      </c>
      <c r="H11" s="245"/>
      <c r="I11" s="245"/>
      <c r="J11" s="245"/>
      <c r="K11" s="245"/>
      <c r="L11" s="171"/>
    </row>
    <row r="12" spans="1:12" x14ac:dyDescent="0.25">
      <c r="B12" s="54" t="s">
        <v>12</v>
      </c>
      <c r="C12" s="59"/>
      <c r="D12" s="100" t="s">
        <v>1079</v>
      </c>
      <c r="E12" s="59"/>
      <c r="F12" s="59"/>
      <c r="G12" s="259" t="s">
        <v>14</v>
      </c>
      <c r="H12" s="245"/>
      <c r="I12" s="245"/>
      <c r="J12" s="245"/>
      <c r="K12" s="245"/>
      <c r="L12" s="171"/>
    </row>
    <row r="13" spans="1:12" x14ac:dyDescent="0.25">
      <c r="C13" s="59"/>
      <c r="D13" s="58" t="s">
        <v>1080</v>
      </c>
      <c r="E13" s="59"/>
      <c r="F13" s="59"/>
      <c r="G13" s="261" t="s">
        <v>16</v>
      </c>
      <c r="H13" s="245"/>
      <c r="I13" s="245"/>
      <c r="J13" s="245"/>
      <c r="K13" s="245"/>
      <c r="L13" s="173"/>
    </row>
    <row r="14" spans="1:12" x14ac:dyDescent="0.25">
      <c r="C14" s="59"/>
      <c r="D14" s="100"/>
      <c r="E14" s="185"/>
      <c r="F14" s="185"/>
      <c r="G14" s="182"/>
      <c r="H14" s="182"/>
      <c r="I14" s="182"/>
      <c r="J14" s="182"/>
      <c r="K14" s="182"/>
      <c r="L14" s="49"/>
    </row>
    <row r="15" spans="1:12" x14ac:dyDescent="0.25">
      <c r="A15" s="2" t="s">
        <v>18</v>
      </c>
      <c r="C15" s="185"/>
      <c r="D15" s="57" t="s">
        <v>1081</v>
      </c>
      <c r="E15" s="185"/>
      <c r="F15" s="185"/>
      <c r="G15" s="249" t="s">
        <v>20</v>
      </c>
      <c r="H15" s="245"/>
      <c r="I15" s="245"/>
      <c r="J15" s="245"/>
      <c r="K15" s="245"/>
      <c r="L15" s="178"/>
    </row>
    <row r="16" spans="1:12" x14ac:dyDescent="0.25">
      <c r="D16" s="100"/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  <c r="L16" s="174"/>
    </row>
    <row r="17" spans="2:15" x14ac:dyDescent="0.25">
      <c r="C17" s="185"/>
      <c r="D17" s="33"/>
      <c r="E17" s="185"/>
      <c r="F17" s="185"/>
      <c r="G17" s="192"/>
      <c r="H17" s="193" t="s">
        <v>25</v>
      </c>
      <c r="I17" s="194">
        <v>1.05</v>
      </c>
      <c r="J17" s="195">
        <f>SUM(I27:I29) + D22</f>
        <v>4484748</v>
      </c>
      <c r="K17" s="196"/>
      <c r="L17" s="48"/>
    </row>
    <row r="18" spans="2:15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</v>
      </c>
      <c r="J18" s="51"/>
      <c r="K18" s="48"/>
      <c r="L18" s="48"/>
    </row>
    <row r="19" spans="2:15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0.95</v>
      </c>
      <c r="J19" s="51"/>
      <c r="K19" s="48"/>
      <c r="L19" s="48"/>
    </row>
    <row r="20" spans="2:15" x14ac:dyDescent="0.25">
      <c r="B20" s="54" t="s">
        <v>30</v>
      </c>
      <c r="D20" s="181" t="s">
        <v>1079</v>
      </c>
      <c r="E20" s="185"/>
      <c r="F20" s="185"/>
      <c r="G20" s="172"/>
      <c r="H20" s="49" t="s">
        <v>32</v>
      </c>
      <c r="I20" s="191">
        <v>0.89</v>
      </c>
      <c r="J20" s="51"/>
      <c r="K20" s="48"/>
      <c r="L20" s="48"/>
    </row>
    <row r="21" spans="2:15" x14ac:dyDescent="0.25">
      <c r="B21" s="54" t="s">
        <v>33</v>
      </c>
      <c r="D21" s="256" t="s">
        <v>1079</v>
      </c>
      <c r="E21" s="245"/>
      <c r="F21" s="185"/>
      <c r="G21" s="172"/>
      <c r="H21" s="49" t="s">
        <v>142</v>
      </c>
      <c r="I21" s="191">
        <v>0.84</v>
      </c>
      <c r="J21" s="51"/>
      <c r="K21" s="48"/>
      <c r="L21" s="48"/>
    </row>
    <row r="22" spans="2:15" x14ac:dyDescent="0.25">
      <c r="B22" s="10" t="s">
        <v>36</v>
      </c>
      <c r="D22" s="19">
        <v>4427094</v>
      </c>
      <c r="E22" s="185"/>
      <c r="F22" s="185"/>
      <c r="G22" s="172"/>
      <c r="H22" s="49" t="s">
        <v>37</v>
      </c>
      <c r="I22" s="191">
        <v>0.79</v>
      </c>
      <c r="J22" s="197"/>
      <c r="K22" s="48"/>
      <c r="L22" s="48"/>
    </row>
    <row r="23" spans="2:15" x14ac:dyDescent="0.25">
      <c r="B23" s="10"/>
      <c r="D23" s="19"/>
      <c r="E23" s="185"/>
      <c r="F23" s="185"/>
      <c r="G23" s="172"/>
      <c r="H23" s="49" t="s">
        <v>38</v>
      </c>
      <c r="I23" s="191">
        <v>0.75</v>
      </c>
      <c r="J23" s="197"/>
      <c r="K23" s="48"/>
      <c r="L23" s="48"/>
    </row>
    <row r="24" spans="2:15" x14ac:dyDescent="0.25">
      <c r="B24" s="10"/>
      <c r="D24" s="19"/>
      <c r="E24" s="185"/>
      <c r="F24" s="185"/>
      <c r="G24" s="172"/>
      <c r="H24" s="49" t="s">
        <v>1082</v>
      </c>
      <c r="I24" s="191">
        <v>0.73</v>
      </c>
      <c r="J24" s="197"/>
      <c r="K24" s="48"/>
      <c r="L24" s="48"/>
    </row>
    <row r="25" spans="2:15" x14ac:dyDescent="0.25">
      <c r="B25" s="185"/>
      <c r="C25" s="185"/>
      <c r="D25" s="185"/>
      <c r="E25" s="185"/>
      <c r="F25" s="185"/>
      <c r="G25" s="185"/>
      <c r="H25" s="185"/>
      <c r="I25" s="185"/>
      <c r="J25" s="185"/>
      <c r="L25" s="182"/>
      <c r="M25" s="182"/>
      <c r="N25" s="182"/>
      <c r="O25" s="182"/>
    </row>
    <row r="26" spans="2:15" ht="47.25" customHeight="1" x14ac:dyDescent="0.25">
      <c r="B26" s="5" t="s">
        <v>41</v>
      </c>
      <c r="C26" s="5" t="s">
        <v>42</v>
      </c>
      <c r="D26" s="5" t="s">
        <v>43</v>
      </c>
      <c r="E26" s="5" t="s">
        <v>44</v>
      </c>
      <c r="F26" s="186" t="s">
        <v>45</v>
      </c>
      <c r="G26" s="186" t="s">
        <v>46</v>
      </c>
      <c r="H26" s="186" t="s">
        <v>47</v>
      </c>
      <c r="I26" s="186" t="s">
        <v>48</v>
      </c>
      <c r="J26" s="186" t="s">
        <v>23</v>
      </c>
      <c r="K26" s="186" t="s">
        <v>49</v>
      </c>
    </row>
    <row r="27" spans="2:15" x14ac:dyDescent="0.25">
      <c r="B27" s="198">
        <v>1</v>
      </c>
      <c r="C27" s="199">
        <v>10241973</v>
      </c>
      <c r="D27" s="199" t="s">
        <v>1083</v>
      </c>
      <c r="E27" s="199" t="s">
        <v>1079</v>
      </c>
      <c r="F27" s="200">
        <v>43586</v>
      </c>
      <c r="G27" s="200">
        <v>43616</v>
      </c>
      <c r="H27" s="199">
        <v>57654</v>
      </c>
      <c r="I27" s="199">
        <v>57654</v>
      </c>
      <c r="J27" s="199">
        <v>1.05</v>
      </c>
      <c r="K27" s="199">
        <f>ROUND(I27*(J27/1000),2)</f>
        <v>60.54</v>
      </c>
    </row>
    <row r="28" spans="2:15" ht="16.5" customHeight="1" thickBot="1" x14ac:dyDescent="0.3">
      <c r="B28" s="46"/>
      <c r="C28" s="46"/>
      <c r="E28" s="13"/>
      <c r="F28" s="117"/>
      <c r="G28" s="117"/>
      <c r="H28" s="189"/>
      <c r="I28" s="180"/>
      <c r="J28" s="180"/>
      <c r="K28" s="217"/>
      <c r="L28" s="218"/>
    </row>
    <row r="29" spans="2:15" ht="16.5" customHeight="1" thickTop="1" x14ac:dyDescent="0.25">
      <c r="B29" s="46"/>
      <c r="C29" s="45"/>
      <c r="F29" s="201"/>
      <c r="G29" s="20"/>
      <c r="H29" s="20"/>
      <c r="I29" s="212"/>
      <c r="J29" s="213"/>
      <c r="K29" s="213"/>
    </row>
    <row r="30" spans="2:15" x14ac:dyDescent="0.25">
      <c r="B30" s="46"/>
      <c r="C30" s="45"/>
      <c r="F30" s="201"/>
      <c r="G30" s="180"/>
      <c r="I30" s="180"/>
      <c r="J30" s="217"/>
      <c r="K30" s="218"/>
    </row>
    <row r="31" spans="2:15" x14ac:dyDescent="0.25">
      <c r="B31" s="46"/>
      <c r="C31" s="45"/>
      <c r="F31" s="201"/>
      <c r="G31" s="47" t="s">
        <v>130</v>
      </c>
      <c r="H31" s="152" t="s">
        <v>1079</v>
      </c>
      <c r="I31" s="151">
        <f>SUMIF(E27:E29,H31,I27:I29)</f>
        <v>57654</v>
      </c>
      <c r="J31" s="214"/>
      <c r="K31" s="216">
        <f>SUMIF(E27:E29,H31,K27:K29)</f>
        <v>60.54</v>
      </c>
    </row>
    <row r="32" spans="2:15" ht="16.5" customHeight="1" thickBot="1" x14ac:dyDescent="0.3">
      <c r="B32" s="46"/>
      <c r="C32" s="45"/>
      <c r="F32" s="201"/>
      <c r="G32" s="47"/>
      <c r="H32" s="152"/>
      <c r="I32" s="151"/>
      <c r="J32" s="214"/>
      <c r="K32" s="216"/>
    </row>
    <row r="33" spans="2:11" ht="16.5" customHeight="1" thickTop="1" x14ac:dyDescent="0.25">
      <c r="B33" s="46"/>
      <c r="C33" s="45"/>
      <c r="F33" s="201"/>
      <c r="G33" s="20"/>
      <c r="H33" s="21"/>
      <c r="I33" s="20"/>
      <c r="J33" s="212"/>
      <c r="K33" s="213"/>
    </row>
    <row r="34" spans="2:11" x14ac:dyDescent="0.25">
      <c r="B34" s="46"/>
      <c r="C34" s="45"/>
      <c r="F34" s="201"/>
      <c r="G34" s="180"/>
      <c r="I34" s="180"/>
      <c r="J34" s="217"/>
      <c r="K34" s="218"/>
    </row>
    <row r="35" spans="2:11" x14ac:dyDescent="0.25">
      <c r="B35" s="46"/>
      <c r="C35" s="45"/>
      <c r="F35" s="201"/>
      <c r="G35" s="47" t="s">
        <v>131</v>
      </c>
      <c r="I35" s="180">
        <f>SUM(I27:I29)</f>
        <v>57654</v>
      </c>
      <c r="J35" s="217"/>
      <c r="K35" s="224">
        <f>SUM(K27:K29)</f>
        <v>60.54</v>
      </c>
    </row>
    <row r="36" spans="2:11" ht="15" customHeight="1" x14ac:dyDescent="0.25">
      <c r="B36" s="46"/>
      <c r="C36" s="45"/>
      <c r="F36" s="201"/>
      <c r="G36" s="180"/>
      <c r="I36" s="180"/>
      <c r="J36" s="217"/>
      <c r="K36" s="218"/>
    </row>
    <row r="37" spans="2:11" ht="15" customHeight="1" x14ac:dyDescent="0.25">
      <c r="B37" s="32" t="s">
        <v>132</v>
      </c>
      <c r="C37" s="24"/>
      <c r="D37" s="35"/>
      <c r="E37" s="24"/>
      <c r="F37" s="24"/>
      <c r="G37" s="24"/>
      <c r="H37" s="24"/>
      <c r="I37" s="24"/>
      <c r="J37" s="24"/>
      <c r="K37" s="25"/>
    </row>
    <row r="38" spans="2:11" ht="16.5" customHeight="1" thickBot="1" x14ac:dyDescent="0.3">
      <c r="B38" s="116"/>
      <c r="C38" s="114"/>
      <c r="D38" s="115"/>
      <c r="E38" s="114"/>
      <c r="F38" s="114"/>
      <c r="G38" s="114"/>
      <c r="H38" s="114"/>
      <c r="I38" s="114"/>
      <c r="J38" s="114"/>
      <c r="K38" s="113"/>
    </row>
    <row r="39" spans="2:11" x14ac:dyDescent="0.25">
      <c r="B39" s="112"/>
      <c r="C39" s="112"/>
      <c r="D39" s="112"/>
      <c r="E39" s="112"/>
      <c r="F39" s="112"/>
      <c r="G39" s="112"/>
      <c r="H39" s="112"/>
      <c r="I39" s="112"/>
      <c r="J39" s="112"/>
      <c r="K39" s="112"/>
    </row>
    <row r="40" spans="2:11" x14ac:dyDescent="0.25">
      <c r="B40" s="10" t="s">
        <v>133</v>
      </c>
      <c r="J40" s="152"/>
      <c r="K40" s="216"/>
    </row>
    <row r="41" spans="2:11" x14ac:dyDescent="0.25">
      <c r="K41" s="218"/>
    </row>
    <row r="42" spans="2:11" x14ac:dyDescent="0.25">
      <c r="C42" s="15" t="s">
        <v>4</v>
      </c>
      <c r="D42" s="71"/>
      <c r="E42" s="14" t="s">
        <v>0</v>
      </c>
      <c r="F42" s="12" t="str">
        <f>K1</f>
        <v>06/04/2019</v>
      </c>
    </row>
    <row r="43" spans="2:11" x14ac:dyDescent="0.25">
      <c r="C43" s="9" t="s">
        <v>8</v>
      </c>
      <c r="D43" s="30"/>
      <c r="E43" s="22" t="s">
        <v>2</v>
      </c>
      <c r="F43" s="13">
        <f>K2</f>
        <v>8478</v>
      </c>
    </row>
    <row r="44" spans="2:11" ht="15.75" customHeight="1" x14ac:dyDescent="0.25">
      <c r="C44" s="16" t="s">
        <v>6</v>
      </c>
      <c r="D44" s="70"/>
      <c r="E44" s="22" t="s">
        <v>134</v>
      </c>
      <c r="F44" s="13" t="s">
        <v>1084</v>
      </c>
    </row>
    <row r="45" spans="2:11" x14ac:dyDescent="0.25">
      <c r="C45" s="17" t="s">
        <v>7</v>
      </c>
      <c r="D45" s="69"/>
      <c r="E45" s="91" t="s">
        <v>33</v>
      </c>
      <c r="F45" s="167" t="s">
        <v>1079</v>
      </c>
      <c r="G45" s="90"/>
      <c r="H45" s="101"/>
      <c r="J45" s="11" t="s">
        <v>135</v>
      </c>
      <c r="K45" s="223">
        <f>SUM(K27:K29)</f>
        <v>60.54</v>
      </c>
    </row>
    <row r="46" spans="2:11" x14ac:dyDescent="0.25">
      <c r="C46" s="4"/>
      <c r="D46" s="4"/>
      <c r="E46" s="3"/>
      <c r="F46" s="90"/>
      <c r="G46" s="90"/>
      <c r="H46" s="90"/>
    </row>
    <row r="47" spans="2:11" x14ac:dyDescent="0.25">
      <c r="C47" s="4"/>
      <c r="D47" s="4"/>
      <c r="E47" s="3"/>
      <c r="F47" s="3"/>
    </row>
    <row r="48" spans="2:11" x14ac:dyDescent="0.25">
      <c r="C48" s="4"/>
      <c r="D48" s="4"/>
      <c r="E48" s="3"/>
      <c r="F48" s="3"/>
      <c r="G48" s="3"/>
    </row>
    <row r="49" spans="3:7" x14ac:dyDescent="0.25">
      <c r="C49" s="4"/>
      <c r="D49" s="4"/>
      <c r="E49" s="3"/>
      <c r="F49" s="3"/>
      <c r="G49" s="3"/>
    </row>
    <row r="50" spans="3:7" x14ac:dyDescent="0.25">
      <c r="C50" s="4"/>
      <c r="D50" s="4"/>
      <c r="E50" s="3"/>
      <c r="F50" s="3"/>
      <c r="G50" s="3"/>
    </row>
    <row r="51" spans="3:7" x14ac:dyDescent="0.25">
      <c r="C51" s="4"/>
      <c r="D51" s="4"/>
      <c r="E51" s="3"/>
      <c r="F51" s="3"/>
      <c r="G51" s="3"/>
    </row>
    <row r="52" spans="3:7" x14ac:dyDescent="0.25">
      <c r="C52" s="4"/>
      <c r="D52" s="4"/>
      <c r="E52" s="3"/>
      <c r="F52" s="3"/>
      <c r="G52" s="3"/>
    </row>
    <row r="53" spans="3:7" x14ac:dyDescent="0.25">
      <c r="C53" s="4"/>
      <c r="D53" s="4"/>
      <c r="E53" s="3"/>
      <c r="F53" s="3"/>
      <c r="G53" s="3"/>
    </row>
    <row r="54" spans="3:7" x14ac:dyDescent="0.25">
      <c r="C54" s="4"/>
      <c r="D54" s="4"/>
      <c r="E54" s="3"/>
      <c r="F54" s="3"/>
      <c r="G54" s="3"/>
    </row>
    <row r="55" spans="3:7" x14ac:dyDescent="0.25">
      <c r="C55" s="4"/>
      <c r="D55" s="4"/>
      <c r="E55" s="3"/>
      <c r="F55" s="3"/>
      <c r="G55" s="3"/>
    </row>
    <row r="56" spans="3:7" x14ac:dyDescent="0.25">
      <c r="C56" s="4"/>
      <c r="D56" s="4"/>
      <c r="E56" s="3"/>
      <c r="F56" s="3"/>
      <c r="G56" s="3"/>
    </row>
    <row r="57" spans="3:7" x14ac:dyDescent="0.25">
      <c r="C57" s="4"/>
      <c r="D57" s="4"/>
      <c r="E57" s="3"/>
      <c r="F57" s="3"/>
      <c r="G57" s="3"/>
    </row>
    <row r="58" spans="3:7" x14ac:dyDescent="0.25">
      <c r="C58" s="4"/>
      <c r="D58" s="4"/>
      <c r="E58" s="3"/>
      <c r="F58" s="3"/>
      <c r="G58" s="3"/>
    </row>
    <row r="59" spans="3:7" x14ac:dyDescent="0.25">
      <c r="C59" s="4"/>
      <c r="D59" s="4"/>
      <c r="E59" s="3"/>
      <c r="F59" s="3"/>
      <c r="G59" s="3"/>
    </row>
  </sheetData>
  <autoFilter ref="B26:L27" xr:uid="{00000000-0009-0000-0000-000007000000}"/>
  <mergeCells count="11">
    <mergeCell ref="G13:K13"/>
    <mergeCell ref="G15:K15"/>
    <mergeCell ref="D21:E21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 xr:uid="{00000000-0004-0000-0700-000000000000}"/>
    <hyperlink ref="D15" r:id="rId2" xr:uid="{00000000-0004-0000-0700-000001000000}"/>
    <hyperlink ref="B10" r:id="rId3" xr:uid="{00000000-0004-0000-0700-000002000000}"/>
    <hyperlink ref="D15" r:id="rId4" xr:uid="{00000000-0004-0000-0700-000003000000}"/>
    <hyperlink ref="B10" r:id="rId5" xr:uid="{00000000-0004-0000-0700-000004000000}"/>
    <hyperlink ref="D15" r:id="rId6" xr:uid="{00000000-0004-0000-0700-000005000000}"/>
    <hyperlink ref="B10" r:id="rId7" xr:uid="{00000000-0004-0000-0700-000006000000}"/>
    <hyperlink ref="D15" r:id="rId8" xr:uid="{00000000-0004-0000-0700-000007000000}"/>
    <hyperlink ref="B10" r:id="rId9" xr:uid="{00000000-0004-0000-0700-000008000000}"/>
    <hyperlink ref="D15" r:id="rId10" xr:uid="{00000000-0004-0000-0700-000009000000}"/>
    <hyperlink ref="B10" r:id="rId11" xr:uid="{00000000-0004-0000-0700-00000A000000}"/>
    <hyperlink ref="D15" r:id="rId12" xr:uid="{00000000-0004-0000-0700-00000B000000}"/>
    <hyperlink ref="B10" r:id="rId13" xr:uid="{00000000-0004-0000-0700-00000C000000}"/>
    <hyperlink ref="D15" r:id="rId14" xr:uid="{00000000-0004-0000-0700-00000D000000}"/>
    <hyperlink ref="B10" r:id="rId15" xr:uid="{00000000-0004-0000-0700-00000E000000}"/>
    <hyperlink ref="D15" r:id="rId16" xr:uid="{00000000-0004-0000-0700-00000F000000}"/>
    <hyperlink ref="B10" r:id="rId17" xr:uid="{00000000-0004-0000-0700-000010000000}"/>
    <hyperlink ref="D15" r:id="rId18" xr:uid="{00000000-0004-0000-0700-000011000000}"/>
    <hyperlink ref="B10" r:id="rId19" xr:uid="{00000000-0004-0000-0700-000012000000}"/>
    <hyperlink ref="D15" r:id="rId20" xr:uid="{00000000-0004-0000-0700-000013000000}"/>
    <hyperlink ref="B10" r:id="rId21" xr:uid="{00000000-0004-0000-0700-000014000000}"/>
    <hyperlink ref="D15" r:id="rId22" xr:uid="{00000000-0004-0000-0700-000015000000}"/>
    <hyperlink ref="B10" r:id="rId23" xr:uid="{00000000-0004-0000-0700-000016000000}"/>
    <hyperlink ref="D15" r:id="rId24" xr:uid="{00000000-0004-0000-0700-000017000000}"/>
    <hyperlink ref="B10" r:id="rId25" xr:uid="{00000000-0004-0000-0700-000018000000}"/>
    <hyperlink ref="D15" r:id="rId26" xr:uid="{00000000-0004-0000-0700-000019000000}"/>
    <hyperlink ref="B10" r:id="rId27" xr:uid="{00000000-0004-0000-0700-00001A000000}"/>
    <hyperlink ref="D15" r:id="rId28" xr:uid="{00000000-0004-0000-0700-00001B000000}"/>
    <hyperlink ref="B10" r:id="rId29" xr:uid="{00000000-0004-0000-0700-00001C000000}"/>
    <hyperlink ref="D15" r:id="rId30" xr:uid="{00000000-0004-0000-0700-00001D000000}"/>
    <hyperlink ref="B10" r:id="rId31" xr:uid="{00000000-0004-0000-0700-00001E000000}"/>
    <hyperlink ref="D15" r:id="rId32" xr:uid="{00000000-0004-0000-0700-00001F000000}"/>
    <hyperlink ref="B10" r:id="rId33" xr:uid="{00000000-0004-0000-0700-000020000000}"/>
    <hyperlink ref="D15" r:id="rId34" xr:uid="{00000000-0004-0000-0700-000021000000}"/>
    <hyperlink ref="B10" r:id="rId35" xr:uid="{00000000-0004-0000-0700-000022000000}"/>
    <hyperlink ref="D15" r:id="rId36" xr:uid="{00000000-0004-0000-0700-000023000000}"/>
    <hyperlink ref="B10" r:id="rId37" xr:uid="{00000000-0004-0000-0700-000024000000}"/>
    <hyperlink ref="D15" r:id="rId38" xr:uid="{00000000-0004-0000-0700-000025000000}"/>
    <hyperlink ref="B10" r:id="rId39" xr:uid="{00000000-0004-0000-0700-000026000000}"/>
    <hyperlink ref="D15" r:id="rId40" xr:uid="{00000000-0004-0000-0700-000027000000}"/>
  </hyperlinks>
  <printOptions horizontalCentered="1"/>
  <pageMargins left="0.5" right="0.5" top="0.5" bottom="0.6" header="0.2" footer="0.2"/>
  <pageSetup scale="5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U484"/>
  <sheetViews>
    <sheetView showGridLines="0" topLeftCell="A10" zoomScaleNormal="100" workbookViewId="0">
      <selection activeCell="I57" sqref="I57"/>
    </sheetView>
  </sheetViews>
  <sheetFormatPr defaultColWidth="9.140625" defaultRowHeight="15.75" x14ac:dyDescent="0.25"/>
  <cols>
    <col min="1" max="1" width="1.7109375" style="2" customWidth="1"/>
    <col min="2" max="2" width="15.28515625" style="2" customWidth="1"/>
    <col min="3" max="3" width="16.28515625" style="2" customWidth="1"/>
    <col min="4" max="4" width="96.28515625" style="2" bestFit="1" customWidth="1"/>
    <col min="5" max="5" width="30.7109375" style="2" bestFit="1" customWidth="1"/>
    <col min="6" max="7" width="12.7109375" style="2" customWidth="1"/>
    <col min="8" max="8" width="24.140625" style="2" bestFit="1" customWidth="1"/>
    <col min="9" max="9" width="14.140625" style="2" customWidth="1"/>
    <col min="10" max="10" width="18.28515625" style="2" customWidth="1"/>
    <col min="11" max="11" width="15" style="2" bestFit="1" customWidth="1"/>
    <col min="12" max="12" width="1.7109375" style="2" customWidth="1"/>
    <col min="13" max="13" width="12.28515625" style="2" customWidth="1"/>
    <col min="14" max="14" width="16" style="2" customWidth="1"/>
    <col min="15" max="15" width="17.28515625" style="2" customWidth="1"/>
    <col min="16" max="16" width="18.28515625" style="2" bestFit="1" customWidth="1"/>
    <col min="17" max="17" width="15.7109375" style="2" bestFit="1" customWidth="1"/>
    <col min="18" max="18" width="17" style="2" bestFit="1" customWidth="1"/>
    <col min="19" max="19" width="9.140625" style="2" customWidth="1"/>
    <col min="20" max="20" width="15.7109375" style="2" bestFit="1" customWidth="1"/>
    <col min="21" max="21" width="9.140625" style="2" customWidth="1"/>
    <col min="22" max="22" width="12.42578125" style="2" bestFit="1" customWidth="1"/>
    <col min="23" max="23" width="9.140625" style="2" customWidth="1"/>
    <col min="24" max="16384" width="9.140625" style="2"/>
  </cols>
  <sheetData>
    <row r="1" spans="1:19" x14ac:dyDescent="0.25">
      <c r="B1" s="62"/>
      <c r="C1" s="62"/>
      <c r="D1" s="62"/>
      <c r="E1" s="62"/>
      <c r="F1" s="62"/>
      <c r="G1" s="185"/>
      <c r="H1" s="185"/>
      <c r="J1" s="23" t="s">
        <v>0</v>
      </c>
      <c r="K1" s="68" t="s">
        <v>1</v>
      </c>
    </row>
    <row r="2" spans="1:19" x14ac:dyDescent="0.25">
      <c r="B2" s="62"/>
      <c r="C2" s="62"/>
      <c r="D2" s="62"/>
      <c r="E2" s="62"/>
      <c r="F2" s="62"/>
      <c r="G2" s="62"/>
      <c r="H2" s="62"/>
      <c r="J2" s="23" t="s">
        <v>2</v>
      </c>
      <c r="K2" s="125">
        <v>8479</v>
      </c>
    </row>
    <row r="3" spans="1:19" x14ac:dyDescent="0.25">
      <c r="B3" s="62"/>
      <c r="C3" s="62"/>
      <c r="D3" s="62"/>
      <c r="E3" s="62"/>
      <c r="F3" s="62"/>
      <c r="G3" s="182"/>
      <c r="H3" s="182"/>
      <c r="I3" s="182"/>
      <c r="J3" s="182"/>
      <c r="K3" s="182"/>
    </row>
    <row r="4" spans="1:19" x14ac:dyDescent="0.25">
      <c r="B4" s="62"/>
      <c r="C4" s="62"/>
      <c r="D4" s="62"/>
      <c r="E4" s="62"/>
      <c r="F4" s="62"/>
      <c r="G4" s="242" t="s">
        <v>3</v>
      </c>
      <c r="H4" s="243"/>
      <c r="I4" s="243"/>
      <c r="J4" s="243"/>
      <c r="K4" s="243"/>
    </row>
    <row r="5" spans="1:19" x14ac:dyDescent="0.25">
      <c r="B5" s="65" t="s">
        <v>4</v>
      </c>
      <c r="C5" s="66"/>
      <c r="D5" s="66"/>
      <c r="E5" s="66"/>
      <c r="F5" s="62"/>
      <c r="G5" s="250" t="s">
        <v>5</v>
      </c>
      <c r="H5" s="251"/>
      <c r="I5" s="251"/>
      <c r="J5" s="251"/>
      <c r="K5" s="251"/>
    </row>
    <row r="6" spans="1:19" x14ac:dyDescent="0.25">
      <c r="B6" s="64" t="s">
        <v>6</v>
      </c>
      <c r="C6" s="62"/>
      <c r="D6" s="62"/>
      <c r="E6" s="62"/>
      <c r="F6" s="62"/>
      <c r="G6" s="246" t="s">
        <v>4</v>
      </c>
      <c r="H6" s="245"/>
      <c r="I6" s="245"/>
      <c r="J6" s="245"/>
      <c r="K6" s="245"/>
    </row>
    <row r="7" spans="1:19" x14ac:dyDescent="0.25">
      <c r="B7" s="64" t="s">
        <v>7</v>
      </c>
      <c r="C7" s="62"/>
      <c r="D7" s="62"/>
      <c r="E7" s="62"/>
      <c r="F7" s="62"/>
      <c r="G7" s="252" t="s">
        <v>8</v>
      </c>
      <c r="H7" s="245"/>
      <c r="I7" s="245"/>
      <c r="J7" s="245"/>
      <c r="K7" s="245"/>
    </row>
    <row r="8" spans="1:19" x14ac:dyDescent="0.25">
      <c r="B8" s="1" t="s">
        <v>9</v>
      </c>
      <c r="C8" s="62"/>
      <c r="D8" s="182"/>
      <c r="E8" s="182"/>
      <c r="F8" s="182"/>
      <c r="G8" s="246" t="s">
        <v>6</v>
      </c>
      <c r="H8" s="245"/>
      <c r="I8" s="245"/>
      <c r="J8" s="245"/>
      <c r="K8" s="245"/>
      <c r="P8" s="180"/>
    </row>
    <row r="9" spans="1:19" x14ac:dyDescent="0.25">
      <c r="B9" s="63" t="s">
        <v>10</v>
      </c>
      <c r="C9" s="182"/>
      <c r="D9" s="62"/>
      <c r="E9" s="62"/>
      <c r="F9" s="62"/>
      <c r="G9" s="246" t="s">
        <v>7</v>
      </c>
      <c r="H9" s="245"/>
      <c r="I9" s="245"/>
      <c r="J9" s="245"/>
      <c r="K9" s="245"/>
      <c r="P9" s="180"/>
    </row>
    <row r="10" spans="1:19" x14ac:dyDescent="0.25">
      <c r="C10" s="182"/>
      <c r="D10" s="62"/>
      <c r="E10" s="62"/>
      <c r="F10" s="62"/>
      <c r="P10" s="180"/>
    </row>
    <row r="11" spans="1:19" x14ac:dyDescent="0.25">
      <c r="C11" s="61"/>
      <c r="D11" s="59"/>
      <c r="E11" s="59"/>
      <c r="F11" s="59"/>
      <c r="G11" s="244" t="s">
        <v>792</v>
      </c>
      <c r="H11" s="245"/>
      <c r="I11" s="245"/>
      <c r="J11" s="245"/>
      <c r="K11" s="245"/>
    </row>
    <row r="12" spans="1:19" x14ac:dyDescent="0.25">
      <c r="B12" s="54" t="s">
        <v>12</v>
      </c>
      <c r="D12" s="48" t="s">
        <v>1085</v>
      </c>
      <c r="E12" s="59"/>
      <c r="F12" s="59"/>
      <c r="G12" s="247" t="s">
        <v>14</v>
      </c>
      <c r="H12" s="245"/>
      <c r="I12" s="245"/>
      <c r="J12" s="245"/>
      <c r="K12" s="245"/>
    </row>
    <row r="13" spans="1:19" x14ac:dyDescent="0.25">
      <c r="C13" s="59"/>
      <c r="D13" s="48" t="s">
        <v>1086</v>
      </c>
      <c r="E13" s="59"/>
      <c r="F13" s="59"/>
      <c r="G13" s="248" t="s">
        <v>16</v>
      </c>
      <c r="H13" s="245"/>
      <c r="I13" s="245"/>
      <c r="J13" s="245"/>
      <c r="K13" s="245"/>
      <c r="S13" s="180"/>
    </row>
    <row r="14" spans="1:19" x14ac:dyDescent="0.25">
      <c r="C14" s="59"/>
      <c r="D14" s="124" t="s">
        <v>1087</v>
      </c>
      <c r="E14" s="185"/>
      <c r="F14" s="185"/>
      <c r="G14" s="182"/>
      <c r="H14" s="182"/>
      <c r="I14" s="182"/>
      <c r="J14" s="182"/>
      <c r="K14" s="182"/>
      <c r="N14" s="19"/>
      <c r="S14" s="189"/>
    </row>
    <row r="15" spans="1:19" x14ac:dyDescent="0.25">
      <c r="A15" s="2" t="s">
        <v>18</v>
      </c>
      <c r="C15" s="59"/>
      <c r="D15" s="172" t="s">
        <v>1088</v>
      </c>
      <c r="E15" s="185"/>
      <c r="F15" s="185"/>
      <c r="G15" s="249" t="s">
        <v>20</v>
      </c>
      <c r="H15" s="245"/>
      <c r="I15" s="245"/>
      <c r="J15" s="245"/>
      <c r="K15" s="245"/>
      <c r="N15" s="180"/>
    </row>
    <row r="16" spans="1:19" x14ac:dyDescent="0.25">
      <c r="C16" s="185"/>
      <c r="D16" s="123" t="s">
        <v>1089</v>
      </c>
      <c r="E16" s="185"/>
      <c r="F16" s="185"/>
      <c r="G16" s="6"/>
      <c r="H16" s="7" t="s">
        <v>22</v>
      </c>
      <c r="I16" s="7" t="s">
        <v>23</v>
      </c>
      <c r="J16" s="8" t="s">
        <v>24</v>
      </c>
      <c r="K16" s="7"/>
      <c r="S16" s="19"/>
    </row>
    <row r="17" spans="2:21" x14ac:dyDescent="0.25">
      <c r="C17" s="185"/>
      <c r="E17" s="185"/>
      <c r="F17" s="185"/>
      <c r="G17" s="172"/>
      <c r="H17" s="49" t="s">
        <v>25</v>
      </c>
      <c r="I17" s="191">
        <v>1.28</v>
      </c>
      <c r="J17" s="51"/>
      <c r="K17" s="48"/>
      <c r="N17" s="180"/>
      <c r="O17" s="180"/>
      <c r="S17" s="180"/>
      <c r="U17" s="180"/>
    </row>
    <row r="18" spans="2:21" x14ac:dyDescent="0.25">
      <c r="B18" s="56" t="s">
        <v>26</v>
      </c>
      <c r="D18" s="55">
        <v>43586</v>
      </c>
      <c r="E18" s="185"/>
      <c r="F18" s="185"/>
      <c r="G18" s="172"/>
      <c r="H18" s="49" t="s">
        <v>27</v>
      </c>
      <c r="I18" s="191">
        <v>1.1299999999999999</v>
      </c>
      <c r="J18" s="51"/>
      <c r="K18" s="48"/>
      <c r="O18" s="180"/>
      <c r="P18" s="189"/>
      <c r="Q18" s="189"/>
    </row>
    <row r="19" spans="2:21" x14ac:dyDescent="0.25">
      <c r="B19" s="56" t="s">
        <v>28</v>
      </c>
      <c r="D19" s="55">
        <v>43616</v>
      </c>
      <c r="E19" s="185"/>
      <c r="F19" s="185"/>
      <c r="G19" s="172"/>
      <c r="H19" s="49" t="s">
        <v>29</v>
      </c>
      <c r="I19" s="191">
        <v>0.99</v>
      </c>
      <c r="J19" s="51"/>
      <c r="K19" s="48"/>
      <c r="N19" s="180"/>
      <c r="O19" s="189"/>
      <c r="P19" s="180"/>
      <c r="Q19" s="190"/>
    </row>
    <row r="20" spans="2:21" x14ac:dyDescent="0.25">
      <c r="B20" s="54" t="s">
        <v>30</v>
      </c>
      <c r="D20" s="181" t="s">
        <v>1090</v>
      </c>
      <c r="E20" s="185"/>
      <c r="F20" s="185"/>
      <c r="G20" s="172"/>
      <c r="H20" s="49" t="s">
        <v>32</v>
      </c>
      <c r="I20" s="191">
        <v>0.85</v>
      </c>
      <c r="J20" s="51"/>
      <c r="K20" s="48"/>
      <c r="N20" s="180"/>
      <c r="O20" s="19"/>
      <c r="P20" s="190"/>
    </row>
    <row r="21" spans="2:21" x14ac:dyDescent="0.25">
      <c r="B21" s="54" t="s">
        <v>33</v>
      </c>
      <c r="D21" s="181" t="s">
        <v>1091</v>
      </c>
      <c r="E21" s="185"/>
      <c r="F21" s="185"/>
      <c r="G21" s="192"/>
      <c r="H21" s="193" t="s">
        <v>142</v>
      </c>
      <c r="I21" s="194">
        <v>0.71</v>
      </c>
      <c r="J21" s="195">
        <f>SUM(I32:I457) + D22</f>
        <v>771961316</v>
      </c>
      <c r="K21" s="196"/>
      <c r="N21" s="189"/>
      <c r="O21" s="228"/>
      <c r="Q21" s="180"/>
    </row>
    <row r="22" spans="2:21" x14ac:dyDescent="0.25">
      <c r="B22" s="10" t="s">
        <v>36</v>
      </c>
      <c r="D22" s="19">
        <v>596248098</v>
      </c>
      <c r="E22" s="185"/>
      <c r="F22" s="185"/>
      <c r="G22" s="172"/>
      <c r="H22" s="49" t="s">
        <v>37</v>
      </c>
      <c r="I22" s="191">
        <v>0.61</v>
      </c>
      <c r="J22" s="51"/>
      <c r="K22" s="48"/>
      <c r="N22" s="180"/>
      <c r="O22" s="190"/>
      <c r="P22" s="190"/>
    </row>
    <row r="23" spans="2:21" x14ac:dyDescent="0.25">
      <c r="B23" s="10"/>
      <c r="D23" s="19"/>
      <c r="E23" s="185"/>
      <c r="F23" s="185"/>
      <c r="G23" s="172"/>
      <c r="H23" s="49" t="s">
        <v>38</v>
      </c>
      <c r="I23" s="191">
        <v>0.57999999999999996</v>
      </c>
      <c r="J23" s="51"/>
      <c r="K23" s="48"/>
      <c r="N23" s="180"/>
      <c r="O23" s="180"/>
      <c r="P23" s="190"/>
    </row>
    <row r="24" spans="2:21" x14ac:dyDescent="0.25">
      <c r="B24" s="10"/>
      <c r="D24" s="19"/>
      <c r="E24" s="185"/>
      <c r="F24" s="185"/>
      <c r="G24" s="172"/>
      <c r="H24" s="49" t="s">
        <v>39</v>
      </c>
      <c r="I24" s="191">
        <v>0.55000000000000004</v>
      </c>
      <c r="J24" s="51"/>
      <c r="K24" s="48"/>
      <c r="N24" s="180"/>
      <c r="O24" s="190"/>
      <c r="P24" s="190"/>
    </row>
    <row r="25" spans="2:21" x14ac:dyDescent="0.25">
      <c r="B25" s="10"/>
      <c r="D25" s="19"/>
      <c r="E25" s="185"/>
      <c r="F25" s="185"/>
      <c r="G25" s="172"/>
      <c r="H25" s="49" t="s">
        <v>875</v>
      </c>
      <c r="I25" s="191">
        <v>0.5</v>
      </c>
      <c r="J25" s="197"/>
      <c r="K25" s="48"/>
      <c r="N25" s="190"/>
      <c r="O25" s="190"/>
      <c r="P25" s="190"/>
    </row>
    <row r="26" spans="2:21" x14ac:dyDescent="0.25">
      <c r="B26" s="10"/>
      <c r="D26" s="19"/>
      <c r="E26" s="185"/>
      <c r="F26" s="185"/>
      <c r="G26" s="185"/>
      <c r="H26" s="172"/>
      <c r="I26" s="49"/>
      <c r="J26" s="191"/>
      <c r="K26" s="197"/>
      <c r="N26" s="190"/>
      <c r="P26" s="190"/>
    </row>
    <row r="27" spans="2:21" ht="47.25" customHeight="1" x14ac:dyDescent="0.25">
      <c r="B27" s="5" t="s">
        <v>41</v>
      </c>
      <c r="C27" s="5"/>
      <c r="D27" s="5" t="s">
        <v>43</v>
      </c>
      <c r="E27" s="5" t="s">
        <v>1092</v>
      </c>
      <c r="F27" s="186" t="s">
        <v>45</v>
      </c>
      <c r="G27" s="186" t="s">
        <v>46</v>
      </c>
      <c r="H27" s="186"/>
      <c r="I27" s="186" t="s">
        <v>48</v>
      </c>
      <c r="J27" s="186"/>
      <c r="K27" s="186" t="s">
        <v>49</v>
      </c>
      <c r="O27" s="190"/>
    </row>
    <row r="28" spans="2:21" x14ac:dyDescent="0.25">
      <c r="B28" s="79" t="s">
        <v>1093</v>
      </c>
      <c r="C28" s="45"/>
      <c r="D28" s="2" t="s">
        <v>1094</v>
      </c>
      <c r="E28" s="2" t="s">
        <v>1095</v>
      </c>
      <c r="F28" s="201">
        <f>D18</f>
        <v>43586</v>
      </c>
      <c r="G28" s="201">
        <f>D19</f>
        <v>43616</v>
      </c>
      <c r="H28" s="177"/>
      <c r="I28" s="180">
        <f>SUM(I32:I457)</f>
        <v>175713218</v>
      </c>
      <c r="J28" s="217"/>
      <c r="K28" s="218">
        <f>SUM(K32:K457)</f>
        <v>125281.68</v>
      </c>
      <c r="O28" s="190"/>
    </row>
    <row r="29" spans="2:21" x14ac:dyDescent="0.25">
      <c r="B29" s="46"/>
      <c r="C29" s="45"/>
      <c r="F29" s="201"/>
      <c r="G29" s="201"/>
      <c r="H29" s="177"/>
      <c r="I29" s="180"/>
      <c r="J29" s="217"/>
      <c r="K29" s="218"/>
      <c r="O29" s="190"/>
      <c r="P29" s="190"/>
    </row>
    <row r="30" spans="2:21" x14ac:dyDescent="0.25">
      <c r="B30" s="185"/>
      <c r="C30" s="185"/>
      <c r="D30" s="185"/>
      <c r="E30" s="185"/>
      <c r="F30" s="185"/>
      <c r="G30" s="185"/>
      <c r="H30" s="185"/>
      <c r="J30" s="182"/>
      <c r="K30" s="182"/>
      <c r="L30" s="182"/>
      <c r="N30" s="190"/>
      <c r="P30" s="190"/>
      <c r="R30" s="190"/>
      <c r="T30" s="190"/>
    </row>
    <row r="31" spans="2:21" ht="47.25" customHeight="1" x14ac:dyDescent="0.25">
      <c r="B31" s="5" t="s">
        <v>41</v>
      </c>
      <c r="C31" s="5" t="s">
        <v>42</v>
      </c>
      <c r="D31" s="5" t="s">
        <v>43</v>
      </c>
      <c r="E31" s="5" t="s">
        <v>44</v>
      </c>
      <c r="F31" s="186" t="s">
        <v>45</v>
      </c>
      <c r="G31" s="186" t="s">
        <v>46</v>
      </c>
      <c r="H31" s="186" t="s">
        <v>47</v>
      </c>
      <c r="I31" s="186" t="s">
        <v>48</v>
      </c>
      <c r="J31" s="186" t="s">
        <v>23</v>
      </c>
      <c r="K31" s="186" t="s">
        <v>49</v>
      </c>
      <c r="P31" s="190"/>
    </row>
    <row r="32" spans="2:21" x14ac:dyDescent="0.25">
      <c r="B32" s="198">
        <v>1</v>
      </c>
      <c r="C32" s="199">
        <v>24280716</v>
      </c>
      <c r="D32" s="199" t="s">
        <v>1096</v>
      </c>
      <c r="E32" s="199" t="s">
        <v>1097</v>
      </c>
      <c r="F32" s="200">
        <v>43556</v>
      </c>
      <c r="G32" s="200">
        <v>43646</v>
      </c>
      <c r="H32" s="199">
        <v>127987</v>
      </c>
      <c r="I32" s="199">
        <v>127987</v>
      </c>
      <c r="J32" s="199">
        <v>0.85</v>
      </c>
      <c r="K32" s="199">
        <f t="shared" ref="K32:K95" si="0">ROUND(I32*(J32/1000),2)</f>
        <v>108.79</v>
      </c>
    </row>
    <row r="33" spans="2:11" ht="16.5" customHeight="1" thickBot="1" x14ac:dyDescent="0.3">
      <c r="B33" s="198">
        <v>2</v>
      </c>
      <c r="C33" s="199">
        <v>24280716</v>
      </c>
      <c r="D33" s="199" t="s">
        <v>1096</v>
      </c>
      <c r="E33" s="199" t="s">
        <v>1098</v>
      </c>
      <c r="F33" s="200">
        <v>43556</v>
      </c>
      <c r="G33" s="200">
        <v>43646</v>
      </c>
      <c r="H33" s="199">
        <v>445</v>
      </c>
      <c r="I33" s="199">
        <v>445</v>
      </c>
      <c r="J33" s="199">
        <v>0.85</v>
      </c>
      <c r="K33" s="199">
        <f t="shared" si="0"/>
        <v>0.38</v>
      </c>
    </row>
    <row r="34" spans="2:11" ht="16.5" customHeight="1" thickTop="1" x14ac:dyDescent="0.25">
      <c r="B34" s="198">
        <v>3</v>
      </c>
      <c r="C34" s="199">
        <v>24280716</v>
      </c>
      <c r="D34" s="199" t="s">
        <v>1096</v>
      </c>
      <c r="E34" s="199" t="s">
        <v>1099</v>
      </c>
      <c r="F34" s="200">
        <v>43556</v>
      </c>
      <c r="G34" s="200">
        <v>43646</v>
      </c>
      <c r="H34" s="199">
        <v>190038</v>
      </c>
      <c r="I34" s="199">
        <v>190038</v>
      </c>
      <c r="J34" s="199">
        <v>0.85</v>
      </c>
      <c r="K34" s="199">
        <f t="shared" si="0"/>
        <v>161.53</v>
      </c>
    </row>
    <row r="35" spans="2:11" x14ac:dyDescent="0.25">
      <c r="B35" s="198">
        <v>4</v>
      </c>
      <c r="C35" s="199">
        <v>24280716</v>
      </c>
      <c r="D35" s="199" t="s">
        <v>1096</v>
      </c>
      <c r="E35" s="199" t="s">
        <v>1100</v>
      </c>
      <c r="F35" s="200">
        <v>43556</v>
      </c>
      <c r="G35" s="200">
        <v>43646</v>
      </c>
      <c r="H35" s="199">
        <v>48094</v>
      </c>
      <c r="I35" s="199">
        <v>48094</v>
      </c>
      <c r="J35" s="199">
        <v>0.85</v>
      </c>
      <c r="K35" s="199">
        <f t="shared" si="0"/>
        <v>40.880000000000003</v>
      </c>
    </row>
    <row r="36" spans="2:11" x14ac:dyDescent="0.25">
      <c r="B36" s="198">
        <v>5</v>
      </c>
      <c r="C36" s="199">
        <v>24489261</v>
      </c>
      <c r="D36" s="199" t="s">
        <v>1101</v>
      </c>
      <c r="E36" s="199" t="s">
        <v>1102</v>
      </c>
      <c r="F36" s="200">
        <v>43527</v>
      </c>
      <c r="G36" s="200">
        <v>43646</v>
      </c>
      <c r="H36" s="199">
        <v>168057</v>
      </c>
      <c r="I36" s="199">
        <v>168057</v>
      </c>
      <c r="J36" s="199">
        <v>0.85</v>
      </c>
      <c r="K36" s="199">
        <f t="shared" si="0"/>
        <v>142.85</v>
      </c>
    </row>
    <row r="37" spans="2:11" x14ac:dyDescent="0.25">
      <c r="B37" s="198">
        <v>6</v>
      </c>
      <c r="C37" s="199">
        <v>24517305</v>
      </c>
      <c r="D37" s="199" t="s">
        <v>1103</v>
      </c>
      <c r="E37" s="199" t="s">
        <v>1102</v>
      </c>
      <c r="F37" s="200">
        <v>43577</v>
      </c>
      <c r="G37" s="200">
        <v>43723</v>
      </c>
      <c r="H37" s="199">
        <v>744091</v>
      </c>
      <c r="I37" s="199">
        <v>744091</v>
      </c>
      <c r="J37" s="199">
        <v>0.85</v>
      </c>
      <c r="K37" s="199">
        <f t="shared" si="0"/>
        <v>632.48</v>
      </c>
    </row>
    <row r="38" spans="2:11" x14ac:dyDescent="0.25">
      <c r="B38" s="198">
        <v>7</v>
      </c>
      <c r="C38" s="199">
        <v>24575202</v>
      </c>
      <c r="D38" s="199" t="s">
        <v>1104</v>
      </c>
      <c r="E38" s="199" t="s">
        <v>1102</v>
      </c>
      <c r="F38" s="200">
        <v>43605</v>
      </c>
      <c r="G38" s="200">
        <v>43708</v>
      </c>
      <c r="H38" s="199">
        <v>405467</v>
      </c>
      <c r="I38" s="199">
        <v>405467</v>
      </c>
      <c r="J38" s="199">
        <v>0.85</v>
      </c>
      <c r="K38" s="199">
        <f t="shared" si="0"/>
        <v>344.65</v>
      </c>
    </row>
    <row r="39" spans="2:11" x14ac:dyDescent="0.25">
      <c r="B39" s="198">
        <v>8</v>
      </c>
      <c r="C39" s="199">
        <v>24575202</v>
      </c>
      <c r="D39" s="199" t="s">
        <v>1104</v>
      </c>
      <c r="E39" s="199" t="s">
        <v>1097</v>
      </c>
      <c r="F39" s="200">
        <v>43605</v>
      </c>
      <c r="G39" s="200">
        <v>43708</v>
      </c>
      <c r="H39" s="199">
        <v>1983</v>
      </c>
      <c r="I39" s="199">
        <v>1983</v>
      </c>
      <c r="J39" s="199">
        <v>0.85</v>
      </c>
      <c r="K39" s="199">
        <f t="shared" si="0"/>
        <v>1.69</v>
      </c>
    </row>
    <row r="40" spans="2:11" x14ac:dyDescent="0.25">
      <c r="B40" s="198">
        <v>9</v>
      </c>
      <c r="C40" s="199">
        <v>24575202</v>
      </c>
      <c r="D40" s="199" t="s">
        <v>1104</v>
      </c>
      <c r="E40" s="199" t="s">
        <v>1100</v>
      </c>
      <c r="F40" s="200">
        <v>43605</v>
      </c>
      <c r="G40" s="200">
        <v>43708</v>
      </c>
      <c r="H40" s="199">
        <v>1562</v>
      </c>
      <c r="I40" s="199">
        <v>1562</v>
      </c>
      <c r="J40" s="199">
        <v>0.85</v>
      </c>
      <c r="K40" s="199">
        <f t="shared" si="0"/>
        <v>1.33</v>
      </c>
    </row>
    <row r="41" spans="2:11" ht="16.5" customHeight="1" thickBot="1" x14ac:dyDescent="0.3">
      <c r="B41" s="198">
        <v>10</v>
      </c>
      <c r="C41" s="199">
        <v>24622927</v>
      </c>
      <c r="D41" s="199" t="s">
        <v>1105</v>
      </c>
      <c r="E41" s="199" t="s">
        <v>1102</v>
      </c>
      <c r="F41" s="200">
        <v>43584</v>
      </c>
      <c r="G41" s="200">
        <v>43646</v>
      </c>
      <c r="H41" s="199">
        <v>1526961</v>
      </c>
      <c r="I41" s="199">
        <v>1526961</v>
      </c>
      <c r="J41" s="199">
        <v>0.85</v>
      </c>
      <c r="K41" s="199">
        <f t="shared" si="0"/>
        <v>1297.92</v>
      </c>
    </row>
    <row r="42" spans="2:11" ht="16.5" customHeight="1" thickTop="1" x14ac:dyDescent="0.25">
      <c r="B42" s="198">
        <v>11</v>
      </c>
      <c r="C42" s="199">
        <v>24622927</v>
      </c>
      <c r="D42" s="199" t="s">
        <v>1105</v>
      </c>
      <c r="E42" s="199" t="s">
        <v>1097</v>
      </c>
      <c r="F42" s="200">
        <v>43584</v>
      </c>
      <c r="G42" s="200">
        <v>43646</v>
      </c>
      <c r="H42" s="199">
        <v>29672</v>
      </c>
      <c r="I42" s="199">
        <v>29672</v>
      </c>
      <c r="J42" s="199">
        <v>0.85</v>
      </c>
      <c r="K42" s="199">
        <f t="shared" si="0"/>
        <v>25.22</v>
      </c>
    </row>
    <row r="43" spans="2:11" x14ac:dyDescent="0.25">
      <c r="B43" s="198">
        <v>12</v>
      </c>
      <c r="C43" s="199">
        <v>24622927</v>
      </c>
      <c r="D43" s="199" t="s">
        <v>1105</v>
      </c>
      <c r="E43" s="199" t="s">
        <v>1098</v>
      </c>
      <c r="F43" s="200">
        <v>43584</v>
      </c>
      <c r="G43" s="200">
        <v>43646</v>
      </c>
      <c r="H43" s="199">
        <v>97</v>
      </c>
      <c r="I43" s="199">
        <v>97</v>
      </c>
      <c r="J43" s="199">
        <v>0.85</v>
      </c>
      <c r="K43" s="199">
        <f t="shared" si="0"/>
        <v>0.08</v>
      </c>
    </row>
    <row r="44" spans="2:11" x14ac:dyDescent="0.25">
      <c r="B44" s="198">
        <v>13</v>
      </c>
      <c r="C44" s="199">
        <v>24622927</v>
      </c>
      <c r="D44" s="199" t="s">
        <v>1105</v>
      </c>
      <c r="E44" s="199" t="s">
        <v>1099</v>
      </c>
      <c r="F44" s="200">
        <v>43584</v>
      </c>
      <c r="G44" s="200">
        <v>43646</v>
      </c>
      <c r="H44" s="199">
        <v>52022</v>
      </c>
      <c r="I44" s="199">
        <v>52022</v>
      </c>
      <c r="J44" s="199">
        <v>0.85</v>
      </c>
      <c r="K44" s="199">
        <f t="shared" si="0"/>
        <v>44.22</v>
      </c>
    </row>
    <row r="45" spans="2:11" x14ac:dyDescent="0.25">
      <c r="B45" s="198">
        <v>14</v>
      </c>
      <c r="C45" s="199">
        <v>24622927</v>
      </c>
      <c r="D45" s="199" t="s">
        <v>1105</v>
      </c>
      <c r="E45" s="199" t="s">
        <v>1100</v>
      </c>
      <c r="F45" s="200">
        <v>43584</v>
      </c>
      <c r="G45" s="200">
        <v>43646</v>
      </c>
      <c r="H45" s="199">
        <v>9497</v>
      </c>
      <c r="I45" s="199">
        <v>9497</v>
      </c>
      <c r="J45" s="199">
        <v>0.85</v>
      </c>
      <c r="K45" s="199">
        <f t="shared" si="0"/>
        <v>8.07</v>
      </c>
    </row>
    <row r="46" spans="2:11" x14ac:dyDescent="0.25">
      <c r="B46" s="198">
        <v>15</v>
      </c>
      <c r="C46" s="199">
        <v>24710291</v>
      </c>
      <c r="D46" s="199" t="s">
        <v>1106</v>
      </c>
      <c r="E46" s="199" t="s">
        <v>1102</v>
      </c>
      <c r="F46" s="200">
        <v>43586</v>
      </c>
      <c r="G46" s="200">
        <v>43646</v>
      </c>
      <c r="H46" s="199">
        <v>95697</v>
      </c>
      <c r="I46" s="199">
        <v>95697</v>
      </c>
      <c r="J46" s="199">
        <v>0.85</v>
      </c>
      <c r="K46" s="199">
        <f t="shared" si="0"/>
        <v>81.34</v>
      </c>
    </row>
    <row r="47" spans="2:11" x14ac:dyDescent="0.25">
      <c r="B47" s="198">
        <v>16</v>
      </c>
      <c r="C47" s="199">
        <v>24744632</v>
      </c>
      <c r="D47" s="199" t="s">
        <v>1107</v>
      </c>
      <c r="E47" s="199" t="s">
        <v>1102</v>
      </c>
      <c r="F47" s="200">
        <v>43556</v>
      </c>
      <c r="G47" s="200">
        <v>43737</v>
      </c>
      <c r="H47" s="199">
        <v>377845</v>
      </c>
      <c r="I47" s="199">
        <v>350231</v>
      </c>
      <c r="J47" s="199">
        <v>0.85</v>
      </c>
      <c r="K47" s="199">
        <f t="shared" si="0"/>
        <v>297.7</v>
      </c>
    </row>
    <row r="48" spans="2:11" ht="15.75" customHeight="1" x14ac:dyDescent="0.25">
      <c r="B48" s="199"/>
      <c r="C48" s="199"/>
      <c r="D48" s="199"/>
      <c r="E48" s="199" t="s">
        <v>1102</v>
      </c>
      <c r="F48" s="199"/>
      <c r="G48" s="199"/>
      <c r="H48" s="199"/>
      <c r="I48" s="199">
        <v>27614</v>
      </c>
      <c r="J48" s="199">
        <v>0.71</v>
      </c>
      <c r="K48" s="199">
        <f t="shared" si="0"/>
        <v>19.61</v>
      </c>
    </row>
    <row r="49" spans="2:11" ht="15.75" customHeight="1" thickBot="1" x14ac:dyDescent="0.3">
      <c r="B49" s="198">
        <v>17</v>
      </c>
      <c r="C49" s="199">
        <v>24744632</v>
      </c>
      <c r="D49" s="199" t="s">
        <v>1107</v>
      </c>
      <c r="E49" s="199" t="s">
        <v>1097</v>
      </c>
      <c r="F49" s="200">
        <v>43556</v>
      </c>
      <c r="G49" s="200">
        <v>43737</v>
      </c>
      <c r="H49" s="199">
        <v>182424</v>
      </c>
      <c r="I49" s="199">
        <v>182424</v>
      </c>
      <c r="J49" s="199">
        <v>0.71</v>
      </c>
      <c r="K49" s="199">
        <f t="shared" si="0"/>
        <v>129.52000000000001</v>
      </c>
    </row>
    <row r="50" spans="2:11" x14ac:dyDescent="0.25">
      <c r="B50" s="198">
        <v>18</v>
      </c>
      <c r="C50" s="199">
        <v>24744632</v>
      </c>
      <c r="D50" s="199" t="s">
        <v>1107</v>
      </c>
      <c r="E50" s="199" t="s">
        <v>1098</v>
      </c>
      <c r="F50" s="200">
        <v>43556</v>
      </c>
      <c r="G50" s="200">
        <v>43737</v>
      </c>
      <c r="H50" s="199">
        <v>1427</v>
      </c>
      <c r="I50" s="199">
        <v>1427</v>
      </c>
      <c r="J50" s="199">
        <v>0.71</v>
      </c>
      <c r="K50" s="199">
        <f t="shared" si="0"/>
        <v>1.01</v>
      </c>
    </row>
    <row r="51" spans="2:11" x14ac:dyDescent="0.25">
      <c r="B51" s="198">
        <v>19</v>
      </c>
      <c r="C51" s="199">
        <v>24744632</v>
      </c>
      <c r="D51" s="199" t="s">
        <v>1107</v>
      </c>
      <c r="E51" s="199" t="s">
        <v>1099</v>
      </c>
      <c r="F51" s="200">
        <v>43556</v>
      </c>
      <c r="G51" s="200">
        <v>43737</v>
      </c>
      <c r="H51" s="199">
        <v>402963</v>
      </c>
      <c r="I51" s="199">
        <v>402963</v>
      </c>
      <c r="J51" s="199">
        <v>0.71</v>
      </c>
      <c r="K51" s="199">
        <f t="shared" si="0"/>
        <v>286.10000000000002</v>
      </c>
    </row>
    <row r="52" spans="2:11" x14ac:dyDescent="0.25">
      <c r="B52" s="198">
        <v>20</v>
      </c>
      <c r="C52" s="199">
        <v>24744632</v>
      </c>
      <c r="D52" s="199" t="s">
        <v>1107</v>
      </c>
      <c r="E52" s="199" t="s">
        <v>1100</v>
      </c>
      <c r="F52" s="200">
        <v>43556</v>
      </c>
      <c r="G52" s="200">
        <v>43737</v>
      </c>
      <c r="H52" s="199">
        <v>103869</v>
      </c>
      <c r="I52" s="199">
        <v>103869</v>
      </c>
      <c r="J52" s="199">
        <v>0.71</v>
      </c>
      <c r="K52" s="199">
        <f t="shared" si="0"/>
        <v>73.75</v>
      </c>
    </row>
    <row r="53" spans="2:11" x14ac:dyDescent="0.25">
      <c r="B53" s="198">
        <v>21</v>
      </c>
      <c r="C53" s="199">
        <v>25076269</v>
      </c>
      <c r="D53" s="199" t="s">
        <v>1108</v>
      </c>
      <c r="E53" s="199" t="s">
        <v>1097</v>
      </c>
      <c r="F53" s="200">
        <v>43598</v>
      </c>
      <c r="G53" s="200">
        <v>43737</v>
      </c>
      <c r="H53" s="199">
        <v>16095</v>
      </c>
      <c r="I53" s="199">
        <v>16095</v>
      </c>
      <c r="J53" s="199">
        <v>0.71</v>
      </c>
      <c r="K53" s="199">
        <f t="shared" si="0"/>
        <v>11.43</v>
      </c>
    </row>
    <row r="54" spans="2:11" x14ac:dyDescent="0.25">
      <c r="B54" s="198">
        <v>22</v>
      </c>
      <c r="C54" s="199">
        <v>25076269</v>
      </c>
      <c r="D54" s="199" t="s">
        <v>1108</v>
      </c>
      <c r="E54" s="199" t="s">
        <v>1098</v>
      </c>
      <c r="F54" s="200">
        <v>43598</v>
      </c>
      <c r="G54" s="200">
        <v>43737</v>
      </c>
      <c r="H54" s="199">
        <v>84</v>
      </c>
      <c r="I54" s="199">
        <v>84</v>
      </c>
      <c r="J54" s="199">
        <v>0.71</v>
      </c>
      <c r="K54" s="199">
        <f t="shared" si="0"/>
        <v>0.06</v>
      </c>
    </row>
    <row r="55" spans="2:11" x14ac:dyDescent="0.25">
      <c r="B55" s="198">
        <v>23</v>
      </c>
      <c r="C55" s="199">
        <v>25076269</v>
      </c>
      <c r="D55" s="199" t="s">
        <v>1108</v>
      </c>
      <c r="E55" s="199" t="s">
        <v>1099</v>
      </c>
      <c r="F55" s="200">
        <v>43598</v>
      </c>
      <c r="G55" s="200">
        <v>43737</v>
      </c>
      <c r="H55" s="199">
        <v>28774</v>
      </c>
      <c r="I55" s="199">
        <v>28774</v>
      </c>
      <c r="J55" s="199">
        <v>0.71</v>
      </c>
      <c r="K55" s="199">
        <f t="shared" si="0"/>
        <v>20.43</v>
      </c>
    </row>
    <row r="56" spans="2:11" ht="14.25" customHeight="1" x14ac:dyDescent="0.25">
      <c r="B56" s="198">
        <v>24</v>
      </c>
      <c r="C56" s="199">
        <v>25076269</v>
      </c>
      <c r="D56" s="199" t="s">
        <v>1108</v>
      </c>
      <c r="E56" s="199" t="s">
        <v>1100</v>
      </c>
      <c r="F56" s="200">
        <v>43598</v>
      </c>
      <c r="G56" s="200">
        <v>43737</v>
      </c>
      <c r="H56" s="199">
        <v>7316</v>
      </c>
      <c r="I56" s="199">
        <v>7316</v>
      </c>
      <c r="J56" s="199">
        <v>0.71</v>
      </c>
      <c r="K56" s="199">
        <f t="shared" si="0"/>
        <v>5.19</v>
      </c>
    </row>
    <row r="57" spans="2:11" x14ac:dyDescent="0.25">
      <c r="B57" s="198">
        <v>25</v>
      </c>
      <c r="C57" s="199">
        <v>25177172</v>
      </c>
      <c r="D57" s="199" t="s">
        <v>1109</v>
      </c>
      <c r="E57" s="199" t="s">
        <v>1102</v>
      </c>
      <c r="F57" s="200">
        <v>43586</v>
      </c>
      <c r="G57" s="200">
        <v>43737</v>
      </c>
      <c r="H57" s="199">
        <v>84999</v>
      </c>
      <c r="I57" s="199">
        <v>84999</v>
      </c>
      <c r="J57" s="199">
        <v>0.71</v>
      </c>
      <c r="K57" s="199">
        <f t="shared" si="0"/>
        <v>60.35</v>
      </c>
    </row>
    <row r="58" spans="2:11" x14ac:dyDescent="0.25">
      <c r="B58" s="198">
        <v>26</v>
      </c>
      <c r="C58" s="199">
        <v>25360357</v>
      </c>
      <c r="D58" s="199" t="s">
        <v>1110</v>
      </c>
      <c r="E58" s="199" t="s">
        <v>1102</v>
      </c>
      <c r="F58" s="200">
        <v>43556</v>
      </c>
      <c r="G58" s="200">
        <v>43681</v>
      </c>
      <c r="H58" s="199">
        <v>303099</v>
      </c>
      <c r="I58" s="199">
        <v>303099</v>
      </c>
      <c r="J58" s="199">
        <v>0.71</v>
      </c>
      <c r="K58" s="199">
        <f t="shared" si="0"/>
        <v>215.2</v>
      </c>
    </row>
    <row r="59" spans="2:11" x14ac:dyDescent="0.25">
      <c r="B59" s="198">
        <v>27</v>
      </c>
      <c r="C59" s="199">
        <v>25380278</v>
      </c>
      <c r="D59" s="199" t="s">
        <v>1111</v>
      </c>
      <c r="E59" s="199" t="s">
        <v>1102</v>
      </c>
      <c r="F59" s="200">
        <v>43556</v>
      </c>
      <c r="G59" s="200">
        <v>43711</v>
      </c>
      <c r="H59" s="199">
        <v>1294637</v>
      </c>
      <c r="I59" s="199">
        <v>1294637</v>
      </c>
      <c r="J59" s="199">
        <v>0.71</v>
      </c>
      <c r="K59" s="199">
        <f t="shared" si="0"/>
        <v>919.19</v>
      </c>
    </row>
    <row r="60" spans="2:11" x14ac:dyDescent="0.25">
      <c r="B60" s="198">
        <v>28</v>
      </c>
      <c r="C60" s="199">
        <v>25380278</v>
      </c>
      <c r="D60" s="199" t="s">
        <v>1111</v>
      </c>
      <c r="E60" s="199" t="s">
        <v>1097</v>
      </c>
      <c r="F60" s="200">
        <v>43556</v>
      </c>
      <c r="G60" s="200">
        <v>43711</v>
      </c>
      <c r="H60" s="199">
        <v>139694</v>
      </c>
      <c r="I60" s="199">
        <v>139694</v>
      </c>
      <c r="J60" s="199">
        <v>0.71</v>
      </c>
      <c r="K60" s="199">
        <f t="shared" si="0"/>
        <v>99.18</v>
      </c>
    </row>
    <row r="61" spans="2:11" x14ac:dyDescent="0.25">
      <c r="B61" s="198">
        <v>29</v>
      </c>
      <c r="C61" s="199">
        <v>25380278</v>
      </c>
      <c r="D61" s="199" t="s">
        <v>1111</v>
      </c>
      <c r="E61" s="199" t="s">
        <v>1098</v>
      </c>
      <c r="F61" s="200">
        <v>43556</v>
      </c>
      <c r="G61" s="200">
        <v>43711</v>
      </c>
      <c r="H61" s="199">
        <v>804</v>
      </c>
      <c r="I61" s="199">
        <v>804</v>
      </c>
      <c r="J61" s="199">
        <v>0.71</v>
      </c>
      <c r="K61" s="199">
        <f t="shared" si="0"/>
        <v>0.56999999999999995</v>
      </c>
    </row>
    <row r="62" spans="2:11" x14ac:dyDescent="0.25">
      <c r="B62" s="198">
        <v>30</v>
      </c>
      <c r="C62" s="199">
        <v>25380278</v>
      </c>
      <c r="D62" s="199" t="s">
        <v>1111</v>
      </c>
      <c r="E62" s="199" t="s">
        <v>1099</v>
      </c>
      <c r="F62" s="200">
        <v>43556</v>
      </c>
      <c r="G62" s="200">
        <v>43711</v>
      </c>
      <c r="H62" s="199">
        <v>2384025</v>
      </c>
      <c r="I62" s="199">
        <v>2384025</v>
      </c>
      <c r="J62" s="199">
        <v>0.71</v>
      </c>
      <c r="K62" s="199">
        <f t="shared" si="0"/>
        <v>1692.66</v>
      </c>
    </row>
    <row r="63" spans="2:11" x14ac:dyDescent="0.25">
      <c r="B63" s="198">
        <v>31</v>
      </c>
      <c r="C63" s="199">
        <v>25380278</v>
      </c>
      <c r="D63" s="199" t="s">
        <v>1111</v>
      </c>
      <c r="E63" s="199" t="s">
        <v>1100</v>
      </c>
      <c r="F63" s="200">
        <v>43556</v>
      </c>
      <c r="G63" s="200">
        <v>43711</v>
      </c>
      <c r="H63" s="199">
        <v>60615</v>
      </c>
      <c r="I63" s="199">
        <v>60615</v>
      </c>
      <c r="J63" s="199">
        <v>0.71</v>
      </c>
      <c r="K63" s="199">
        <f t="shared" si="0"/>
        <v>43.04</v>
      </c>
    </row>
    <row r="64" spans="2:11" x14ac:dyDescent="0.25">
      <c r="B64" s="198">
        <v>32</v>
      </c>
      <c r="C64" s="199">
        <v>25380278</v>
      </c>
      <c r="D64" s="199" t="s">
        <v>1111</v>
      </c>
      <c r="E64" s="199" t="s">
        <v>1112</v>
      </c>
      <c r="F64" s="200">
        <v>43556</v>
      </c>
      <c r="G64" s="200">
        <v>43711</v>
      </c>
      <c r="H64" s="199">
        <v>125419</v>
      </c>
      <c r="I64" s="199">
        <v>125419</v>
      </c>
      <c r="J64" s="199">
        <v>0.71</v>
      </c>
      <c r="K64" s="199">
        <f t="shared" si="0"/>
        <v>89.05</v>
      </c>
    </row>
    <row r="65" spans="2:11" x14ac:dyDescent="0.25">
      <c r="B65" s="198">
        <v>33</v>
      </c>
      <c r="C65" s="199">
        <v>25380278</v>
      </c>
      <c r="D65" s="199" t="s">
        <v>1111</v>
      </c>
      <c r="E65" s="199" t="s">
        <v>1113</v>
      </c>
      <c r="F65" s="200">
        <v>43556</v>
      </c>
      <c r="G65" s="200">
        <v>43711</v>
      </c>
      <c r="H65" s="199">
        <v>5364</v>
      </c>
      <c r="I65" s="199">
        <v>5364</v>
      </c>
      <c r="J65" s="199">
        <v>0.71</v>
      </c>
      <c r="K65" s="199">
        <f t="shared" si="0"/>
        <v>3.81</v>
      </c>
    </row>
    <row r="66" spans="2:11" x14ac:dyDescent="0.25">
      <c r="B66" s="198">
        <v>34</v>
      </c>
      <c r="C66" s="199">
        <v>25399985</v>
      </c>
      <c r="D66" s="199" t="s">
        <v>1114</v>
      </c>
      <c r="E66" s="199" t="s">
        <v>1102</v>
      </c>
      <c r="F66" s="200">
        <v>43556</v>
      </c>
      <c r="G66" s="200">
        <v>43738</v>
      </c>
      <c r="H66" s="199">
        <v>70407</v>
      </c>
      <c r="I66" s="199">
        <v>70407</v>
      </c>
      <c r="J66" s="199">
        <v>0.71</v>
      </c>
      <c r="K66" s="199">
        <f t="shared" si="0"/>
        <v>49.99</v>
      </c>
    </row>
    <row r="67" spans="2:11" x14ac:dyDescent="0.25">
      <c r="B67" s="198">
        <v>35</v>
      </c>
      <c r="C67" s="199">
        <v>25405989</v>
      </c>
      <c r="D67" s="199" t="s">
        <v>1115</v>
      </c>
      <c r="E67" s="199" t="s">
        <v>1102</v>
      </c>
      <c r="F67" s="200">
        <v>43556</v>
      </c>
      <c r="G67" s="200">
        <v>43738</v>
      </c>
      <c r="H67" s="199">
        <v>748073</v>
      </c>
      <c r="I67" s="199">
        <v>748073</v>
      </c>
      <c r="J67" s="199">
        <v>0.71</v>
      </c>
      <c r="K67" s="199">
        <f t="shared" si="0"/>
        <v>531.13</v>
      </c>
    </row>
    <row r="68" spans="2:11" x14ac:dyDescent="0.25">
      <c r="B68" s="198">
        <v>36</v>
      </c>
      <c r="C68" s="199">
        <v>25446431</v>
      </c>
      <c r="D68" s="199" t="s">
        <v>1116</v>
      </c>
      <c r="E68" s="199" t="s">
        <v>1102</v>
      </c>
      <c r="F68" s="200">
        <v>43378</v>
      </c>
      <c r="G68" s="200">
        <v>43646</v>
      </c>
      <c r="H68" s="199">
        <v>1908119</v>
      </c>
      <c r="I68" s="199">
        <v>1908119</v>
      </c>
      <c r="J68" s="199">
        <v>0.71</v>
      </c>
      <c r="K68" s="199">
        <f t="shared" si="0"/>
        <v>1354.76</v>
      </c>
    </row>
    <row r="69" spans="2:11" x14ac:dyDescent="0.25">
      <c r="B69" s="198">
        <v>37</v>
      </c>
      <c r="C69" s="199">
        <v>25446431</v>
      </c>
      <c r="D69" s="199" t="s">
        <v>1116</v>
      </c>
      <c r="E69" s="199" t="s">
        <v>1097</v>
      </c>
      <c r="F69" s="200">
        <v>43378</v>
      </c>
      <c r="G69" s="200">
        <v>43646</v>
      </c>
      <c r="H69" s="199">
        <v>1006263</v>
      </c>
      <c r="I69" s="199">
        <v>1006263</v>
      </c>
      <c r="J69" s="199">
        <v>0.71</v>
      </c>
      <c r="K69" s="199">
        <f t="shared" si="0"/>
        <v>714.45</v>
      </c>
    </row>
    <row r="70" spans="2:11" x14ac:dyDescent="0.25">
      <c r="B70" s="198">
        <v>38</v>
      </c>
      <c r="C70" s="199">
        <v>25446431</v>
      </c>
      <c r="D70" s="199" t="s">
        <v>1116</v>
      </c>
      <c r="E70" s="199" t="s">
        <v>1098</v>
      </c>
      <c r="F70" s="200">
        <v>43378</v>
      </c>
      <c r="G70" s="200">
        <v>43646</v>
      </c>
      <c r="H70" s="199">
        <v>6110</v>
      </c>
      <c r="I70" s="199">
        <v>6110</v>
      </c>
      <c r="J70" s="199">
        <v>0.71</v>
      </c>
      <c r="K70" s="199">
        <f t="shared" si="0"/>
        <v>4.34</v>
      </c>
    </row>
    <row r="71" spans="2:11" x14ac:dyDescent="0.25">
      <c r="B71" s="198">
        <v>39</v>
      </c>
      <c r="C71" s="199">
        <v>25446431</v>
      </c>
      <c r="D71" s="199" t="s">
        <v>1116</v>
      </c>
      <c r="E71" s="199" t="s">
        <v>1099</v>
      </c>
      <c r="F71" s="200">
        <v>43378</v>
      </c>
      <c r="G71" s="200">
        <v>43646</v>
      </c>
      <c r="H71" s="199">
        <v>2162452</v>
      </c>
      <c r="I71" s="199">
        <v>2162452</v>
      </c>
      <c r="J71" s="199">
        <v>0.71</v>
      </c>
      <c r="K71" s="199">
        <f t="shared" si="0"/>
        <v>1535.34</v>
      </c>
    </row>
    <row r="72" spans="2:11" x14ac:dyDescent="0.25">
      <c r="B72" s="198">
        <v>40</v>
      </c>
      <c r="C72" s="199">
        <v>25446431</v>
      </c>
      <c r="D72" s="199" t="s">
        <v>1116</v>
      </c>
      <c r="E72" s="199" t="s">
        <v>1100</v>
      </c>
      <c r="F72" s="200">
        <v>43378</v>
      </c>
      <c r="G72" s="200">
        <v>43646</v>
      </c>
      <c r="H72" s="199">
        <v>492578</v>
      </c>
      <c r="I72" s="199">
        <v>492578</v>
      </c>
      <c r="J72" s="199">
        <v>0.71</v>
      </c>
      <c r="K72" s="199">
        <f t="shared" si="0"/>
        <v>349.73</v>
      </c>
    </row>
    <row r="73" spans="2:11" x14ac:dyDescent="0.25">
      <c r="B73" s="198">
        <v>41</v>
      </c>
      <c r="C73" s="199">
        <v>25446518</v>
      </c>
      <c r="D73" s="199" t="s">
        <v>1117</v>
      </c>
      <c r="E73" s="199" t="s">
        <v>1102</v>
      </c>
      <c r="F73" s="200">
        <v>43556</v>
      </c>
      <c r="G73" s="200">
        <v>43646</v>
      </c>
      <c r="H73" s="199">
        <v>284556</v>
      </c>
      <c r="I73" s="199">
        <v>284556</v>
      </c>
      <c r="J73" s="199">
        <v>0.71</v>
      </c>
      <c r="K73" s="199">
        <f t="shared" si="0"/>
        <v>202.03</v>
      </c>
    </row>
    <row r="74" spans="2:11" x14ac:dyDescent="0.25">
      <c r="B74" s="198">
        <v>42</v>
      </c>
      <c r="C74" s="199">
        <v>25515694</v>
      </c>
      <c r="D74" s="199" t="s">
        <v>1118</v>
      </c>
      <c r="E74" s="199" t="s">
        <v>1102</v>
      </c>
      <c r="F74" s="200">
        <v>43556</v>
      </c>
      <c r="G74" s="200">
        <v>43738</v>
      </c>
      <c r="H74" s="199">
        <v>3674638</v>
      </c>
      <c r="I74" s="199">
        <v>3674638</v>
      </c>
      <c r="J74" s="199">
        <v>0.71</v>
      </c>
      <c r="K74" s="199">
        <f t="shared" si="0"/>
        <v>2608.9899999999998</v>
      </c>
    </row>
    <row r="75" spans="2:11" x14ac:dyDescent="0.25">
      <c r="B75" s="198">
        <v>43</v>
      </c>
      <c r="C75" s="199">
        <v>25515694</v>
      </c>
      <c r="D75" s="199" t="s">
        <v>1118</v>
      </c>
      <c r="E75" s="199" t="s">
        <v>1097</v>
      </c>
      <c r="F75" s="200">
        <v>43556</v>
      </c>
      <c r="G75" s="200">
        <v>43738</v>
      </c>
      <c r="H75" s="199">
        <v>86473</v>
      </c>
      <c r="I75" s="199">
        <v>86473</v>
      </c>
      <c r="J75" s="199">
        <v>0.71</v>
      </c>
      <c r="K75" s="199">
        <f t="shared" si="0"/>
        <v>61.4</v>
      </c>
    </row>
    <row r="76" spans="2:11" x14ac:dyDescent="0.25">
      <c r="B76" s="198">
        <v>44</v>
      </c>
      <c r="C76" s="199">
        <v>25515694</v>
      </c>
      <c r="D76" s="199" t="s">
        <v>1118</v>
      </c>
      <c r="E76" s="199" t="s">
        <v>1099</v>
      </c>
      <c r="F76" s="200">
        <v>43556</v>
      </c>
      <c r="G76" s="200">
        <v>43738</v>
      </c>
      <c r="H76" s="199">
        <v>520041</v>
      </c>
      <c r="I76" s="199">
        <v>520041</v>
      </c>
      <c r="J76" s="199">
        <v>0.71</v>
      </c>
      <c r="K76" s="199">
        <f t="shared" si="0"/>
        <v>369.23</v>
      </c>
    </row>
    <row r="77" spans="2:11" x14ac:dyDescent="0.25">
      <c r="B77" s="198">
        <v>45</v>
      </c>
      <c r="C77" s="199">
        <v>25515694</v>
      </c>
      <c r="D77" s="199" t="s">
        <v>1118</v>
      </c>
      <c r="E77" s="199" t="s">
        <v>1100</v>
      </c>
      <c r="F77" s="200">
        <v>43556</v>
      </c>
      <c r="G77" s="200">
        <v>43738</v>
      </c>
      <c r="H77" s="199">
        <v>38828</v>
      </c>
      <c r="I77" s="199">
        <v>38828</v>
      </c>
      <c r="J77" s="199">
        <v>0.71</v>
      </c>
      <c r="K77" s="199">
        <f t="shared" si="0"/>
        <v>27.57</v>
      </c>
    </row>
    <row r="78" spans="2:11" x14ac:dyDescent="0.25">
      <c r="B78" s="198">
        <v>46</v>
      </c>
      <c r="C78" s="199">
        <v>25646866</v>
      </c>
      <c r="D78" s="199" t="s">
        <v>1119</v>
      </c>
      <c r="E78" s="199" t="s">
        <v>1097</v>
      </c>
      <c r="F78" s="200">
        <v>43378</v>
      </c>
      <c r="G78" s="200">
        <v>43658</v>
      </c>
      <c r="H78" s="199">
        <v>13254</v>
      </c>
      <c r="I78" s="199">
        <v>13254</v>
      </c>
      <c r="J78" s="199">
        <v>0.71</v>
      </c>
      <c r="K78" s="199">
        <f t="shared" si="0"/>
        <v>9.41</v>
      </c>
    </row>
    <row r="79" spans="2:11" x14ac:dyDescent="0.25">
      <c r="B79" s="198">
        <v>47</v>
      </c>
      <c r="C79" s="199">
        <v>25646866</v>
      </c>
      <c r="D79" s="199" t="s">
        <v>1119</v>
      </c>
      <c r="E79" s="199" t="s">
        <v>1099</v>
      </c>
      <c r="F79" s="200">
        <v>43378</v>
      </c>
      <c r="G79" s="200">
        <v>43658</v>
      </c>
      <c r="H79" s="199">
        <v>462041</v>
      </c>
      <c r="I79" s="199">
        <v>462041</v>
      </c>
      <c r="J79" s="199">
        <v>0.71</v>
      </c>
      <c r="K79" s="199">
        <f t="shared" si="0"/>
        <v>328.05</v>
      </c>
    </row>
    <row r="80" spans="2:11" x14ac:dyDescent="0.25">
      <c r="B80" s="198">
        <v>48</v>
      </c>
      <c r="C80" s="199">
        <v>25761604</v>
      </c>
      <c r="D80" s="199" t="s">
        <v>1120</v>
      </c>
      <c r="E80" s="199" t="s">
        <v>1102</v>
      </c>
      <c r="F80" s="200">
        <v>43374</v>
      </c>
      <c r="G80" s="200">
        <v>43646</v>
      </c>
      <c r="H80" s="199">
        <v>465829</v>
      </c>
      <c r="I80" s="199">
        <v>465829</v>
      </c>
      <c r="J80" s="199">
        <v>0.71</v>
      </c>
      <c r="K80" s="199">
        <f t="shared" si="0"/>
        <v>330.74</v>
      </c>
    </row>
    <row r="81" spans="2:11" x14ac:dyDescent="0.25">
      <c r="B81" s="198">
        <v>49</v>
      </c>
      <c r="C81" s="199">
        <v>25761604</v>
      </c>
      <c r="D81" s="199" t="s">
        <v>1120</v>
      </c>
      <c r="E81" s="199" t="s">
        <v>1097</v>
      </c>
      <c r="F81" s="200">
        <v>43374</v>
      </c>
      <c r="G81" s="200">
        <v>43646</v>
      </c>
      <c r="H81" s="199">
        <v>234553</v>
      </c>
      <c r="I81" s="199">
        <v>234553</v>
      </c>
      <c r="J81" s="199">
        <v>0.71</v>
      </c>
      <c r="K81" s="199">
        <f t="shared" si="0"/>
        <v>166.53</v>
      </c>
    </row>
    <row r="82" spans="2:11" x14ac:dyDescent="0.25">
      <c r="B82" s="198">
        <v>50</v>
      </c>
      <c r="C82" s="199">
        <v>25761604</v>
      </c>
      <c r="D82" s="199" t="s">
        <v>1120</v>
      </c>
      <c r="E82" s="199" t="s">
        <v>1098</v>
      </c>
      <c r="F82" s="200">
        <v>43374</v>
      </c>
      <c r="G82" s="200">
        <v>43646</v>
      </c>
      <c r="H82" s="199">
        <v>701</v>
      </c>
      <c r="I82" s="199">
        <v>701</v>
      </c>
      <c r="J82" s="199">
        <v>0.71</v>
      </c>
      <c r="K82" s="199">
        <f t="shared" si="0"/>
        <v>0.5</v>
      </c>
    </row>
    <row r="83" spans="2:11" x14ac:dyDescent="0.25">
      <c r="B83" s="198">
        <v>51</v>
      </c>
      <c r="C83" s="199">
        <v>25761604</v>
      </c>
      <c r="D83" s="199" t="s">
        <v>1120</v>
      </c>
      <c r="E83" s="199" t="s">
        <v>1099</v>
      </c>
      <c r="F83" s="200">
        <v>43374</v>
      </c>
      <c r="G83" s="200">
        <v>43646</v>
      </c>
      <c r="H83" s="199">
        <v>363411</v>
      </c>
      <c r="I83" s="199">
        <v>363411</v>
      </c>
      <c r="J83" s="199">
        <v>0.71</v>
      </c>
      <c r="K83" s="199">
        <f t="shared" si="0"/>
        <v>258.02</v>
      </c>
    </row>
    <row r="84" spans="2:11" x14ac:dyDescent="0.25">
      <c r="B84" s="198">
        <v>52</v>
      </c>
      <c r="C84" s="199">
        <v>25761604</v>
      </c>
      <c r="D84" s="199" t="s">
        <v>1120</v>
      </c>
      <c r="E84" s="199" t="s">
        <v>1100</v>
      </c>
      <c r="F84" s="200">
        <v>43374</v>
      </c>
      <c r="G84" s="200">
        <v>43646</v>
      </c>
      <c r="H84" s="199">
        <v>74704</v>
      </c>
      <c r="I84" s="199">
        <v>74704</v>
      </c>
      <c r="J84" s="199">
        <v>0.71</v>
      </c>
      <c r="K84" s="199">
        <f t="shared" si="0"/>
        <v>53.04</v>
      </c>
    </row>
    <row r="85" spans="2:11" x14ac:dyDescent="0.25">
      <c r="B85" s="198">
        <v>53</v>
      </c>
      <c r="C85" s="199">
        <v>25761609</v>
      </c>
      <c r="D85" s="199" t="s">
        <v>1121</v>
      </c>
      <c r="E85" s="199" t="s">
        <v>1102</v>
      </c>
      <c r="F85" s="200">
        <v>43556</v>
      </c>
      <c r="G85" s="200">
        <v>43632</v>
      </c>
      <c r="H85" s="199">
        <v>193561</v>
      </c>
      <c r="I85" s="199">
        <v>193561</v>
      </c>
      <c r="J85" s="199">
        <v>0.71</v>
      </c>
      <c r="K85" s="199">
        <f t="shared" si="0"/>
        <v>137.43</v>
      </c>
    </row>
    <row r="86" spans="2:11" x14ac:dyDescent="0.25">
      <c r="B86" s="198">
        <v>54</v>
      </c>
      <c r="C86" s="199">
        <v>25761609</v>
      </c>
      <c r="D86" s="199" t="s">
        <v>1121</v>
      </c>
      <c r="E86" s="199" t="s">
        <v>1097</v>
      </c>
      <c r="F86" s="200">
        <v>43556</v>
      </c>
      <c r="G86" s="200">
        <v>43632</v>
      </c>
      <c r="H86" s="199">
        <v>42374</v>
      </c>
      <c r="I86" s="199">
        <v>42374</v>
      </c>
      <c r="J86" s="199">
        <v>0.71</v>
      </c>
      <c r="K86" s="199">
        <f t="shared" si="0"/>
        <v>30.09</v>
      </c>
    </row>
    <row r="87" spans="2:11" x14ac:dyDescent="0.25">
      <c r="B87" s="198">
        <v>55</v>
      </c>
      <c r="C87" s="199">
        <v>25761609</v>
      </c>
      <c r="D87" s="199" t="s">
        <v>1121</v>
      </c>
      <c r="E87" s="199" t="s">
        <v>1098</v>
      </c>
      <c r="F87" s="200">
        <v>43556</v>
      </c>
      <c r="G87" s="200">
        <v>43632</v>
      </c>
      <c r="H87" s="199">
        <v>214</v>
      </c>
      <c r="I87" s="199">
        <v>214</v>
      </c>
      <c r="J87" s="199">
        <v>0.71</v>
      </c>
      <c r="K87" s="199">
        <f t="shared" si="0"/>
        <v>0.15</v>
      </c>
    </row>
    <row r="88" spans="2:11" x14ac:dyDescent="0.25">
      <c r="B88" s="198">
        <v>56</v>
      </c>
      <c r="C88" s="199">
        <v>25761609</v>
      </c>
      <c r="D88" s="199" t="s">
        <v>1121</v>
      </c>
      <c r="E88" s="199" t="s">
        <v>1099</v>
      </c>
      <c r="F88" s="200">
        <v>43556</v>
      </c>
      <c r="G88" s="200">
        <v>43632</v>
      </c>
      <c r="H88" s="199">
        <v>67130</v>
      </c>
      <c r="I88" s="199">
        <v>67130</v>
      </c>
      <c r="J88" s="199">
        <v>0.71</v>
      </c>
      <c r="K88" s="199">
        <f t="shared" si="0"/>
        <v>47.66</v>
      </c>
    </row>
    <row r="89" spans="2:11" x14ac:dyDescent="0.25">
      <c r="B89" s="198">
        <v>57</v>
      </c>
      <c r="C89" s="199">
        <v>25761609</v>
      </c>
      <c r="D89" s="199" t="s">
        <v>1121</v>
      </c>
      <c r="E89" s="199" t="s">
        <v>1100</v>
      </c>
      <c r="F89" s="200">
        <v>43556</v>
      </c>
      <c r="G89" s="200">
        <v>43632</v>
      </c>
      <c r="H89" s="199">
        <v>15296</v>
      </c>
      <c r="I89" s="199">
        <v>15296</v>
      </c>
      <c r="J89" s="199">
        <v>0.71</v>
      </c>
      <c r="K89" s="199">
        <f t="shared" si="0"/>
        <v>10.86</v>
      </c>
    </row>
    <row r="90" spans="2:11" x14ac:dyDescent="0.25">
      <c r="B90" s="198">
        <v>58</v>
      </c>
      <c r="C90" s="199">
        <v>25765238</v>
      </c>
      <c r="D90" s="199" t="s">
        <v>1122</v>
      </c>
      <c r="E90" s="199" t="s">
        <v>1102</v>
      </c>
      <c r="F90" s="200">
        <v>43374</v>
      </c>
      <c r="G90" s="200">
        <v>43737</v>
      </c>
      <c r="H90" s="199">
        <v>419766</v>
      </c>
      <c r="I90" s="199">
        <v>419766</v>
      </c>
      <c r="J90" s="199">
        <v>0.71</v>
      </c>
      <c r="K90" s="199">
        <f t="shared" si="0"/>
        <v>298.02999999999997</v>
      </c>
    </row>
    <row r="91" spans="2:11" x14ac:dyDescent="0.25">
      <c r="B91" s="198">
        <v>59</v>
      </c>
      <c r="C91" s="199">
        <v>25905978</v>
      </c>
      <c r="D91" s="199" t="s">
        <v>1123</v>
      </c>
      <c r="E91" s="199" t="s">
        <v>1102</v>
      </c>
      <c r="F91" s="200">
        <v>43500</v>
      </c>
      <c r="G91" s="200">
        <v>43737</v>
      </c>
      <c r="H91" s="199">
        <v>348141</v>
      </c>
      <c r="I91" s="199">
        <v>348141</v>
      </c>
      <c r="J91" s="199">
        <v>0.71</v>
      </c>
      <c r="K91" s="199">
        <f t="shared" si="0"/>
        <v>247.18</v>
      </c>
    </row>
    <row r="92" spans="2:11" x14ac:dyDescent="0.25">
      <c r="B92" s="198">
        <v>60</v>
      </c>
      <c r="C92" s="199">
        <v>26013262</v>
      </c>
      <c r="D92" s="199" t="s">
        <v>1124</v>
      </c>
      <c r="E92" s="199" t="s">
        <v>1102</v>
      </c>
      <c r="F92" s="200">
        <v>43465</v>
      </c>
      <c r="G92" s="200">
        <v>43738</v>
      </c>
      <c r="H92" s="199">
        <v>1194813</v>
      </c>
      <c r="I92" s="199">
        <v>1194813</v>
      </c>
      <c r="J92" s="199">
        <v>0.71</v>
      </c>
      <c r="K92" s="199">
        <f t="shared" si="0"/>
        <v>848.32</v>
      </c>
    </row>
    <row r="93" spans="2:11" x14ac:dyDescent="0.25">
      <c r="B93" s="198">
        <v>61</v>
      </c>
      <c r="C93" s="199">
        <v>26053997</v>
      </c>
      <c r="D93" s="199" t="s">
        <v>1125</v>
      </c>
      <c r="E93" s="199" t="s">
        <v>1112</v>
      </c>
      <c r="F93" s="200">
        <v>43586</v>
      </c>
      <c r="G93" s="200">
        <v>43646</v>
      </c>
      <c r="H93" s="199">
        <v>104978</v>
      </c>
      <c r="I93" s="199">
        <v>104978</v>
      </c>
      <c r="J93" s="199">
        <v>0.71</v>
      </c>
      <c r="K93" s="199">
        <f t="shared" si="0"/>
        <v>74.53</v>
      </c>
    </row>
    <row r="94" spans="2:11" x14ac:dyDescent="0.25">
      <c r="B94" s="198">
        <v>62</v>
      </c>
      <c r="C94" s="199">
        <v>26053997</v>
      </c>
      <c r="D94" s="199" t="s">
        <v>1125</v>
      </c>
      <c r="E94" s="199" t="s">
        <v>1113</v>
      </c>
      <c r="F94" s="200">
        <v>43586</v>
      </c>
      <c r="G94" s="200">
        <v>43646</v>
      </c>
      <c r="H94" s="199">
        <v>263528</v>
      </c>
      <c r="I94" s="199">
        <v>263528</v>
      </c>
      <c r="J94" s="199">
        <v>0.71</v>
      </c>
      <c r="K94" s="199">
        <f t="shared" si="0"/>
        <v>187.1</v>
      </c>
    </row>
    <row r="95" spans="2:11" x14ac:dyDescent="0.25">
      <c r="B95" s="198">
        <v>63</v>
      </c>
      <c r="C95" s="199">
        <v>26213563</v>
      </c>
      <c r="D95" s="199" t="s">
        <v>1126</v>
      </c>
      <c r="E95" s="199" t="s">
        <v>1112</v>
      </c>
      <c r="F95" s="200">
        <v>43468</v>
      </c>
      <c r="G95" s="200">
        <v>43646</v>
      </c>
      <c r="H95" s="199">
        <v>194460</v>
      </c>
      <c r="I95" s="199">
        <v>194460</v>
      </c>
      <c r="J95" s="199">
        <v>0.71</v>
      </c>
      <c r="K95" s="199">
        <f t="shared" si="0"/>
        <v>138.07</v>
      </c>
    </row>
    <row r="96" spans="2:11" x14ac:dyDescent="0.25">
      <c r="B96" s="198">
        <v>64</v>
      </c>
      <c r="C96" s="199">
        <v>26213563</v>
      </c>
      <c r="D96" s="199" t="s">
        <v>1126</v>
      </c>
      <c r="E96" s="199" t="s">
        <v>1113</v>
      </c>
      <c r="F96" s="200">
        <v>43468</v>
      </c>
      <c r="G96" s="200">
        <v>43646</v>
      </c>
      <c r="H96" s="199">
        <v>206761</v>
      </c>
      <c r="I96" s="199">
        <v>206761</v>
      </c>
      <c r="J96" s="199">
        <v>0.71</v>
      </c>
      <c r="K96" s="199">
        <f t="shared" ref="K96:K159" si="1">ROUND(I96*(J96/1000),2)</f>
        <v>146.80000000000001</v>
      </c>
    </row>
    <row r="97" spans="2:11" x14ac:dyDescent="0.25">
      <c r="B97" s="198">
        <v>65</v>
      </c>
      <c r="C97" s="199">
        <v>26225249</v>
      </c>
      <c r="D97" s="199" t="s">
        <v>1127</v>
      </c>
      <c r="E97" s="199" t="s">
        <v>1112</v>
      </c>
      <c r="F97" s="200">
        <v>43579</v>
      </c>
      <c r="G97" s="200">
        <v>43646</v>
      </c>
      <c r="H97" s="199">
        <v>60637</v>
      </c>
      <c r="I97" s="199">
        <v>60637</v>
      </c>
      <c r="J97" s="199">
        <v>0.71</v>
      </c>
      <c r="K97" s="199">
        <f t="shared" si="1"/>
        <v>43.05</v>
      </c>
    </row>
    <row r="98" spans="2:11" x14ac:dyDescent="0.25">
      <c r="B98" s="198">
        <v>66</v>
      </c>
      <c r="C98" s="199">
        <v>26225249</v>
      </c>
      <c r="D98" s="199" t="s">
        <v>1127</v>
      </c>
      <c r="E98" s="199" t="s">
        <v>1113</v>
      </c>
      <c r="F98" s="200">
        <v>43579</v>
      </c>
      <c r="G98" s="200">
        <v>43646</v>
      </c>
      <c r="H98" s="199">
        <v>132</v>
      </c>
      <c r="I98" s="199">
        <v>132</v>
      </c>
      <c r="J98" s="199">
        <v>0.71</v>
      </c>
      <c r="K98" s="199">
        <f t="shared" si="1"/>
        <v>0.09</v>
      </c>
    </row>
    <row r="99" spans="2:11" x14ac:dyDescent="0.25">
      <c r="B99" s="198">
        <v>67</v>
      </c>
      <c r="C99" s="199">
        <v>26241670</v>
      </c>
      <c r="D99" s="199" t="s">
        <v>1128</v>
      </c>
      <c r="E99" s="199" t="s">
        <v>1102</v>
      </c>
      <c r="F99" s="200">
        <v>43563</v>
      </c>
      <c r="G99" s="200">
        <v>43737</v>
      </c>
      <c r="H99" s="199">
        <v>1255</v>
      </c>
      <c r="I99" s="199">
        <v>1255</v>
      </c>
      <c r="J99" s="199">
        <v>0.71</v>
      </c>
      <c r="K99" s="199">
        <f t="shared" si="1"/>
        <v>0.89</v>
      </c>
    </row>
    <row r="100" spans="2:11" x14ac:dyDescent="0.25">
      <c r="B100" s="198">
        <v>68</v>
      </c>
      <c r="C100" s="199">
        <v>26241670</v>
      </c>
      <c r="D100" s="199" t="s">
        <v>1128</v>
      </c>
      <c r="E100" s="199" t="s">
        <v>1097</v>
      </c>
      <c r="F100" s="200">
        <v>43584</v>
      </c>
      <c r="G100" s="200">
        <v>43737</v>
      </c>
      <c r="H100" s="199">
        <v>104121</v>
      </c>
      <c r="I100" s="199">
        <v>104121</v>
      </c>
      <c r="J100" s="199">
        <v>0.71</v>
      </c>
      <c r="K100" s="199">
        <f t="shared" si="1"/>
        <v>73.930000000000007</v>
      </c>
    </row>
    <row r="101" spans="2:11" x14ac:dyDescent="0.25">
      <c r="B101" s="198">
        <v>69</v>
      </c>
      <c r="C101" s="199">
        <v>26241670</v>
      </c>
      <c r="D101" s="199" t="s">
        <v>1128</v>
      </c>
      <c r="E101" s="199" t="s">
        <v>1098</v>
      </c>
      <c r="F101" s="200">
        <v>43584</v>
      </c>
      <c r="G101" s="200">
        <v>43737</v>
      </c>
      <c r="H101" s="199">
        <v>581</v>
      </c>
      <c r="I101" s="199">
        <v>581</v>
      </c>
      <c r="J101" s="199">
        <v>0.71</v>
      </c>
      <c r="K101" s="199">
        <f t="shared" si="1"/>
        <v>0.41</v>
      </c>
    </row>
    <row r="102" spans="2:11" x14ac:dyDescent="0.25">
      <c r="B102" s="198">
        <v>70</v>
      </c>
      <c r="C102" s="199">
        <v>26241670</v>
      </c>
      <c r="D102" s="199" t="s">
        <v>1128</v>
      </c>
      <c r="E102" s="199" t="s">
        <v>1099</v>
      </c>
      <c r="F102" s="200">
        <v>43584</v>
      </c>
      <c r="G102" s="200">
        <v>43737</v>
      </c>
      <c r="H102" s="199">
        <v>198725</v>
      </c>
      <c r="I102" s="199">
        <v>198725</v>
      </c>
      <c r="J102" s="199">
        <v>0.71</v>
      </c>
      <c r="K102" s="199">
        <f t="shared" si="1"/>
        <v>141.09</v>
      </c>
    </row>
    <row r="103" spans="2:11" x14ac:dyDescent="0.25">
      <c r="B103" s="198">
        <v>71</v>
      </c>
      <c r="C103" s="199">
        <v>26241670</v>
      </c>
      <c r="D103" s="199" t="s">
        <v>1128</v>
      </c>
      <c r="E103" s="199" t="s">
        <v>1100</v>
      </c>
      <c r="F103" s="200">
        <v>43584</v>
      </c>
      <c r="G103" s="200">
        <v>43737</v>
      </c>
      <c r="H103" s="199">
        <v>49070</v>
      </c>
      <c r="I103" s="199">
        <v>49070</v>
      </c>
      <c r="J103" s="199">
        <v>0.71</v>
      </c>
      <c r="K103" s="199">
        <f t="shared" si="1"/>
        <v>34.840000000000003</v>
      </c>
    </row>
    <row r="104" spans="2:11" x14ac:dyDescent="0.25">
      <c r="B104" s="198">
        <v>72</v>
      </c>
      <c r="C104" s="199">
        <v>26241670</v>
      </c>
      <c r="D104" s="199" t="s">
        <v>1128</v>
      </c>
      <c r="E104" s="199" t="s">
        <v>1112</v>
      </c>
      <c r="F104" s="200">
        <v>43584</v>
      </c>
      <c r="G104" s="200">
        <v>43737</v>
      </c>
      <c r="H104" s="199">
        <v>53238</v>
      </c>
      <c r="I104" s="199">
        <v>53238</v>
      </c>
      <c r="J104" s="199">
        <v>0.71</v>
      </c>
      <c r="K104" s="199">
        <f t="shared" si="1"/>
        <v>37.799999999999997</v>
      </c>
    </row>
    <row r="105" spans="2:11" x14ac:dyDescent="0.25">
      <c r="B105" s="198">
        <v>73</v>
      </c>
      <c r="C105" s="199">
        <v>26241670</v>
      </c>
      <c r="D105" s="199" t="s">
        <v>1128</v>
      </c>
      <c r="E105" s="199" t="s">
        <v>1113</v>
      </c>
      <c r="F105" s="200">
        <v>43584</v>
      </c>
      <c r="G105" s="200">
        <v>43737</v>
      </c>
      <c r="H105" s="199">
        <v>138548</v>
      </c>
      <c r="I105" s="199">
        <v>138548</v>
      </c>
      <c r="J105" s="199">
        <v>0.71</v>
      </c>
      <c r="K105" s="199">
        <f t="shared" si="1"/>
        <v>98.37</v>
      </c>
    </row>
    <row r="106" spans="2:11" x14ac:dyDescent="0.25">
      <c r="B106" s="198">
        <v>74</v>
      </c>
      <c r="C106" s="199">
        <v>26316034</v>
      </c>
      <c r="D106" s="199" t="s">
        <v>1129</v>
      </c>
      <c r="E106" s="199" t="s">
        <v>1102</v>
      </c>
      <c r="F106" s="200">
        <v>43556</v>
      </c>
      <c r="G106" s="200">
        <v>43738</v>
      </c>
      <c r="H106" s="199">
        <v>8647976</v>
      </c>
      <c r="I106" s="199">
        <v>8647976</v>
      </c>
      <c r="J106" s="199">
        <v>0.71</v>
      </c>
      <c r="K106" s="199">
        <f t="shared" si="1"/>
        <v>6140.06</v>
      </c>
    </row>
    <row r="107" spans="2:11" x14ac:dyDescent="0.25">
      <c r="B107" s="198">
        <v>75</v>
      </c>
      <c r="C107" s="199">
        <v>26316034</v>
      </c>
      <c r="D107" s="199" t="s">
        <v>1129</v>
      </c>
      <c r="E107" s="199" t="s">
        <v>1097</v>
      </c>
      <c r="F107" s="200">
        <v>43556</v>
      </c>
      <c r="G107" s="200">
        <v>43738</v>
      </c>
      <c r="H107" s="199">
        <v>922429</v>
      </c>
      <c r="I107" s="199">
        <v>922429</v>
      </c>
      <c r="J107" s="199">
        <v>0.71</v>
      </c>
      <c r="K107" s="199">
        <f t="shared" si="1"/>
        <v>654.91999999999996</v>
      </c>
    </row>
    <row r="108" spans="2:11" x14ac:dyDescent="0.25">
      <c r="B108" s="198">
        <v>76</v>
      </c>
      <c r="C108" s="199">
        <v>26316034</v>
      </c>
      <c r="D108" s="199" t="s">
        <v>1129</v>
      </c>
      <c r="E108" s="199" t="s">
        <v>1098</v>
      </c>
      <c r="F108" s="200">
        <v>43556</v>
      </c>
      <c r="G108" s="200">
        <v>43738</v>
      </c>
      <c r="H108" s="199">
        <v>4482</v>
      </c>
      <c r="I108" s="199">
        <v>4482</v>
      </c>
      <c r="J108" s="199">
        <v>0.71</v>
      </c>
      <c r="K108" s="199">
        <f t="shared" si="1"/>
        <v>3.18</v>
      </c>
    </row>
    <row r="109" spans="2:11" x14ac:dyDescent="0.25">
      <c r="B109" s="198">
        <v>77</v>
      </c>
      <c r="C109" s="199">
        <v>26316034</v>
      </c>
      <c r="D109" s="199" t="s">
        <v>1129</v>
      </c>
      <c r="E109" s="199" t="s">
        <v>1099</v>
      </c>
      <c r="F109" s="200">
        <v>43556</v>
      </c>
      <c r="G109" s="200">
        <v>43738</v>
      </c>
      <c r="H109" s="199">
        <v>1691159</v>
      </c>
      <c r="I109" s="199">
        <v>1691159</v>
      </c>
      <c r="J109" s="199">
        <v>0.71</v>
      </c>
      <c r="K109" s="199">
        <f t="shared" si="1"/>
        <v>1200.72</v>
      </c>
    </row>
    <row r="110" spans="2:11" x14ac:dyDescent="0.25">
      <c r="B110" s="198">
        <v>78</v>
      </c>
      <c r="C110" s="199">
        <v>26316034</v>
      </c>
      <c r="D110" s="199" t="s">
        <v>1129</v>
      </c>
      <c r="E110" s="199" t="s">
        <v>1100</v>
      </c>
      <c r="F110" s="200">
        <v>43556</v>
      </c>
      <c r="G110" s="200">
        <v>43738</v>
      </c>
      <c r="H110" s="199">
        <v>415423</v>
      </c>
      <c r="I110" s="199">
        <v>415423</v>
      </c>
      <c r="J110" s="199">
        <v>0.71</v>
      </c>
      <c r="K110" s="199">
        <f t="shared" si="1"/>
        <v>294.95</v>
      </c>
    </row>
    <row r="111" spans="2:11" x14ac:dyDescent="0.25">
      <c r="B111" s="198">
        <v>79</v>
      </c>
      <c r="C111" s="199">
        <v>26347897</v>
      </c>
      <c r="D111" s="199" t="s">
        <v>1130</v>
      </c>
      <c r="E111" s="199" t="s">
        <v>1102</v>
      </c>
      <c r="F111" s="200">
        <v>43582</v>
      </c>
      <c r="G111" s="200">
        <v>43639</v>
      </c>
      <c r="H111" s="199">
        <v>307746</v>
      </c>
      <c r="I111" s="199">
        <v>307746</v>
      </c>
      <c r="J111" s="199">
        <v>0.71</v>
      </c>
      <c r="K111" s="199">
        <f t="shared" si="1"/>
        <v>218.5</v>
      </c>
    </row>
    <row r="112" spans="2:11" x14ac:dyDescent="0.25">
      <c r="B112" s="198">
        <v>80</v>
      </c>
      <c r="C112" s="199">
        <v>26389928</v>
      </c>
      <c r="D112" s="199" t="s">
        <v>1131</v>
      </c>
      <c r="E112" s="199" t="s">
        <v>1102</v>
      </c>
      <c r="F112" s="200">
        <v>43556</v>
      </c>
      <c r="G112" s="200">
        <v>43737</v>
      </c>
      <c r="H112" s="199">
        <v>631708</v>
      </c>
      <c r="I112" s="199">
        <v>631708</v>
      </c>
      <c r="J112" s="199">
        <v>0.71</v>
      </c>
      <c r="K112" s="199">
        <f t="shared" si="1"/>
        <v>448.51</v>
      </c>
    </row>
    <row r="113" spans="2:11" x14ac:dyDescent="0.25">
      <c r="B113" s="198">
        <v>81</v>
      </c>
      <c r="C113" s="199">
        <v>26389928</v>
      </c>
      <c r="D113" s="199" t="s">
        <v>1131</v>
      </c>
      <c r="E113" s="199" t="s">
        <v>1097</v>
      </c>
      <c r="F113" s="200">
        <v>43556</v>
      </c>
      <c r="G113" s="200">
        <v>43737</v>
      </c>
      <c r="H113" s="199">
        <v>92510</v>
      </c>
      <c r="I113" s="199">
        <v>92510</v>
      </c>
      <c r="J113" s="199">
        <v>0.71</v>
      </c>
      <c r="K113" s="199">
        <f t="shared" si="1"/>
        <v>65.680000000000007</v>
      </c>
    </row>
    <row r="114" spans="2:11" x14ac:dyDescent="0.25">
      <c r="B114" s="198">
        <v>82</v>
      </c>
      <c r="C114" s="199">
        <v>26389928</v>
      </c>
      <c r="D114" s="199" t="s">
        <v>1131</v>
      </c>
      <c r="E114" s="199" t="s">
        <v>1098</v>
      </c>
      <c r="F114" s="200">
        <v>43556</v>
      </c>
      <c r="G114" s="200">
        <v>43737</v>
      </c>
      <c r="H114" s="199">
        <v>488</v>
      </c>
      <c r="I114" s="199">
        <v>488</v>
      </c>
      <c r="J114" s="199">
        <v>0.71</v>
      </c>
      <c r="K114" s="199">
        <f t="shared" si="1"/>
        <v>0.35</v>
      </c>
    </row>
    <row r="115" spans="2:11" x14ac:dyDescent="0.25">
      <c r="B115" s="198">
        <v>83</v>
      </c>
      <c r="C115" s="199">
        <v>26389928</v>
      </c>
      <c r="D115" s="199" t="s">
        <v>1131</v>
      </c>
      <c r="E115" s="199" t="s">
        <v>1099</v>
      </c>
      <c r="F115" s="200">
        <v>43556</v>
      </c>
      <c r="G115" s="200">
        <v>43737</v>
      </c>
      <c r="H115" s="199">
        <v>169613</v>
      </c>
      <c r="I115" s="199">
        <v>169613</v>
      </c>
      <c r="J115" s="199">
        <v>0.71</v>
      </c>
      <c r="K115" s="199">
        <f t="shared" si="1"/>
        <v>120.43</v>
      </c>
    </row>
    <row r="116" spans="2:11" x14ac:dyDescent="0.25">
      <c r="B116" s="198">
        <v>84</v>
      </c>
      <c r="C116" s="199">
        <v>26389928</v>
      </c>
      <c r="D116" s="199" t="s">
        <v>1131</v>
      </c>
      <c r="E116" s="199" t="s">
        <v>1100</v>
      </c>
      <c r="F116" s="200">
        <v>43556</v>
      </c>
      <c r="G116" s="200">
        <v>43737</v>
      </c>
      <c r="H116" s="199">
        <v>42477</v>
      </c>
      <c r="I116" s="199">
        <v>42477</v>
      </c>
      <c r="J116" s="199">
        <v>0.71</v>
      </c>
      <c r="K116" s="199">
        <f t="shared" si="1"/>
        <v>30.16</v>
      </c>
    </row>
    <row r="117" spans="2:11" x14ac:dyDescent="0.25">
      <c r="B117" s="198">
        <v>85</v>
      </c>
      <c r="C117" s="199">
        <v>26395983</v>
      </c>
      <c r="D117" s="199" t="s">
        <v>1132</v>
      </c>
      <c r="E117" s="199" t="s">
        <v>1102</v>
      </c>
      <c r="F117" s="200">
        <v>43556</v>
      </c>
      <c r="G117" s="200">
        <v>43646</v>
      </c>
      <c r="H117" s="199">
        <v>769991</v>
      </c>
      <c r="I117" s="199">
        <v>769991</v>
      </c>
      <c r="J117" s="199">
        <v>0.71</v>
      </c>
      <c r="K117" s="199">
        <f t="shared" si="1"/>
        <v>546.69000000000005</v>
      </c>
    </row>
    <row r="118" spans="2:11" x14ac:dyDescent="0.25">
      <c r="B118" s="198">
        <v>86</v>
      </c>
      <c r="C118" s="199">
        <v>26395983</v>
      </c>
      <c r="D118" s="199" t="s">
        <v>1132</v>
      </c>
      <c r="E118" s="199" t="s">
        <v>1097</v>
      </c>
      <c r="F118" s="200">
        <v>43556</v>
      </c>
      <c r="G118" s="200">
        <v>43646</v>
      </c>
      <c r="H118" s="199">
        <v>60601</v>
      </c>
      <c r="I118" s="199">
        <v>60601</v>
      </c>
      <c r="J118" s="199">
        <v>0.71</v>
      </c>
      <c r="K118" s="199">
        <f t="shared" si="1"/>
        <v>43.03</v>
      </c>
    </row>
    <row r="119" spans="2:11" x14ac:dyDescent="0.25">
      <c r="B119" s="198">
        <v>87</v>
      </c>
      <c r="C119" s="199">
        <v>26395983</v>
      </c>
      <c r="D119" s="199" t="s">
        <v>1132</v>
      </c>
      <c r="E119" s="199" t="s">
        <v>1098</v>
      </c>
      <c r="F119" s="200">
        <v>43556</v>
      </c>
      <c r="G119" s="200">
        <v>43646</v>
      </c>
      <c r="H119" s="199">
        <v>468</v>
      </c>
      <c r="I119" s="199">
        <v>468</v>
      </c>
      <c r="J119" s="199">
        <v>0.71</v>
      </c>
      <c r="K119" s="199">
        <f t="shared" si="1"/>
        <v>0.33</v>
      </c>
    </row>
    <row r="120" spans="2:11" x14ac:dyDescent="0.25">
      <c r="B120" s="198">
        <v>88</v>
      </c>
      <c r="C120" s="199">
        <v>26395983</v>
      </c>
      <c r="D120" s="199" t="s">
        <v>1132</v>
      </c>
      <c r="E120" s="199" t="s">
        <v>1099</v>
      </c>
      <c r="F120" s="200">
        <v>43556</v>
      </c>
      <c r="G120" s="200">
        <v>43646</v>
      </c>
      <c r="H120" s="199">
        <v>120984</v>
      </c>
      <c r="I120" s="199">
        <v>120984</v>
      </c>
      <c r="J120" s="199">
        <v>0.71</v>
      </c>
      <c r="K120" s="199">
        <f t="shared" si="1"/>
        <v>85.9</v>
      </c>
    </row>
    <row r="121" spans="2:11" x14ac:dyDescent="0.25">
      <c r="B121" s="198">
        <v>89</v>
      </c>
      <c r="C121" s="199">
        <v>26395983</v>
      </c>
      <c r="D121" s="199" t="s">
        <v>1132</v>
      </c>
      <c r="E121" s="199" t="s">
        <v>1100</v>
      </c>
      <c r="F121" s="200">
        <v>43556</v>
      </c>
      <c r="G121" s="200">
        <v>43646</v>
      </c>
      <c r="H121" s="199">
        <v>34561</v>
      </c>
      <c r="I121" s="199">
        <v>34561</v>
      </c>
      <c r="J121" s="199">
        <v>0.71</v>
      </c>
      <c r="K121" s="199">
        <f t="shared" si="1"/>
        <v>24.54</v>
      </c>
    </row>
    <row r="122" spans="2:11" x14ac:dyDescent="0.25">
      <c r="B122" s="198">
        <v>90</v>
      </c>
      <c r="C122" s="199">
        <v>26469217</v>
      </c>
      <c r="D122" s="199" t="s">
        <v>1133</v>
      </c>
      <c r="E122" s="199" t="s">
        <v>1102</v>
      </c>
      <c r="F122" s="200">
        <v>43466</v>
      </c>
      <c r="G122" s="200">
        <v>43646</v>
      </c>
      <c r="H122" s="199">
        <v>2233072</v>
      </c>
      <c r="I122" s="199">
        <v>2233072</v>
      </c>
      <c r="J122" s="199">
        <v>0.71</v>
      </c>
      <c r="K122" s="199">
        <f t="shared" si="1"/>
        <v>1585.48</v>
      </c>
    </row>
    <row r="123" spans="2:11" x14ac:dyDescent="0.25">
      <c r="B123" s="198">
        <v>91</v>
      </c>
      <c r="C123" s="199">
        <v>26469217</v>
      </c>
      <c r="D123" s="199" t="s">
        <v>1133</v>
      </c>
      <c r="E123" s="199" t="s">
        <v>1097</v>
      </c>
      <c r="F123" s="200">
        <v>43466</v>
      </c>
      <c r="G123" s="200">
        <v>43646</v>
      </c>
      <c r="H123" s="199">
        <v>153147</v>
      </c>
      <c r="I123" s="199">
        <v>153147</v>
      </c>
      <c r="J123" s="199">
        <v>0.71</v>
      </c>
      <c r="K123" s="199">
        <f t="shared" si="1"/>
        <v>108.73</v>
      </c>
    </row>
    <row r="124" spans="2:11" x14ac:dyDescent="0.25">
      <c r="B124" s="198">
        <v>92</v>
      </c>
      <c r="C124" s="199">
        <v>26469217</v>
      </c>
      <c r="D124" s="199" t="s">
        <v>1133</v>
      </c>
      <c r="E124" s="199" t="s">
        <v>1098</v>
      </c>
      <c r="F124" s="200">
        <v>43466</v>
      </c>
      <c r="G124" s="200">
        <v>43646</v>
      </c>
      <c r="H124" s="199">
        <v>991</v>
      </c>
      <c r="I124" s="199">
        <v>991</v>
      </c>
      <c r="J124" s="199">
        <v>0.71</v>
      </c>
      <c r="K124" s="199">
        <f t="shared" si="1"/>
        <v>0.7</v>
      </c>
    </row>
    <row r="125" spans="2:11" x14ac:dyDescent="0.25">
      <c r="B125" s="198">
        <v>93</v>
      </c>
      <c r="C125" s="199">
        <v>26469217</v>
      </c>
      <c r="D125" s="199" t="s">
        <v>1133</v>
      </c>
      <c r="E125" s="199" t="s">
        <v>1099</v>
      </c>
      <c r="F125" s="200">
        <v>43466</v>
      </c>
      <c r="G125" s="200">
        <v>43646</v>
      </c>
      <c r="H125" s="199">
        <v>311673</v>
      </c>
      <c r="I125" s="199">
        <v>311673</v>
      </c>
      <c r="J125" s="199">
        <v>0.71</v>
      </c>
      <c r="K125" s="199">
        <f t="shared" si="1"/>
        <v>221.29</v>
      </c>
    </row>
    <row r="126" spans="2:11" x14ac:dyDescent="0.25">
      <c r="B126" s="198">
        <v>94</v>
      </c>
      <c r="C126" s="199">
        <v>26469217</v>
      </c>
      <c r="D126" s="199" t="s">
        <v>1133</v>
      </c>
      <c r="E126" s="199" t="s">
        <v>1100</v>
      </c>
      <c r="F126" s="200">
        <v>43466</v>
      </c>
      <c r="G126" s="200">
        <v>43646</v>
      </c>
      <c r="H126" s="199">
        <v>81488</v>
      </c>
      <c r="I126" s="199">
        <v>81488</v>
      </c>
      <c r="J126" s="199">
        <v>0.71</v>
      </c>
      <c r="K126" s="199">
        <f t="shared" si="1"/>
        <v>57.86</v>
      </c>
    </row>
    <row r="127" spans="2:11" x14ac:dyDescent="0.25">
      <c r="B127" s="198">
        <v>95</v>
      </c>
      <c r="C127" s="199">
        <v>26520000</v>
      </c>
      <c r="D127" s="199" t="s">
        <v>1134</v>
      </c>
      <c r="E127" s="199" t="s">
        <v>1102</v>
      </c>
      <c r="F127" s="200">
        <v>43567</v>
      </c>
      <c r="G127" s="200">
        <v>43738</v>
      </c>
      <c r="H127" s="199">
        <v>740235</v>
      </c>
      <c r="I127" s="199">
        <v>740235</v>
      </c>
      <c r="J127" s="199">
        <v>0.71</v>
      </c>
      <c r="K127" s="199">
        <f t="shared" si="1"/>
        <v>525.57000000000005</v>
      </c>
    </row>
    <row r="128" spans="2:11" x14ac:dyDescent="0.25">
      <c r="B128" s="198">
        <v>96</v>
      </c>
      <c r="C128" s="199">
        <v>26520000</v>
      </c>
      <c r="D128" s="199" t="s">
        <v>1134</v>
      </c>
      <c r="E128" s="199" t="s">
        <v>1097</v>
      </c>
      <c r="F128" s="200">
        <v>43567</v>
      </c>
      <c r="G128" s="200">
        <v>43738</v>
      </c>
      <c r="H128" s="199">
        <v>526749</v>
      </c>
      <c r="I128" s="199">
        <v>526749</v>
      </c>
      <c r="J128" s="199">
        <v>0.71</v>
      </c>
      <c r="K128" s="199">
        <f t="shared" si="1"/>
        <v>373.99</v>
      </c>
    </row>
    <row r="129" spans="2:11" x14ac:dyDescent="0.25">
      <c r="B129" s="198">
        <v>97</v>
      </c>
      <c r="C129" s="199">
        <v>26520000</v>
      </c>
      <c r="D129" s="199" t="s">
        <v>1134</v>
      </c>
      <c r="E129" s="199" t="s">
        <v>1098</v>
      </c>
      <c r="F129" s="200">
        <v>43567</v>
      </c>
      <c r="G129" s="200">
        <v>43738</v>
      </c>
      <c r="H129" s="199">
        <v>2391</v>
      </c>
      <c r="I129" s="199">
        <v>2391</v>
      </c>
      <c r="J129" s="199">
        <v>0.71</v>
      </c>
      <c r="K129" s="199">
        <f t="shared" si="1"/>
        <v>1.7</v>
      </c>
    </row>
    <row r="130" spans="2:11" x14ac:dyDescent="0.25">
      <c r="B130" s="198">
        <v>98</v>
      </c>
      <c r="C130" s="199">
        <v>26520000</v>
      </c>
      <c r="D130" s="199" t="s">
        <v>1134</v>
      </c>
      <c r="E130" s="199" t="s">
        <v>1099</v>
      </c>
      <c r="F130" s="200">
        <v>43567</v>
      </c>
      <c r="G130" s="200">
        <v>43738</v>
      </c>
      <c r="H130" s="199">
        <v>1146710</v>
      </c>
      <c r="I130" s="199">
        <v>1146710</v>
      </c>
      <c r="J130" s="199">
        <v>0.71</v>
      </c>
      <c r="K130" s="199">
        <f t="shared" si="1"/>
        <v>814.16</v>
      </c>
    </row>
    <row r="131" spans="2:11" x14ac:dyDescent="0.25">
      <c r="B131" s="198">
        <v>99</v>
      </c>
      <c r="C131" s="199">
        <v>26520000</v>
      </c>
      <c r="D131" s="199" t="s">
        <v>1134</v>
      </c>
      <c r="E131" s="199" t="s">
        <v>1100</v>
      </c>
      <c r="F131" s="200">
        <v>43567</v>
      </c>
      <c r="G131" s="200">
        <v>43738</v>
      </c>
      <c r="H131" s="199">
        <v>224158</v>
      </c>
      <c r="I131" s="199">
        <v>224158</v>
      </c>
      <c r="J131" s="199">
        <v>0.71</v>
      </c>
      <c r="K131" s="199">
        <f t="shared" si="1"/>
        <v>159.15</v>
      </c>
    </row>
    <row r="132" spans="2:11" x14ac:dyDescent="0.25">
      <c r="B132" s="198">
        <v>100</v>
      </c>
      <c r="C132" s="199">
        <v>26563245</v>
      </c>
      <c r="D132" s="199" t="s">
        <v>1135</v>
      </c>
      <c r="E132" s="199" t="s">
        <v>1102</v>
      </c>
      <c r="F132" s="200">
        <v>43556</v>
      </c>
      <c r="G132" s="200">
        <v>43737</v>
      </c>
      <c r="H132" s="199">
        <v>269536</v>
      </c>
      <c r="I132" s="199">
        <v>269536</v>
      </c>
      <c r="J132" s="199">
        <v>0.71</v>
      </c>
      <c r="K132" s="199">
        <f t="shared" si="1"/>
        <v>191.37</v>
      </c>
    </row>
    <row r="133" spans="2:11" x14ac:dyDescent="0.25">
      <c r="B133" s="198">
        <v>101</v>
      </c>
      <c r="C133" s="199">
        <v>26723581</v>
      </c>
      <c r="D133" s="199" t="s">
        <v>1136</v>
      </c>
      <c r="E133" s="199" t="s">
        <v>1102</v>
      </c>
      <c r="F133" s="200">
        <v>43586</v>
      </c>
      <c r="G133" s="200">
        <v>43646</v>
      </c>
      <c r="H133" s="199">
        <v>95315</v>
      </c>
      <c r="I133" s="199">
        <v>95315</v>
      </c>
      <c r="J133" s="199">
        <v>0.71</v>
      </c>
      <c r="K133" s="199">
        <f t="shared" si="1"/>
        <v>67.67</v>
      </c>
    </row>
    <row r="134" spans="2:11" x14ac:dyDescent="0.25">
      <c r="B134" s="198">
        <v>102</v>
      </c>
      <c r="C134" s="199">
        <v>26761820</v>
      </c>
      <c r="D134" s="199" t="s">
        <v>1137</v>
      </c>
      <c r="E134" s="199" t="s">
        <v>1102</v>
      </c>
      <c r="F134" s="200">
        <v>43563</v>
      </c>
      <c r="G134" s="200">
        <v>43736</v>
      </c>
      <c r="H134" s="199">
        <v>1362460</v>
      </c>
      <c r="I134" s="199">
        <v>1362460</v>
      </c>
      <c r="J134" s="199">
        <v>0.71</v>
      </c>
      <c r="K134" s="199">
        <f t="shared" si="1"/>
        <v>967.35</v>
      </c>
    </row>
    <row r="135" spans="2:11" x14ac:dyDescent="0.25">
      <c r="B135" s="198">
        <v>103</v>
      </c>
      <c r="C135" s="199">
        <v>26761968</v>
      </c>
      <c r="D135" s="199" t="s">
        <v>1138</v>
      </c>
      <c r="E135" s="199" t="s">
        <v>1102</v>
      </c>
      <c r="F135" s="200">
        <v>43418</v>
      </c>
      <c r="G135" s="200">
        <v>43737</v>
      </c>
      <c r="H135" s="199">
        <v>474464</v>
      </c>
      <c r="I135" s="199">
        <v>474464</v>
      </c>
      <c r="J135" s="199">
        <v>0.71</v>
      </c>
      <c r="K135" s="199">
        <f t="shared" si="1"/>
        <v>336.87</v>
      </c>
    </row>
    <row r="136" spans="2:11" x14ac:dyDescent="0.25">
      <c r="B136" s="198">
        <v>104</v>
      </c>
      <c r="C136" s="199">
        <v>26761968</v>
      </c>
      <c r="D136" s="199" t="s">
        <v>1138</v>
      </c>
      <c r="E136" s="199" t="s">
        <v>1097</v>
      </c>
      <c r="F136" s="200">
        <v>43418</v>
      </c>
      <c r="G136" s="200">
        <v>43737</v>
      </c>
      <c r="H136" s="199">
        <v>360173</v>
      </c>
      <c r="I136" s="199">
        <v>360173</v>
      </c>
      <c r="J136" s="199">
        <v>0.71</v>
      </c>
      <c r="K136" s="199">
        <f t="shared" si="1"/>
        <v>255.72</v>
      </c>
    </row>
    <row r="137" spans="2:11" x14ac:dyDescent="0.25">
      <c r="B137" s="198">
        <v>105</v>
      </c>
      <c r="C137" s="199">
        <v>26761968</v>
      </c>
      <c r="D137" s="199" t="s">
        <v>1138</v>
      </c>
      <c r="E137" s="199" t="s">
        <v>1098</v>
      </c>
      <c r="F137" s="200">
        <v>43418</v>
      </c>
      <c r="G137" s="200">
        <v>43737</v>
      </c>
      <c r="H137" s="199">
        <v>1448</v>
      </c>
      <c r="I137" s="199">
        <v>1448</v>
      </c>
      <c r="J137" s="199">
        <v>0.71</v>
      </c>
      <c r="K137" s="199">
        <f t="shared" si="1"/>
        <v>1.03</v>
      </c>
    </row>
    <row r="138" spans="2:11" x14ac:dyDescent="0.25">
      <c r="B138" s="198">
        <v>106</v>
      </c>
      <c r="C138" s="199">
        <v>26761968</v>
      </c>
      <c r="D138" s="199" t="s">
        <v>1138</v>
      </c>
      <c r="E138" s="199" t="s">
        <v>1099</v>
      </c>
      <c r="F138" s="200">
        <v>43418</v>
      </c>
      <c r="G138" s="200">
        <v>43737</v>
      </c>
      <c r="H138" s="199">
        <v>119785</v>
      </c>
      <c r="I138" s="199">
        <v>119785</v>
      </c>
      <c r="J138" s="199">
        <v>0.71</v>
      </c>
      <c r="K138" s="199">
        <f t="shared" si="1"/>
        <v>85.05</v>
      </c>
    </row>
    <row r="139" spans="2:11" x14ac:dyDescent="0.25">
      <c r="B139" s="198">
        <v>107</v>
      </c>
      <c r="C139" s="199">
        <v>26761968</v>
      </c>
      <c r="D139" s="199" t="s">
        <v>1138</v>
      </c>
      <c r="E139" s="199" t="s">
        <v>1100</v>
      </c>
      <c r="F139" s="200">
        <v>43418</v>
      </c>
      <c r="G139" s="200">
        <v>43737</v>
      </c>
      <c r="H139" s="199">
        <v>47803</v>
      </c>
      <c r="I139" s="199">
        <v>47803</v>
      </c>
      <c r="J139" s="199">
        <v>0.71</v>
      </c>
      <c r="K139" s="199">
        <f t="shared" si="1"/>
        <v>33.94</v>
      </c>
    </row>
    <row r="140" spans="2:11" x14ac:dyDescent="0.25">
      <c r="B140" s="198">
        <v>108</v>
      </c>
      <c r="C140" s="199">
        <v>26763952</v>
      </c>
      <c r="D140" s="199" t="s">
        <v>1139</v>
      </c>
      <c r="E140" s="199" t="s">
        <v>1102</v>
      </c>
      <c r="F140" s="200">
        <v>43325</v>
      </c>
      <c r="G140" s="200">
        <v>-1</v>
      </c>
      <c r="H140" s="199">
        <v>1</v>
      </c>
      <c r="I140" s="199">
        <v>1</v>
      </c>
      <c r="J140" s="199">
        <v>0.71</v>
      </c>
      <c r="K140" s="199">
        <f t="shared" si="1"/>
        <v>0</v>
      </c>
    </row>
    <row r="141" spans="2:11" x14ac:dyDescent="0.25">
      <c r="B141" s="198">
        <v>109</v>
      </c>
      <c r="C141" s="199">
        <v>26763952</v>
      </c>
      <c r="D141" s="199" t="s">
        <v>1139</v>
      </c>
      <c r="E141" s="199" t="s">
        <v>1097</v>
      </c>
      <c r="F141" s="200">
        <v>43325</v>
      </c>
      <c r="G141" s="200">
        <v>-1</v>
      </c>
      <c r="H141" s="199">
        <v>1133710</v>
      </c>
      <c r="I141" s="199">
        <v>1133710</v>
      </c>
      <c r="J141" s="199">
        <v>0.71</v>
      </c>
      <c r="K141" s="199">
        <f t="shared" si="1"/>
        <v>804.93</v>
      </c>
    </row>
    <row r="142" spans="2:11" x14ac:dyDescent="0.25">
      <c r="B142" s="198">
        <v>110</v>
      </c>
      <c r="C142" s="199">
        <v>26763952</v>
      </c>
      <c r="D142" s="199" t="s">
        <v>1139</v>
      </c>
      <c r="E142" s="199" t="s">
        <v>1098</v>
      </c>
      <c r="F142" s="200">
        <v>43325</v>
      </c>
      <c r="G142" s="200">
        <v>-1</v>
      </c>
      <c r="H142" s="199">
        <v>3514</v>
      </c>
      <c r="I142" s="199">
        <v>3514</v>
      </c>
      <c r="J142" s="199">
        <v>0.71</v>
      </c>
      <c r="K142" s="199">
        <f t="shared" si="1"/>
        <v>2.4900000000000002</v>
      </c>
    </row>
    <row r="143" spans="2:11" x14ac:dyDescent="0.25">
      <c r="B143" s="198">
        <v>111</v>
      </c>
      <c r="C143" s="199">
        <v>26763952</v>
      </c>
      <c r="D143" s="199" t="s">
        <v>1139</v>
      </c>
      <c r="E143" s="199" t="s">
        <v>1100</v>
      </c>
      <c r="F143" s="200">
        <v>43325</v>
      </c>
      <c r="G143" s="200">
        <v>-1</v>
      </c>
      <c r="H143" s="199">
        <v>313578</v>
      </c>
      <c r="I143" s="199">
        <v>313578</v>
      </c>
      <c r="J143" s="199">
        <v>0.71</v>
      </c>
      <c r="K143" s="199">
        <f t="shared" si="1"/>
        <v>222.64</v>
      </c>
    </row>
    <row r="144" spans="2:11" x14ac:dyDescent="0.25">
      <c r="B144" s="198">
        <v>112</v>
      </c>
      <c r="C144" s="199">
        <v>26858447</v>
      </c>
      <c r="D144" s="199" t="s">
        <v>1140</v>
      </c>
      <c r="E144" s="199" t="s">
        <v>1102</v>
      </c>
      <c r="F144" s="200">
        <v>43556</v>
      </c>
      <c r="G144" s="200">
        <v>43646</v>
      </c>
      <c r="H144" s="199">
        <v>43516</v>
      </c>
      <c r="I144" s="199">
        <v>43516</v>
      </c>
      <c r="J144" s="199">
        <v>0.71</v>
      </c>
      <c r="K144" s="199">
        <f t="shared" si="1"/>
        <v>30.9</v>
      </c>
    </row>
    <row r="145" spans="2:11" x14ac:dyDescent="0.25">
      <c r="B145" s="198">
        <v>113</v>
      </c>
      <c r="C145" s="199">
        <v>26858447</v>
      </c>
      <c r="D145" s="199" t="s">
        <v>1141</v>
      </c>
      <c r="E145" s="199" t="s">
        <v>1102</v>
      </c>
      <c r="F145" s="200">
        <v>43556</v>
      </c>
      <c r="G145" s="200">
        <v>43646</v>
      </c>
      <c r="H145" s="199">
        <v>29619</v>
      </c>
      <c r="I145" s="199">
        <v>29619</v>
      </c>
      <c r="J145" s="199">
        <v>0.71</v>
      </c>
      <c r="K145" s="199">
        <f t="shared" si="1"/>
        <v>21.03</v>
      </c>
    </row>
    <row r="146" spans="2:11" x14ac:dyDescent="0.25">
      <c r="B146" s="198">
        <v>114</v>
      </c>
      <c r="C146" s="199">
        <v>26862670</v>
      </c>
      <c r="D146" s="199" t="s">
        <v>1142</v>
      </c>
      <c r="E146" s="199" t="s">
        <v>1102</v>
      </c>
      <c r="F146" s="200">
        <v>43556</v>
      </c>
      <c r="G146" s="200">
        <v>43737</v>
      </c>
      <c r="H146" s="199">
        <v>1547246</v>
      </c>
      <c r="I146" s="199">
        <v>1547246</v>
      </c>
      <c r="J146" s="199">
        <v>0.71</v>
      </c>
      <c r="K146" s="199">
        <f t="shared" si="1"/>
        <v>1098.54</v>
      </c>
    </row>
    <row r="147" spans="2:11" x14ac:dyDescent="0.25">
      <c r="B147" s="198">
        <v>115</v>
      </c>
      <c r="C147" s="199">
        <v>26869371</v>
      </c>
      <c r="D147" s="199" t="s">
        <v>1143</v>
      </c>
      <c r="E147" s="199" t="s">
        <v>1102</v>
      </c>
      <c r="F147" s="200">
        <v>43556</v>
      </c>
      <c r="G147" s="200">
        <v>43737</v>
      </c>
      <c r="H147" s="199">
        <v>85918</v>
      </c>
      <c r="I147" s="199">
        <v>85918</v>
      </c>
      <c r="J147" s="199">
        <v>0.71</v>
      </c>
      <c r="K147" s="199">
        <f t="shared" si="1"/>
        <v>61</v>
      </c>
    </row>
    <row r="148" spans="2:11" x14ac:dyDescent="0.25">
      <c r="B148" s="198">
        <v>116</v>
      </c>
      <c r="C148" s="199">
        <v>26878176</v>
      </c>
      <c r="D148" s="199" t="s">
        <v>1144</v>
      </c>
      <c r="E148" s="199" t="s">
        <v>1102</v>
      </c>
      <c r="F148" s="200">
        <v>43397</v>
      </c>
      <c r="G148" s="200">
        <v>43738</v>
      </c>
      <c r="H148" s="199">
        <v>101927</v>
      </c>
      <c r="I148" s="199">
        <v>101927</v>
      </c>
      <c r="J148" s="199">
        <v>0.71</v>
      </c>
      <c r="K148" s="199">
        <f t="shared" si="1"/>
        <v>72.37</v>
      </c>
    </row>
    <row r="149" spans="2:11" x14ac:dyDescent="0.25">
      <c r="B149" s="198">
        <v>117</v>
      </c>
      <c r="C149" s="199">
        <v>26878176</v>
      </c>
      <c r="D149" s="199" t="s">
        <v>1144</v>
      </c>
      <c r="E149" s="199" t="s">
        <v>1097</v>
      </c>
      <c r="F149" s="200">
        <v>43397</v>
      </c>
      <c r="G149" s="200">
        <v>43738</v>
      </c>
      <c r="H149" s="199">
        <v>44630</v>
      </c>
      <c r="I149" s="199">
        <v>44630</v>
      </c>
      <c r="J149" s="199">
        <v>0.71</v>
      </c>
      <c r="K149" s="199">
        <f t="shared" si="1"/>
        <v>31.69</v>
      </c>
    </row>
    <row r="150" spans="2:11" x14ac:dyDescent="0.25">
      <c r="B150" s="198">
        <v>118</v>
      </c>
      <c r="C150" s="199">
        <v>26878176</v>
      </c>
      <c r="D150" s="199" t="s">
        <v>1144</v>
      </c>
      <c r="E150" s="199" t="s">
        <v>1098</v>
      </c>
      <c r="F150" s="200">
        <v>43397</v>
      </c>
      <c r="G150" s="200">
        <v>43738</v>
      </c>
      <c r="H150" s="199">
        <v>177</v>
      </c>
      <c r="I150" s="199">
        <v>177</v>
      </c>
      <c r="J150" s="199">
        <v>0.71</v>
      </c>
      <c r="K150" s="199">
        <f t="shared" si="1"/>
        <v>0.13</v>
      </c>
    </row>
    <row r="151" spans="2:11" x14ac:dyDescent="0.25">
      <c r="B151" s="198">
        <v>119</v>
      </c>
      <c r="C151" s="199">
        <v>26878176</v>
      </c>
      <c r="D151" s="199" t="s">
        <v>1144</v>
      </c>
      <c r="E151" s="199" t="s">
        <v>1099</v>
      </c>
      <c r="F151" s="200">
        <v>43397</v>
      </c>
      <c r="G151" s="200">
        <v>43738</v>
      </c>
      <c r="H151" s="199">
        <v>89404</v>
      </c>
      <c r="I151" s="199">
        <v>89404</v>
      </c>
      <c r="J151" s="199">
        <v>0.71</v>
      </c>
      <c r="K151" s="199">
        <f t="shared" si="1"/>
        <v>63.48</v>
      </c>
    </row>
    <row r="152" spans="2:11" x14ac:dyDescent="0.25">
      <c r="B152" s="198">
        <v>120</v>
      </c>
      <c r="C152" s="199">
        <v>26878176</v>
      </c>
      <c r="D152" s="199" t="s">
        <v>1144</v>
      </c>
      <c r="E152" s="199" t="s">
        <v>1100</v>
      </c>
      <c r="F152" s="200">
        <v>43397</v>
      </c>
      <c r="G152" s="200">
        <v>43738</v>
      </c>
      <c r="H152" s="199">
        <v>17014</v>
      </c>
      <c r="I152" s="199">
        <v>17014</v>
      </c>
      <c r="J152" s="199">
        <v>0.71</v>
      </c>
      <c r="K152" s="199">
        <f t="shared" si="1"/>
        <v>12.08</v>
      </c>
    </row>
    <row r="153" spans="2:11" x14ac:dyDescent="0.25">
      <c r="B153" s="198">
        <v>121</v>
      </c>
      <c r="C153" s="199">
        <v>26884273</v>
      </c>
      <c r="D153" s="199" t="s">
        <v>1145</v>
      </c>
      <c r="E153" s="199" t="s">
        <v>1102</v>
      </c>
      <c r="F153" s="200">
        <v>43586</v>
      </c>
      <c r="G153" s="200">
        <v>43738</v>
      </c>
      <c r="H153" s="199">
        <v>246</v>
      </c>
      <c r="I153" s="199">
        <v>246</v>
      </c>
      <c r="J153" s="199">
        <v>0.71</v>
      </c>
      <c r="K153" s="199">
        <f t="shared" si="1"/>
        <v>0.17</v>
      </c>
    </row>
    <row r="154" spans="2:11" x14ac:dyDescent="0.25">
      <c r="B154" s="198">
        <v>122</v>
      </c>
      <c r="C154" s="199">
        <v>26884273</v>
      </c>
      <c r="D154" s="199" t="s">
        <v>1145</v>
      </c>
      <c r="E154" s="199" t="s">
        <v>1097</v>
      </c>
      <c r="F154" s="200">
        <v>43586</v>
      </c>
      <c r="G154" s="200">
        <v>43738</v>
      </c>
      <c r="H154" s="199">
        <v>16803</v>
      </c>
      <c r="I154" s="199">
        <v>16803</v>
      </c>
      <c r="J154" s="199">
        <v>0.71</v>
      </c>
      <c r="K154" s="199">
        <f t="shared" si="1"/>
        <v>11.93</v>
      </c>
    </row>
    <row r="155" spans="2:11" x14ac:dyDescent="0.25">
      <c r="B155" s="198">
        <v>123</v>
      </c>
      <c r="C155" s="199">
        <v>26884273</v>
      </c>
      <c r="D155" s="199" t="s">
        <v>1145</v>
      </c>
      <c r="E155" s="199" t="s">
        <v>1098</v>
      </c>
      <c r="F155" s="200">
        <v>43586</v>
      </c>
      <c r="G155" s="200">
        <v>43738</v>
      </c>
      <c r="H155" s="199">
        <v>61</v>
      </c>
      <c r="I155" s="199">
        <v>61</v>
      </c>
      <c r="J155" s="199">
        <v>0.71</v>
      </c>
      <c r="K155" s="199">
        <f t="shared" si="1"/>
        <v>0.04</v>
      </c>
    </row>
    <row r="156" spans="2:11" x14ac:dyDescent="0.25">
      <c r="B156" s="198">
        <v>124</v>
      </c>
      <c r="C156" s="199">
        <v>26884273</v>
      </c>
      <c r="D156" s="199" t="s">
        <v>1145</v>
      </c>
      <c r="E156" s="199" t="s">
        <v>1099</v>
      </c>
      <c r="F156" s="200">
        <v>43586</v>
      </c>
      <c r="G156" s="200">
        <v>43738</v>
      </c>
      <c r="H156" s="199">
        <v>27912</v>
      </c>
      <c r="I156" s="199">
        <v>27912</v>
      </c>
      <c r="J156" s="199">
        <v>0.71</v>
      </c>
      <c r="K156" s="199">
        <f t="shared" si="1"/>
        <v>19.82</v>
      </c>
    </row>
    <row r="157" spans="2:11" x14ac:dyDescent="0.25">
      <c r="B157" s="198">
        <v>125</v>
      </c>
      <c r="C157" s="199">
        <v>26884273</v>
      </c>
      <c r="D157" s="199" t="s">
        <v>1145</v>
      </c>
      <c r="E157" s="199" t="s">
        <v>1100</v>
      </c>
      <c r="F157" s="200">
        <v>43586</v>
      </c>
      <c r="G157" s="200">
        <v>43738</v>
      </c>
      <c r="H157" s="199">
        <v>7102</v>
      </c>
      <c r="I157" s="199">
        <v>7102</v>
      </c>
      <c r="J157" s="199">
        <v>0.71</v>
      </c>
      <c r="K157" s="199">
        <f t="shared" si="1"/>
        <v>5.04</v>
      </c>
    </row>
    <row r="158" spans="2:11" x14ac:dyDescent="0.25">
      <c r="B158" s="198">
        <v>126</v>
      </c>
      <c r="C158" s="199">
        <v>26884273</v>
      </c>
      <c r="D158" s="199" t="s">
        <v>1145</v>
      </c>
      <c r="E158" s="199" t="s">
        <v>1112</v>
      </c>
      <c r="F158" s="200">
        <v>43586</v>
      </c>
      <c r="G158" s="200">
        <v>43738</v>
      </c>
      <c r="H158" s="199">
        <v>15625</v>
      </c>
      <c r="I158" s="199">
        <v>15625</v>
      </c>
      <c r="J158" s="199">
        <v>0.71</v>
      </c>
      <c r="K158" s="199">
        <f t="shared" si="1"/>
        <v>11.09</v>
      </c>
    </row>
    <row r="159" spans="2:11" x14ac:dyDescent="0.25">
      <c r="B159" s="198">
        <v>127</v>
      </c>
      <c r="C159" s="199">
        <v>26884273</v>
      </c>
      <c r="D159" s="199" t="s">
        <v>1145</v>
      </c>
      <c r="E159" s="199" t="s">
        <v>1113</v>
      </c>
      <c r="F159" s="200">
        <v>43586</v>
      </c>
      <c r="G159" s="200">
        <v>43738</v>
      </c>
      <c r="H159" s="199">
        <v>30401</v>
      </c>
      <c r="I159" s="199">
        <v>30401</v>
      </c>
      <c r="J159" s="199">
        <v>0.71</v>
      </c>
      <c r="K159" s="199">
        <f t="shared" si="1"/>
        <v>21.58</v>
      </c>
    </row>
    <row r="160" spans="2:11" x14ac:dyDescent="0.25">
      <c r="B160" s="198">
        <v>128</v>
      </c>
      <c r="C160" s="199">
        <v>26912057</v>
      </c>
      <c r="D160" s="199" t="s">
        <v>1146</v>
      </c>
      <c r="E160" s="199" t="s">
        <v>1102</v>
      </c>
      <c r="F160" s="200">
        <v>43497</v>
      </c>
      <c r="G160" s="200">
        <v>43737</v>
      </c>
      <c r="H160" s="199">
        <v>534</v>
      </c>
      <c r="I160" s="199">
        <v>534</v>
      </c>
      <c r="J160" s="199">
        <v>0.71</v>
      </c>
      <c r="K160" s="199">
        <f t="shared" ref="K160:K223" si="2">ROUND(I160*(J160/1000),2)</f>
        <v>0.38</v>
      </c>
    </row>
    <row r="161" spans="2:11" x14ac:dyDescent="0.25">
      <c r="B161" s="198">
        <v>129</v>
      </c>
      <c r="C161" s="199">
        <v>26912057</v>
      </c>
      <c r="D161" s="199" t="s">
        <v>1146</v>
      </c>
      <c r="E161" s="199" t="s">
        <v>1097</v>
      </c>
      <c r="F161" s="200">
        <v>43497</v>
      </c>
      <c r="G161" s="200">
        <v>43737</v>
      </c>
      <c r="H161" s="199">
        <v>9337</v>
      </c>
      <c r="I161" s="199">
        <v>9337</v>
      </c>
      <c r="J161" s="199">
        <v>0.71</v>
      </c>
      <c r="K161" s="199">
        <f t="shared" si="2"/>
        <v>6.63</v>
      </c>
    </row>
    <row r="162" spans="2:11" x14ac:dyDescent="0.25">
      <c r="B162" s="198">
        <v>130</v>
      </c>
      <c r="C162" s="199">
        <v>26912057</v>
      </c>
      <c r="D162" s="199" t="s">
        <v>1146</v>
      </c>
      <c r="E162" s="199" t="s">
        <v>1098</v>
      </c>
      <c r="F162" s="200">
        <v>43497</v>
      </c>
      <c r="G162" s="200">
        <v>43737</v>
      </c>
      <c r="H162" s="199">
        <v>59</v>
      </c>
      <c r="I162" s="199">
        <v>59</v>
      </c>
      <c r="J162" s="199">
        <v>0.71</v>
      </c>
      <c r="K162" s="199">
        <f t="shared" si="2"/>
        <v>0.04</v>
      </c>
    </row>
    <row r="163" spans="2:11" x14ac:dyDescent="0.25">
      <c r="B163" s="198">
        <v>131</v>
      </c>
      <c r="C163" s="199">
        <v>26912057</v>
      </c>
      <c r="D163" s="199" t="s">
        <v>1146</v>
      </c>
      <c r="E163" s="199" t="s">
        <v>1099</v>
      </c>
      <c r="F163" s="200">
        <v>43497</v>
      </c>
      <c r="G163" s="200">
        <v>43737</v>
      </c>
      <c r="H163" s="199">
        <v>19743</v>
      </c>
      <c r="I163" s="199">
        <v>19743</v>
      </c>
      <c r="J163" s="199">
        <v>0.71</v>
      </c>
      <c r="K163" s="199">
        <f t="shared" si="2"/>
        <v>14.02</v>
      </c>
    </row>
    <row r="164" spans="2:11" x14ac:dyDescent="0.25">
      <c r="B164" s="198">
        <v>132</v>
      </c>
      <c r="C164" s="199">
        <v>26912057</v>
      </c>
      <c r="D164" s="199" t="s">
        <v>1146</v>
      </c>
      <c r="E164" s="199" t="s">
        <v>1100</v>
      </c>
      <c r="F164" s="200">
        <v>43497</v>
      </c>
      <c r="G164" s="200">
        <v>43737</v>
      </c>
      <c r="H164" s="199">
        <v>5597</v>
      </c>
      <c r="I164" s="199">
        <v>5597</v>
      </c>
      <c r="J164" s="199">
        <v>0.71</v>
      </c>
      <c r="K164" s="199">
        <f t="shared" si="2"/>
        <v>3.97</v>
      </c>
    </row>
    <row r="165" spans="2:11" x14ac:dyDescent="0.25">
      <c r="B165" s="198">
        <v>133</v>
      </c>
      <c r="C165" s="199">
        <v>26912057</v>
      </c>
      <c r="D165" s="199" t="s">
        <v>1146</v>
      </c>
      <c r="E165" s="199" t="s">
        <v>1112</v>
      </c>
      <c r="F165" s="200">
        <v>43497</v>
      </c>
      <c r="G165" s="200">
        <v>43737</v>
      </c>
      <c r="H165" s="199">
        <v>8838</v>
      </c>
      <c r="I165" s="199">
        <v>8838</v>
      </c>
      <c r="J165" s="199">
        <v>0.71</v>
      </c>
      <c r="K165" s="199">
        <f t="shared" si="2"/>
        <v>6.27</v>
      </c>
    </row>
    <row r="166" spans="2:11" x14ac:dyDescent="0.25">
      <c r="B166" s="198">
        <v>134</v>
      </c>
      <c r="C166" s="199">
        <v>26912057</v>
      </c>
      <c r="D166" s="199" t="s">
        <v>1146</v>
      </c>
      <c r="E166" s="199" t="s">
        <v>1113</v>
      </c>
      <c r="F166" s="200">
        <v>43497</v>
      </c>
      <c r="G166" s="200">
        <v>43737</v>
      </c>
      <c r="H166" s="199">
        <v>20528</v>
      </c>
      <c r="I166" s="199">
        <v>20528</v>
      </c>
      <c r="J166" s="199">
        <v>0.71</v>
      </c>
      <c r="K166" s="199">
        <f t="shared" si="2"/>
        <v>14.57</v>
      </c>
    </row>
    <row r="167" spans="2:11" x14ac:dyDescent="0.25">
      <c r="B167" s="198">
        <v>135</v>
      </c>
      <c r="C167" s="199">
        <v>26912057</v>
      </c>
      <c r="D167" s="199" t="s">
        <v>1147</v>
      </c>
      <c r="E167" s="199" t="s">
        <v>1102</v>
      </c>
      <c r="F167" s="200">
        <v>43497</v>
      </c>
      <c r="G167" s="200">
        <v>43737</v>
      </c>
      <c r="H167" s="199">
        <v>32002</v>
      </c>
      <c r="I167" s="199">
        <v>32002</v>
      </c>
      <c r="J167" s="199">
        <v>0.71</v>
      </c>
      <c r="K167" s="199">
        <f t="shared" si="2"/>
        <v>22.72</v>
      </c>
    </row>
    <row r="168" spans="2:11" x14ac:dyDescent="0.25">
      <c r="B168" s="198">
        <v>136</v>
      </c>
      <c r="C168" s="199">
        <v>26912057</v>
      </c>
      <c r="D168" s="199" t="s">
        <v>1147</v>
      </c>
      <c r="E168" s="199" t="s">
        <v>1097</v>
      </c>
      <c r="F168" s="200">
        <v>43497</v>
      </c>
      <c r="G168" s="200">
        <v>43737</v>
      </c>
      <c r="H168" s="199">
        <v>23946</v>
      </c>
      <c r="I168" s="199">
        <v>23946</v>
      </c>
      <c r="J168" s="199">
        <v>0.71</v>
      </c>
      <c r="K168" s="199">
        <f t="shared" si="2"/>
        <v>17</v>
      </c>
    </row>
    <row r="169" spans="2:11" x14ac:dyDescent="0.25">
      <c r="B169" s="198">
        <v>137</v>
      </c>
      <c r="C169" s="199">
        <v>26912057</v>
      </c>
      <c r="D169" s="199" t="s">
        <v>1147</v>
      </c>
      <c r="E169" s="199" t="s">
        <v>1098</v>
      </c>
      <c r="F169" s="200">
        <v>43497</v>
      </c>
      <c r="G169" s="200">
        <v>43737</v>
      </c>
      <c r="H169" s="199">
        <v>160</v>
      </c>
      <c r="I169" s="199">
        <v>160</v>
      </c>
      <c r="J169" s="199">
        <v>0.71</v>
      </c>
      <c r="K169" s="199">
        <f t="shared" si="2"/>
        <v>0.11</v>
      </c>
    </row>
    <row r="170" spans="2:11" x14ac:dyDescent="0.25">
      <c r="B170" s="198">
        <v>138</v>
      </c>
      <c r="C170" s="199">
        <v>26912057</v>
      </c>
      <c r="D170" s="199" t="s">
        <v>1147</v>
      </c>
      <c r="E170" s="199" t="s">
        <v>1099</v>
      </c>
      <c r="F170" s="200">
        <v>43497</v>
      </c>
      <c r="G170" s="200">
        <v>43737</v>
      </c>
      <c r="H170" s="199">
        <v>49286</v>
      </c>
      <c r="I170" s="199">
        <v>49286</v>
      </c>
      <c r="J170" s="199">
        <v>0.71</v>
      </c>
      <c r="K170" s="199">
        <f t="shared" si="2"/>
        <v>34.99</v>
      </c>
    </row>
    <row r="171" spans="2:11" x14ac:dyDescent="0.25">
      <c r="B171" s="198">
        <v>139</v>
      </c>
      <c r="C171" s="199">
        <v>26912057</v>
      </c>
      <c r="D171" s="199" t="s">
        <v>1147</v>
      </c>
      <c r="E171" s="199" t="s">
        <v>1100</v>
      </c>
      <c r="F171" s="200">
        <v>43497</v>
      </c>
      <c r="G171" s="200">
        <v>43737</v>
      </c>
      <c r="H171" s="199">
        <v>12743</v>
      </c>
      <c r="I171" s="199">
        <v>12743</v>
      </c>
      <c r="J171" s="199">
        <v>0.71</v>
      </c>
      <c r="K171" s="199">
        <f t="shared" si="2"/>
        <v>9.0500000000000007</v>
      </c>
    </row>
    <row r="172" spans="2:11" x14ac:dyDescent="0.25">
      <c r="B172" s="198">
        <v>140</v>
      </c>
      <c r="C172" s="199">
        <v>26912057</v>
      </c>
      <c r="D172" s="199" t="s">
        <v>1147</v>
      </c>
      <c r="E172" s="199" t="s">
        <v>1112</v>
      </c>
      <c r="F172" s="200">
        <v>43497</v>
      </c>
      <c r="G172" s="200">
        <v>43737</v>
      </c>
      <c r="H172" s="199">
        <v>22913</v>
      </c>
      <c r="I172" s="199">
        <v>22913</v>
      </c>
      <c r="J172" s="199">
        <v>0.71</v>
      </c>
      <c r="K172" s="199">
        <f t="shared" si="2"/>
        <v>16.27</v>
      </c>
    </row>
    <row r="173" spans="2:11" x14ac:dyDescent="0.25">
      <c r="B173" s="198">
        <v>141</v>
      </c>
      <c r="C173" s="199">
        <v>26912057</v>
      </c>
      <c r="D173" s="199" t="s">
        <v>1147</v>
      </c>
      <c r="E173" s="199" t="s">
        <v>1113</v>
      </c>
      <c r="F173" s="200">
        <v>43497</v>
      </c>
      <c r="G173" s="200">
        <v>43737</v>
      </c>
      <c r="H173" s="199">
        <v>48028</v>
      </c>
      <c r="I173" s="199">
        <v>48028</v>
      </c>
      <c r="J173" s="199">
        <v>0.71</v>
      </c>
      <c r="K173" s="199">
        <f t="shared" si="2"/>
        <v>34.1</v>
      </c>
    </row>
    <row r="174" spans="2:11" x14ac:dyDescent="0.25">
      <c r="B174" s="198">
        <v>142</v>
      </c>
      <c r="C174" s="199">
        <v>26931110</v>
      </c>
      <c r="D174" s="199" t="s">
        <v>1148</v>
      </c>
      <c r="E174" s="199" t="s">
        <v>1102</v>
      </c>
      <c r="F174" s="200">
        <v>43549</v>
      </c>
      <c r="G174" s="200">
        <v>43738</v>
      </c>
      <c r="H174" s="199">
        <v>158011</v>
      </c>
      <c r="I174" s="199">
        <v>158011</v>
      </c>
      <c r="J174" s="199">
        <v>0.71</v>
      </c>
      <c r="K174" s="199">
        <f t="shared" si="2"/>
        <v>112.19</v>
      </c>
    </row>
    <row r="175" spans="2:11" x14ac:dyDescent="0.25">
      <c r="B175" s="198">
        <v>143</v>
      </c>
      <c r="C175" s="199">
        <v>26931110</v>
      </c>
      <c r="D175" s="199" t="s">
        <v>1148</v>
      </c>
      <c r="E175" s="199" t="s">
        <v>1097</v>
      </c>
      <c r="F175" s="200">
        <v>43549</v>
      </c>
      <c r="G175" s="200">
        <v>43738</v>
      </c>
      <c r="H175" s="199">
        <v>193053</v>
      </c>
      <c r="I175" s="199">
        <v>193053</v>
      </c>
      <c r="J175" s="199">
        <v>0.71</v>
      </c>
      <c r="K175" s="199">
        <f t="shared" si="2"/>
        <v>137.07</v>
      </c>
    </row>
    <row r="176" spans="2:11" x14ac:dyDescent="0.25">
      <c r="B176" s="198">
        <v>144</v>
      </c>
      <c r="C176" s="199">
        <v>26931110</v>
      </c>
      <c r="D176" s="199" t="s">
        <v>1148</v>
      </c>
      <c r="E176" s="199" t="s">
        <v>1098</v>
      </c>
      <c r="F176" s="200">
        <v>43549</v>
      </c>
      <c r="G176" s="200">
        <v>43738</v>
      </c>
      <c r="H176" s="199">
        <v>776</v>
      </c>
      <c r="I176" s="199">
        <v>776</v>
      </c>
      <c r="J176" s="199">
        <v>0.71</v>
      </c>
      <c r="K176" s="199">
        <f t="shared" si="2"/>
        <v>0.55000000000000004</v>
      </c>
    </row>
    <row r="177" spans="2:11" x14ac:dyDescent="0.25">
      <c r="B177" s="198">
        <v>145</v>
      </c>
      <c r="C177" s="199">
        <v>26931110</v>
      </c>
      <c r="D177" s="199" t="s">
        <v>1148</v>
      </c>
      <c r="E177" s="199" t="s">
        <v>1099</v>
      </c>
      <c r="F177" s="200">
        <v>43549</v>
      </c>
      <c r="G177" s="200">
        <v>43738</v>
      </c>
      <c r="H177" s="199">
        <v>328966</v>
      </c>
      <c r="I177" s="199">
        <v>328966</v>
      </c>
      <c r="J177" s="199">
        <v>0.71</v>
      </c>
      <c r="K177" s="199">
        <f t="shared" si="2"/>
        <v>233.57</v>
      </c>
    </row>
    <row r="178" spans="2:11" x14ac:dyDescent="0.25">
      <c r="B178" s="198">
        <v>146</v>
      </c>
      <c r="C178" s="199">
        <v>26931110</v>
      </c>
      <c r="D178" s="199" t="s">
        <v>1148</v>
      </c>
      <c r="E178" s="199" t="s">
        <v>1100</v>
      </c>
      <c r="F178" s="200">
        <v>43549</v>
      </c>
      <c r="G178" s="200">
        <v>43738</v>
      </c>
      <c r="H178" s="199">
        <v>84309</v>
      </c>
      <c r="I178" s="199">
        <v>84309</v>
      </c>
      <c r="J178" s="199">
        <v>0.71</v>
      </c>
      <c r="K178" s="199">
        <f t="shared" si="2"/>
        <v>59.86</v>
      </c>
    </row>
    <row r="179" spans="2:11" x14ac:dyDescent="0.25">
      <c r="B179" s="198">
        <v>147</v>
      </c>
      <c r="C179" s="199">
        <v>26932826</v>
      </c>
      <c r="D179" s="199" t="s">
        <v>1149</v>
      </c>
      <c r="E179" s="199" t="s">
        <v>1102</v>
      </c>
      <c r="F179" s="200">
        <v>43586</v>
      </c>
      <c r="G179" s="200">
        <v>43738</v>
      </c>
      <c r="H179" s="199">
        <v>1529056</v>
      </c>
      <c r="I179" s="199">
        <v>1529056</v>
      </c>
      <c r="J179" s="199">
        <v>0.71</v>
      </c>
      <c r="K179" s="199">
        <f t="shared" si="2"/>
        <v>1085.6300000000001</v>
      </c>
    </row>
    <row r="180" spans="2:11" x14ac:dyDescent="0.25">
      <c r="B180" s="198">
        <v>148</v>
      </c>
      <c r="C180" s="199">
        <v>27060599</v>
      </c>
      <c r="D180" s="199" t="s">
        <v>1150</v>
      </c>
      <c r="E180" s="199" t="s">
        <v>1102</v>
      </c>
      <c r="F180" s="200">
        <v>43556</v>
      </c>
      <c r="G180" s="200">
        <v>43828</v>
      </c>
      <c r="H180" s="199">
        <v>107620</v>
      </c>
      <c r="I180" s="199">
        <v>107620</v>
      </c>
      <c r="J180" s="199">
        <v>0.71</v>
      </c>
      <c r="K180" s="199">
        <f t="shared" si="2"/>
        <v>76.41</v>
      </c>
    </row>
    <row r="181" spans="2:11" x14ac:dyDescent="0.25">
      <c r="B181" s="198">
        <v>149</v>
      </c>
      <c r="C181" s="199">
        <v>27079187</v>
      </c>
      <c r="D181" s="199" t="s">
        <v>1151</v>
      </c>
      <c r="E181" s="199" t="s">
        <v>1102</v>
      </c>
      <c r="F181" s="200">
        <v>43556</v>
      </c>
      <c r="G181" s="200">
        <v>43737</v>
      </c>
      <c r="H181" s="199">
        <v>409505</v>
      </c>
      <c r="I181" s="199">
        <v>409505</v>
      </c>
      <c r="J181" s="199">
        <v>0.71</v>
      </c>
      <c r="K181" s="199">
        <f t="shared" si="2"/>
        <v>290.75</v>
      </c>
    </row>
    <row r="182" spans="2:11" x14ac:dyDescent="0.25">
      <c r="B182" s="198">
        <v>150</v>
      </c>
      <c r="C182" s="199">
        <v>27079187</v>
      </c>
      <c r="D182" s="199" t="s">
        <v>1151</v>
      </c>
      <c r="E182" s="199" t="s">
        <v>1097</v>
      </c>
      <c r="F182" s="200">
        <v>43556</v>
      </c>
      <c r="G182" s="200">
        <v>43737</v>
      </c>
      <c r="H182" s="199">
        <v>9897</v>
      </c>
      <c r="I182" s="199">
        <v>9897</v>
      </c>
      <c r="J182" s="199">
        <v>0.71</v>
      </c>
      <c r="K182" s="199">
        <f t="shared" si="2"/>
        <v>7.03</v>
      </c>
    </row>
    <row r="183" spans="2:11" x14ac:dyDescent="0.25">
      <c r="B183" s="198">
        <v>151</v>
      </c>
      <c r="C183" s="199">
        <v>27079187</v>
      </c>
      <c r="D183" s="199" t="s">
        <v>1151</v>
      </c>
      <c r="E183" s="199" t="s">
        <v>1098</v>
      </c>
      <c r="F183" s="200">
        <v>43556</v>
      </c>
      <c r="G183" s="200">
        <v>43737</v>
      </c>
      <c r="H183" s="199">
        <v>59</v>
      </c>
      <c r="I183" s="199">
        <v>59</v>
      </c>
      <c r="J183" s="199">
        <v>0.71</v>
      </c>
      <c r="K183" s="199">
        <f t="shared" si="2"/>
        <v>0.04</v>
      </c>
    </row>
    <row r="184" spans="2:11" x14ac:dyDescent="0.25">
      <c r="B184" s="198">
        <v>152</v>
      </c>
      <c r="C184" s="199">
        <v>27079187</v>
      </c>
      <c r="D184" s="199" t="s">
        <v>1151</v>
      </c>
      <c r="E184" s="199" t="s">
        <v>1099</v>
      </c>
      <c r="F184" s="200">
        <v>43556</v>
      </c>
      <c r="G184" s="200">
        <v>43737</v>
      </c>
      <c r="H184" s="199">
        <v>22289</v>
      </c>
      <c r="I184" s="199">
        <v>22289</v>
      </c>
      <c r="J184" s="199">
        <v>0.71</v>
      </c>
      <c r="K184" s="199">
        <f t="shared" si="2"/>
        <v>15.83</v>
      </c>
    </row>
    <row r="185" spans="2:11" x14ac:dyDescent="0.25">
      <c r="B185" s="198">
        <v>153</v>
      </c>
      <c r="C185" s="199">
        <v>27079187</v>
      </c>
      <c r="D185" s="199" t="s">
        <v>1151</v>
      </c>
      <c r="E185" s="199" t="s">
        <v>1100</v>
      </c>
      <c r="F185" s="200">
        <v>43556</v>
      </c>
      <c r="G185" s="200">
        <v>43737</v>
      </c>
      <c r="H185" s="199">
        <v>5179</v>
      </c>
      <c r="I185" s="199">
        <v>5179</v>
      </c>
      <c r="J185" s="199">
        <v>0.71</v>
      </c>
      <c r="K185" s="199">
        <f t="shared" si="2"/>
        <v>3.68</v>
      </c>
    </row>
    <row r="186" spans="2:11" x14ac:dyDescent="0.25">
      <c r="B186" s="198">
        <v>154</v>
      </c>
      <c r="C186" s="199">
        <v>27127314</v>
      </c>
      <c r="D186" s="199" t="s">
        <v>1152</v>
      </c>
      <c r="E186" s="199" t="s">
        <v>1102</v>
      </c>
      <c r="F186" s="200">
        <v>43556</v>
      </c>
      <c r="G186" s="200">
        <v>43632</v>
      </c>
      <c r="H186" s="199">
        <v>172391</v>
      </c>
      <c r="I186" s="199">
        <v>172391</v>
      </c>
      <c r="J186" s="199">
        <v>0.71</v>
      </c>
      <c r="K186" s="199">
        <f t="shared" si="2"/>
        <v>122.4</v>
      </c>
    </row>
    <row r="187" spans="2:11" x14ac:dyDescent="0.25">
      <c r="B187" s="198">
        <v>155</v>
      </c>
      <c r="C187" s="199">
        <v>27127314</v>
      </c>
      <c r="D187" s="199" t="s">
        <v>1152</v>
      </c>
      <c r="E187" s="199" t="s">
        <v>1097</v>
      </c>
      <c r="F187" s="200">
        <v>43556</v>
      </c>
      <c r="G187" s="200">
        <v>43632</v>
      </c>
      <c r="H187" s="199">
        <v>56078</v>
      </c>
      <c r="I187" s="199">
        <v>56078</v>
      </c>
      <c r="J187" s="199">
        <v>0.71</v>
      </c>
      <c r="K187" s="199">
        <f t="shared" si="2"/>
        <v>39.82</v>
      </c>
    </row>
    <row r="188" spans="2:11" x14ac:dyDescent="0.25">
      <c r="B188" s="198">
        <v>156</v>
      </c>
      <c r="C188" s="199">
        <v>27127314</v>
      </c>
      <c r="D188" s="199" t="s">
        <v>1152</v>
      </c>
      <c r="E188" s="199" t="s">
        <v>1098</v>
      </c>
      <c r="F188" s="200">
        <v>43556</v>
      </c>
      <c r="G188" s="200">
        <v>43632</v>
      </c>
      <c r="H188" s="199">
        <v>359</v>
      </c>
      <c r="I188" s="199">
        <v>359</v>
      </c>
      <c r="J188" s="199">
        <v>0.71</v>
      </c>
      <c r="K188" s="199">
        <f t="shared" si="2"/>
        <v>0.25</v>
      </c>
    </row>
    <row r="189" spans="2:11" x14ac:dyDescent="0.25">
      <c r="B189" s="198">
        <v>157</v>
      </c>
      <c r="C189" s="199">
        <v>27127314</v>
      </c>
      <c r="D189" s="199" t="s">
        <v>1152</v>
      </c>
      <c r="E189" s="199" t="s">
        <v>1099</v>
      </c>
      <c r="F189" s="200">
        <v>43556</v>
      </c>
      <c r="G189" s="200">
        <v>43632</v>
      </c>
      <c r="H189" s="199">
        <v>110740</v>
      </c>
      <c r="I189" s="199">
        <v>110740</v>
      </c>
      <c r="J189" s="199">
        <v>0.71</v>
      </c>
      <c r="K189" s="199">
        <f t="shared" si="2"/>
        <v>78.63</v>
      </c>
    </row>
    <row r="190" spans="2:11" x14ac:dyDescent="0.25">
      <c r="B190" s="198">
        <v>158</v>
      </c>
      <c r="C190" s="199">
        <v>27127314</v>
      </c>
      <c r="D190" s="199" t="s">
        <v>1152</v>
      </c>
      <c r="E190" s="199" t="s">
        <v>1100</v>
      </c>
      <c r="F190" s="200">
        <v>43556</v>
      </c>
      <c r="G190" s="200">
        <v>43632</v>
      </c>
      <c r="H190" s="199">
        <v>27674</v>
      </c>
      <c r="I190" s="199">
        <v>27674</v>
      </c>
      <c r="J190" s="199">
        <v>0.71</v>
      </c>
      <c r="K190" s="199">
        <f t="shared" si="2"/>
        <v>19.649999999999999</v>
      </c>
    </row>
    <row r="191" spans="2:11" x14ac:dyDescent="0.25">
      <c r="B191" s="198">
        <v>159</v>
      </c>
      <c r="C191" s="199">
        <v>27265132</v>
      </c>
      <c r="D191" s="199" t="s">
        <v>1153</v>
      </c>
      <c r="E191" s="199" t="s">
        <v>1102</v>
      </c>
      <c r="F191" s="200">
        <v>43556</v>
      </c>
      <c r="G191" s="200">
        <v>43646</v>
      </c>
      <c r="H191" s="199">
        <v>435739</v>
      </c>
      <c r="I191" s="199">
        <v>435739</v>
      </c>
      <c r="J191" s="199">
        <v>0.71</v>
      </c>
      <c r="K191" s="199">
        <f t="shared" si="2"/>
        <v>309.37</v>
      </c>
    </row>
    <row r="192" spans="2:11" x14ac:dyDescent="0.25">
      <c r="B192" s="198">
        <v>160</v>
      </c>
      <c r="C192" s="199">
        <v>27481794</v>
      </c>
      <c r="D192" s="199" t="s">
        <v>1154</v>
      </c>
      <c r="E192" s="199" t="s">
        <v>1097</v>
      </c>
      <c r="F192" s="200">
        <v>43556</v>
      </c>
      <c r="G192" s="200">
        <v>43738</v>
      </c>
      <c r="H192" s="199">
        <v>40348</v>
      </c>
      <c r="I192" s="199">
        <v>40348</v>
      </c>
      <c r="J192" s="199">
        <v>0.71</v>
      </c>
      <c r="K192" s="199">
        <f t="shared" si="2"/>
        <v>28.65</v>
      </c>
    </row>
    <row r="193" spans="2:11" x14ac:dyDescent="0.25">
      <c r="B193" s="198">
        <v>161</v>
      </c>
      <c r="C193" s="199">
        <v>27481794</v>
      </c>
      <c r="D193" s="199" t="s">
        <v>1154</v>
      </c>
      <c r="E193" s="199" t="s">
        <v>1098</v>
      </c>
      <c r="F193" s="200">
        <v>43556</v>
      </c>
      <c r="G193" s="200">
        <v>43738</v>
      </c>
      <c r="H193" s="199">
        <v>123</v>
      </c>
      <c r="I193" s="199">
        <v>123</v>
      </c>
      <c r="J193" s="199">
        <v>0.71</v>
      </c>
      <c r="K193" s="199">
        <f t="shared" si="2"/>
        <v>0.09</v>
      </c>
    </row>
    <row r="194" spans="2:11" x14ac:dyDescent="0.25">
      <c r="B194" s="198">
        <v>162</v>
      </c>
      <c r="C194" s="199">
        <v>27481794</v>
      </c>
      <c r="D194" s="199" t="s">
        <v>1154</v>
      </c>
      <c r="E194" s="199" t="s">
        <v>1099</v>
      </c>
      <c r="F194" s="200">
        <v>43556</v>
      </c>
      <c r="G194" s="200">
        <v>43738</v>
      </c>
      <c r="H194" s="199">
        <v>44170</v>
      </c>
      <c r="I194" s="199">
        <v>44170</v>
      </c>
      <c r="J194" s="199">
        <v>0.71</v>
      </c>
      <c r="K194" s="199">
        <f t="shared" si="2"/>
        <v>31.36</v>
      </c>
    </row>
    <row r="195" spans="2:11" x14ac:dyDescent="0.25">
      <c r="B195" s="198">
        <v>163</v>
      </c>
      <c r="C195" s="199">
        <v>27481794</v>
      </c>
      <c r="D195" s="199" t="s">
        <v>1154</v>
      </c>
      <c r="E195" s="199" t="s">
        <v>1100</v>
      </c>
      <c r="F195" s="200">
        <v>43556</v>
      </c>
      <c r="G195" s="200">
        <v>43738</v>
      </c>
      <c r="H195" s="199">
        <v>3303</v>
      </c>
      <c r="I195" s="199">
        <v>3303</v>
      </c>
      <c r="J195" s="199">
        <v>0.71</v>
      </c>
      <c r="K195" s="199">
        <f t="shared" si="2"/>
        <v>2.35</v>
      </c>
    </row>
    <row r="196" spans="2:11" x14ac:dyDescent="0.25">
      <c r="B196" s="198">
        <v>164</v>
      </c>
      <c r="C196" s="199">
        <v>27491484</v>
      </c>
      <c r="D196" s="199" t="s">
        <v>1155</v>
      </c>
      <c r="E196" s="199" t="s">
        <v>1102</v>
      </c>
      <c r="F196" s="200">
        <v>43378</v>
      </c>
      <c r="G196" s="200">
        <v>43646</v>
      </c>
      <c r="H196" s="199">
        <v>157859</v>
      </c>
      <c r="I196" s="199">
        <v>157859</v>
      </c>
      <c r="J196" s="199">
        <v>0.71</v>
      </c>
      <c r="K196" s="199">
        <f t="shared" si="2"/>
        <v>112.08</v>
      </c>
    </row>
    <row r="197" spans="2:11" x14ac:dyDescent="0.25">
      <c r="B197" s="198">
        <v>165</v>
      </c>
      <c r="C197" s="199">
        <v>27493201</v>
      </c>
      <c r="D197" s="199" t="s">
        <v>1156</v>
      </c>
      <c r="E197" s="199" t="s">
        <v>1102</v>
      </c>
      <c r="F197" s="200">
        <v>43556</v>
      </c>
      <c r="G197" s="200">
        <v>43646</v>
      </c>
      <c r="H197" s="199">
        <v>827567</v>
      </c>
      <c r="I197" s="199">
        <v>827567</v>
      </c>
      <c r="J197" s="199">
        <v>0.71</v>
      </c>
      <c r="K197" s="199">
        <f t="shared" si="2"/>
        <v>587.57000000000005</v>
      </c>
    </row>
    <row r="198" spans="2:11" x14ac:dyDescent="0.25">
      <c r="B198" s="198">
        <v>166</v>
      </c>
      <c r="C198" s="199">
        <v>27493569</v>
      </c>
      <c r="D198" s="199" t="s">
        <v>1157</v>
      </c>
      <c r="E198" s="199" t="s">
        <v>1102</v>
      </c>
      <c r="F198" s="200">
        <v>43556</v>
      </c>
      <c r="G198" s="200">
        <v>43646</v>
      </c>
      <c r="H198" s="199">
        <v>131062</v>
      </c>
      <c r="I198" s="199">
        <v>131062</v>
      </c>
      <c r="J198" s="199">
        <v>0.71</v>
      </c>
      <c r="K198" s="199">
        <f t="shared" si="2"/>
        <v>93.05</v>
      </c>
    </row>
    <row r="199" spans="2:11" x14ac:dyDescent="0.25">
      <c r="B199" s="198">
        <v>167</v>
      </c>
      <c r="C199" s="199">
        <v>27496874</v>
      </c>
      <c r="D199" s="199" t="s">
        <v>1158</v>
      </c>
      <c r="E199" s="199" t="s">
        <v>1102</v>
      </c>
      <c r="F199" s="200">
        <v>43563</v>
      </c>
      <c r="G199" s="200">
        <v>43737</v>
      </c>
      <c r="H199" s="199">
        <v>2673229</v>
      </c>
      <c r="I199" s="199">
        <v>2673229</v>
      </c>
      <c r="J199" s="199">
        <v>0.71</v>
      </c>
      <c r="K199" s="199">
        <f t="shared" si="2"/>
        <v>1897.99</v>
      </c>
    </row>
    <row r="200" spans="2:11" x14ac:dyDescent="0.25">
      <c r="B200" s="198">
        <v>168</v>
      </c>
      <c r="C200" s="199">
        <v>27514634</v>
      </c>
      <c r="D200" s="199" t="s">
        <v>1159</v>
      </c>
      <c r="E200" s="199" t="s">
        <v>1102</v>
      </c>
      <c r="F200" s="200">
        <v>43556</v>
      </c>
      <c r="G200" s="200">
        <v>43737</v>
      </c>
      <c r="H200" s="199">
        <v>467824</v>
      </c>
      <c r="I200" s="199">
        <v>467824</v>
      </c>
      <c r="J200" s="199">
        <v>0.71</v>
      </c>
      <c r="K200" s="199">
        <f t="shared" si="2"/>
        <v>332.16</v>
      </c>
    </row>
    <row r="201" spans="2:11" x14ac:dyDescent="0.25">
      <c r="B201" s="198">
        <v>169</v>
      </c>
      <c r="C201" s="199">
        <v>27547770</v>
      </c>
      <c r="D201" s="199" t="s">
        <v>1160</v>
      </c>
      <c r="E201" s="199" t="s">
        <v>1102</v>
      </c>
      <c r="F201" s="200">
        <v>43556</v>
      </c>
      <c r="G201" s="200">
        <v>43738</v>
      </c>
      <c r="H201" s="199">
        <v>50718</v>
      </c>
      <c r="I201" s="199">
        <v>50718</v>
      </c>
      <c r="J201" s="199">
        <v>0.71</v>
      </c>
      <c r="K201" s="199">
        <f t="shared" si="2"/>
        <v>36.01</v>
      </c>
    </row>
    <row r="202" spans="2:11" x14ac:dyDescent="0.25">
      <c r="B202" s="198">
        <v>170</v>
      </c>
      <c r="C202" s="199">
        <v>27547770</v>
      </c>
      <c r="D202" s="199" t="s">
        <v>1160</v>
      </c>
      <c r="E202" s="199" t="s">
        <v>1097</v>
      </c>
      <c r="F202" s="200">
        <v>43556</v>
      </c>
      <c r="G202" s="200">
        <v>43738</v>
      </c>
      <c r="H202" s="199">
        <v>63808</v>
      </c>
      <c r="I202" s="199">
        <v>63808</v>
      </c>
      <c r="J202" s="199">
        <v>0.71</v>
      </c>
      <c r="K202" s="199">
        <f t="shared" si="2"/>
        <v>45.3</v>
      </c>
    </row>
    <row r="203" spans="2:11" x14ac:dyDescent="0.25">
      <c r="B203" s="198">
        <v>171</v>
      </c>
      <c r="C203" s="199">
        <v>27547770</v>
      </c>
      <c r="D203" s="199" t="s">
        <v>1160</v>
      </c>
      <c r="E203" s="199" t="s">
        <v>1098</v>
      </c>
      <c r="F203" s="200">
        <v>43556</v>
      </c>
      <c r="G203" s="200">
        <v>43738</v>
      </c>
      <c r="H203" s="199">
        <v>443</v>
      </c>
      <c r="I203" s="199">
        <v>443</v>
      </c>
      <c r="J203" s="199">
        <v>0.71</v>
      </c>
      <c r="K203" s="199">
        <f t="shared" si="2"/>
        <v>0.31</v>
      </c>
    </row>
    <row r="204" spans="2:11" x14ac:dyDescent="0.25">
      <c r="B204" s="198">
        <v>172</v>
      </c>
      <c r="C204" s="199">
        <v>27547770</v>
      </c>
      <c r="D204" s="199" t="s">
        <v>1160</v>
      </c>
      <c r="E204" s="199" t="s">
        <v>1099</v>
      </c>
      <c r="F204" s="200">
        <v>43556</v>
      </c>
      <c r="G204" s="200">
        <v>43738</v>
      </c>
      <c r="H204" s="199">
        <v>101720</v>
      </c>
      <c r="I204" s="199">
        <v>101720</v>
      </c>
      <c r="J204" s="199">
        <v>0.71</v>
      </c>
      <c r="K204" s="199">
        <f t="shared" si="2"/>
        <v>72.22</v>
      </c>
    </row>
    <row r="205" spans="2:11" x14ac:dyDescent="0.25">
      <c r="B205" s="198">
        <v>173</v>
      </c>
      <c r="C205" s="199">
        <v>27547770</v>
      </c>
      <c r="D205" s="199" t="s">
        <v>1160</v>
      </c>
      <c r="E205" s="199" t="s">
        <v>1100</v>
      </c>
      <c r="F205" s="200">
        <v>43556</v>
      </c>
      <c r="G205" s="200">
        <v>43738</v>
      </c>
      <c r="H205" s="199">
        <v>35987</v>
      </c>
      <c r="I205" s="199">
        <v>35987</v>
      </c>
      <c r="J205" s="199">
        <v>0.71</v>
      </c>
      <c r="K205" s="199">
        <f t="shared" si="2"/>
        <v>25.55</v>
      </c>
    </row>
    <row r="206" spans="2:11" x14ac:dyDescent="0.25">
      <c r="B206" s="198">
        <v>174</v>
      </c>
      <c r="C206" s="199">
        <v>27547770</v>
      </c>
      <c r="D206" s="199" t="s">
        <v>1160</v>
      </c>
      <c r="E206" s="199" t="s">
        <v>1112</v>
      </c>
      <c r="F206" s="200">
        <v>43556</v>
      </c>
      <c r="G206" s="200">
        <v>43738</v>
      </c>
      <c r="H206" s="199">
        <v>766</v>
      </c>
      <c r="I206" s="199">
        <v>766</v>
      </c>
      <c r="J206" s="199">
        <v>0.71</v>
      </c>
      <c r="K206" s="199">
        <f t="shared" si="2"/>
        <v>0.54</v>
      </c>
    </row>
    <row r="207" spans="2:11" x14ac:dyDescent="0.25">
      <c r="B207" s="198">
        <v>175</v>
      </c>
      <c r="C207" s="199">
        <v>27547770</v>
      </c>
      <c r="D207" s="199" t="s">
        <v>1160</v>
      </c>
      <c r="E207" s="199" t="s">
        <v>1113</v>
      </c>
      <c r="F207" s="200">
        <v>43556</v>
      </c>
      <c r="G207" s="200">
        <v>43738</v>
      </c>
      <c r="H207" s="199">
        <v>106290</v>
      </c>
      <c r="I207" s="199">
        <v>106290</v>
      </c>
      <c r="J207" s="199">
        <v>0.71</v>
      </c>
      <c r="K207" s="199">
        <f t="shared" si="2"/>
        <v>75.47</v>
      </c>
    </row>
    <row r="208" spans="2:11" x14ac:dyDescent="0.25">
      <c r="B208" s="198">
        <v>176</v>
      </c>
      <c r="C208" s="199">
        <v>27548376</v>
      </c>
      <c r="D208" s="199" t="s">
        <v>1161</v>
      </c>
      <c r="E208" s="199" t="s">
        <v>1102</v>
      </c>
      <c r="F208" s="200">
        <v>43556</v>
      </c>
      <c r="G208" s="200">
        <v>43730</v>
      </c>
      <c r="H208" s="199">
        <v>8191</v>
      </c>
      <c r="I208" s="199">
        <v>8191</v>
      </c>
      <c r="J208" s="199">
        <v>0.71</v>
      </c>
      <c r="K208" s="199">
        <f t="shared" si="2"/>
        <v>5.82</v>
      </c>
    </row>
    <row r="209" spans="2:11" x14ac:dyDescent="0.25">
      <c r="B209" s="198">
        <v>177</v>
      </c>
      <c r="C209" s="199">
        <v>27553447</v>
      </c>
      <c r="D209" s="199" t="s">
        <v>1162</v>
      </c>
      <c r="E209" s="199" t="s">
        <v>1102</v>
      </c>
      <c r="F209" s="200">
        <v>43107</v>
      </c>
      <c r="G209" s="200">
        <v>43646</v>
      </c>
      <c r="H209" s="199">
        <v>753</v>
      </c>
      <c r="I209" s="199">
        <v>753</v>
      </c>
      <c r="J209" s="199">
        <v>0.71</v>
      </c>
      <c r="K209" s="199">
        <f t="shared" si="2"/>
        <v>0.53</v>
      </c>
    </row>
    <row r="210" spans="2:11" x14ac:dyDescent="0.25">
      <c r="B210" s="198">
        <v>178</v>
      </c>
      <c r="C210" s="199">
        <v>27555134</v>
      </c>
      <c r="D210" s="199" t="s">
        <v>1163</v>
      </c>
      <c r="E210" s="199" t="s">
        <v>1102</v>
      </c>
      <c r="F210" s="200">
        <v>43465</v>
      </c>
      <c r="G210" s="200">
        <v>43646</v>
      </c>
      <c r="H210" s="199">
        <v>142</v>
      </c>
      <c r="I210" s="199">
        <v>142</v>
      </c>
      <c r="J210" s="199">
        <v>0.71</v>
      </c>
      <c r="K210" s="199">
        <f t="shared" si="2"/>
        <v>0.1</v>
      </c>
    </row>
    <row r="211" spans="2:11" x14ac:dyDescent="0.25">
      <c r="B211" s="198">
        <v>179</v>
      </c>
      <c r="C211" s="199">
        <v>27556432</v>
      </c>
      <c r="D211" s="199" t="s">
        <v>1164</v>
      </c>
      <c r="E211" s="199" t="s">
        <v>1102</v>
      </c>
      <c r="F211" s="200">
        <v>43577</v>
      </c>
      <c r="G211" s="200">
        <v>43604</v>
      </c>
      <c r="H211" s="199">
        <v>140730</v>
      </c>
      <c r="I211" s="199">
        <v>140730</v>
      </c>
      <c r="J211" s="199">
        <v>0.71</v>
      </c>
      <c r="K211" s="199">
        <f t="shared" si="2"/>
        <v>99.92</v>
      </c>
    </row>
    <row r="212" spans="2:11" x14ac:dyDescent="0.25">
      <c r="B212" s="198">
        <v>180</v>
      </c>
      <c r="C212" s="199">
        <v>27569438</v>
      </c>
      <c r="D212" s="199" t="s">
        <v>1165</v>
      </c>
      <c r="E212" s="199" t="s">
        <v>1102</v>
      </c>
      <c r="F212" s="200">
        <v>43556</v>
      </c>
      <c r="G212" s="200">
        <v>43738</v>
      </c>
      <c r="H212" s="199">
        <v>296506</v>
      </c>
      <c r="I212" s="199">
        <v>296506</v>
      </c>
      <c r="J212" s="199">
        <v>0.71</v>
      </c>
      <c r="K212" s="199">
        <f t="shared" si="2"/>
        <v>210.52</v>
      </c>
    </row>
    <row r="213" spans="2:11" x14ac:dyDescent="0.25">
      <c r="B213" s="198">
        <v>181</v>
      </c>
      <c r="C213" s="199">
        <v>27569438</v>
      </c>
      <c r="D213" s="199" t="s">
        <v>1165</v>
      </c>
      <c r="E213" s="199" t="s">
        <v>1097</v>
      </c>
      <c r="F213" s="200">
        <v>43556</v>
      </c>
      <c r="G213" s="200">
        <v>43738</v>
      </c>
      <c r="H213" s="199">
        <v>194353</v>
      </c>
      <c r="I213" s="199">
        <v>194353</v>
      </c>
      <c r="J213" s="199">
        <v>0.71</v>
      </c>
      <c r="K213" s="199">
        <f t="shared" si="2"/>
        <v>137.99</v>
      </c>
    </row>
    <row r="214" spans="2:11" x14ac:dyDescent="0.25">
      <c r="B214" s="198">
        <v>182</v>
      </c>
      <c r="C214" s="199">
        <v>27569438</v>
      </c>
      <c r="D214" s="199" t="s">
        <v>1165</v>
      </c>
      <c r="E214" s="199" t="s">
        <v>1098</v>
      </c>
      <c r="F214" s="200">
        <v>43556</v>
      </c>
      <c r="G214" s="200">
        <v>43738</v>
      </c>
      <c r="H214" s="199">
        <v>1184</v>
      </c>
      <c r="I214" s="199">
        <v>1184</v>
      </c>
      <c r="J214" s="199">
        <v>0.71</v>
      </c>
      <c r="K214" s="199">
        <f t="shared" si="2"/>
        <v>0.84</v>
      </c>
    </row>
    <row r="215" spans="2:11" x14ac:dyDescent="0.25">
      <c r="B215" s="198">
        <v>183</v>
      </c>
      <c r="C215" s="199">
        <v>27569438</v>
      </c>
      <c r="D215" s="199" t="s">
        <v>1165</v>
      </c>
      <c r="E215" s="199" t="s">
        <v>1099</v>
      </c>
      <c r="F215" s="200">
        <v>43556</v>
      </c>
      <c r="G215" s="200">
        <v>43738</v>
      </c>
      <c r="H215" s="199">
        <v>280245</v>
      </c>
      <c r="I215" s="199">
        <v>280245</v>
      </c>
      <c r="J215" s="199">
        <v>0.71</v>
      </c>
      <c r="K215" s="199">
        <f t="shared" si="2"/>
        <v>198.97</v>
      </c>
    </row>
    <row r="216" spans="2:11" x14ac:dyDescent="0.25">
      <c r="B216" s="198">
        <v>184</v>
      </c>
      <c r="C216" s="199">
        <v>27569438</v>
      </c>
      <c r="D216" s="199" t="s">
        <v>1165</v>
      </c>
      <c r="E216" s="199" t="s">
        <v>1100</v>
      </c>
      <c r="F216" s="200">
        <v>43556</v>
      </c>
      <c r="G216" s="200">
        <v>43738</v>
      </c>
      <c r="H216" s="199">
        <v>101230</v>
      </c>
      <c r="I216" s="199">
        <v>101230</v>
      </c>
      <c r="J216" s="199">
        <v>0.71</v>
      </c>
      <c r="K216" s="199">
        <f t="shared" si="2"/>
        <v>71.87</v>
      </c>
    </row>
    <row r="217" spans="2:11" x14ac:dyDescent="0.25">
      <c r="B217" s="198">
        <v>185</v>
      </c>
      <c r="C217" s="199">
        <v>27569438</v>
      </c>
      <c r="D217" s="199" t="s">
        <v>1165</v>
      </c>
      <c r="E217" s="199" t="s">
        <v>1112</v>
      </c>
      <c r="F217" s="200">
        <v>43556</v>
      </c>
      <c r="G217" s="200">
        <v>43738</v>
      </c>
      <c r="H217" s="199">
        <v>182078</v>
      </c>
      <c r="I217" s="199">
        <v>182078</v>
      </c>
      <c r="J217" s="199">
        <v>0.71</v>
      </c>
      <c r="K217" s="199">
        <f t="shared" si="2"/>
        <v>129.28</v>
      </c>
    </row>
    <row r="218" spans="2:11" x14ac:dyDescent="0.25">
      <c r="B218" s="198">
        <v>186</v>
      </c>
      <c r="C218" s="199">
        <v>27569438</v>
      </c>
      <c r="D218" s="199" t="s">
        <v>1165</v>
      </c>
      <c r="E218" s="199" t="s">
        <v>1113</v>
      </c>
      <c r="F218" s="200">
        <v>43556</v>
      </c>
      <c r="G218" s="200">
        <v>43738</v>
      </c>
      <c r="H218" s="199">
        <v>372072</v>
      </c>
      <c r="I218" s="199">
        <v>372072</v>
      </c>
      <c r="J218" s="199">
        <v>0.71</v>
      </c>
      <c r="K218" s="199">
        <f t="shared" si="2"/>
        <v>264.17</v>
      </c>
    </row>
    <row r="219" spans="2:11" x14ac:dyDescent="0.25">
      <c r="B219" s="198">
        <v>187</v>
      </c>
      <c r="C219" s="199">
        <v>27569903</v>
      </c>
      <c r="D219" s="199" t="s">
        <v>1166</v>
      </c>
      <c r="E219" s="199" t="s">
        <v>1102</v>
      </c>
      <c r="F219" s="200">
        <v>43573</v>
      </c>
      <c r="G219" s="200">
        <v>43730</v>
      </c>
      <c r="H219" s="199">
        <v>273</v>
      </c>
      <c r="I219" s="199">
        <v>273</v>
      </c>
      <c r="J219" s="199">
        <v>0.71</v>
      </c>
      <c r="K219" s="199">
        <f t="shared" si="2"/>
        <v>0.19</v>
      </c>
    </row>
    <row r="220" spans="2:11" x14ac:dyDescent="0.25">
      <c r="B220" s="198">
        <v>188</v>
      </c>
      <c r="C220" s="199">
        <v>27573100</v>
      </c>
      <c r="D220" s="199" t="s">
        <v>1167</v>
      </c>
      <c r="E220" s="199" t="s">
        <v>1102</v>
      </c>
      <c r="F220" s="200">
        <v>43556</v>
      </c>
      <c r="G220" s="200">
        <v>43646</v>
      </c>
      <c r="H220" s="199">
        <v>28982</v>
      </c>
      <c r="I220" s="199">
        <v>28982</v>
      </c>
      <c r="J220" s="199">
        <v>0.71</v>
      </c>
      <c r="K220" s="199">
        <f t="shared" si="2"/>
        <v>20.58</v>
      </c>
    </row>
    <row r="221" spans="2:11" x14ac:dyDescent="0.25">
      <c r="B221" s="198">
        <v>189</v>
      </c>
      <c r="C221" s="199">
        <v>27578218</v>
      </c>
      <c r="D221" s="199" t="s">
        <v>1168</v>
      </c>
      <c r="E221" s="199" t="s">
        <v>1102</v>
      </c>
      <c r="F221" s="200">
        <v>43466</v>
      </c>
      <c r="G221" s="200">
        <v>43646</v>
      </c>
      <c r="H221" s="199">
        <v>66867</v>
      </c>
      <c r="I221" s="199">
        <v>66867</v>
      </c>
      <c r="J221" s="199">
        <v>0.71</v>
      </c>
      <c r="K221" s="199">
        <f t="shared" si="2"/>
        <v>47.48</v>
      </c>
    </row>
    <row r="222" spans="2:11" x14ac:dyDescent="0.25">
      <c r="B222" s="198">
        <v>190</v>
      </c>
      <c r="C222" s="199">
        <v>27587873</v>
      </c>
      <c r="D222" s="199" t="s">
        <v>1169</v>
      </c>
      <c r="E222" s="199" t="s">
        <v>1112</v>
      </c>
      <c r="F222" s="200">
        <v>43559</v>
      </c>
      <c r="G222" s="200">
        <v>43616</v>
      </c>
      <c r="H222" s="199">
        <v>143900</v>
      </c>
      <c r="I222" s="199">
        <v>143900</v>
      </c>
      <c r="J222" s="199">
        <v>0.71</v>
      </c>
      <c r="K222" s="199">
        <f t="shared" si="2"/>
        <v>102.17</v>
      </c>
    </row>
    <row r="223" spans="2:11" x14ac:dyDescent="0.25">
      <c r="B223" s="198">
        <v>191</v>
      </c>
      <c r="C223" s="199">
        <v>27587873</v>
      </c>
      <c r="D223" s="199" t="s">
        <v>1169</v>
      </c>
      <c r="E223" s="199" t="s">
        <v>1113</v>
      </c>
      <c r="F223" s="200">
        <v>43559</v>
      </c>
      <c r="G223" s="200">
        <v>43616</v>
      </c>
      <c r="H223" s="199">
        <v>293375</v>
      </c>
      <c r="I223" s="199">
        <v>293375</v>
      </c>
      <c r="J223" s="199">
        <v>0.71</v>
      </c>
      <c r="K223" s="199">
        <f t="shared" si="2"/>
        <v>208.3</v>
      </c>
    </row>
    <row r="224" spans="2:11" x14ac:dyDescent="0.25">
      <c r="B224" s="198">
        <v>192</v>
      </c>
      <c r="C224" s="199">
        <v>27605072</v>
      </c>
      <c r="D224" s="199" t="s">
        <v>1170</v>
      </c>
      <c r="E224" s="199" t="s">
        <v>1102</v>
      </c>
      <c r="F224" s="200">
        <v>43402</v>
      </c>
      <c r="G224" s="200">
        <v>43738</v>
      </c>
      <c r="H224" s="199">
        <v>100646</v>
      </c>
      <c r="I224" s="199">
        <v>100646</v>
      </c>
      <c r="J224" s="199">
        <v>0.71</v>
      </c>
      <c r="K224" s="199">
        <f t="shared" ref="K224:K287" si="3">ROUND(I224*(J224/1000),2)</f>
        <v>71.459999999999994</v>
      </c>
    </row>
    <row r="225" spans="2:11" x14ac:dyDescent="0.25">
      <c r="B225" s="198">
        <v>193</v>
      </c>
      <c r="C225" s="199">
        <v>27605072</v>
      </c>
      <c r="D225" s="199" t="s">
        <v>1170</v>
      </c>
      <c r="E225" s="199" t="s">
        <v>1097</v>
      </c>
      <c r="F225" s="200">
        <v>43402</v>
      </c>
      <c r="G225" s="200">
        <v>43738</v>
      </c>
      <c r="H225" s="199">
        <v>215163</v>
      </c>
      <c r="I225" s="199">
        <v>215163</v>
      </c>
      <c r="J225" s="199">
        <v>0.71</v>
      </c>
      <c r="K225" s="199">
        <f t="shared" si="3"/>
        <v>152.77000000000001</v>
      </c>
    </row>
    <row r="226" spans="2:11" x14ac:dyDescent="0.25">
      <c r="B226" s="198">
        <v>194</v>
      </c>
      <c r="C226" s="199">
        <v>27605072</v>
      </c>
      <c r="D226" s="199" t="s">
        <v>1170</v>
      </c>
      <c r="E226" s="199" t="s">
        <v>1098</v>
      </c>
      <c r="F226" s="200">
        <v>43402</v>
      </c>
      <c r="G226" s="200">
        <v>43738</v>
      </c>
      <c r="H226" s="199">
        <v>1234</v>
      </c>
      <c r="I226" s="199">
        <v>1234</v>
      </c>
      <c r="J226" s="199">
        <v>0.71</v>
      </c>
      <c r="K226" s="199">
        <f t="shared" si="3"/>
        <v>0.88</v>
      </c>
    </row>
    <row r="227" spans="2:11" x14ac:dyDescent="0.25">
      <c r="B227" s="198">
        <v>195</v>
      </c>
      <c r="C227" s="199">
        <v>27605072</v>
      </c>
      <c r="D227" s="199" t="s">
        <v>1170</v>
      </c>
      <c r="E227" s="199" t="s">
        <v>1099</v>
      </c>
      <c r="F227" s="200">
        <v>43402</v>
      </c>
      <c r="G227" s="200">
        <v>43738</v>
      </c>
      <c r="H227" s="199">
        <v>411590</v>
      </c>
      <c r="I227" s="199">
        <v>411590</v>
      </c>
      <c r="J227" s="199">
        <v>0.71</v>
      </c>
      <c r="K227" s="199">
        <f t="shared" si="3"/>
        <v>292.23</v>
      </c>
    </row>
    <row r="228" spans="2:11" x14ac:dyDescent="0.25">
      <c r="B228" s="198">
        <v>196</v>
      </c>
      <c r="C228" s="199">
        <v>27605072</v>
      </c>
      <c r="D228" s="199" t="s">
        <v>1170</v>
      </c>
      <c r="E228" s="199" t="s">
        <v>1100</v>
      </c>
      <c r="F228" s="200">
        <v>43402</v>
      </c>
      <c r="G228" s="200">
        <v>43738</v>
      </c>
      <c r="H228" s="199">
        <v>110768</v>
      </c>
      <c r="I228" s="199">
        <v>110768</v>
      </c>
      <c r="J228" s="199">
        <v>0.71</v>
      </c>
      <c r="K228" s="199">
        <f t="shared" si="3"/>
        <v>78.650000000000006</v>
      </c>
    </row>
    <row r="229" spans="2:11" x14ac:dyDescent="0.25">
      <c r="B229" s="198">
        <v>197</v>
      </c>
      <c r="C229" s="199">
        <v>27638725</v>
      </c>
      <c r="D229" s="199" t="s">
        <v>1171</v>
      </c>
      <c r="E229" s="199" t="s">
        <v>1102</v>
      </c>
      <c r="F229" s="200">
        <v>43561</v>
      </c>
      <c r="G229" s="200">
        <v>43737</v>
      </c>
      <c r="H229" s="199">
        <v>1760012</v>
      </c>
      <c r="I229" s="199">
        <v>1760012</v>
      </c>
      <c r="J229" s="199">
        <v>0.71</v>
      </c>
      <c r="K229" s="199">
        <f t="shared" si="3"/>
        <v>1249.6099999999999</v>
      </c>
    </row>
    <row r="230" spans="2:11" x14ac:dyDescent="0.25">
      <c r="B230" s="198">
        <v>198</v>
      </c>
      <c r="C230" s="199">
        <v>27638725</v>
      </c>
      <c r="D230" s="199" t="s">
        <v>1171</v>
      </c>
      <c r="E230" s="199" t="s">
        <v>1097</v>
      </c>
      <c r="F230" s="200">
        <v>43561</v>
      </c>
      <c r="G230" s="200">
        <v>43737</v>
      </c>
      <c r="H230" s="199">
        <v>49352</v>
      </c>
      <c r="I230" s="199">
        <v>49352</v>
      </c>
      <c r="J230" s="199">
        <v>0.71</v>
      </c>
      <c r="K230" s="199">
        <f t="shared" si="3"/>
        <v>35.04</v>
      </c>
    </row>
    <row r="231" spans="2:11" x14ac:dyDescent="0.25">
      <c r="B231" s="198">
        <v>199</v>
      </c>
      <c r="C231" s="199">
        <v>27638725</v>
      </c>
      <c r="D231" s="199" t="s">
        <v>1171</v>
      </c>
      <c r="E231" s="199" t="s">
        <v>1098</v>
      </c>
      <c r="F231" s="200">
        <v>43561</v>
      </c>
      <c r="G231" s="200">
        <v>43737</v>
      </c>
      <c r="H231" s="199">
        <v>280</v>
      </c>
      <c r="I231" s="199">
        <v>280</v>
      </c>
      <c r="J231" s="199">
        <v>0.71</v>
      </c>
      <c r="K231" s="199">
        <f t="shared" si="3"/>
        <v>0.2</v>
      </c>
    </row>
    <row r="232" spans="2:11" x14ac:dyDescent="0.25">
      <c r="B232" s="198">
        <v>200</v>
      </c>
      <c r="C232" s="199">
        <v>27638725</v>
      </c>
      <c r="D232" s="199" t="s">
        <v>1171</v>
      </c>
      <c r="E232" s="199" t="s">
        <v>1099</v>
      </c>
      <c r="F232" s="200">
        <v>43561</v>
      </c>
      <c r="G232" s="200">
        <v>43737</v>
      </c>
      <c r="H232" s="199">
        <v>92303</v>
      </c>
      <c r="I232" s="199">
        <v>92303</v>
      </c>
      <c r="J232" s="199">
        <v>0.71</v>
      </c>
      <c r="K232" s="199">
        <f t="shared" si="3"/>
        <v>65.540000000000006</v>
      </c>
    </row>
    <row r="233" spans="2:11" x14ac:dyDescent="0.25">
      <c r="B233" s="198">
        <v>201</v>
      </c>
      <c r="C233" s="199">
        <v>27638725</v>
      </c>
      <c r="D233" s="199" t="s">
        <v>1171</v>
      </c>
      <c r="E233" s="199" t="s">
        <v>1100</v>
      </c>
      <c r="F233" s="200">
        <v>43561</v>
      </c>
      <c r="G233" s="200">
        <v>43737</v>
      </c>
      <c r="H233" s="199">
        <v>24614</v>
      </c>
      <c r="I233" s="199">
        <v>24614</v>
      </c>
      <c r="J233" s="199">
        <v>0.71</v>
      </c>
      <c r="K233" s="199">
        <f t="shared" si="3"/>
        <v>17.48</v>
      </c>
    </row>
    <row r="234" spans="2:11" x14ac:dyDescent="0.25">
      <c r="B234" s="198">
        <v>202</v>
      </c>
      <c r="C234" s="199">
        <v>27640739</v>
      </c>
      <c r="D234" s="199" t="s">
        <v>1172</v>
      </c>
      <c r="E234" s="199" t="s">
        <v>1102</v>
      </c>
      <c r="F234" s="200">
        <v>43570</v>
      </c>
      <c r="G234" s="200">
        <v>43644</v>
      </c>
      <c r="H234" s="199">
        <v>351685</v>
      </c>
      <c r="I234" s="199">
        <v>351685</v>
      </c>
      <c r="J234" s="199">
        <v>0.71</v>
      </c>
      <c r="K234" s="199">
        <f t="shared" si="3"/>
        <v>249.7</v>
      </c>
    </row>
    <row r="235" spans="2:11" x14ac:dyDescent="0.25">
      <c r="B235" s="198">
        <v>203</v>
      </c>
      <c r="C235" s="199">
        <v>27647967</v>
      </c>
      <c r="D235" s="199" t="s">
        <v>1173</v>
      </c>
      <c r="E235" s="199" t="s">
        <v>1102</v>
      </c>
      <c r="F235" s="200">
        <v>43556</v>
      </c>
      <c r="G235" s="200">
        <v>43646</v>
      </c>
      <c r="H235" s="199">
        <v>846646</v>
      </c>
      <c r="I235" s="199">
        <v>846646</v>
      </c>
      <c r="J235" s="199">
        <v>0.71</v>
      </c>
      <c r="K235" s="199">
        <f t="shared" si="3"/>
        <v>601.12</v>
      </c>
    </row>
    <row r="236" spans="2:11" x14ac:dyDescent="0.25">
      <c r="B236" s="198">
        <v>204</v>
      </c>
      <c r="C236" s="199">
        <v>27649920</v>
      </c>
      <c r="D236" s="199" t="s">
        <v>1174</v>
      </c>
      <c r="E236" s="199" t="s">
        <v>1102</v>
      </c>
      <c r="F236" s="200">
        <v>43556</v>
      </c>
      <c r="G236" s="200">
        <v>43646</v>
      </c>
      <c r="H236" s="199">
        <v>3618</v>
      </c>
      <c r="I236" s="199">
        <v>3618</v>
      </c>
      <c r="J236" s="199">
        <v>0.71</v>
      </c>
      <c r="K236" s="199">
        <f t="shared" si="3"/>
        <v>2.57</v>
      </c>
    </row>
    <row r="237" spans="2:11" x14ac:dyDescent="0.25">
      <c r="B237" s="198">
        <v>205</v>
      </c>
      <c r="C237" s="199">
        <v>27653827</v>
      </c>
      <c r="D237" s="199" t="s">
        <v>1175</v>
      </c>
      <c r="E237" s="199" t="s">
        <v>1102</v>
      </c>
      <c r="F237" s="200">
        <v>43374</v>
      </c>
      <c r="G237" s="200">
        <v>43730</v>
      </c>
      <c r="H237" s="199">
        <v>2650617</v>
      </c>
      <c r="I237" s="199">
        <v>2650617</v>
      </c>
      <c r="J237" s="199">
        <v>0.71</v>
      </c>
      <c r="K237" s="199">
        <f t="shared" si="3"/>
        <v>1881.94</v>
      </c>
    </row>
    <row r="238" spans="2:11" x14ac:dyDescent="0.25">
      <c r="B238" s="198">
        <v>206</v>
      </c>
      <c r="C238" s="199">
        <v>27653827</v>
      </c>
      <c r="D238" s="199" t="s">
        <v>1175</v>
      </c>
      <c r="E238" s="199" t="s">
        <v>1097</v>
      </c>
      <c r="F238" s="200">
        <v>43374</v>
      </c>
      <c r="G238" s="200">
        <v>43730</v>
      </c>
      <c r="H238" s="199">
        <v>1991958</v>
      </c>
      <c r="I238" s="199">
        <v>1991958</v>
      </c>
      <c r="J238" s="199">
        <v>0.71</v>
      </c>
      <c r="K238" s="199">
        <f t="shared" si="3"/>
        <v>1414.29</v>
      </c>
    </row>
    <row r="239" spans="2:11" x14ac:dyDescent="0.25">
      <c r="B239" s="198">
        <v>207</v>
      </c>
      <c r="C239" s="199">
        <v>27653827</v>
      </c>
      <c r="D239" s="199" t="s">
        <v>1175</v>
      </c>
      <c r="E239" s="199" t="s">
        <v>1098</v>
      </c>
      <c r="F239" s="200">
        <v>43374</v>
      </c>
      <c r="G239" s="200">
        <v>43730</v>
      </c>
      <c r="H239" s="199">
        <v>16727</v>
      </c>
      <c r="I239" s="199">
        <v>16727</v>
      </c>
      <c r="J239" s="199">
        <v>0.71</v>
      </c>
      <c r="K239" s="199">
        <f t="shared" si="3"/>
        <v>11.88</v>
      </c>
    </row>
    <row r="240" spans="2:11" x14ac:dyDescent="0.25">
      <c r="B240" s="198">
        <v>208</v>
      </c>
      <c r="C240" s="199">
        <v>27653827</v>
      </c>
      <c r="D240" s="199" t="s">
        <v>1175</v>
      </c>
      <c r="E240" s="199" t="s">
        <v>1099</v>
      </c>
      <c r="F240" s="200">
        <v>43374</v>
      </c>
      <c r="G240" s="200">
        <v>43730</v>
      </c>
      <c r="H240" s="199">
        <v>4556085</v>
      </c>
      <c r="I240" s="199">
        <v>4556085</v>
      </c>
      <c r="J240" s="199">
        <v>0.71</v>
      </c>
      <c r="K240" s="199">
        <f t="shared" si="3"/>
        <v>3234.82</v>
      </c>
    </row>
    <row r="241" spans="2:11" x14ac:dyDescent="0.25">
      <c r="B241" s="198">
        <v>209</v>
      </c>
      <c r="C241" s="199">
        <v>27653827</v>
      </c>
      <c r="D241" s="199" t="s">
        <v>1175</v>
      </c>
      <c r="E241" s="199" t="s">
        <v>1100</v>
      </c>
      <c r="F241" s="200">
        <v>43374</v>
      </c>
      <c r="G241" s="200">
        <v>43730</v>
      </c>
      <c r="H241" s="199">
        <v>1140209</v>
      </c>
      <c r="I241" s="199">
        <v>1140209</v>
      </c>
      <c r="J241" s="199">
        <v>0.71</v>
      </c>
      <c r="K241" s="199">
        <f t="shared" si="3"/>
        <v>809.55</v>
      </c>
    </row>
    <row r="242" spans="2:11" x14ac:dyDescent="0.25">
      <c r="B242" s="198">
        <v>210</v>
      </c>
      <c r="C242" s="199">
        <v>27736102</v>
      </c>
      <c r="D242" s="199" t="s">
        <v>1176</v>
      </c>
      <c r="E242" s="199" t="s">
        <v>1102</v>
      </c>
      <c r="F242" s="200">
        <v>43556</v>
      </c>
      <c r="G242" s="200">
        <v>43738</v>
      </c>
      <c r="H242" s="199">
        <v>48531</v>
      </c>
      <c r="I242" s="199">
        <v>48531</v>
      </c>
      <c r="J242" s="199">
        <v>0.71</v>
      </c>
      <c r="K242" s="199">
        <f t="shared" si="3"/>
        <v>34.46</v>
      </c>
    </row>
    <row r="243" spans="2:11" x14ac:dyDescent="0.25">
      <c r="B243" s="198">
        <v>211</v>
      </c>
      <c r="C243" s="199">
        <v>27736102</v>
      </c>
      <c r="D243" s="199" t="s">
        <v>1176</v>
      </c>
      <c r="E243" s="199" t="s">
        <v>1097</v>
      </c>
      <c r="F243" s="200">
        <v>43556</v>
      </c>
      <c r="G243" s="200">
        <v>43738</v>
      </c>
      <c r="H243" s="199">
        <v>43229</v>
      </c>
      <c r="I243" s="199">
        <v>43229</v>
      </c>
      <c r="J243" s="199">
        <v>0.71</v>
      </c>
      <c r="K243" s="199">
        <f t="shared" si="3"/>
        <v>30.69</v>
      </c>
    </row>
    <row r="244" spans="2:11" x14ac:dyDescent="0.25">
      <c r="B244" s="198">
        <v>212</v>
      </c>
      <c r="C244" s="199">
        <v>27736102</v>
      </c>
      <c r="D244" s="199" t="s">
        <v>1176</v>
      </c>
      <c r="E244" s="199" t="s">
        <v>1099</v>
      </c>
      <c r="F244" s="200">
        <v>43556</v>
      </c>
      <c r="G244" s="200">
        <v>43738</v>
      </c>
      <c r="H244" s="199">
        <v>1628991</v>
      </c>
      <c r="I244" s="199">
        <v>1628991</v>
      </c>
      <c r="J244" s="199">
        <v>0.71</v>
      </c>
      <c r="K244" s="199">
        <f t="shared" si="3"/>
        <v>1156.58</v>
      </c>
    </row>
    <row r="245" spans="2:11" x14ac:dyDescent="0.25">
      <c r="B245" s="198">
        <v>213</v>
      </c>
      <c r="C245" s="199">
        <v>27736102</v>
      </c>
      <c r="D245" s="199" t="s">
        <v>1176</v>
      </c>
      <c r="E245" s="199" t="s">
        <v>1100</v>
      </c>
      <c r="F245" s="200">
        <v>43556</v>
      </c>
      <c r="G245" s="200">
        <v>43738</v>
      </c>
      <c r="H245" s="199">
        <v>19741</v>
      </c>
      <c r="I245" s="199">
        <v>19741</v>
      </c>
      <c r="J245" s="199">
        <v>0.71</v>
      </c>
      <c r="K245" s="199">
        <f t="shared" si="3"/>
        <v>14.02</v>
      </c>
    </row>
    <row r="246" spans="2:11" x14ac:dyDescent="0.25">
      <c r="B246" s="198">
        <v>214</v>
      </c>
      <c r="C246" s="199">
        <v>27747148</v>
      </c>
      <c r="D246" s="199" t="s">
        <v>1177</v>
      </c>
      <c r="E246" s="199" t="s">
        <v>1102</v>
      </c>
      <c r="F246" s="200">
        <v>43578</v>
      </c>
      <c r="G246" s="200">
        <v>43617</v>
      </c>
      <c r="H246" s="199">
        <v>4629938</v>
      </c>
      <c r="I246" s="199">
        <v>4629938</v>
      </c>
      <c r="J246" s="199">
        <v>0.71</v>
      </c>
      <c r="K246" s="199">
        <f t="shared" si="3"/>
        <v>3287.26</v>
      </c>
    </row>
    <row r="247" spans="2:11" x14ac:dyDescent="0.25">
      <c r="B247" s="198">
        <v>215</v>
      </c>
      <c r="C247" s="199">
        <v>27747148</v>
      </c>
      <c r="D247" s="199" t="s">
        <v>1177</v>
      </c>
      <c r="E247" s="199" t="s">
        <v>1097</v>
      </c>
      <c r="F247" s="200">
        <v>43578</v>
      </c>
      <c r="G247" s="200">
        <v>43617</v>
      </c>
      <c r="H247" s="199">
        <v>43738</v>
      </c>
      <c r="I247" s="199">
        <v>43738</v>
      </c>
      <c r="J247" s="199">
        <v>0.71</v>
      </c>
      <c r="K247" s="199">
        <f t="shared" si="3"/>
        <v>31.05</v>
      </c>
    </row>
    <row r="248" spans="2:11" x14ac:dyDescent="0.25">
      <c r="B248" s="198">
        <v>216</v>
      </c>
      <c r="C248" s="199">
        <v>27747148</v>
      </c>
      <c r="D248" s="199" t="s">
        <v>1177</v>
      </c>
      <c r="E248" s="199" t="s">
        <v>1098</v>
      </c>
      <c r="F248" s="200">
        <v>43578</v>
      </c>
      <c r="G248" s="200">
        <v>43617</v>
      </c>
      <c r="H248" s="199">
        <v>182</v>
      </c>
      <c r="I248" s="199">
        <v>182</v>
      </c>
      <c r="J248" s="199">
        <v>0.71</v>
      </c>
      <c r="K248" s="199">
        <f t="shared" si="3"/>
        <v>0.13</v>
      </c>
    </row>
    <row r="249" spans="2:11" x14ac:dyDescent="0.25">
      <c r="B249" s="198">
        <v>217</v>
      </c>
      <c r="C249" s="199">
        <v>27747148</v>
      </c>
      <c r="D249" s="199" t="s">
        <v>1177</v>
      </c>
      <c r="E249" s="199" t="s">
        <v>1099</v>
      </c>
      <c r="F249" s="200">
        <v>43578</v>
      </c>
      <c r="G249" s="200">
        <v>43617</v>
      </c>
      <c r="H249" s="199">
        <v>85043</v>
      </c>
      <c r="I249" s="199">
        <v>85043</v>
      </c>
      <c r="J249" s="199">
        <v>0.71</v>
      </c>
      <c r="K249" s="199">
        <f t="shared" si="3"/>
        <v>60.38</v>
      </c>
    </row>
    <row r="250" spans="2:11" x14ac:dyDescent="0.25">
      <c r="B250" s="198">
        <v>218</v>
      </c>
      <c r="C250" s="199">
        <v>27747148</v>
      </c>
      <c r="D250" s="199" t="s">
        <v>1177</v>
      </c>
      <c r="E250" s="199" t="s">
        <v>1100</v>
      </c>
      <c r="F250" s="200">
        <v>43578</v>
      </c>
      <c r="G250" s="200">
        <v>43617</v>
      </c>
      <c r="H250" s="199">
        <v>16647</v>
      </c>
      <c r="I250" s="199">
        <v>16647</v>
      </c>
      <c r="J250" s="199">
        <v>0.71</v>
      </c>
      <c r="K250" s="199">
        <f t="shared" si="3"/>
        <v>11.82</v>
      </c>
    </row>
    <row r="251" spans="2:11" x14ac:dyDescent="0.25">
      <c r="B251" s="198">
        <v>219</v>
      </c>
      <c r="C251" s="199">
        <v>27788821</v>
      </c>
      <c r="D251" s="199" t="s">
        <v>1178</v>
      </c>
      <c r="E251" s="199" t="s">
        <v>1097</v>
      </c>
      <c r="F251" s="200">
        <v>43605</v>
      </c>
      <c r="G251" s="200">
        <v>43737</v>
      </c>
      <c r="H251" s="199">
        <v>114424</v>
      </c>
      <c r="I251" s="199">
        <v>114424</v>
      </c>
      <c r="J251" s="199">
        <v>0.71</v>
      </c>
      <c r="K251" s="199">
        <f t="shared" si="3"/>
        <v>81.239999999999995</v>
      </c>
    </row>
    <row r="252" spans="2:11" x14ac:dyDescent="0.25">
      <c r="B252" s="198">
        <v>220</v>
      </c>
      <c r="C252" s="199">
        <v>27788821</v>
      </c>
      <c r="D252" s="199" t="s">
        <v>1178</v>
      </c>
      <c r="E252" s="199" t="s">
        <v>1098</v>
      </c>
      <c r="F252" s="200">
        <v>43605</v>
      </c>
      <c r="G252" s="200">
        <v>43737</v>
      </c>
      <c r="H252" s="199">
        <v>909</v>
      </c>
      <c r="I252" s="199">
        <v>909</v>
      </c>
      <c r="J252" s="199">
        <v>0.71</v>
      </c>
      <c r="K252" s="199">
        <f t="shared" si="3"/>
        <v>0.65</v>
      </c>
    </row>
    <row r="253" spans="2:11" x14ac:dyDescent="0.25">
      <c r="B253" s="198">
        <v>221</v>
      </c>
      <c r="C253" s="199">
        <v>27788821</v>
      </c>
      <c r="D253" s="199" t="s">
        <v>1178</v>
      </c>
      <c r="E253" s="199" t="s">
        <v>1099</v>
      </c>
      <c r="F253" s="200">
        <v>43605</v>
      </c>
      <c r="G253" s="200">
        <v>43737</v>
      </c>
      <c r="H253" s="199">
        <v>266945</v>
      </c>
      <c r="I253" s="199">
        <v>266945</v>
      </c>
      <c r="J253" s="199">
        <v>0.71</v>
      </c>
      <c r="K253" s="199">
        <f t="shared" si="3"/>
        <v>189.53</v>
      </c>
    </row>
    <row r="254" spans="2:11" x14ac:dyDescent="0.25">
      <c r="B254" s="198">
        <v>222</v>
      </c>
      <c r="C254" s="199">
        <v>27788821</v>
      </c>
      <c r="D254" s="199" t="s">
        <v>1178</v>
      </c>
      <c r="E254" s="199" t="s">
        <v>1100</v>
      </c>
      <c r="F254" s="200">
        <v>43605</v>
      </c>
      <c r="G254" s="200">
        <v>43737</v>
      </c>
      <c r="H254" s="199">
        <v>60466</v>
      </c>
      <c r="I254" s="199">
        <v>60466</v>
      </c>
      <c r="J254" s="199">
        <v>0.71</v>
      </c>
      <c r="K254" s="199">
        <f t="shared" si="3"/>
        <v>42.93</v>
      </c>
    </row>
    <row r="255" spans="2:11" x14ac:dyDescent="0.25">
      <c r="B255" s="198">
        <v>223</v>
      </c>
      <c r="C255" s="199">
        <v>27830129</v>
      </c>
      <c r="D255" s="199" t="s">
        <v>1179</v>
      </c>
      <c r="E255" s="199" t="s">
        <v>1097</v>
      </c>
      <c r="F255" s="200">
        <v>43378</v>
      </c>
      <c r="G255" s="200">
        <v>43646</v>
      </c>
      <c r="H255" s="199">
        <v>396077</v>
      </c>
      <c r="I255" s="199">
        <v>396077</v>
      </c>
      <c r="J255" s="199">
        <v>0.71</v>
      </c>
      <c r="K255" s="199">
        <f t="shared" si="3"/>
        <v>281.20999999999998</v>
      </c>
    </row>
    <row r="256" spans="2:11" x14ac:dyDescent="0.25">
      <c r="B256" s="198">
        <v>224</v>
      </c>
      <c r="C256" s="199">
        <v>27830129</v>
      </c>
      <c r="D256" s="199" t="s">
        <v>1179</v>
      </c>
      <c r="E256" s="199" t="s">
        <v>1098</v>
      </c>
      <c r="F256" s="200">
        <v>43378</v>
      </c>
      <c r="G256" s="200">
        <v>43646</v>
      </c>
      <c r="H256" s="199">
        <v>1116</v>
      </c>
      <c r="I256" s="199">
        <v>1116</v>
      </c>
      <c r="J256" s="199">
        <v>0.71</v>
      </c>
      <c r="K256" s="199">
        <f t="shared" si="3"/>
        <v>0.79</v>
      </c>
    </row>
    <row r="257" spans="2:11" x14ac:dyDescent="0.25">
      <c r="B257" s="198">
        <v>225</v>
      </c>
      <c r="C257" s="199">
        <v>27830129</v>
      </c>
      <c r="D257" s="199" t="s">
        <v>1179</v>
      </c>
      <c r="E257" s="199" t="s">
        <v>1099</v>
      </c>
      <c r="F257" s="200">
        <v>43378</v>
      </c>
      <c r="G257" s="200">
        <v>43646</v>
      </c>
      <c r="H257" s="199">
        <v>401920</v>
      </c>
      <c r="I257" s="199">
        <v>401920</v>
      </c>
      <c r="J257" s="199">
        <v>0.71</v>
      </c>
      <c r="K257" s="199">
        <f t="shared" si="3"/>
        <v>285.36</v>
      </c>
    </row>
    <row r="258" spans="2:11" x14ac:dyDescent="0.25">
      <c r="B258" s="198">
        <v>226</v>
      </c>
      <c r="C258" s="199">
        <v>27830129</v>
      </c>
      <c r="D258" s="199" t="s">
        <v>1179</v>
      </c>
      <c r="E258" s="199" t="s">
        <v>1100</v>
      </c>
      <c r="F258" s="200">
        <v>43378</v>
      </c>
      <c r="G258" s="200">
        <v>43646</v>
      </c>
      <c r="H258" s="199">
        <v>153635</v>
      </c>
      <c r="I258" s="199">
        <v>153635</v>
      </c>
      <c r="J258" s="199">
        <v>0.71</v>
      </c>
      <c r="K258" s="199">
        <f t="shared" si="3"/>
        <v>109.08</v>
      </c>
    </row>
    <row r="259" spans="2:11" x14ac:dyDescent="0.25">
      <c r="B259" s="198">
        <v>227</v>
      </c>
      <c r="C259" s="199">
        <v>27860188</v>
      </c>
      <c r="D259" s="199" t="s">
        <v>1180</v>
      </c>
      <c r="E259" s="199" t="s">
        <v>1102</v>
      </c>
      <c r="F259" s="200">
        <v>43381</v>
      </c>
      <c r="G259" s="200">
        <v>43646</v>
      </c>
      <c r="H259" s="199">
        <v>8200123</v>
      </c>
      <c r="I259" s="199">
        <v>8200123</v>
      </c>
      <c r="J259" s="199">
        <v>0.71</v>
      </c>
      <c r="K259" s="199">
        <f t="shared" si="3"/>
        <v>5822.09</v>
      </c>
    </row>
    <row r="260" spans="2:11" x14ac:dyDescent="0.25">
      <c r="B260" s="198">
        <v>228</v>
      </c>
      <c r="C260" s="199">
        <v>27860511</v>
      </c>
      <c r="D260" s="199" t="s">
        <v>1181</v>
      </c>
      <c r="E260" s="199" t="s">
        <v>1102</v>
      </c>
      <c r="F260" s="200">
        <v>43556</v>
      </c>
      <c r="G260" s="200">
        <v>43632</v>
      </c>
      <c r="H260" s="199">
        <v>321192</v>
      </c>
      <c r="I260" s="199">
        <v>321192</v>
      </c>
      <c r="J260" s="199">
        <v>0.71</v>
      </c>
      <c r="K260" s="199">
        <f t="shared" si="3"/>
        <v>228.05</v>
      </c>
    </row>
    <row r="261" spans="2:11" x14ac:dyDescent="0.25">
      <c r="B261" s="198">
        <v>229</v>
      </c>
      <c r="C261" s="199">
        <v>27889912</v>
      </c>
      <c r="D261" s="199" t="s">
        <v>1182</v>
      </c>
      <c r="E261" s="199" t="s">
        <v>1102</v>
      </c>
      <c r="F261" s="200">
        <v>43556</v>
      </c>
      <c r="G261" s="200">
        <v>43646</v>
      </c>
      <c r="H261" s="199">
        <v>674124</v>
      </c>
      <c r="I261" s="199">
        <v>674124</v>
      </c>
      <c r="J261" s="199">
        <v>0.71</v>
      </c>
      <c r="K261" s="199">
        <f t="shared" si="3"/>
        <v>478.63</v>
      </c>
    </row>
    <row r="262" spans="2:11" x14ac:dyDescent="0.25">
      <c r="B262" s="198">
        <v>230</v>
      </c>
      <c r="C262" s="199">
        <v>27968292</v>
      </c>
      <c r="D262" s="199" t="s">
        <v>1183</v>
      </c>
      <c r="E262" s="199" t="s">
        <v>1102</v>
      </c>
      <c r="F262" s="200">
        <v>43556</v>
      </c>
      <c r="G262" s="200">
        <v>43646</v>
      </c>
      <c r="H262" s="199">
        <v>88941</v>
      </c>
      <c r="I262" s="199">
        <v>88941</v>
      </c>
      <c r="J262" s="199">
        <v>0.71</v>
      </c>
      <c r="K262" s="199">
        <f t="shared" si="3"/>
        <v>63.15</v>
      </c>
    </row>
    <row r="263" spans="2:11" x14ac:dyDescent="0.25">
      <c r="B263" s="198">
        <v>231</v>
      </c>
      <c r="C263" s="199">
        <v>27983634</v>
      </c>
      <c r="D263" s="199" t="s">
        <v>1184</v>
      </c>
      <c r="E263" s="199" t="s">
        <v>1102</v>
      </c>
      <c r="F263" s="200">
        <v>43556</v>
      </c>
      <c r="G263" s="200">
        <v>43730</v>
      </c>
      <c r="H263" s="199">
        <v>266720</v>
      </c>
      <c r="I263" s="199">
        <v>266720</v>
      </c>
      <c r="J263" s="199">
        <v>0.71</v>
      </c>
      <c r="K263" s="199">
        <f t="shared" si="3"/>
        <v>189.37</v>
      </c>
    </row>
    <row r="264" spans="2:11" x14ac:dyDescent="0.25">
      <c r="B264" s="198">
        <v>232</v>
      </c>
      <c r="C264" s="199">
        <v>27989136</v>
      </c>
      <c r="D264" s="199" t="s">
        <v>1185</v>
      </c>
      <c r="E264" s="199" t="s">
        <v>1102</v>
      </c>
      <c r="F264" s="200">
        <v>43563</v>
      </c>
      <c r="G264" s="200">
        <v>43730</v>
      </c>
      <c r="H264" s="199">
        <v>6991535</v>
      </c>
      <c r="I264" s="199">
        <v>6991535</v>
      </c>
      <c r="J264" s="199">
        <v>0.71</v>
      </c>
      <c r="K264" s="199">
        <f t="shared" si="3"/>
        <v>4963.99</v>
      </c>
    </row>
    <row r="265" spans="2:11" x14ac:dyDescent="0.25">
      <c r="B265" s="198">
        <v>233</v>
      </c>
      <c r="C265" s="199">
        <v>28060350</v>
      </c>
      <c r="D265" s="199" t="s">
        <v>1186</v>
      </c>
      <c r="E265" s="199" t="s">
        <v>1102</v>
      </c>
      <c r="F265" s="200">
        <v>43584</v>
      </c>
      <c r="G265" s="200">
        <v>43738</v>
      </c>
      <c r="H265" s="199">
        <v>17541</v>
      </c>
      <c r="I265" s="199">
        <v>17541</v>
      </c>
      <c r="J265" s="199">
        <v>0.71</v>
      </c>
      <c r="K265" s="199">
        <f t="shared" si="3"/>
        <v>12.45</v>
      </c>
    </row>
    <row r="266" spans="2:11" x14ac:dyDescent="0.25">
      <c r="B266" s="198">
        <v>234</v>
      </c>
      <c r="C266" s="199">
        <v>28188127</v>
      </c>
      <c r="D266" s="199" t="s">
        <v>1187</v>
      </c>
      <c r="E266" s="199" t="s">
        <v>1102</v>
      </c>
      <c r="F266" s="200">
        <v>43556</v>
      </c>
      <c r="G266" s="200">
        <v>43737</v>
      </c>
      <c r="H266" s="199">
        <v>79072</v>
      </c>
      <c r="I266" s="199">
        <v>79072</v>
      </c>
      <c r="J266" s="199">
        <v>0.71</v>
      </c>
      <c r="K266" s="199">
        <f t="shared" si="3"/>
        <v>56.14</v>
      </c>
    </row>
    <row r="267" spans="2:11" x14ac:dyDescent="0.25">
      <c r="B267" s="198">
        <v>235</v>
      </c>
      <c r="C267" s="199">
        <v>28189931</v>
      </c>
      <c r="D267" s="199" t="s">
        <v>1188</v>
      </c>
      <c r="E267" s="199" t="s">
        <v>1102</v>
      </c>
      <c r="F267" s="200">
        <v>43556</v>
      </c>
      <c r="G267" s="200">
        <v>43730</v>
      </c>
      <c r="H267" s="199">
        <v>640003</v>
      </c>
      <c r="I267" s="199">
        <v>640003</v>
      </c>
      <c r="J267" s="199">
        <v>0.71</v>
      </c>
      <c r="K267" s="199">
        <f t="shared" si="3"/>
        <v>454.4</v>
      </c>
    </row>
    <row r="268" spans="2:11" x14ac:dyDescent="0.25">
      <c r="B268" s="198">
        <v>236</v>
      </c>
      <c r="C268" s="199">
        <v>28234026</v>
      </c>
      <c r="D268" s="199" t="s">
        <v>1189</v>
      </c>
      <c r="E268" s="199" t="s">
        <v>1102</v>
      </c>
      <c r="F268" s="200">
        <v>43466</v>
      </c>
      <c r="G268" s="200">
        <v>43730</v>
      </c>
      <c r="H268" s="199">
        <v>713282</v>
      </c>
      <c r="I268" s="199">
        <v>713282</v>
      </c>
      <c r="J268" s="199">
        <v>0.71</v>
      </c>
      <c r="K268" s="199">
        <f t="shared" si="3"/>
        <v>506.43</v>
      </c>
    </row>
    <row r="269" spans="2:11" x14ac:dyDescent="0.25">
      <c r="B269" s="198">
        <v>237</v>
      </c>
      <c r="C269" s="199">
        <v>28266350</v>
      </c>
      <c r="D269" s="199" t="s">
        <v>1190</v>
      </c>
      <c r="E269" s="199" t="s">
        <v>1102</v>
      </c>
      <c r="F269" s="200">
        <v>43594</v>
      </c>
      <c r="G269" s="200">
        <v>43623</v>
      </c>
      <c r="H269" s="199">
        <v>13911</v>
      </c>
      <c r="I269" s="199">
        <v>13911</v>
      </c>
      <c r="J269" s="199">
        <v>0.71</v>
      </c>
      <c r="K269" s="199">
        <f t="shared" si="3"/>
        <v>9.8800000000000008</v>
      </c>
    </row>
    <row r="270" spans="2:11" x14ac:dyDescent="0.25">
      <c r="B270" s="198">
        <v>238</v>
      </c>
      <c r="C270" s="199">
        <v>28280665</v>
      </c>
      <c r="D270" s="199" t="s">
        <v>1191</v>
      </c>
      <c r="E270" s="199" t="s">
        <v>1102</v>
      </c>
      <c r="F270" s="200">
        <v>43556</v>
      </c>
      <c r="G270" s="200">
        <v>43640</v>
      </c>
      <c r="H270" s="199">
        <v>361527</v>
      </c>
      <c r="I270" s="199">
        <v>361527</v>
      </c>
      <c r="J270" s="199">
        <v>0.71</v>
      </c>
      <c r="K270" s="199">
        <f t="shared" si="3"/>
        <v>256.68</v>
      </c>
    </row>
    <row r="271" spans="2:11" x14ac:dyDescent="0.25">
      <c r="B271" s="198">
        <v>239</v>
      </c>
      <c r="C271" s="199">
        <v>28301116</v>
      </c>
      <c r="D271" s="199" t="s">
        <v>1192</v>
      </c>
      <c r="E271" s="199" t="s">
        <v>1102</v>
      </c>
      <c r="F271" s="200">
        <v>43556</v>
      </c>
      <c r="G271" s="200">
        <v>43646</v>
      </c>
      <c r="H271" s="199">
        <v>383251</v>
      </c>
      <c r="I271" s="199">
        <v>383251</v>
      </c>
      <c r="J271" s="199">
        <v>0.71</v>
      </c>
      <c r="K271" s="199">
        <f t="shared" si="3"/>
        <v>272.11</v>
      </c>
    </row>
    <row r="272" spans="2:11" x14ac:dyDescent="0.25">
      <c r="B272" s="198">
        <v>240</v>
      </c>
      <c r="C272" s="199">
        <v>28312611</v>
      </c>
      <c r="D272" s="199" t="s">
        <v>1193</v>
      </c>
      <c r="E272" s="199" t="s">
        <v>1102</v>
      </c>
      <c r="F272" s="200">
        <v>43577</v>
      </c>
      <c r="G272" s="200">
        <v>43730</v>
      </c>
      <c r="H272" s="199">
        <v>407488</v>
      </c>
      <c r="I272" s="199">
        <v>407488</v>
      </c>
      <c r="J272" s="199">
        <v>0.71</v>
      </c>
      <c r="K272" s="199">
        <f t="shared" si="3"/>
        <v>289.32</v>
      </c>
    </row>
    <row r="273" spans="2:11" x14ac:dyDescent="0.25">
      <c r="B273" s="198">
        <v>241</v>
      </c>
      <c r="C273" s="199">
        <v>28391285</v>
      </c>
      <c r="D273" s="199" t="s">
        <v>1194</v>
      </c>
      <c r="E273" s="199" t="s">
        <v>1102</v>
      </c>
      <c r="F273" s="200">
        <v>43556</v>
      </c>
      <c r="G273" s="200">
        <v>43646</v>
      </c>
      <c r="H273" s="199">
        <v>16017</v>
      </c>
      <c r="I273" s="199">
        <v>16017</v>
      </c>
      <c r="J273" s="199">
        <v>0.71</v>
      </c>
      <c r="K273" s="199">
        <f t="shared" si="3"/>
        <v>11.37</v>
      </c>
    </row>
    <row r="274" spans="2:11" x14ac:dyDescent="0.25">
      <c r="B274" s="198">
        <v>242</v>
      </c>
      <c r="C274" s="199">
        <v>28394042</v>
      </c>
      <c r="D274" s="199" t="s">
        <v>1195</v>
      </c>
      <c r="E274" s="199" t="s">
        <v>1102</v>
      </c>
      <c r="F274" s="200">
        <v>43392</v>
      </c>
      <c r="G274" s="200">
        <v>-1</v>
      </c>
      <c r="H274" s="199">
        <v>11471</v>
      </c>
      <c r="I274" s="199">
        <v>11471</v>
      </c>
      <c r="J274" s="199">
        <v>0.71</v>
      </c>
      <c r="K274" s="199">
        <f t="shared" si="3"/>
        <v>8.14</v>
      </c>
    </row>
    <row r="275" spans="2:11" x14ac:dyDescent="0.25">
      <c r="B275" s="198">
        <v>243</v>
      </c>
      <c r="C275" s="199">
        <v>28394042</v>
      </c>
      <c r="D275" s="199" t="s">
        <v>1195</v>
      </c>
      <c r="E275" s="199" t="s">
        <v>1097</v>
      </c>
      <c r="F275" s="200">
        <v>43392</v>
      </c>
      <c r="G275" s="200">
        <v>-1</v>
      </c>
      <c r="H275" s="199">
        <v>1035945</v>
      </c>
      <c r="I275" s="199">
        <v>1035945</v>
      </c>
      <c r="J275" s="199">
        <v>0.71</v>
      </c>
      <c r="K275" s="199">
        <f t="shared" si="3"/>
        <v>735.52</v>
      </c>
    </row>
    <row r="276" spans="2:11" x14ac:dyDescent="0.25">
      <c r="B276" s="198">
        <v>244</v>
      </c>
      <c r="C276" s="199">
        <v>28394042</v>
      </c>
      <c r="D276" s="199" t="s">
        <v>1195</v>
      </c>
      <c r="E276" s="199" t="s">
        <v>1098</v>
      </c>
      <c r="F276" s="200">
        <v>43392</v>
      </c>
      <c r="G276" s="200">
        <v>-1</v>
      </c>
      <c r="H276" s="199">
        <v>3626</v>
      </c>
      <c r="I276" s="199">
        <v>3626</v>
      </c>
      <c r="J276" s="199">
        <v>0.71</v>
      </c>
      <c r="K276" s="199">
        <f t="shared" si="3"/>
        <v>2.57</v>
      </c>
    </row>
    <row r="277" spans="2:11" x14ac:dyDescent="0.25">
      <c r="B277" s="198">
        <v>245</v>
      </c>
      <c r="C277" s="199">
        <v>28394042</v>
      </c>
      <c r="D277" s="199" t="s">
        <v>1195</v>
      </c>
      <c r="E277" s="199" t="s">
        <v>1100</v>
      </c>
      <c r="F277" s="200">
        <v>43392</v>
      </c>
      <c r="G277" s="200">
        <v>-1</v>
      </c>
      <c r="H277" s="199">
        <v>319265</v>
      </c>
      <c r="I277" s="199">
        <v>319265</v>
      </c>
      <c r="J277" s="199">
        <v>0.71</v>
      </c>
      <c r="K277" s="199">
        <f t="shared" si="3"/>
        <v>226.68</v>
      </c>
    </row>
    <row r="278" spans="2:11" x14ac:dyDescent="0.25">
      <c r="B278" s="198">
        <v>246</v>
      </c>
      <c r="C278" s="199">
        <v>28424194</v>
      </c>
      <c r="D278" s="199" t="s">
        <v>1196</v>
      </c>
      <c r="E278" s="199" t="s">
        <v>1102</v>
      </c>
      <c r="F278" s="200">
        <v>43493</v>
      </c>
      <c r="G278" s="200">
        <v>43730</v>
      </c>
      <c r="H278" s="199">
        <v>1538673</v>
      </c>
      <c r="I278" s="199">
        <v>1538673</v>
      </c>
      <c r="J278" s="199">
        <v>0.71</v>
      </c>
      <c r="K278" s="199">
        <f t="shared" si="3"/>
        <v>1092.46</v>
      </c>
    </row>
    <row r="279" spans="2:11" x14ac:dyDescent="0.25">
      <c r="B279" s="198">
        <v>247</v>
      </c>
      <c r="C279" s="199">
        <v>28579119</v>
      </c>
      <c r="D279" s="199" t="s">
        <v>1197</v>
      </c>
      <c r="E279" s="199" t="s">
        <v>1102</v>
      </c>
      <c r="F279" s="200">
        <v>43466</v>
      </c>
      <c r="G279" s="200">
        <v>43738</v>
      </c>
      <c r="H279" s="199">
        <v>19303225</v>
      </c>
      <c r="I279" s="199">
        <v>19303225</v>
      </c>
      <c r="J279" s="199">
        <v>0.71</v>
      </c>
      <c r="K279" s="199">
        <f t="shared" si="3"/>
        <v>13705.29</v>
      </c>
    </row>
    <row r="280" spans="2:11" x14ac:dyDescent="0.25">
      <c r="B280" s="198">
        <v>248</v>
      </c>
      <c r="C280" s="199">
        <v>28695808</v>
      </c>
      <c r="D280" s="199" t="s">
        <v>1198</v>
      </c>
      <c r="E280" s="199" t="s">
        <v>1102</v>
      </c>
      <c r="F280" s="200">
        <v>43556</v>
      </c>
      <c r="G280" s="200">
        <v>43646</v>
      </c>
      <c r="H280" s="199">
        <v>281488</v>
      </c>
      <c r="I280" s="199">
        <v>281488</v>
      </c>
      <c r="J280" s="199">
        <v>0.71</v>
      </c>
      <c r="K280" s="199">
        <f t="shared" si="3"/>
        <v>199.86</v>
      </c>
    </row>
    <row r="281" spans="2:11" x14ac:dyDescent="0.25">
      <c r="B281" s="198">
        <v>249</v>
      </c>
      <c r="C281" s="199">
        <v>28695930</v>
      </c>
      <c r="D281" s="199" t="s">
        <v>1199</v>
      </c>
      <c r="E281" s="199" t="s">
        <v>1102</v>
      </c>
      <c r="F281" s="200">
        <v>43374</v>
      </c>
      <c r="G281" s="200">
        <v>43646</v>
      </c>
      <c r="H281" s="199">
        <v>426176</v>
      </c>
      <c r="I281" s="199">
        <v>426176</v>
      </c>
      <c r="J281" s="199">
        <v>0.71</v>
      </c>
      <c r="K281" s="199">
        <f t="shared" si="3"/>
        <v>302.58</v>
      </c>
    </row>
    <row r="282" spans="2:11" x14ac:dyDescent="0.25">
      <c r="B282" s="198">
        <v>250</v>
      </c>
      <c r="C282" s="199">
        <v>28791161</v>
      </c>
      <c r="D282" s="199" t="s">
        <v>1200</v>
      </c>
      <c r="E282" s="199" t="s">
        <v>1102</v>
      </c>
      <c r="F282" s="200">
        <v>43605</v>
      </c>
      <c r="G282" s="200">
        <v>43730</v>
      </c>
      <c r="H282" s="199">
        <v>612829</v>
      </c>
      <c r="I282" s="199">
        <v>612829</v>
      </c>
      <c r="J282" s="199">
        <v>0.71</v>
      </c>
      <c r="K282" s="199">
        <f t="shared" si="3"/>
        <v>435.11</v>
      </c>
    </row>
    <row r="283" spans="2:11" x14ac:dyDescent="0.25">
      <c r="B283" s="198">
        <v>251</v>
      </c>
      <c r="C283" s="199">
        <v>28975169</v>
      </c>
      <c r="D283" s="199" t="s">
        <v>1201</v>
      </c>
      <c r="E283" s="199" t="s">
        <v>1102</v>
      </c>
      <c r="F283" s="200">
        <v>43525</v>
      </c>
      <c r="G283" s="200">
        <v>43830</v>
      </c>
      <c r="H283" s="199">
        <v>71328</v>
      </c>
      <c r="I283" s="199">
        <v>71328</v>
      </c>
      <c r="J283" s="199">
        <v>0.71</v>
      </c>
      <c r="K283" s="199">
        <f t="shared" si="3"/>
        <v>50.64</v>
      </c>
    </row>
    <row r="284" spans="2:11" x14ac:dyDescent="0.25">
      <c r="B284" s="198">
        <v>252</v>
      </c>
      <c r="C284" s="199">
        <v>28975169</v>
      </c>
      <c r="D284" s="199" t="s">
        <v>1201</v>
      </c>
      <c r="E284" s="199" t="s">
        <v>1097</v>
      </c>
      <c r="F284" s="200">
        <v>43525</v>
      </c>
      <c r="G284" s="200">
        <v>43830</v>
      </c>
      <c r="H284" s="199">
        <v>37247</v>
      </c>
      <c r="I284" s="199">
        <v>37247</v>
      </c>
      <c r="J284" s="199">
        <v>0.71</v>
      </c>
      <c r="K284" s="199">
        <f t="shared" si="3"/>
        <v>26.45</v>
      </c>
    </row>
    <row r="285" spans="2:11" x14ac:dyDescent="0.25">
      <c r="B285" s="198">
        <v>253</v>
      </c>
      <c r="C285" s="199">
        <v>28975169</v>
      </c>
      <c r="D285" s="199" t="s">
        <v>1201</v>
      </c>
      <c r="E285" s="199" t="s">
        <v>1098</v>
      </c>
      <c r="F285" s="200">
        <v>43525</v>
      </c>
      <c r="G285" s="200">
        <v>43830</v>
      </c>
      <c r="H285" s="199">
        <v>163</v>
      </c>
      <c r="I285" s="199">
        <v>163</v>
      </c>
      <c r="J285" s="199">
        <v>0.71</v>
      </c>
      <c r="K285" s="199">
        <f t="shared" si="3"/>
        <v>0.12</v>
      </c>
    </row>
    <row r="286" spans="2:11" x14ac:dyDescent="0.25">
      <c r="B286" s="198">
        <v>254</v>
      </c>
      <c r="C286" s="199">
        <v>28975169</v>
      </c>
      <c r="D286" s="199" t="s">
        <v>1201</v>
      </c>
      <c r="E286" s="199" t="s">
        <v>1099</v>
      </c>
      <c r="F286" s="200">
        <v>43525</v>
      </c>
      <c r="G286" s="200">
        <v>43830</v>
      </c>
      <c r="H286" s="199">
        <v>73266</v>
      </c>
      <c r="I286" s="199">
        <v>73266</v>
      </c>
      <c r="J286" s="199">
        <v>0.71</v>
      </c>
      <c r="K286" s="199">
        <f t="shared" si="3"/>
        <v>52.02</v>
      </c>
    </row>
    <row r="287" spans="2:11" x14ac:dyDescent="0.25">
      <c r="B287" s="198">
        <v>255</v>
      </c>
      <c r="C287" s="199">
        <v>28975169</v>
      </c>
      <c r="D287" s="199" t="s">
        <v>1201</v>
      </c>
      <c r="E287" s="199" t="s">
        <v>1100</v>
      </c>
      <c r="F287" s="200">
        <v>43525</v>
      </c>
      <c r="G287" s="200">
        <v>43830</v>
      </c>
      <c r="H287" s="199">
        <v>12284</v>
      </c>
      <c r="I287" s="199">
        <v>12284</v>
      </c>
      <c r="J287" s="199">
        <v>0.71</v>
      </c>
      <c r="K287" s="199">
        <f t="shared" si="3"/>
        <v>8.7200000000000006</v>
      </c>
    </row>
    <row r="288" spans="2:11" x14ac:dyDescent="0.25">
      <c r="B288" s="198">
        <v>256</v>
      </c>
      <c r="C288" s="199">
        <v>29105624</v>
      </c>
      <c r="D288" s="199" t="s">
        <v>1202</v>
      </c>
      <c r="E288" s="199" t="s">
        <v>1102</v>
      </c>
      <c r="F288" s="200">
        <v>43556</v>
      </c>
      <c r="G288" s="200">
        <v>43646</v>
      </c>
      <c r="H288" s="199">
        <v>259764</v>
      </c>
      <c r="I288" s="199">
        <v>259764</v>
      </c>
      <c r="J288" s="199">
        <v>0.71</v>
      </c>
      <c r="K288" s="199">
        <f t="shared" ref="K288:K351" si="4">ROUND(I288*(J288/1000),2)</f>
        <v>184.43</v>
      </c>
    </row>
    <row r="289" spans="2:11" x14ac:dyDescent="0.25">
      <c r="B289" s="198">
        <v>257</v>
      </c>
      <c r="C289" s="199">
        <v>29167688</v>
      </c>
      <c r="D289" s="199" t="s">
        <v>1203</v>
      </c>
      <c r="E289" s="199" t="s">
        <v>1102</v>
      </c>
      <c r="F289" s="200">
        <v>43556</v>
      </c>
      <c r="G289" s="200">
        <v>43646</v>
      </c>
      <c r="H289" s="199">
        <v>36892</v>
      </c>
      <c r="I289" s="199">
        <v>36892</v>
      </c>
      <c r="J289" s="199">
        <v>0.71</v>
      </c>
      <c r="K289" s="199">
        <f t="shared" si="4"/>
        <v>26.19</v>
      </c>
    </row>
    <row r="290" spans="2:11" x14ac:dyDescent="0.25">
      <c r="B290" s="198">
        <v>258</v>
      </c>
      <c r="C290" s="199">
        <v>29550351</v>
      </c>
      <c r="D290" s="199" t="s">
        <v>1204</v>
      </c>
      <c r="E290" s="199" t="s">
        <v>1102</v>
      </c>
      <c r="F290" s="200">
        <v>43563</v>
      </c>
      <c r="G290" s="200">
        <v>43646</v>
      </c>
      <c r="H290" s="199">
        <v>327797</v>
      </c>
      <c r="I290" s="199">
        <v>327797</v>
      </c>
      <c r="J290" s="199">
        <v>0.71</v>
      </c>
      <c r="K290" s="199">
        <f t="shared" si="4"/>
        <v>232.74</v>
      </c>
    </row>
    <row r="291" spans="2:11" x14ac:dyDescent="0.25">
      <c r="B291" s="198">
        <v>259</v>
      </c>
      <c r="C291" s="199">
        <v>29570278</v>
      </c>
      <c r="D291" s="199" t="s">
        <v>1205</v>
      </c>
      <c r="E291" s="199" t="s">
        <v>1102</v>
      </c>
      <c r="F291" s="200">
        <v>43570</v>
      </c>
      <c r="G291" s="200">
        <v>43639</v>
      </c>
      <c r="H291" s="199">
        <v>248229</v>
      </c>
      <c r="I291" s="199">
        <v>248229</v>
      </c>
      <c r="J291" s="199">
        <v>0.71</v>
      </c>
      <c r="K291" s="199">
        <f t="shared" si="4"/>
        <v>176.24</v>
      </c>
    </row>
    <row r="292" spans="2:11" x14ac:dyDescent="0.25">
      <c r="B292" s="198">
        <v>260</v>
      </c>
      <c r="C292" s="199">
        <v>29599542</v>
      </c>
      <c r="D292" s="199" t="s">
        <v>1206</v>
      </c>
      <c r="E292" s="199" t="s">
        <v>1102</v>
      </c>
      <c r="F292" s="200">
        <v>43584</v>
      </c>
      <c r="G292" s="200">
        <v>43830</v>
      </c>
      <c r="H292" s="199">
        <v>115505</v>
      </c>
      <c r="I292" s="199">
        <v>115505</v>
      </c>
      <c r="J292" s="199">
        <v>0.71</v>
      </c>
      <c r="K292" s="199">
        <f t="shared" si="4"/>
        <v>82.01</v>
      </c>
    </row>
    <row r="293" spans="2:11" x14ac:dyDescent="0.25">
      <c r="B293" s="198">
        <v>261</v>
      </c>
      <c r="C293" s="199">
        <v>29599542</v>
      </c>
      <c r="D293" s="199" t="s">
        <v>1206</v>
      </c>
      <c r="E293" s="199" t="s">
        <v>1097</v>
      </c>
      <c r="F293" s="200">
        <v>43584</v>
      </c>
      <c r="G293" s="200">
        <v>43830</v>
      </c>
      <c r="H293" s="199">
        <v>93138</v>
      </c>
      <c r="I293" s="199">
        <v>93138</v>
      </c>
      <c r="J293" s="199">
        <v>0.71</v>
      </c>
      <c r="K293" s="199">
        <f t="shared" si="4"/>
        <v>66.13</v>
      </c>
    </row>
    <row r="294" spans="2:11" x14ac:dyDescent="0.25">
      <c r="B294" s="198">
        <v>262</v>
      </c>
      <c r="C294" s="199">
        <v>29599542</v>
      </c>
      <c r="D294" s="199" t="s">
        <v>1206</v>
      </c>
      <c r="E294" s="199" t="s">
        <v>1098</v>
      </c>
      <c r="F294" s="200">
        <v>43584</v>
      </c>
      <c r="G294" s="200">
        <v>43830</v>
      </c>
      <c r="H294" s="199">
        <v>282</v>
      </c>
      <c r="I294" s="199">
        <v>282</v>
      </c>
      <c r="J294" s="199">
        <v>0.71</v>
      </c>
      <c r="K294" s="199">
        <f t="shared" si="4"/>
        <v>0.2</v>
      </c>
    </row>
    <row r="295" spans="2:11" x14ac:dyDescent="0.25">
      <c r="B295" s="198">
        <v>263</v>
      </c>
      <c r="C295" s="199">
        <v>29599542</v>
      </c>
      <c r="D295" s="199" t="s">
        <v>1206</v>
      </c>
      <c r="E295" s="199" t="s">
        <v>1099</v>
      </c>
      <c r="F295" s="200">
        <v>43584</v>
      </c>
      <c r="G295" s="200">
        <v>43830</v>
      </c>
      <c r="H295" s="199">
        <v>180764</v>
      </c>
      <c r="I295" s="199">
        <v>180764</v>
      </c>
      <c r="J295" s="199">
        <v>0.71</v>
      </c>
      <c r="K295" s="199">
        <f t="shared" si="4"/>
        <v>128.34</v>
      </c>
    </row>
    <row r="296" spans="2:11" x14ac:dyDescent="0.25">
      <c r="B296" s="198">
        <v>264</v>
      </c>
      <c r="C296" s="199">
        <v>29599542</v>
      </c>
      <c r="D296" s="199" t="s">
        <v>1206</v>
      </c>
      <c r="E296" s="199" t="s">
        <v>1100</v>
      </c>
      <c r="F296" s="200">
        <v>43584</v>
      </c>
      <c r="G296" s="200">
        <v>43830</v>
      </c>
      <c r="H296" s="199">
        <v>32183</v>
      </c>
      <c r="I296" s="199">
        <v>32183</v>
      </c>
      <c r="J296" s="199">
        <v>0.71</v>
      </c>
      <c r="K296" s="199">
        <f t="shared" si="4"/>
        <v>22.85</v>
      </c>
    </row>
    <row r="297" spans="2:11" x14ac:dyDescent="0.25">
      <c r="B297" s="198">
        <v>265</v>
      </c>
      <c r="C297" s="199">
        <v>29632578</v>
      </c>
      <c r="D297" s="199" t="s">
        <v>1207</v>
      </c>
      <c r="E297" s="199" t="s">
        <v>1102</v>
      </c>
      <c r="F297" s="200">
        <v>43584</v>
      </c>
      <c r="G297" s="200">
        <v>43618</v>
      </c>
      <c r="H297" s="199">
        <v>89473</v>
      </c>
      <c r="I297" s="199">
        <v>89473</v>
      </c>
      <c r="J297" s="199">
        <v>0.71</v>
      </c>
      <c r="K297" s="199">
        <f t="shared" si="4"/>
        <v>63.53</v>
      </c>
    </row>
    <row r="298" spans="2:11" x14ac:dyDescent="0.25">
      <c r="B298" s="198">
        <v>266</v>
      </c>
      <c r="C298" s="199">
        <v>29800972</v>
      </c>
      <c r="D298" s="199" t="s">
        <v>1208</v>
      </c>
      <c r="E298" s="199" t="s">
        <v>1102</v>
      </c>
      <c r="F298" s="200">
        <v>43556</v>
      </c>
      <c r="G298" s="200">
        <v>43646</v>
      </c>
      <c r="H298" s="199">
        <v>1497022</v>
      </c>
      <c r="I298" s="199">
        <v>1497022</v>
      </c>
      <c r="J298" s="199">
        <v>0.71</v>
      </c>
      <c r="K298" s="199">
        <f t="shared" si="4"/>
        <v>1062.8900000000001</v>
      </c>
    </row>
    <row r="299" spans="2:11" x14ac:dyDescent="0.25">
      <c r="B299" s="198">
        <v>267</v>
      </c>
      <c r="C299" s="199">
        <v>29885907</v>
      </c>
      <c r="D299" s="199" t="s">
        <v>1209</v>
      </c>
      <c r="E299" s="199" t="s">
        <v>1102</v>
      </c>
      <c r="F299" s="200">
        <v>43586</v>
      </c>
      <c r="G299" s="200">
        <v>43828</v>
      </c>
      <c r="H299" s="199">
        <v>56955</v>
      </c>
      <c r="I299" s="199">
        <v>56955</v>
      </c>
      <c r="J299" s="199">
        <v>0.71</v>
      </c>
      <c r="K299" s="199">
        <f t="shared" si="4"/>
        <v>40.44</v>
      </c>
    </row>
    <row r="300" spans="2:11" x14ac:dyDescent="0.25">
      <c r="B300" s="198">
        <v>268</v>
      </c>
      <c r="C300" s="199">
        <v>29898832</v>
      </c>
      <c r="D300" s="199" t="s">
        <v>1210</v>
      </c>
      <c r="E300" s="199" t="s">
        <v>1102</v>
      </c>
      <c r="F300" s="200">
        <v>43556</v>
      </c>
      <c r="G300" s="200">
        <v>43646</v>
      </c>
      <c r="H300" s="199">
        <v>659448</v>
      </c>
      <c r="I300" s="199">
        <v>659448</v>
      </c>
      <c r="J300" s="199">
        <v>0.71</v>
      </c>
      <c r="K300" s="199">
        <f t="shared" si="4"/>
        <v>468.21</v>
      </c>
    </row>
    <row r="301" spans="2:11" x14ac:dyDescent="0.25">
      <c r="B301" s="198">
        <v>269</v>
      </c>
      <c r="C301" s="199">
        <v>29944621</v>
      </c>
      <c r="D301" s="199" t="s">
        <v>1211</v>
      </c>
      <c r="E301" s="199" t="s">
        <v>1102</v>
      </c>
      <c r="F301" s="200">
        <v>43556</v>
      </c>
      <c r="G301" s="200">
        <v>43737</v>
      </c>
      <c r="H301" s="199">
        <v>25265</v>
      </c>
      <c r="I301" s="199">
        <v>25265</v>
      </c>
      <c r="J301" s="199">
        <v>0.71</v>
      </c>
      <c r="K301" s="199">
        <f t="shared" si="4"/>
        <v>17.940000000000001</v>
      </c>
    </row>
    <row r="302" spans="2:11" x14ac:dyDescent="0.25">
      <c r="B302" s="198">
        <v>270</v>
      </c>
      <c r="C302" s="199">
        <v>29944621</v>
      </c>
      <c r="D302" s="199" t="s">
        <v>1211</v>
      </c>
      <c r="E302" s="199" t="s">
        <v>1097</v>
      </c>
      <c r="F302" s="200">
        <v>43556</v>
      </c>
      <c r="G302" s="200">
        <v>43737</v>
      </c>
      <c r="H302" s="199">
        <v>27680</v>
      </c>
      <c r="I302" s="199">
        <v>27680</v>
      </c>
      <c r="J302" s="199">
        <v>0.71</v>
      </c>
      <c r="K302" s="199">
        <f t="shared" si="4"/>
        <v>19.649999999999999</v>
      </c>
    </row>
    <row r="303" spans="2:11" x14ac:dyDescent="0.25">
      <c r="B303" s="198">
        <v>271</v>
      </c>
      <c r="C303" s="199">
        <v>29944621</v>
      </c>
      <c r="D303" s="199" t="s">
        <v>1211</v>
      </c>
      <c r="E303" s="199" t="s">
        <v>1098</v>
      </c>
      <c r="F303" s="200">
        <v>43556</v>
      </c>
      <c r="G303" s="200">
        <v>43737</v>
      </c>
      <c r="H303" s="199">
        <v>218</v>
      </c>
      <c r="I303" s="199">
        <v>218</v>
      </c>
      <c r="J303" s="199">
        <v>0.71</v>
      </c>
      <c r="K303" s="199">
        <f t="shared" si="4"/>
        <v>0.15</v>
      </c>
    </row>
    <row r="304" spans="2:11" x14ac:dyDescent="0.25">
      <c r="B304" s="198">
        <v>272</v>
      </c>
      <c r="C304" s="199">
        <v>29944621</v>
      </c>
      <c r="D304" s="199" t="s">
        <v>1211</v>
      </c>
      <c r="E304" s="199" t="s">
        <v>1099</v>
      </c>
      <c r="F304" s="200">
        <v>43556</v>
      </c>
      <c r="G304" s="200">
        <v>43737</v>
      </c>
      <c r="H304" s="199">
        <v>65068</v>
      </c>
      <c r="I304" s="199">
        <v>65068</v>
      </c>
      <c r="J304" s="199">
        <v>0.71</v>
      </c>
      <c r="K304" s="199">
        <f t="shared" si="4"/>
        <v>46.2</v>
      </c>
    </row>
    <row r="305" spans="2:11" x14ac:dyDescent="0.25">
      <c r="B305" s="198">
        <v>273</v>
      </c>
      <c r="C305" s="199">
        <v>29944621</v>
      </c>
      <c r="D305" s="199" t="s">
        <v>1211</v>
      </c>
      <c r="E305" s="199" t="s">
        <v>1100</v>
      </c>
      <c r="F305" s="200">
        <v>43556</v>
      </c>
      <c r="G305" s="200">
        <v>43737</v>
      </c>
      <c r="H305" s="199">
        <v>15631</v>
      </c>
      <c r="I305" s="199">
        <v>15631</v>
      </c>
      <c r="J305" s="199">
        <v>0.71</v>
      </c>
      <c r="K305" s="199">
        <f t="shared" si="4"/>
        <v>11.1</v>
      </c>
    </row>
    <row r="306" spans="2:11" x14ac:dyDescent="0.25">
      <c r="B306" s="198">
        <v>274</v>
      </c>
      <c r="C306" s="199">
        <v>29969368</v>
      </c>
      <c r="D306" s="199" t="s">
        <v>1212</v>
      </c>
      <c r="E306" s="199" t="s">
        <v>1102</v>
      </c>
      <c r="F306" s="200">
        <v>43577</v>
      </c>
      <c r="G306" s="200">
        <v>43625</v>
      </c>
      <c r="H306" s="199">
        <v>3226059</v>
      </c>
      <c r="I306" s="199">
        <v>3226059</v>
      </c>
      <c r="J306" s="199">
        <v>0.71</v>
      </c>
      <c r="K306" s="199">
        <f t="shared" si="4"/>
        <v>2290.5</v>
      </c>
    </row>
    <row r="307" spans="2:11" x14ac:dyDescent="0.25">
      <c r="B307" s="198">
        <v>275</v>
      </c>
      <c r="C307" s="199">
        <v>30118249</v>
      </c>
      <c r="D307" s="199" t="s">
        <v>1213</v>
      </c>
      <c r="E307" s="199" t="s">
        <v>1102</v>
      </c>
      <c r="F307" s="200">
        <v>43556</v>
      </c>
      <c r="G307" s="200">
        <v>43646</v>
      </c>
      <c r="H307" s="199">
        <v>374641</v>
      </c>
      <c r="I307" s="199">
        <v>374641</v>
      </c>
      <c r="J307" s="199">
        <v>0.71</v>
      </c>
      <c r="K307" s="199">
        <f t="shared" si="4"/>
        <v>266</v>
      </c>
    </row>
    <row r="308" spans="2:11" x14ac:dyDescent="0.25">
      <c r="B308" s="198">
        <v>276</v>
      </c>
      <c r="C308" s="199">
        <v>30884228</v>
      </c>
      <c r="D308" s="199" t="s">
        <v>1214</v>
      </c>
      <c r="E308" s="199" t="s">
        <v>1097</v>
      </c>
      <c r="F308" s="200">
        <v>43556</v>
      </c>
      <c r="G308" s="200">
        <v>43738</v>
      </c>
      <c r="H308" s="199">
        <v>27753</v>
      </c>
      <c r="I308" s="199">
        <v>27753</v>
      </c>
      <c r="J308" s="199">
        <v>0.71</v>
      </c>
      <c r="K308" s="199">
        <f t="shared" si="4"/>
        <v>19.7</v>
      </c>
    </row>
    <row r="309" spans="2:11" x14ac:dyDescent="0.25">
      <c r="B309" s="198">
        <v>277</v>
      </c>
      <c r="C309" s="199">
        <v>30884228</v>
      </c>
      <c r="D309" s="199" t="s">
        <v>1214</v>
      </c>
      <c r="E309" s="199" t="s">
        <v>1098</v>
      </c>
      <c r="F309" s="200">
        <v>43556</v>
      </c>
      <c r="G309" s="200">
        <v>43738</v>
      </c>
      <c r="H309" s="199">
        <v>131</v>
      </c>
      <c r="I309" s="199">
        <v>131</v>
      </c>
      <c r="J309" s="199">
        <v>0.71</v>
      </c>
      <c r="K309" s="199">
        <f t="shared" si="4"/>
        <v>0.09</v>
      </c>
    </row>
    <row r="310" spans="2:11" x14ac:dyDescent="0.25">
      <c r="B310" s="198">
        <v>278</v>
      </c>
      <c r="C310" s="199">
        <v>30884228</v>
      </c>
      <c r="D310" s="199" t="s">
        <v>1214</v>
      </c>
      <c r="E310" s="199" t="s">
        <v>1099</v>
      </c>
      <c r="F310" s="200">
        <v>43556</v>
      </c>
      <c r="G310" s="200">
        <v>43738</v>
      </c>
      <c r="H310" s="199">
        <v>35211</v>
      </c>
      <c r="I310" s="199">
        <v>35211</v>
      </c>
      <c r="J310" s="199">
        <v>0.71</v>
      </c>
      <c r="K310" s="199">
        <f t="shared" si="4"/>
        <v>25</v>
      </c>
    </row>
    <row r="311" spans="2:11" x14ac:dyDescent="0.25">
      <c r="B311" s="198">
        <v>279</v>
      </c>
      <c r="C311" s="199">
        <v>30884228</v>
      </c>
      <c r="D311" s="199" t="s">
        <v>1214</v>
      </c>
      <c r="E311" s="199" t="s">
        <v>1100</v>
      </c>
      <c r="F311" s="200">
        <v>43556</v>
      </c>
      <c r="G311" s="200">
        <v>43738</v>
      </c>
      <c r="H311" s="199">
        <v>2915</v>
      </c>
      <c r="I311" s="199">
        <v>2915</v>
      </c>
      <c r="J311" s="199">
        <v>0.71</v>
      </c>
      <c r="K311" s="199">
        <f t="shared" si="4"/>
        <v>2.0699999999999998</v>
      </c>
    </row>
    <row r="312" spans="2:11" x14ac:dyDescent="0.25">
      <c r="B312" s="198">
        <v>280</v>
      </c>
      <c r="C312" s="199">
        <v>30901528</v>
      </c>
      <c r="D312" s="199" t="s">
        <v>1215</v>
      </c>
      <c r="E312" s="199" t="s">
        <v>1102</v>
      </c>
      <c r="F312" s="200">
        <v>43468</v>
      </c>
      <c r="G312" s="200">
        <v>43646</v>
      </c>
      <c r="H312" s="199">
        <v>214622</v>
      </c>
      <c r="I312" s="199">
        <v>214622</v>
      </c>
      <c r="J312" s="199">
        <v>0.71</v>
      </c>
      <c r="K312" s="199">
        <f t="shared" si="4"/>
        <v>152.38</v>
      </c>
    </row>
    <row r="313" spans="2:11" x14ac:dyDescent="0.25">
      <c r="B313" s="198">
        <v>281</v>
      </c>
      <c r="C313" s="199">
        <v>30901528</v>
      </c>
      <c r="D313" s="199" t="s">
        <v>1216</v>
      </c>
      <c r="E313" s="199" t="s">
        <v>1102</v>
      </c>
      <c r="F313" s="200">
        <v>43468</v>
      </c>
      <c r="G313" s="200">
        <v>43699</v>
      </c>
      <c r="H313" s="199">
        <v>167509</v>
      </c>
      <c r="I313" s="199">
        <v>167509</v>
      </c>
      <c r="J313" s="199">
        <v>0.71</v>
      </c>
      <c r="K313" s="199">
        <f t="shared" si="4"/>
        <v>118.93</v>
      </c>
    </row>
    <row r="314" spans="2:11" x14ac:dyDescent="0.25">
      <c r="B314" s="198">
        <v>282</v>
      </c>
      <c r="C314" s="199">
        <v>31015402</v>
      </c>
      <c r="D314" s="199" t="s">
        <v>1217</v>
      </c>
      <c r="E314" s="199" t="s">
        <v>1102</v>
      </c>
      <c r="F314" s="200">
        <v>43556</v>
      </c>
      <c r="G314" s="200">
        <v>43639</v>
      </c>
      <c r="H314" s="199">
        <v>259122</v>
      </c>
      <c r="I314" s="199">
        <v>259122</v>
      </c>
      <c r="J314" s="199">
        <v>0.71</v>
      </c>
      <c r="K314" s="199">
        <f t="shared" si="4"/>
        <v>183.98</v>
      </c>
    </row>
    <row r="315" spans="2:11" x14ac:dyDescent="0.25">
      <c r="B315" s="198">
        <v>283</v>
      </c>
      <c r="C315" s="199">
        <v>31168996</v>
      </c>
      <c r="D315" s="199" t="s">
        <v>1218</v>
      </c>
      <c r="E315" s="199" t="s">
        <v>1102</v>
      </c>
      <c r="F315" s="200">
        <v>43570</v>
      </c>
      <c r="G315" s="200">
        <v>43632</v>
      </c>
      <c r="H315" s="199">
        <v>479111</v>
      </c>
      <c r="I315" s="199">
        <v>479111</v>
      </c>
      <c r="J315" s="199">
        <v>0.71</v>
      </c>
      <c r="K315" s="199">
        <f t="shared" si="4"/>
        <v>340.17</v>
      </c>
    </row>
    <row r="316" spans="2:11" x14ac:dyDescent="0.25">
      <c r="B316" s="198">
        <v>284</v>
      </c>
      <c r="C316" s="199">
        <v>31168996</v>
      </c>
      <c r="D316" s="199" t="s">
        <v>1218</v>
      </c>
      <c r="E316" s="199" t="s">
        <v>1097</v>
      </c>
      <c r="F316" s="200">
        <v>43570</v>
      </c>
      <c r="G316" s="200">
        <v>43632</v>
      </c>
      <c r="H316" s="199">
        <v>325940</v>
      </c>
      <c r="I316" s="199">
        <v>325940</v>
      </c>
      <c r="J316" s="199">
        <v>0.71</v>
      </c>
      <c r="K316" s="199">
        <f t="shared" si="4"/>
        <v>231.42</v>
      </c>
    </row>
    <row r="317" spans="2:11" x14ac:dyDescent="0.25">
      <c r="B317" s="198">
        <v>285</v>
      </c>
      <c r="C317" s="199">
        <v>31168996</v>
      </c>
      <c r="D317" s="199" t="s">
        <v>1218</v>
      </c>
      <c r="E317" s="199" t="s">
        <v>1098</v>
      </c>
      <c r="F317" s="200">
        <v>43570</v>
      </c>
      <c r="G317" s="200">
        <v>43632</v>
      </c>
      <c r="H317" s="199">
        <v>1267</v>
      </c>
      <c r="I317" s="199">
        <v>1267</v>
      </c>
      <c r="J317" s="199">
        <v>0.71</v>
      </c>
      <c r="K317" s="199">
        <f t="shared" si="4"/>
        <v>0.9</v>
      </c>
    </row>
    <row r="318" spans="2:11" x14ac:dyDescent="0.25">
      <c r="B318" s="198">
        <v>286</v>
      </c>
      <c r="C318" s="199">
        <v>31168996</v>
      </c>
      <c r="D318" s="199" t="s">
        <v>1218</v>
      </c>
      <c r="E318" s="199" t="s">
        <v>1099</v>
      </c>
      <c r="F318" s="200">
        <v>43570</v>
      </c>
      <c r="G318" s="200">
        <v>43632</v>
      </c>
      <c r="H318" s="199">
        <v>622582</v>
      </c>
      <c r="I318" s="199">
        <v>622582</v>
      </c>
      <c r="J318" s="199">
        <v>0.71</v>
      </c>
      <c r="K318" s="199">
        <f t="shared" si="4"/>
        <v>442.03</v>
      </c>
    </row>
    <row r="319" spans="2:11" x14ac:dyDescent="0.25">
      <c r="B319" s="198">
        <v>287</v>
      </c>
      <c r="C319" s="199">
        <v>31168996</v>
      </c>
      <c r="D319" s="199" t="s">
        <v>1218</v>
      </c>
      <c r="E319" s="199" t="s">
        <v>1100</v>
      </c>
      <c r="F319" s="200">
        <v>43570</v>
      </c>
      <c r="G319" s="200">
        <v>43632</v>
      </c>
      <c r="H319" s="199">
        <v>132581</v>
      </c>
      <c r="I319" s="199">
        <v>132581</v>
      </c>
      <c r="J319" s="199">
        <v>0.71</v>
      </c>
      <c r="K319" s="199">
        <f t="shared" si="4"/>
        <v>94.13</v>
      </c>
    </row>
    <row r="320" spans="2:11" x14ac:dyDescent="0.25">
      <c r="B320" s="198">
        <v>288</v>
      </c>
      <c r="C320" s="199">
        <v>31170992</v>
      </c>
      <c r="D320" s="199" t="s">
        <v>1219</v>
      </c>
      <c r="E320" s="199" t="s">
        <v>1102</v>
      </c>
      <c r="F320" s="200">
        <v>43508</v>
      </c>
      <c r="G320" s="200">
        <v>43597</v>
      </c>
      <c r="H320" s="199">
        <v>52868</v>
      </c>
      <c r="I320" s="199">
        <v>52868</v>
      </c>
      <c r="J320" s="199">
        <v>0.71</v>
      </c>
      <c r="K320" s="199">
        <f t="shared" si="4"/>
        <v>37.54</v>
      </c>
    </row>
    <row r="321" spans="2:11" x14ac:dyDescent="0.25">
      <c r="B321" s="198">
        <v>289</v>
      </c>
      <c r="C321" s="199">
        <v>31170992</v>
      </c>
      <c r="D321" s="199" t="s">
        <v>1219</v>
      </c>
      <c r="E321" s="199" t="s">
        <v>1097</v>
      </c>
      <c r="F321" s="200">
        <v>43508</v>
      </c>
      <c r="G321" s="200">
        <v>43597</v>
      </c>
      <c r="H321" s="199">
        <v>12853</v>
      </c>
      <c r="I321" s="199">
        <v>12853</v>
      </c>
      <c r="J321" s="199">
        <v>0.71</v>
      </c>
      <c r="K321" s="199">
        <f t="shared" si="4"/>
        <v>9.1300000000000008</v>
      </c>
    </row>
    <row r="322" spans="2:11" x14ac:dyDescent="0.25">
      <c r="B322" s="198">
        <v>290</v>
      </c>
      <c r="C322" s="199">
        <v>31170992</v>
      </c>
      <c r="D322" s="199" t="s">
        <v>1219</v>
      </c>
      <c r="E322" s="199" t="s">
        <v>1098</v>
      </c>
      <c r="F322" s="200">
        <v>43508</v>
      </c>
      <c r="G322" s="200">
        <v>43597</v>
      </c>
      <c r="H322" s="199">
        <v>79</v>
      </c>
      <c r="I322" s="199">
        <v>79</v>
      </c>
      <c r="J322" s="199">
        <v>0.71</v>
      </c>
      <c r="K322" s="199">
        <f t="shared" si="4"/>
        <v>0.06</v>
      </c>
    </row>
    <row r="323" spans="2:11" x14ac:dyDescent="0.25">
      <c r="B323" s="198">
        <v>291</v>
      </c>
      <c r="C323" s="199">
        <v>31170992</v>
      </c>
      <c r="D323" s="199" t="s">
        <v>1219</v>
      </c>
      <c r="E323" s="199" t="s">
        <v>1099</v>
      </c>
      <c r="F323" s="200">
        <v>43508</v>
      </c>
      <c r="G323" s="200">
        <v>43597</v>
      </c>
      <c r="H323" s="199">
        <v>32063</v>
      </c>
      <c r="I323" s="199">
        <v>32063</v>
      </c>
      <c r="J323" s="199">
        <v>0.71</v>
      </c>
      <c r="K323" s="199">
        <f t="shared" si="4"/>
        <v>22.76</v>
      </c>
    </row>
    <row r="324" spans="2:11" x14ac:dyDescent="0.25">
      <c r="B324" s="198">
        <v>292</v>
      </c>
      <c r="C324" s="199">
        <v>31170992</v>
      </c>
      <c r="D324" s="199" t="s">
        <v>1219</v>
      </c>
      <c r="E324" s="199" t="s">
        <v>1100</v>
      </c>
      <c r="F324" s="200">
        <v>43508</v>
      </c>
      <c r="G324" s="200">
        <v>43597</v>
      </c>
      <c r="H324" s="199">
        <v>6635</v>
      </c>
      <c r="I324" s="199">
        <v>6635</v>
      </c>
      <c r="J324" s="199">
        <v>0.71</v>
      </c>
      <c r="K324" s="199">
        <f t="shared" si="4"/>
        <v>4.71</v>
      </c>
    </row>
    <row r="325" spans="2:11" x14ac:dyDescent="0.25">
      <c r="B325" s="198">
        <v>293</v>
      </c>
      <c r="C325" s="199">
        <v>31170992</v>
      </c>
      <c r="D325" s="199" t="s">
        <v>1219</v>
      </c>
      <c r="E325" s="199" t="s">
        <v>1112</v>
      </c>
      <c r="F325" s="200">
        <v>43508</v>
      </c>
      <c r="G325" s="200">
        <v>43597</v>
      </c>
      <c r="H325" s="199">
        <v>2835</v>
      </c>
      <c r="I325" s="199">
        <v>2835</v>
      </c>
      <c r="J325" s="199">
        <v>0.71</v>
      </c>
      <c r="K325" s="199">
        <f t="shared" si="4"/>
        <v>2.0099999999999998</v>
      </c>
    </row>
    <row r="326" spans="2:11" x14ac:dyDescent="0.25">
      <c r="B326" s="198">
        <v>294</v>
      </c>
      <c r="C326" s="199">
        <v>31170992</v>
      </c>
      <c r="D326" s="199" t="s">
        <v>1219</v>
      </c>
      <c r="E326" s="199" t="s">
        <v>1113</v>
      </c>
      <c r="F326" s="200">
        <v>43508</v>
      </c>
      <c r="G326" s="200">
        <v>43597</v>
      </c>
      <c r="H326" s="199">
        <v>5924</v>
      </c>
      <c r="I326" s="199">
        <v>5924</v>
      </c>
      <c r="J326" s="199">
        <v>0.71</v>
      </c>
      <c r="K326" s="199">
        <f t="shared" si="4"/>
        <v>4.21</v>
      </c>
    </row>
    <row r="327" spans="2:11" x14ac:dyDescent="0.25">
      <c r="B327" s="198">
        <v>295</v>
      </c>
      <c r="C327" s="199">
        <v>31237100</v>
      </c>
      <c r="D327" s="199" t="s">
        <v>1220</v>
      </c>
      <c r="E327" s="199" t="s">
        <v>1112</v>
      </c>
      <c r="F327" s="200">
        <v>43592</v>
      </c>
      <c r="G327" s="200">
        <v>43623</v>
      </c>
      <c r="H327" s="199">
        <v>41256</v>
      </c>
      <c r="I327" s="199">
        <v>41256</v>
      </c>
      <c r="J327" s="199">
        <v>0.71</v>
      </c>
      <c r="K327" s="199">
        <f t="shared" si="4"/>
        <v>29.29</v>
      </c>
    </row>
    <row r="328" spans="2:11" x14ac:dyDescent="0.25">
      <c r="B328" s="198">
        <v>296</v>
      </c>
      <c r="C328" s="199">
        <v>31237100</v>
      </c>
      <c r="D328" s="199" t="s">
        <v>1220</v>
      </c>
      <c r="E328" s="199" t="s">
        <v>1113</v>
      </c>
      <c r="F328" s="200">
        <v>43592</v>
      </c>
      <c r="G328" s="200">
        <v>43623</v>
      </c>
      <c r="H328" s="199">
        <v>79434</v>
      </c>
      <c r="I328" s="199">
        <v>79434</v>
      </c>
      <c r="J328" s="199">
        <v>0.71</v>
      </c>
      <c r="K328" s="199">
        <f t="shared" si="4"/>
        <v>56.4</v>
      </c>
    </row>
    <row r="329" spans="2:11" x14ac:dyDescent="0.25">
      <c r="B329" s="198">
        <v>297</v>
      </c>
      <c r="C329" s="199">
        <v>31356960</v>
      </c>
      <c r="D329" s="199" t="s">
        <v>1221</v>
      </c>
      <c r="E329" s="199" t="s">
        <v>1102</v>
      </c>
      <c r="F329" s="200">
        <v>43556</v>
      </c>
      <c r="G329" s="200">
        <v>43646</v>
      </c>
      <c r="H329" s="199">
        <v>171997</v>
      </c>
      <c r="I329" s="199">
        <v>171997</v>
      </c>
      <c r="J329" s="199">
        <v>0.71</v>
      </c>
      <c r="K329" s="199">
        <f t="shared" si="4"/>
        <v>122.12</v>
      </c>
    </row>
    <row r="330" spans="2:11" x14ac:dyDescent="0.25">
      <c r="B330" s="198">
        <v>298</v>
      </c>
      <c r="C330" s="199">
        <v>31357139</v>
      </c>
      <c r="D330" s="199" t="s">
        <v>1222</v>
      </c>
      <c r="E330" s="199" t="s">
        <v>1102</v>
      </c>
      <c r="F330" s="200">
        <v>43486</v>
      </c>
      <c r="G330" s="200">
        <v>43646</v>
      </c>
      <c r="H330" s="199">
        <v>35248</v>
      </c>
      <c r="I330" s="199">
        <v>35248</v>
      </c>
      <c r="J330" s="199">
        <v>0.71</v>
      </c>
      <c r="K330" s="199">
        <f t="shared" si="4"/>
        <v>25.03</v>
      </c>
    </row>
    <row r="331" spans="2:11" x14ac:dyDescent="0.25">
      <c r="B331" s="198">
        <v>299</v>
      </c>
      <c r="C331" s="199">
        <v>31378961</v>
      </c>
      <c r="D331" s="199" t="s">
        <v>1223</v>
      </c>
      <c r="E331" s="199" t="s">
        <v>1097</v>
      </c>
      <c r="F331" s="200">
        <v>43584</v>
      </c>
      <c r="G331" s="200">
        <v>43632</v>
      </c>
      <c r="H331" s="199">
        <v>389584</v>
      </c>
      <c r="I331" s="199">
        <v>389584</v>
      </c>
      <c r="J331" s="199">
        <v>0.71</v>
      </c>
      <c r="K331" s="199">
        <f t="shared" si="4"/>
        <v>276.60000000000002</v>
      </c>
    </row>
    <row r="332" spans="2:11" x14ac:dyDescent="0.25">
      <c r="B332" s="198">
        <v>300</v>
      </c>
      <c r="C332" s="199">
        <v>31378961</v>
      </c>
      <c r="D332" s="199" t="s">
        <v>1223</v>
      </c>
      <c r="E332" s="199" t="s">
        <v>1098</v>
      </c>
      <c r="F332" s="200">
        <v>43584</v>
      </c>
      <c r="G332" s="200">
        <v>43632</v>
      </c>
      <c r="H332" s="199">
        <v>1770</v>
      </c>
      <c r="I332" s="199">
        <v>1770</v>
      </c>
      <c r="J332" s="199">
        <v>0.71</v>
      </c>
      <c r="K332" s="199">
        <f t="shared" si="4"/>
        <v>1.26</v>
      </c>
    </row>
    <row r="333" spans="2:11" x14ac:dyDescent="0.25">
      <c r="B333" s="198">
        <v>301</v>
      </c>
      <c r="C333" s="199">
        <v>31378961</v>
      </c>
      <c r="D333" s="199" t="s">
        <v>1223</v>
      </c>
      <c r="E333" s="199" t="s">
        <v>1099</v>
      </c>
      <c r="F333" s="200">
        <v>43584</v>
      </c>
      <c r="G333" s="200">
        <v>43632</v>
      </c>
      <c r="H333" s="199">
        <v>532566</v>
      </c>
      <c r="I333" s="199">
        <v>532566</v>
      </c>
      <c r="J333" s="199">
        <v>0.71</v>
      </c>
      <c r="K333" s="199">
        <f t="shared" si="4"/>
        <v>378.12</v>
      </c>
    </row>
    <row r="334" spans="2:11" x14ac:dyDescent="0.25">
      <c r="B334" s="198">
        <v>302</v>
      </c>
      <c r="C334" s="199">
        <v>31378961</v>
      </c>
      <c r="D334" s="199" t="s">
        <v>1223</v>
      </c>
      <c r="E334" s="199" t="s">
        <v>1100</v>
      </c>
      <c r="F334" s="200">
        <v>43584</v>
      </c>
      <c r="G334" s="200">
        <v>43632</v>
      </c>
      <c r="H334" s="199">
        <v>63729</v>
      </c>
      <c r="I334" s="199">
        <v>63729</v>
      </c>
      <c r="J334" s="199">
        <v>0.71</v>
      </c>
      <c r="K334" s="199">
        <f t="shared" si="4"/>
        <v>45.25</v>
      </c>
    </row>
    <row r="335" spans="2:11" x14ac:dyDescent="0.25">
      <c r="B335" s="198">
        <v>303</v>
      </c>
      <c r="C335" s="199">
        <v>31450317</v>
      </c>
      <c r="D335" s="199" t="s">
        <v>1224</v>
      </c>
      <c r="E335" s="199" t="s">
        <v>1102</v>
      </c>
      <c r="F335" s="200">
        <v>43586</v>
      </c>
      <c r="G335" s="200">
        <v>43646</v>
      </c>
      <c r="H335" s="199">
        <v>77537</v>
      </c>
      <c r="I335" s="199">
        <v>77537</v>
      </c>
      <c r="J335" s="199">
        <v>0.71</v>
      </c>
      <c r="K335" s="199">
        <f t="shared" si="4"/>
        <v>55.05</v>
      </c>
    </row>
    <row r="336" spans="2:11" x14ac:dyDescent="0.25">
      <c r="B336" s="198">
        <v>304</v>
      </c>
      <c r="C336" s="199">
        <v>31471718</v>
      </c>
      <c r="D336" s="199" t="s">
        <v>1225</v>
      </c>
      <c r="E336" s="199" t="s">
        <v>1112</v>
      </c>
      <c r="F336" s="200">
        <v>43556</v>
      </c>
      <c r="G336" s="200">
        <v>43737</v>
      </c>
      <c r="H336" s="199">
        <v>113645</v>
      </c>
      <c r="I336" s="199">
        <v>113645</v>
      </c>
      <c r="J336" s="199">
        <v>0.71</v>
      </c>
      <c r="K336" s="199">
        <f t="shared" si="4"/>
        <v>80.69</v>
      </c>
    </row>
    <row r="337" spans="2:11" x14ac:dyDescent="0.25">
      <c r="B337" s="198">
        <v>305</v>
      </c>
      <c r="C337" s="199">
        <v>31471718</v>
      </c>
      <c r="D337" s="199" t="s">
        <v>1225</v>
      </c>
      <c r="E337" s="199" t="s">
        <v>1113</v>
      </c>
      <c r="F337" s="200">
        <v>43556</v>
      </c>
      <c r="G337" s="200">
        <v>43737</v>
      </c>
      <c r="H337" s="199">
        <v>231655</v>
      </c>
      <c r="I337" s="199">
        <v>231655</v>
      </c>
      <c r="J337" s="199">
        <v>0.71</v>
      </c>
      <c r="K337" s="199">
        <f t="shared" si="4"/>
        <v>164.48</v>
      </c>
    </row>
    <row r="338" spans="2:11" x14ac:dyDescent="0.25">
      <c r="B338" s="198">
        <v>306</v>
      </c>
      <c r="C338" s="199">
        <v>31550673</v>
      </c>
      <c r="D338" s="199" t="s">
        <v>1226</v>
      </c>
      <c r="E338" s="199" t="s">
        <v>1102</v>
      </c>
      <c r="F338" s="200">
        <v>43556</v>
      </c>
      <c r="G338" s="200">
        <v>43646</v>
      </c>
      <c r="H338" s="199">
        <v>222238</v>
      </c>
      <c r="I338" s="199">
        <v>222238</v>
      </c>
      <c r="J338" s="199">
        <v>0.71</v>
      </c>
      <c r="K338" s="199">
        <f t="shared" si="4"/>
        <v>157.79</v>
      </c>
    </row>
    <row r="339" spans="2:11" x14ac:dyDescent="0.25">
      <c r="B339" s="198">
        <v>307</v>
      </c>
      <c r="C339" s="199">
        <v>31567600</v>
      </c>
      <c r="D339" s="199" t="s">
        <v>1227</v>
      </c>
      <c r="E339" s="199" t="s">
        <v>1102</v>
      </c>
      <c r="F339" s="200">
        <v>43556</v>
      </c>
      <c r="G339" s="200">
        <v>43646</v>
      </c>
      <c r="H339" s="199">
        <v>14018</v>
      </c>
      <c r="I339" s="199">
        <v>14018</v>
      </c>
      <c r="J339" s="199">
        <v>0.71</v>
      </c>
      <c r="K339" s="199">
        <f t="shared" si="4"/>
        <v>9.9499999999999993</v>
      </c>
    </row>
    <row r="340" spans="2:11" x14ac:dyDescent="0.25">
      <c r="B340" s="198">
        <v>308</v>
      </c>
      <c r="C340" s="199">
        <v>31623422</v>
      </c>
      <c r="D340" s="199" t="s">
        <v>1228</v>
      </c>
      <c r="E340" s="199" t="s">
        <v>1097</v>
      </c>
      <c r="F340" s="200">
        <v>43578</v>
      </c>
      <c r="G340" s="200">
        <v>43588</v>
      </c>
      <c r="H340" s="199">
        <v>5284</v>
      </c>
      <c r="I340" s="199">
        <v>5284</v>
      </c>
      <c r="J340" s="199">
        <v>0.71</v>
      </c>
      <c r="K340" s="199">
        <f t="shared" si="4"/>
        <v>3.75</v>
      </c>
    </row>
    <row r="341" spans="2:11" x14ac:dyDescent="0.25">
      <c r="B341" s="198">
        <v>309</v>
      </c>
      <c r="C341" s="199">
        <v>31623422</v>
      </c>
      <c r="D341" s="199" t="s">
        <v>1228</v>
      </c>
      <c r="E341" s="199" t="s">
        <v>1099</v>
      </c>
      <c r="F341" s="200">
        <v>43578</v>
      </c>
      <c r="G341" s="200">
        <v>43588</v>
      </c>
      <c r="H341" s="199">
        <v>309803</v>
      </c>
      <c r="I341" s="199">
        <v>309803</v>
      </c>
      <c r="J341" s="199">
        <v>0.71</v>
      </c>
      <c r="K341" s="199">
        <f t="shared" si="4"/>
        <v>219.96</v>
      </c>
    </row>
    <row r="342" spans="2:11" x14ac:dyDescent="0.25">
      <c r="B342" s="198">
        <v>310</v>
      </c>
      <c r="C342" s="199">
        <v>31623422</v>
      </c>
      <c r="D342" s="199" t="s">
        <v>1228</v>
      </c>
      <c r="E342" s="199" t="s">
        <v>1100</v>
      </c>
      <c r="F342" s="200">
        <v>43578</v>
      </c>
      <c r="G342" s="200">
        <v>43588</v>
      </c>
      <c r="H342" s="199">
        <v>5155</v>
      </c>
      <c r="I342" s="199">
        <v>5155</v>
      </c>
      <c r="J342" s="199">
        <v>0.71</v>
      </c>
      <c r="K342" s="199">
        <f t="shared" si="4"/>
        <v>3.66</v>
      </c>
    </row>
    <row r="343" spans="2:11" x14ac:dyDescent="0.25">
      <c r="B343" s="198">
        <v>311</v>
      </c>
      <c r="C343" s="199">
        <v>31671328</v>
      </c>
      <c r="D343" s="199" t="s">
        <v>1229</v>
      </c>
      <c r="E343" s="199" t="s">
        <v>1097</v>
      </c>
      <c r="F343" s="200">
        <v>43586</v>
      </c>
      <c r="G343" s="200">
        <v>43688</v>
      </c>
      <c r="H343" s="199">
        <v>312134</v>
      </c>
      <c r="I343" s="199">
        <v>312134</v>
      </c>
      <c r="J343" s="199">
        <v>0.71</v>
      </c>
      <c r="K343" s="199">
        <f t="shared" si="4"/>
        <v>221.62</v>
      </c>
    </row>
    <row r="344" spans="2:11" x14ac:dyDescent="0.25">
      <c r="B344" s="198">
        <v>312</v>
      </c>
      <c r="C344" s="199">
        <v>31671328</v>
      </c>
      <c r="D344" s="199" t="s">
        <v>1229</v>
      </c>
      <c r="E344" s="199" t="s">
        <v>1098</v>
      </c>
      <c r="F344" s="200">
        <v>43586</v>
      </c>
      <c r="G344" s="200">
        <v>43688</v>
      </c>
      <c r="H344" s="199">
        <v>1456</v>
      </c>
      <c r="I344" s="199">
        <v>1456</v>
      </c>
      <c r="J344" s="199">
        <v>0.71</v>
      </c>
      <c r="K344" s="199">
        <f t="shared" si="4"/>
        <v>1.03</v>
      </c>
    </row>
    <row r="345" spans="2:11" x14ac:dyDescent="0.25">
      <c r="B345" s="198">
        <v>313</v>
      </c>
      <c r="C345" s="199">
        <v>31671328</v>
      </c>
      <c r="D345" s="199" t="s">
        <v>1229</v>
      </c>
      <c r="E345" s="199" t="s">
        <v>1099</v>
      </c>
      <c r="F345" s="200">
        <v>43586</v>
      </c>
      <c r="G345" s="200">
        <v>43688</v>
      </c>
      <c r="H345" s="199">
        <v>663069</v>
      </c>
      <c r="I345" s="199">
        <v>663069</v>
      </c>
      <c r="J345" s="199">
        <v>0.71</v>
      </c>
      <c r="K345" s="199">
        <f t="shared" si="4"/>
        <v>470.78</v>
      </c>
    </row>
    <row r="346" spans="2:11" x14ac:dyDescent="0.25">
      <c r="B346" s="198">
        <v>314</v>
      </c>
      <c r="C346" s="199">
        <v>31671328</v>
      </c>
      <c r="D346" s="199" t="s">
        <v>1229</v>
      </c>
      <c r="E346" s="199" t="s">
        <v>1100</v>
      </c>
      <c r="F346" s="200">
        <v>43586</v>
      </c>
      <c r="G346" s="200">
        <v>43688</v>
      </c>
      <c r="H346" s="199">
        <v>133181</v>
      </c>
      <c r="I346" s="199">
        <v>133181</v>
      </c>
      <c r="J346" s="199">
        <v>0.71</v>
      </c>
      <c r="K346" s="199">
        <f t="shared" si="4"/>
        <v>94.56</v>
      </c>
    </row>
    <row r="347" spans="2:11" x14ac:dyDescent="0.25">
      <c r="B347" s="198">
        <v>315</v>
      </c>
      <c r="C347" s="199">
        <v>31672605</v>
      </c>
      <c r="D347" s="199" t="s">
        <v>1230</v>
      </c>
      <c r="E347" s="199" t="s">
        <v>1097</v>
      </c>
      <c r="F347" s="200">
        <v>43586</v>
      </c>
      <c r="G347" s="200">
        <v>43702</v>
      </c>
      <c r="H347" s="199">
        <v>277701</v>
      </c>
      <c r="I347" s="199">
        <v>277701</v>
      </c>
      <c r="J347" s="199">
        <v>0.71</v>
      </c>
      <c r="K347" s="199">
        <f t="shared" si="4"/>
        <v>197.17</v>
      </c>
    </row>
    <row r="348" spans="2:11" x14ac:dyDescent="0.25">
      <c r="B348" s="198">
        <v>316</v>
      </c>
      <c r="C348" s="199">
        <v>31672605</v>
      </c>
      <c r="D348" s="199" t="s">
        <v>1230</v>
      </c>
      <c r="E348" s="199" t="s">
        <v>1098</v>
      </c>
      <c r="F348" s="200">
        <v>43586</v>
      </c>
      <c r="G348" s="200">
        <v>43702</v>
      </c>
      <c r="H348" s="199">
        <v>1146</v>
      </c>
      <c r="I348" s="199">
        <v>1146</v>
      </c>
      <c r="J348" s="199">
        <v>0.71</v>
      </c>
      <c r="K348" s="199">
        <f t="shared" si="4"/>
        <v>0.81</v>
      </c>
    </row>
    <row r="349" spans="2:11" x14ac:dyDescent="0.25">
      <c r="B349" s="198">
        <v>317</v>
      </c>
      <c r="C349" s="199">
        <v>31672605</v>
      </c>
      <c r="D349" s="199" t="s">
        <v>1230</v>
      </c>
      <c r="E349" s="199" t="s">
        <v>1099</v>
      </c>
      <c r="F349" s="200">
        <v>43586</v>
      </c>
      <c r="G349" s="200">
        <v>43702</v>
      </c>
      <c r="H349" s="199">
        <v>590082</v>
      </c>
      <c r="I349" s="199">
        <v>590082</v>
      </c>
      <c r="J349" s="199">
        <v>0.71</v>
      </c>
      <c r="K349" s="199">
        <f t="shared" si="4"/>
        <v>418.96</v>
      </c>
    </row>
    <row r="350" spans="2:11" x14ac:dyDescent="0.25">
      <c r="B350" s="198">
        <v>318</v>
      </c>
      <c r="C350" s="199">
        <v>31672605</v>
      </c>
      <c r="D350" s="199" t="s">
        <v>1230</v>
      </c>
      <c r="E350" s="199" t="s">
        <v>1100</v>
      </c>
      <c r="F350" s="200">
        <v>43586</v>
      </c>
      <c r="G350" s="200">
        <v>43702</v>
      </c>
      <c r="H350" s="199">
        <v>116633</v>
      </c>
      <c r="I350" s="199">
        <v>116633</v>
      </c>
      <c r="J350" s="199">
        <v>0.71</v>
      </c>
      <c r="K350" s="199">
        <f t="shared" si="4"/>
        <v>82.81</v>
      </c>
    </row>
    <row r="351" spans="2:11" x14ac:dyDescent="0.25">
      <c r="B351" s="198">
        <v>319</v>
      </c>
      <c r="C351" s="199">
        <v>31673407</v>
      </c>
      <c r="D351" s="199" t="s">
        <v>1231</v>
      </c>
      <c r="E351" s="199" t="s">
        <v>1097</v>
      </c>
      <c r="F351" s="200">
        <v>43586</v>
      </c>
      <c r="G351" s="200">
        <v>43674</v>
      </c>
      <c r="H351" s="199">
        <v>347301</v>
      </c>
      <c r="I351" s="199">
        <v>347301</v>
      </c>
      <c r="J351" s="199">
        <v>0.71</v>
      </c>
      <c r="K351" s="199">
        <f t="shared" si="4"/>
        <v>246.58</v>
      </c>
    </row>
    <row r="352" spans="2:11" x14ac:dyDescent="0.25">
      <c r="B352" s="198">
        <v>320</v>
      </c>
      <c r="C352" s="199">
        <v>31673407</v>
      </c>
      <c r="D352" s="199" t="s">
        <v>1231</v>
      </c>
      <c r="E352" s="199" t="s">
        <v>1098</v>
      </c>
      <c r="F352" s="200">
        <v>43586</v>
      </c>
      <c r="G352" s="200">
        <v>43674</v>
      </c>
      <c r="H352" s="199">
        <v>1550</v>
      </c>
      <c r="I352" s="199">
        <v>1550</v>
      </c>
      <c r="J352" s="199">
        <v>0.71</v>
      </c>
      <c r="K352" s="199">
        <f t="shared" ref="K352:K415" si="5">ROUND(I352*(J352/1000),2)</f>
        <v>1.1000000000000001</v>
      </c>
    </row>
    <row r="353" spans="2:11" x14ac:dyDescent="0.25">
      <c r="B353" s="198">
        <v>321</v>
      </c>
      <c r="C353" s="199">
        <v>31673407</v>
      </c>
      <c r="D353" s="199" t="s">
        <v>1231</v>
      </c>
      <c r="E353" s="199" t="s">
        <v>1099</v>
      </c>
      <c r="F353" s="200">
        <v>43586</v>
      </c>
      <c r="G353" s="200">
        <v>43674</v>
      </c>
      <c r="H353" s="199">
        <v>609231</v>
      </c>
      <c r="I353" s="199">
        <v>609231</v>
      </c>
      <c r="J353" s="199">
        <v>0.71</v>
      </c>
      <c r="K353" s="199">
        <f t="shared" si="5"/>
        <v>432.55</v>
      </c>
    </row>
    <row r="354" spans="2:11" x14ac:dyDescent="0.25">
      <c r="B354" s="198">
        <v>322</v>
      </c>
      <c r="C354" s="199">
        <v>31673407</v>
      </c>
      <c r="D354" s="199" t="s">
        <v>1231</v>
      </c>
      <c r="E354" s="199" t="s">
        <v>1100</v>
      </c>
      <c r="F354" s="200">
        <v>43586</v>
      </c>
      <c r="G354" s="200">
        <v>43674</v>
      </c>
      <c r="H354" s="199">
        <v>148737</v>
      </c>
      <c r="I354" s="199">
        <v>148737</v>
      </c>
      <c r="J354" s="199">
        <v>0.71</v>
      </c>
      <c r="K354" s="199">
        <f t="shared" si="5"/>
        <v>105.6</v>
      </c>
    </row>
    <row r="355" spans="2:11" x14ac:dyDescent="0.25">
      <c r="B355" s="198">
        <v>323</v>
      </c>
      <c r="C355" s="199">
        <v>31673871</v>
      </c>
      <c r="D355" s="199" t="s">
        <v>1232</v>
      </c>
      <c r="E355" s="199" t="s">
        <v>1097</v>
      </c>
      <c r="F355" s="200">
        <v>43586</v>
      </c>
      <c r="G355" s="200">
        <v>43695</v>
      </c>
      <c r="H355" s="199">
        <v>507290</v>
      </c>
      <c r="I355" s="199">
        <v>507290</v>
      </c>
      <c r="J355" s="199">
        <v>0.71</v>
      </c>
      <c r="K355" s="199">
        <f t="shared" si="5"/>
        <v>360.18</v>
      </c>
    </row>
    <row r="356" spans="2:11" x14ac:dyDescent="0.25">
      <c r="B356" s="198">
        <v>324</v>
      </c>
      <c r="C356" s="199">
        <v>31673871</v>
      </c>
      <c r="D356" s="199" t="s">
        <v>1232</v>
      </c>
      <c r="E356" s="199" t="s">
        <v>1098</v>
      </c>
      <c r="F356" s="200">
        <v>43586</v>
      </c>
      <c r="G356" s="200">
        <v>43695</v>
      </c>
      <c r="H356" s="199">
        <v>1875</v>
      </c>
      <c r="I356" s="199">
        <v>1875</v>
      </c>
      <c r="J356" s="199">
        <v>0.71</v>
      </c>
      <c r="K356" s="199">
        <f t="shared" si="5"/>
        <v>1.33</v>
      </c>
    </row>
    <row r="357" spans="2:11" x14ac:dyDescent="0.25">
      <c r="B357" s="198">
        <v>325</v>
      </c>
      <c r="C357" s="199">
        <v>31673871</v>
      </c>
      <c r="D357" s="199" t="s">
        <v>1232</v>
      </c>
      <c r="E357" s="199" t="s">
        <v>1099</v>
      </c>
      <c r="F357" s="200">
        <v>43586</v>
      </c>
      <c r="G357" s="200">
        <v>43695</v>
      </c>
      <c r="H357" s="199">
        <v>947427</v>
      </c>
      <c r="I357" s="199">
        <v>947427</v>
      </c>
      <c r="J357" s="199">
        <v>0.71</v>
      </c>
      <c r="K357" s="199">
        <f t="shared" si="5"/>
        <v>672.67</v>
      </c>
    </row>
    <row r="358" spans="2:11" x14ac:dyDescent="0.25">
      <c r="B358" s="198">
        <v>326</v>
      </c>
      <c r="C358" s="199">
        <v>31673871</v>
      </c>
      <c r="D358" s="199" t="s">
        <v>1232</v>
      </c>
      <c r="E358" s="199" t="s">
        <v>1100</v>
      </c>
      <c r="F358" s="200">
        <v>43586</v>
      </c>
      <c r="G358" s="200">
        <v>43695</v>
      </c>
      <c r="H358" s="199">
        <v>195079</v>
      </c>
      <c r="I358" s="199">
        <v>195079</v>
      </c>
      <c r="J358" s="199">
        <v>0.71</v>
      </c>
      <c r="K358" s="199">
        <f t="shared" si="5"/>
        <v>138.51</v>
      </c>
    </row>
    <row r="359" spans="2:11" x14ac:dyDescent="0.25">
      <c r="B359" s="198">
        <v>327</v>
      </c>
      <c r="C359" s="199">
        <v>31712404</v>
      </c>
      <c r="D359" s="199" t="s">
        <v>1233</v>
      </c>
      <c r="E359" s="199" t="s">
        <v>1102</v>
      </c>
      <c r="F359" s="200">
        <v>43556</v>
      </c>
      <c r="G359" s="200">
        <v>43640</v>
      </c>
      <c r="H359" s="199">
        <v>163655</v>
      </c>
      <c r="I359" s="199">
        <v>163655</v>
      </c>
      <c r="J359" s="199">
        <v>0.71</v>
      </c>
      <c r="K359" s="199">
        <f t="shared" si="5"/>
        <v>116.2</v>
      </c>
    </row>
    <row r="360" spans="2:11" x14ac:dyDescent="0.25">
      <c r="B360" s="198">
        <v>328</v>
      </c>
      <c r="C360" s="199">
        <v>31715172</v>
      </c>
      <c r="D360" s="199" t="s">
        <v>1234</v>
      </c>
      <c r="E360" s="199" t="s">
        <v>1102</v>
      </c>
      <c r="F360" s="200">
        <v>43556</v>
      </c>
      <c r="G360" s="200">
        <v>43646</v>
      </c>
      <c r="H360" s="199">
        <v>474253</v>
      </c>
      <c r="I360" s="199">
        <v>474253</v>
      </c>
      <c r="J360" s="199">
        <v>0.71</v>
      </c>
      <c r="K360" s="199">
        <f t="shared" si="5"/>
        <v>336.72</v>
      </c>
    </row>
    <row r="361" spans="2:11" x14ac:dyDescent="0.25">
      <c r="B361" s="198">
        <v>329</v>
      </c>
      <c r="C361" s="199">
        <v>31720622</v>
      </c>
      <c r="D361" s="199" t="s">
        <v>1235</v>
      </c>
      <c r="E361" s="199" t="s">
        <v>1102</v>
      </c>
      <c r="F361" s="200">
        <v>43515</v>
      </c>
      <c r="G361" s="200">
        <v>43646</v>
      </c>
      <c r="H361" s="199">
        <v>896367</v>
      </c>
      <c r="I361" s="199">
        <v>896367</v>
      </c>
      <c r="J361" s="199">
        <v>0.71</v>
      </c>
      <c r="K361" s="199">
        <f t="shared" si="5"/>
        <v>636.41999999999996</v>
      </c>
    </row>
    <row r="362" spans="2:11" x14ac:dyDescent="0.25">
      <c r="B362" s="198">
        <v>330</v>
      </c>
      <c r="C362" s="199">
        <v>31734635</v>
      </c>
      <c r="D362" s="199" t="s">
        <v>1236</v>
      </c>
      <c r="E362" s="199" t="s">
        <v>1102</v>
      </c>
      <c r="F362" s="200">
        <v>43556</v>
      </c>
      <c r="G362" s="200">
        <v>43646</v>
      </c>
      <c r="H362" s="199">
        <v>1739</v>
      </c>
      <c r="I362" s="199">
        <v>1739</v>
      </c>
      <c r="J362" s="199">
        <v>0.71</v>
      </c>
      <c r="K362" s="199">
        <f t="shared" si="5"/>
        <v>1.23</v>
      </c>
    </row>
    <row r="363" spans="2:11" x14ac:dyDescent="0.25">
      <c r="B363" s="198">
        <v>331</v>
      </c>
      <c r="C363" s="199">
        <v>31735119</v>
      </c>
      <c r="D363" s="199" t="s">
        <v>1237</v>
      </c>
      <c r="E363" s="199" t="s">
        <v>1097</v>
      </c>
      <c r="F363" s="200">
        <v>43567</v>
      </c>
      <c r="G363" s="200">
        <v>43607</v>
      </c>
      <c r="H363" s="199">
        <v>115827</v>
      </c>
      <c r="I363" s="199">
        <v>115827</v>
      </c>
      <c r="J363" s="199">
        <v>0.71</v>
      </c>
      <c r="K363" s="199">
        <f t="shared" si="5"/>
        <v>82.24</v>
      </c>
    </row>
    <row r="364" spans="2:11" x14ac:dyDescent="0.25">
      <c r="B364" s="198">
        <v>332</v>
      </c>
      <c r="C364" s="199">
        <v>31735119</v>
      </c>
      <c r="D364" s="199" t="s">
        <v>1237</v>
      </c>
      <c r="E364" s="199" t="s">
        <v>1098</v>
      </c>
      <c r="F364" s="200">
        <v>43567</v>
      </c>
      <c r="G364" s="200">
        <v>43607</v>
      </c>
      <c r="H364" s="199">
        <v>594</v>
      </c>
      <c r="I364" s="199">
        <v>594</v>
      </c>
      <c r="J364" s="199">
        <v>0.71</v>
      </c>
      <c r="K364" s="199">
        <f t="shared" si="5"/>
        <v>0.42</v>
      </c>
    </row>
    <row r="365" spans="2:11" x14ac:dyDescent="0.25">
      <c r="B365" s="198">
        <v>333</v>
      </c>
      <c r="C365" s="199">
        <v>31735119</v>
      </c>
      <c r="D365" s="199" t="s">
        <v>1237</v>
      </c>
      <c r="E365" s="199" t="s">
        <v>1099</v>
      </c>
      <c r="F365" s="200">
        <v>43567</v>
      </c>
      <c r="G365" s="200">
        <v>43607</v>
      </c>
      <c r="H365" s="199">
        <v>242131</v>
      </c>
      <c r="I365" s="199">
        <v>242131</v>
      </c>
      <c r="J365" s="199">
        <v>0.71</v>
      </c>
      <c r="K365" s="199">
        <f t="shared" si="5"/>
        <v>171.91</v>
      </c>
    </row>
    <row r="366" spans="2:11" x14ac:dyDescent="0.25">
      <c r="B366" s="198">
        <v>334</v>
      </c>
      <c r="C366" s="199">
        <v>31735119</v>
      </c>
      <c r="D366" s="199" t="s">
        <v>1237</v>
      </c>
      <c r="E366" s="199" t="s">
        <v>1100</v>
      </c>
      <c r="F366" s="200">
        <v>43567</v>
      </c>
      <c r="G366" s="200">
        <v>43607</v>
      </c>
      <c r="H366" s="199">
        <v>59121</v>
      </c>
      <c r="I366" s="199">
        <v>59121</v>
      </c>
      <c r="J366" s="199">
        <v>0.71</v>
      </c>
      <c r="K366" s="199">
        <f t="shared" si="5"/>
        <v>41.98</v>
      </c>
    </row>
    <row r="367" spans="2:11" x14ac:dyDescent="0.25">
      <c r="B367" s="198">
        <v>335</v>
      </c>
      <c r="C367" s="199">
        <v>31736115</v>
      </c>
      <c r="D367" s="199" t="s">
        <v>1238</v>
      </c>
      <c r="E367" s="199" t="s">
        <v>1102</v>
      </c>
      <c r="F367" s="200">
        <v>43584</v>
      </c>
      <c r="G367" s="200">
        <v>43597</v>
      </c>
      <c r="H367" s="199">
        <v>93724</v>
      </c>
      <c r="I367" s="199">
        <v>93724</v>
      </c>
      <c r="J367" s="199">
        <v>0.71</v>
      </c>
      <c r="K367" s="199">
        <f t="shared" si="5"/>
        <v>66.540000000000006</v>
      </c>
    </row>
    <row r="368" spans="2:11" x14ac:dyDescent="0.25">
      <c r="B368" s="198">
        <v>336</v>
      </c>
      <c r="C368" s="199">
        <v>31736533</v>
      </c>
      <c r="D368" s="199" t="s">
        <v>1239</v>
      </c>
      <c r="E368" s="199" t="s">
        <v>1102</v>
      </c>
      <c r="F368" s="200">
        <v>43556</v>
      </c>
      <c r="G368" s="200">
        <v>43646</v>
      </c>
      <c r="H368" s="199">
        <v>506701</v>
      </c>
      <c r="I368" s="199">
        <v>506701</v>
      </c>
      <c r="J368" s="199">
        <v>0.71</v>
      </c>
      <c r="K368" s="199">
        <f t="shared" si="5"/>
        <v>359.76</v>
      </c>
    </row>
    <row r="369" spans="2:11" x14ac:dyDescent="0.25">
      <c r="B369" s="198">
        <v>337</v>
      </c>
      <c r="C369" s="199">
        <v>31780419</v>
      </c>
      <c r="D369" s="199" t="s">
        <v>1240</v>
      </c>
      <c r="E369" s="199" t="s">
        <v>1102</v>
      </c>
      <c r="F369" s="200">
        <v>43556</v>
      </c>
      <c r="G369" s="200">
        <v>43646</v>
      </c>
      <c r="H369" s="199">
        <v>13663</v>
      </c>
      <c r="I369" s="199">
        <v>13663</v>
      </c>
      <c r="J369" s="199">
        <v>0.71</v>
      </c>
      <c r="K369" s="199">
        <f t="shared" si="5"/>
        <v>9.6999999999999993</v>
      </c>
    </row>
    <row r="370" spans="2:11" x14ac:dyDescent="0.25">
      <c r="B370" s="198">
        <v>338</v>
      </c>
      <c r="C370" s="199">
        <v>31782261</v>
      </c>
      <c r="D370" s="199" t="s">
        <v>1241</v>
      </c>
      <c r="E370" s="199" t="s">
        <v>1102</v>
      </c>
      <c r="F370" s="200">
        <v>43563</v>
      </c>
      <c r="G370" s="200">
        <v>43639</v>
      </c>
      <c r="H370" s="199">
        <v>111369</v>
      </c>
      <c r="I370" s="199">
        <v>111369</v>
      </c>
      <c r="J370" s="199">
        <v>0.71</v>
      </c>
      <c r="K370" s="199">
        <f t="shared" si="5"/>
        <v>79.069999999999993</v>
      </c>
    </row>
    <row r="371" spans="2:11" x14ac:dyDescent="0.25">
      <c r="B371" s="198">
        <v>339</v>
      </c>
      <c r="C371" s="199">
        <v>31911460</v>
      </c>
      <c r="D371" s="199" t="s">
        <v>1242</v>
      </c>
      <c r="E371" s="199" t="s">
        <v>1099</v>
      </c>
      <c r="F371" s="200">
        <v>43598</v>
      </c>
      <c r="G371" s="200">
        <v>43639</v>
      </c>
      <c r="H371" s="199">
        <v>68928</v>
      </c>
      <c r="I371" s="199">
        <v>68928</v>
      </c>
      <c r="J371" s="199">
        <v>0.71</v>
      </c>
      <c r="K371" s="199">
        <f t="shared" si="5"/>
        <v>48.94</v>
      </c>
    </row>
    <row r="372" spans="2:11" x14ac:dyDescent="0.25">
      <c r="B372" s="198">
        <v>340</v>
      </c>
      <c r="C372" s="199">
        <v>31911465</v>
      </c>
      <c r="D372" s="199" t="s">
        <v>1243</v>
      </c>
      <c r="E372" s="199" t="s">
        <v>1102</v>
      </c>
      <c r="F372" s="200">
        <v>43535</v>
      </c>
      <c r="G372" s="200">
        <v>43639</v>
      </c>
      <c r="H372" s="199">
        <v>30290</v>
      </c>
      <c r="I372" s="199">
        <v>30290</v>
      </c>
      <c r="J372" s="199">
        <v>0.71</v>
      </c>
      <c r="K372" s="199">
        <f t="shared" si="5"/>
        <v>21.51</v>
      </c>
    </row>
    <row r="373" spans="2:11" x14ac:dyDescent="0.25">
      <c r="B373" s="198">
        <v>341</v>
      </c>
      <c r="C373" s="199">
        <v>31943614</v>
      </c>
      <c r="D373" s="199" t="s">
        <v>1244</v>
      </c>
      <c r="E373" s="199" t="s">
        <v>1112</v>
      </c>
      <c r="F373" s="200">
        <v>43577</v>
      </c>
      <c r="G373" s="200">
        <v>43681</v>
      </c>
      <c r="H373" s="199">
        <v>157400</v>
      </c>
      <c r="I373" s="199">
        <v>157400</v>
      </c>
      <c r="J373" s="199">
        <v>0.71</v>
      </c>
      <c r="K373" s="199">
        <f t="shared" si="5"/>
        <v>111.75</v>
      </c>
    </row>
    <row r="374" spans="2:11" x14ac:dyDescent="0.25">
      <c r="B374" s="198">
        <v>342</v>
      </c>
      <c r="C374" s="199">
        <v>31943614</v>
      </c>
      <c r="D374" s="199" t="s">
        <v>1244</v>
      </c>
      <c r="E374" s="199" t="s">
        <v>1113</v>
      </c>
      <c r="F374" s="200">
        <v>43577</v>
      </c>
      <c r="G374" s="200">
        <v>43681</v>
      </c>
      <c r="H374" s="199">
        <v>309594</v>
      </c>
      <c r="I374" s="199">
        <v>309594</v>
      </c>
      <c r="J374" s="199">
        <v>0.71</v>
      </c>
      <c r="K374" s="199">
        <f t="shared" si="5"/>
        <v>219.81</v>
      </c>
    </row>
    <row r="375" spans="2:11" x14ac:dyDescent="0.25">
      <c r="B375" s="198">
        <v>343</v>
      </c>
      <c r="C375" s="199">
        <v>31969864</v>
      </c>
      <c r="D375" s="199" t="s">
        <v>1245</v>
      </c>
      <c r="E375" s="199" t="s">
        <v>1112</v>
      </c>
      <c r="F375" s="200">
        <v>43525</v>
      </c>
      <c r="G375" s="200">
        <v>43830</v>
      </c>
      <c r="H375" s="199">
        <v>41167</v>
      </c>
      <c r="I375" s="199">
        <v>41167</v>
      </c>
      <c r="J375" s="199">
        <v>0.71</v>
      </c>
      <c r="K375" s="199">
        <f t="shared" si="5"/>
        <v>29.23</v>
      </c>
    </row>
    <row r="376" spans="2:11" x14ac:dyDescent="0.25">
      <c r="B376" s="198">
        <v>344</v>
      </c>
      <c r="C376" s="199">
        <v>31969864</v>
      </c>
      <c r="D376" s="199" t="s">
        <v>1245</v>
      </c>
      <c r="E376" s="199" t="s">
        <v>1113</v>
      </c>
      <c r="F376" s="200">
        <v>43525</v>
      </c>
      <c r="G376" s="200">
        <v>43830</v>
      </c>
      <c r="H376" s="199">
        <v>82488</v>
      </c>
      <c r="I376" s="199">
        <v>82488</v>
      </c>
      <c r="J376" s="199">
        <v>0.71</v>
      </c>
      <c r="K376" s="199">
        <f t="shared" si="5"/>
        <v>58.57</v>
      </c>
    </row>
    <row r="377" spans="2:11" x14ac:dyDescent="0.25">
      <c r="B377" s="198">
        <v>345</v>
      </c>
      <c r="C377" s="199">
        <v>31995490</v>
      </c>
      <c r="D377" s="199" t="s">
        <v>1246</v>
      </c>
      <c r="E377" s="199" t="s">
        <v>1102</v>
      </c>
      <c r="F377" s="200">
        <v>43563</v>
      </c>
      <c r="G377" s="200">
        <v>43702</v>
      </c>
      <c r="H377" s="199">
        <v>79640</v>
      </c>
      <c r="I377" s="199">
        <v>79640</v>
      </c>
      <c r="J377" s="199">
        <v>0.71</v>
      </c>
      <c r="K377" s="199">
        <f t="shared" si="5"/>
        <v>56.54</v>
      </c>
    </row>
    <row r="378" spans="2:11" x14ac:dyDescent="0.25">
      <c r="B378" s="198">
        <v>346</v>
      </c>
      <c r="C378" s="199">
        <v>32038971</v>
      </c>
      <c r="D378" s="199" t="s">
        <v>1247</v>
      </c>
      <c r="E378" s="199" t="s">
        <v>1102</v>
      </c>
      <c r="F378" s="200">
        <v>43584</v>
      </c>
      <c r="G378" s="200">
        <v>43597</v>
      </c>
      <c r="H378" s="199">
        <v>71613</v>
      </c>
      <c r="I378" s="199">
        <v>71613</v>
      </c>
      <c r="J378" s="199">
        <v>0.71</v>
      </c>
      <c r="K378" s="199">
        <f t="shared" si="5"/>
        <v>50.85</v>
      </c>
    </row>
    <row r="379" spans="2:11" x14ac:dyDescent="0.25">
      <c r="B379" s="198">
        <v>347</v>
      </c>
      <c r="C379" s="199">
        <v>32091185</v>
      </c>
      <c r="D379" s="199" t="s">
        <v>1248</v>
      </c>
      <c r="E379" s="199" t="s">
        <v>1102</v>
      </c>
      <c r="F379" s="200">
        <v>43612</v>
      </c>
      <c r="G379" s="200">
        <v>43730</v>
      </c>
      <c r="H379" s="199">
        <v>797</v>
      </c>
      <c r="I379" s="199">
        <v>797</v>
      </c>
      <c r="J379" s="199">
        <v>0.71</v>
      </c>
      <c r="K379" s="199">
        <f t="shared" si="5"/>
        <v>0.56999999999999995</v>
      </c>
    </row>
    <row r="380" spans="2:11" x14ac:dyDescent="0.25">
      <c r="B380" s="198">
        <v>348</v>
      </c>
      <c r="C380" s="199">
        <v>32098865</v>
      </c>
      <c r="D380" s="199" t="s">
        <v>1249</v>
      </c>
      <c r="E380" s="199" t="s">
        <v>1097</v>
      </c>
      <c r="F380" s="200">
        <v>43563</v>
      </c>
      <c r="G380" s="200">
        <v>43702</v>
      </c>
      <c r="H380" s="199">
        <v>61248</v>
      </c>
      <c r="I380" s="199">
        <v>61248</v>
      </c>
      <c r="J380" s="199">
        <v>0.71</v>
      </c>
      <c r="K380" s="199">
        <f t="shared" si="5"/>
        <v>43.49</v>
      </c>
    </row>
    <row r="381" spans="2:11" x14ac:dyDescent="0.25">
      <c r="B381" s="198">
        <v>349</v>
      </c>
      <c r="C381" s="199">
        <v>32098865</v>
      </c>
      <c r="D381" s="199" t="s">
        <v>1249</v>
      </c>
      <c r="E381" s="199" t="s">
        <v>1098</v>
      </c>
      <c r="F381" s="200">
        <v>43563</v>
      </c>
      <c r="G381" s="200">
        <v>43702</v>
      </c>
      <c r="H381" s="199">
        <v>96</v>
      </c>
      <c r="I381" s="199">
        <v>96</v>
      </c>
      <c r="J381" s="199">
        <v>0.71</v>
      </c>
      <c r="K381" s="199">
        <f t="shared" si="5"/>
        <v>7.0000000000000007E-2</v>
      </c>
    </row>
    <row r="382" spans="2:11" x14ac:dyDescent="0.25">
      <c r="B382" s="198">
        <v>350</v>
      </c>
      <c r="C382" s="199">
        <v>32098865</v>
      </c>
      <c r="D382" s="199" t="s">
        <v>1249</v>
      </c>
      <c r="E382" s="199" t="s">
        <v>1099</v>
      </c>
      <c r="F382" s="200">
        <v>43563</v>
      </c>
      <c r="G382" s="200">
        <v>43702</v>
      </c>
      <c r="H382" s="199">
        <v>70157</v>
      </c>
      <c r="I382" s="199">
        <v>70157</v>
      </c>
      <c r="J382" s="199">
        <v>0.71</v>
      </c>
      <c r="K382" s="199">
        <f t="shared" si="5"/>
        <v>49.81</v>
      </c>
    </row>
    <row r="383" spans="2:11" x14ac:dyDescent="0.25">
      <c r="B383" s="198">
        <v>351</v>
      </c>
      <c r="C383" s="199">
        <v>32098865</v>
      </c>
      <c r="D383" s="199" t="s">
        <v>1249</v>
      </c>
      <c r="E383" s="199" t="s">
        <v>1100</v>
      </c>
      <c r="F383" s="200">
        <v>43563</v>
      </c>
      <c r="G383" s="200">
        <v>43702</v>
      </c>
      <c r="H383" s="199">
        <v>12176</v>
      </c>
      <c r="I383" s="199">
        <v>12176</v>
      </c>
      <c r="J383" s="199">
        <v>0.71</v>
      </c>
      <c r="K383" s="199">
        <f t="shared" si="5"/>
        <v>8.64</v>
      </c>
    </row>
    <row r="384" spans="2:11" x14ac:dyDescent="0.25">
      <c r="B384" s="198">
        <v>352</v>
      </c>
      <c r="C384" s="199">
        <v>32098865</v>
      </c>
      <c r="D384" s="199" t="s">
        <v>1249</v>
      </c>
      <c r="E384" s="199" t="s">
        <v>1112</v>
      </c>
      <c r="F384" s="200">
        <v>43563</v>
      </c>
      <c r="G384" s="200">
        <v>43702</v>
      </c>
      <c r="H384" s="199">
        <v>18104</v>
      </c>
      <c r="I384" s="199">
        <v>18104</v>
      </c>
      <c r="J384" s="199">
        <v>0.71</v>
      </c>
      <c r="K384" s="199">
        <f t="shared" si="5"/>
        <v>12.85</v>
      </c>
    </row>
    <row r="385" spans="2:11" x14ac:dyDescent="0.25">
      <c r="B385" s="198">
        <v>353</v>
      </c>
      <c r="C385" s="199">
        <v>32098865</v>
      </c>
      <c r="D385" s="199" t="s">
        <v>1249</v>
      </c>
      <c r="E385" s="199" t="s">
        <v>1113</v>
      </c>
      <c r="F385" s="200">
        <v>43563</v>
      </c>
      <c r="G385" s="200">
        <v>43702</v>
      </c>
      <c r="H385" s="199">
        <v>37348</v>
      </c>
      <c r="I385" s="199">
        <v>37348</v>
      </c>
      <c r="J385" s="199">
        <v>0.71</v>
      </c>
      <c r="K385" s="199">
        <f t="shared" si="5"/>
        <v>26.52</v>
      </c>
    </row>
    <row r="386" spans="2:11" x14ac:dyDescent="0.25">
      <c r="B386" s="198">
        <v>354</v>
      </c>
      <c r="C386" s="199">
        <v>32325574</v>
      </c>
      <c r="D386" s="199" t="s">
        <v>1250</v>
      </c>
      <c r="E386" s="199" t="s">
        <v>1102</v>
      </c>
      <c r="F386" s="200">
        <v>43592</v>
      </c>
      <c r="G386" s="200">
        <v>43604</v>
      </c>
      <c r="H386" s="199">
        <v>648065</v>
      </c>
      <c r="I386" s="199">
        <v>648065</v>
      </c>
      <c r="J386" s="199">
        <v>0.71</v>
      </c>
      <c r="K386" s="199">
        <f t="shared" si="5"/>
        <v>460.13</v>
      </c>
    </row>
    <row r="387" spans="2:11" x14ac:dyDescent="0.25">
      <c r="B387" s="198">
        <v>355</v>
      </c>
      <c r="C387" s="199">
        <v>32377162</v>
      </c>
      <c r="D387" s="199" t="s">
        <v>1251</v>
      </c>
      <c r="E387" s="199" t="s">
        <v>1102</v>
      </c>
      <c r="F387" s="200">
        <v>43563</v>
      </c>
      <c r="G387" s="200">
        <v>43730</v>
      </c>
      <c r="H387" s="199">
        <v>73380</v>
      </c>
      <c r="I387" s="199">
        <v>73380</v>
      </c>
      <c r="J387" s="199">
        <v>0.71</v>
      </c>
      <c r="K387" s="199">
        <f t="shared" si="5"/>
        <v>52.1</v>
      </c>
    </row>
    <row r="388" spans="2:11" x14ac:dyDescent="0.25">
      <c r="B388" s="198">
        <v>356</v>
      </c>
      <c r="C388" s="199">
        <v>32390210</v>
      </c>
      <c r="D388" s="199" t="s">
        <v>1252</v>
      </c>
      <c r="E388" s="199" t="s">
        <v>1102</v>
      </c>
      <c r="F388" s="200">
        <v>43591</v>
      </c>
      <c r="G388" s="200">
        <v>43632</v>
      </c>
      <c r="H388" s="199">
        <v>179021</v>
      </c>
      <c r="I388" s="199">
        <v>179021</v>
      </c>
      <c r="J388" s="199">
        <v>0.71</v>
      </c>
      <c r="K388" s="199">
        <f t="shared" si="5"/>
        <v>127.1</v>
      </c>
    </row>
    <row r="389" spans="2:11" x14ac:dyDescent="0.25">
      <c r="B389" s="198">
        <v>357</v>
      </c>
      <c r="C389" s="199">
        <v>32444223</v>
      </c>
      <c r="D389" s="199" t="s">
        <v>1253</v>
      </c>
      <c r="E389" s="199" t="s">
        <v>1112</v>
      </c>
      <c r="F389" s="200">
        <v>43537</v>
      </c>
      <c r="G389" s="200">
        <v>43646</v>
      </c>
      <c r="H389" s="199">
        <v>196255</v>
      </c>
      <c r="I389" s="199">
        <v>196255</v>
      </c>
      <c r="J389" s="199">
        <v>0.71</v>
      </c>
      <c r="K389" s="199">
        <f t="shared" si="5"/>
        <v>139.34</v>
      </c>
    </row>
    <row r="390" spans="2:11" x14ac:dyDescent="0.25">
      <c r="B390" s="198">
        <v>358</v>
      </c>
      <c r="C390" s="199">
        <v>32444223</v>
      </c>
      <c r="D390" s="199" t="s">
        <v>1253</v>
      </c>
      <c r="E390" s="199" t="s">
        <v>1113</v>
      </c>
      <c r="F390" s="200">
        <v>43537</v>
      </c>
      <c r="G390" s="200">
        <v>43646</v>
      </c>
      <c r="H390" s="199">
        <v>385135</v>
      </c>
      <c r="I390" s="199">
        <v>385135</v>
      </c>
      <c r="J390" s="199">
        <v>0.71</v>
      </c>
      <c r="K390" s="199">
        <f t="shared" si="5"/>
        <v>273.45</v>
      </c>
    </row>
    <row r="391" spans="2:11" x14ac:dyDescent="0.25">
      <c r="B391" s="198">
        <v>359</v>
      </c>
      <c r="C391" s="199">
        <v>32447351</v>
      </c>
      <c r="D391" s="199" t="s">
        <v>1254</v>
      </c>
      <c r="E391" s="199" t="s">
        <v>1102</v>
      </c>
      <c r="F391" s="200">
        <v>43584</v>
      </c>
      <c r="G391" s="200">
        <v>43632</v>
      </c>
      <c r="H391" s="199">
        <v>145519</v>
      </c>
      <c r="I391" s="199">
        <v>145519</v>
      </c>
      <c r="J391" s="199">
        <v>0.71</v>
      </c>
      <c r="K391" s="199">
        <f t="shared" si="5"/>
        <v>103.32</v>
      </c>
    </row>
    <row r="392" spans="2:11" x14ac:dyDescent="0.25">
      <c r="B392" s="198">
        <v>360</v>
      </c>
      <c r="C392" s="199">
        <v>32447897</v>
      </c>
      <c r="D392" s="199" t="s">
        <v>1255</v>
      </c>
      <c r="E392" s="199" t="s">
        <v>1102</v>
      </c>
      <c r="F392" s="200">
        <v>43591</v>
      </c>
      <c r="G392" s="200">
        <v>43611</v>
      </c>
      <c r="H392" s="199">
        <v>151314</v>
      </c>
      <c r="I392" s="199">
        <v>151314</v>
      </c>
      <c r="J392" s="199">
        <v>0.71</v>
      </c>
      <c r="K392" s="199">
        <f t="shared" si="5"/>
        <v>107.43</v>
      </c>
    </row>
    <row r="393" spans="2:11" x14ac:dyDescent="0.25">
      <c r="B393" s="198">
        <v>361</v>
      </c>
      <c r="C393" s="199">
        <v>32448232</v>
      </c>
      <c r="D393" s="199" t="s">
        <v>1256</v>
      </c>
      <c r="E393" s="199" t="s">
        <v>1102</v>
      </c>
      <c r="F393" s="200">
        <v>43577</v>
      </c>
      <c r="G393" s="200">
        <v>43604</v>
      </c>
      <c r="H393" s="199">
        <v>1244595</v>
      </c>
      <c r="I393" s="199">
        <v>1244595</v>
      </c>
      <c r="J393" s="199">
        <v>0.71</v>
      </c>
      <c r="K393" s="199">
        <f t="shared" si="5"/>
        <v>883.66</v>
      </c>
    </row>
    <row r="394" spans="2:11" x14ac:dyDescent="0.25">
      <c r="B394" s="198">
        <v>362</v>
      </c>
      <c r="C394" s="199">
        <v>32494678</v>
      </c>
      <c r="D394" s="199" t="s">
        <v>1257</v>
      </c>
      <c r="E394" s="199" t="s">
        <v>1112</v>
      </c>
      <c r="F394" s="200">
        <v>43540</v>
      </c>
      <c r="G394" s="200">
        <v>43661</v>
      </c>
      <c r="H394" s="199">
        <v>384162</v>
      </c>
      <c r="I394" s="199">
        <v>384162</v>
      </c>
      <c r="J394" s="199">
        <v>0.71</v>
      </c>
      <c r="K394" s="199">
        <f t="shared" si="5"/>
        <v>272.76</v>
      </c>
    </row>
    <row r="395" spans="2:11" x14ac:dyDescent="0.25">
      <c r="B395" s="198">
        <v>363</v>
      </c>
      <c r="C395" s="199">
        <v>32494678</v>
      </c>
      <c r="D395" s="199" t="s">
        <v>1257</v>
      </c>
      <c r="E395" s="199" t="s">
        <v>1113</v>
      </c>
      <c r="F395" s="200">
        <v>43540</v>
      </c>
      <c r="G395" s="200">
        <v>43661</v>
      </c>
      <c r="H395" s="199">
        <v>759408</v>
      </c>
      <c r="I395" s="199">
        <v>759408</v>
      </c>
      <c r="J395" s="199">
        <v>0.71</v>
      </c>
      <c r="K395" s="199">
        <f t="shared" si="5"/>
        <v>539.17999999999995</v>
      </c>
    </row>
    <row r="396" spans="2:11" x14ac:dyDescent="0.25">
      <c r="B396" s="198">
        <v>364</v>
      </c>
      <c r="C396" s="199">
        <v>32522126</v>
      </c>
      <c r="D396" s="199" t="s">
        <v>1258</v>
      </c>
      <c r="E396" s="199" t="s">
        <v>1097</v>
      </c>
      <c r="F396" s="200">
        <v>43584</v>
      </c>
      <c r="G396" s="200">
        <v>43646</v>
      </c>
      <c r="H396" s="199">
        <v>16914</v>
      </c>
      <c r="I396" s="199">
        <v>16914</v>
      </c>
      <c r="J396" s="199">
        <v>0.71</v>
      </c>
      <c r="K396" s="199">
        <f t="shared" si="5"/>
        <v>12.01</v>
      </c>
    </row>
    <row r="397" spans="2:11" x14ac:dyDescent="0.25">
      <c r="B397" s="198">
        <v>365</v>
      </c>
      <c r="C397" s="199">
        <v>32522126</v>
      </c>
      <c r="D397" s="199" t="s">
        <v>1258</v>
      </c>
      <c r="E397" s="199" t="s">
        <v>1098</v>
      </c>
      <c r="F397" s="200">
        <v>43584</v>
      </c>
      <c r="G397" s="200">
        <v>43646</v>
      </c>
      <c r="H397" s="199">
        <v>85</v>
      </c>
      <c r="I397" s="199">
        <v>85</v>
      </c>
      <c r="J397" s="199">
        <v>0.71</v>
      </c>
      <c r="K397" s="199">
        <f t="shared" si="5"/>
        <v>0.06</v>
      </c>
    </row>
    <row r="398" spans="2:11" x14ac:dyDescent="0.25">
      <c r="B398" s="198">
        <v>366</v>
      </c>
      <c r="C398" s="199">
        <v>32522126</v>
      </c>
      <c r="D398" s="199" t="s">
        <v>1258</v>
      </c>
      <c r="E398" s="199" t="s">
        <v>1099</v>
      </c>
      <c r="F398" s="200">
        <v>43584</v>
      </c>
      <c r="G398" s="200">
        <v>43646</v>
      </c>
      <c r="H398" s="199">
        <v>32456</v>
      </c>
      <c r="I398" s="199">
        <v>32456</v>
      </c>
      <c r="J398" s="199">
        <v>0.71</v>
      </c>
      <c r="K398" s="199">
        <f t="shared" si="5"/>
        <v>23.04</v>
      </c>
    </row>
    <row r="399" spans="2:11" x14ac:dyDescent="0.25">
      <c r="B399" s="198">
        <v>367</v>
      </c>
      <c r="C399" s="199">
        <v>32522126</v>
      </c>
      <c r="D399" s="199" t="s">
        <v>1258</v>
      </c>
      <c r="E399" s="199" t="s">
        <v>1100</v>
      </c>
      <c r="F399" s="200">
        <v>43584</v>
      </c>
      <c r="G399" s="200">
        <v>43646</v>
      </c>
      <c r="H399" s="199">
        <v>6975</v>
      </c>
      <c r="I399" s="199">
        <v>6975</v>
      </c>
      <c r="J399" s="199">
        <v>0.71</v>
      </c>
      <c r="K399" s="199">
        <f t="shared" si="5"/>
        <v>4.95</v>
      </c>
    </row>
    <row r="400" spans="2:11" x14ac:dyDescent="0.25">
      <c r="B400" s="198">
        <v>368</v>
      </c>
      <c r="C400" s="199">
        <v>32555502</v>
      </c>
      <c r="D400" s="199" t="s">
        <v>1259</v>
      </c>
      <c r="E400" s="199" t="s">
        <v>1112</v>
      </c>
      <c r="F400" s="200">
        <v>43556</v>
      </c>
      <c r="G400" s="200">
        <v>43646</v>
      </c>
      <c r="H400" s="199">
        <v>210270</v>
      </c>
      <c r="I400" s="199">
        <v>210270</v>
      </c>
      <c r="J400" s="199">
        <v>0.71</v>
      </c>
      <c r="K400" s="199">
        <f t="shared" si="5"/>
        <v>149.29</v>
      </c>
    </row>
    <row r="401" spans="2:11" x14ac:dyDescent="0.25">
      <c r="B401" s="198">
        <v>369</v>
      </c>
      <c r="C401" s="199">
        <v>32555502</v>
      </c>
      <c r="D401" s="199" t="s">
        <v>1259</v>
      </c>
      <c r="E401" s="199" t="s">
        <v>1113</v>
      </c>
      <c r="F401" s="200">
        <v>43556</v>
      </c>
      <c r="G401" s="200">
        <v>43646</v>
      </c>
      <c r="H401" s="199">
        <v>409171</v>
      </c>
      <c r="I401" s="199">
        <v>409171</v>
      </c>
      <c r="J401" s="199">
        <v>0.71</v>
      </c>
      <c r="K401" s="199">
        <f t="shared" si="5"/>
        <v>290.51</v>
      </c>
    </row>
    <row r="402" spans="2:11" x14ac:dyDescent="0.25">
      <c r="B402" s="198">
        <v>370</v>
      </c>
      <c r="C402" s="199">
        <v>32575095</v>
      </c>
      <c r="D402" s="199" t="s">
        <v>1260</v>
      </c>
      <c r="E402" s="199" t="s">
        <v>1102</v>
      </c>
      <c r="F402" s="200">
        <v>43591</v>
      </c>
      <c r="G402" s="200">
        <v>43604</v>
      </c>
      <c r="H402" s="199">
        <v>224476</v>
      </c>
      <c r="I402" s="199">
        <v>224476</v>
      </c>
      <c r="J402" s="199">
        <v>0.71</v>
      </c>
      <c r="K402" s="199">
        <f t="shared" si="5"/>
        <v>159.38</v>
      </c>
    </row>
    <row r="403" spans="2:11" x14ac:dyDescent="0.25">
      <c r="B403" s="198">
        <v>371</v>
      </c>
      <c r="C403" s="199">
        <v>32741965</v>
      </c>
      <c r="D403" s="199" t="s">
        <v>1261</v>
      </c>
      <c r="E403" s="199" t="s">
        <v>1102</v>
      </c>
      <c r="F403" s="200">
        <v>43572</v>
      </c>
      <c r="G403" s="200">
        <v>43590</v>
      </c>
      <c r="H403" s="199">
        <v>861890</v>
      </c>
      <c r="I403" s="199">
        <v>861890</v>
      </c>
      <c r="J403" s="199">
        <v>0.71</v>
      </c>
      <c r="K403" s="199">
        <f t="shared" si="5"/>
        <v>611.94000000000005</v>
      </c>
    </row>
    <row r="404" spans="2:11" x14ac:dyDescent="0.25">
      <c r="B404" s="198">
        <v>372</v>
      </c>
      <c r="C404" s="199">
        <v>32744830</v>
      </c>
      <c r="D404" s="199" t="s">
        <v>1262</v>
      </c>
      <c r="E404" s="199" t="s">
        <v>1102</v>
      </c>
      <c r="F404" s="200">
        <v>43549</v>
      </c>
      <c r="G404" s="200">
        <v>43646</v>
      </c>
      <c r="H404" s="199">
        <v>163</v>
      </c>
      <c r="I404" s="199">
        <v>163</v>
      </c>
      <c r="J404" s="199">
        <v>0.71</v>
      </c>
      <c r="K404" s="199">
        <f t="shared" si="5"/>
        <v>0.12</v>
      </c>
    </row>
    <row r="405" spans="2:11" x14ac:dyDescent="0.25">
      <c r="B405" s="198">
        <v>373</v>
      </c>
      <c r="C405" s="199">
        <v>32811761</v>
      </c>
      <c r="D405" s="199" t="s">
        <v>1263</v>
      </c>
      <c r="E405" s="199" t="s">
        <v>1102</v>
      </c>
      <c r="F405" s="200">
        <v>43563</v>
      </c>
      <c r="G405" s="200">
        <v>43639</v>
      </c>
      <c r="H405" s="199">
        <v>3164231</v>
      </c>
      <c r="I405" s="199">
        <v>3164231</v>
      </c>
      <c r="J405" s="199">
        <v>0.71</v>
      </c>
      <c r="K405" s="199">
        <f t="shared" si="5"/>
        <v>2246.6</v>
      </c>
    </row>
    <row r="406" spans="2:11" x14ac:dyDescent="0.25">
      <c r="B406" s="198">
        <v>374</v>
      </c>
      <c r="C406" s="199">
        <v>32845983</v>
      </c>
      <c r="D406" s="199" t="s">
        <v>1264</v>
      </c>
      <c r="E406" s="199" t="s">
        <v>1102</v>
      </c>
      <c r="F406" s="200">
        <v>43584</v>
      </c>
      <c r="G406" s="200">
        <v>43646</v>
      </c>
      <c r="H406" s="199">
        <v>1565</v>
      </c>
      <c r="I406" s="199">
        <v>1565</v>
      </c>
      <c r="J406" s="199">
        <v>0.71</v>
      </c>
      <c r="K406" s="199">
        <f t="shared" si="5"/>
        <v>1.1100000000000001</v>
      </c>
    </row>
    <row r="407" spans="2:11" x14ac:dyDescent="0.25">
      <c r="B407" s="198">
        <v>375</v>
      </c>
      <c r="C407" s="199">
        <v>32868078</v>
      </c>
      <c r="D407" s="199" t="s">
        <v>1265</v>
      </c>
      <c r="E407" s="199" t="s">
        <v>1112</v>
      </c>
      <c r="F407" s="200">
        <v>43571</v>
      </c>
      <c r="G407" s="200">
        <v>43677</v>
      </c>
      <c r="H407" s="199">
        <v>1677</v>
      </c>
      <c r="I407" s="199">
        <v>1677</v>
      </c>
      <c r="J407" s="199">
        <v>0.71</v>
      </c>
      <c r="K407" s="199">
        <f t="shared" si="5"/>
        <v>1.19</v>
      </c>
    </row>
    <row r="408" spans="2:11" x14ac:dyDescent="0.25">
      <c r="B408" s="198">
        <v>376</v>
      </c>
      <c r="C408" s="199">
        <v>32868078</v>
      </c>
      <c r="D408" s="199" t="s">
        <v>1265</v>
      </c>
      <c r="E408" s="199" t="s">
        <v>1113</v>
      </c>
      <c r="F408" s="200">
        <v>43571</v>
      </c>
      <c r="G408" s="200">
        <v>43677</v>
      </c>
      <c r="H408" s="199">
        <v>283238</v>
      </c>
      <c r="I408" s="199">
        <v>283238</v>
      </c>
      <c r="J408" s="199">
        <v>0.71</v>
      </c>
      <c r="K408" s="199">
        <f t="shared" si="5"/>
        <v>201.1</v>
      </c>
    </row>
    <row r="409" spans="2:11" x14ac:dyDescent="0.25">
      <c r="B409" s="198">
        <v>377</v>
      </c>
      <c r="C409" s="199">
        <v>32914453</v>
      </c>
      <c r="D409" s="199" t="s">
        <v>1266</v>
      </c>
      <c r="E409" s="199" t="s">
        <v>1097</v>
      </c>
      <c r="F409" s="200">
        <v>43563</v>
      </c>
      <c r="G409" s="200">
        <v>43632</v>
      </c>
      <c r="H409" s="199">
        <v>1790166</v>
      </c>
      <c r="I409" s="199">
        <v>1790166</v>
      </c>
      <c r="J409" s="199">
        <v>0.71</v>
      </c>
      <c r="K409" s="199">
        <f t="shared" si="5"/>
        <v>1271.02</v>
      </c>
    </row>
    <row r="410" spans="2:11" x14ac:dyDescent="0.25">
      <c r="B410" s="198">
        <v>378</v>
      </c>
      <c r="C410" s="199">
        <v>32914453</v>
      </c>
      <c r="D410" s="199" t="s">
        <v>1266</v>
      </c>
      <c r="E410" s="199" t="s">
        <v>1098</v>
      </c>
      <c r="F410" s="200">
        <v>43563</v>
      </c>
      <c r="G410" s="200">
        <v>43632</v>
      </c>
      <c r="H410" s="199">
        <v>10991</v>
      </c>
      <c r="I410" s="199">
        <v>10991</v>
      </c>
      <c r="J410" s="199">
        <v>0.71</v>
      </c>
      <c r="K410" s="199">
        <f t="shared" si="5"/>
        <v>7.8</v>
      </c>
    </row>
    <row r="411" spans="2:11" x14ac:dyDescent="0.25">
      <c r="B411" s="198">
        <v>379</v>
      </c>
      <c r="C411" s="199">
        <v>32914453</v>
      </c>
      <c r="D411" s="199" t="s">
        <v>1266</v>
      </c>
      <c r="E411" s="199" t="s">
        <v>1099</v>
      </c>
      <c r="F411" s="200">
        <v>43563</v>
      </c>
      <c r="G411" s="200">
        <v>43632</v>
      </c>
      <c r="H411" s="199">
        <v>3784541</v>
      </c>
      <c r="I411" s="199">
        <v>3784541</v>
      </c>
      <c r="J411" s="199">
        <v>0.71</v>
      </c>
      <c r="K411" s="199">
        <f t="shared" si="5"/>
        <v>2687.02</v>
      </c>
    </row>
    <row r="412" spans="2:11" x14ac:dyDescent="0.25">
      <c r="B412" s="198">
        <v>380</v>
      </c>
      <c r="C412" s="199">
        <v>32914453</v>
      </c>
      <c r="D412" s="199" t="s">
        <v>1266</v>
      </c>
      <c r="E412" s="199" t="s">
        <v>1100</v>
      </c>
      <c r="F412" s="200">
        <v>43563</v>
      </c>
      <c r="G412" s="200">
        <v>43632</v>
      </c>
      <c r="H412" s="199">
        <v>793345</v>
      </c>
      <c r="I412" s="199">
        <v>793345</v>
      </c>
      <c r="J412" s="199">
        <v>0.71</v>
      </c>
      <c r="K412" s="199">
        <f t="shared" si="5"/>
        <v>563.27</v>
      </c>
    </row>
    <row r="413" spans="2:11" x14ac:dyDescent="0.25">
      <c r="B413" s="198">
        <v>381</v>
      </c>
      <c r="C413" s="199">
        <v>32937930</v>
      </c>
      <c r="D413" s="199" t="s">
        <v>1267</v>
      </c>
      <c r="E413" s="199" t="s">
        <v>1097</v>
      </c>
      <c r="F413" s="200">
        <v>43556</v>
      </c>
      <c r="G413" s="200">
        <v>43646</v>
      </c>
      <c r="H413" s="199">
        <v>9516</v>
      </c>
      <c r="I413" s="199">
        <v>9516</v>
      </c>
      <c r="J413" s="199">
        <v>0.71</v>
      </c>
      <c r="K413" s="199">
        <f t="shared" si="5"/>
        <v>6.76</v>
      </c>
    </row>
    <row r="414" spans="2:11" x14ac:dyDescent="0.25">
      <c r="B414" s="198">
        <v>382</v>
      </c>
      <c r="C414" s="199">
        <v>32937930</v>
      </c>
      <c r="D414" s="199" t="s">
        <v>1267</v>
      </c>
      <c r="E414" s="199" t="s">
        <v>1098</v>
      </c>
      <c r="F414" s="200">
        <v>43556</v>
      </c>
      <c r="G414" s="200">
        <v>43646</v>
      </c>
      <c r="H414" s="199">
        <v>701</v>
      </c>
      <c r="I414" s="199">
        <v>701</v>
      </c>
      <c r="J414" s="199">
        <v>0.71</v>
      </c>
      <c r="K414" s="199">
        <f t="shared" si="5"/>
        <v>0.5</v>
      </c>
    </row>
    <row r="415" spans="2:11" x14ac:dyDescent="0.25">
      <c r="B415" s="198">
        <v>383</v>
      </c>
      <c r="C415" s="199">
        <v>32937930</v>
      </c>
      <c r="D415" s="199" t="s">
        <v>1267</v>
      </c>
      <c r="E415" s="199" t="s">
        <v>1099</v>
      </c>
      <c r="F415" s="200">
        <v>43556</v>
      </c>
      <c r="G415" s="200">
        <v>43646</v>
      </c>
      <c r="H415" s="199">
        <v>1842458</v>
      </c>
      <c r="I415" s="199">
        <v>1842458</v>
      </c>
      <c r="J415" s="199">
        <v>0.71</v>
      </c>
      <c r="K415" s="199">
        <f t="shared" si="5"/>
        <v>1308.1500000000001</v>
      </c>
    </row>
    <row r="416" spans="2:11" x14ac:dyDescent="0.25">
      <c r="B416" s="198">
        <v>384</v>
      </c>
      <c r="C416" s="199">
        <v>32937930</v>
      </c>
      <c r="D416" s="199" t="s">
        <v>1267</v>
      </c>
      <c r="E416" s="199" t="s">
        <v>1100</v>
      </c>
      <c r="F416" s="200">
        <v>43556</v>
      </c>
      <c r="G416" s="200">
        <v>43646</v>
      </c>
      <c r="H416" s="199">
        <v>184902</v>
      </c>
      <c r="I416" s="199">
        <v>184902</v>
      </c>
      <c r="J416" s="199">
        <v>0.71</v>
      </c>
      <c r="K416" s="199">
        <f t="shared" ref="K416:K479" si="6">ROUND(I416*(J416/1000),2)</f>
        <v>131.28</v>
      </c>
    </row>
    <row r="417" spans="2:11" x14ac:dyDescent="0.25">
      <c r="B417" s="198">
        <v>385</v>
      </c>
      <c r="C417" s="199">
        <v>32937996</v>
      </c>
      <c r="D417" s="199" t="s">
        <v>1268</v>
      </c>
      <c r="E417" s="199" t="s">
        <v>1112</v>
      </c>
      <c r="F417" s="200">
        <v>43556</v>
      </c>
      <c r="G417" s="200">
        <v>43646</v>
      </c>
      <c r="H417" s="199">
        <v>14769</v>
      </c>
      <c r="I417" s="199">
        <v>14769</v>
      </c>
      <c r="J417" s="199">
        <v>0.71</v>
      </c>
      <c r="K417" s="199">
        <f t="shared" si="6"/>
        <v>10.49</v>
      </c>
    </row>
    <row r="418" spans="2:11" x14ac:dyDescent="0.25">
      <c r="B418" s="198">
        <v>386</v>
      </c>
      <c r="C418" s="199">
        <v>32937996</v>
      </c>
      <c r="D418" s="199" t="s">
        <v>1268</v>
      </c>
      <c r="E418" s="199" t="s">
        <v>1113</v>
      </c>
      <c r="F418" s="200">
        <v>43556</v>
      </c>
      <c r="G418" s="200">
        <v>43646</v>
      </c>
      <c r="H418" s="199">
        <v>2955419</v>
      </c>
      <c r="I418" s="199">
        <v>2955419</v>
      </c>
      <c r="J418" s="199">
        <v>0.71</v>
      </c>
      <c r="K418" s="199">
        <f t="shared" si="6"/>
        <v>2098.35</v>
      </c>
    </row>
    <row r="419" spans="2:11" x14ac:dyDescent="0.25">
      <c r="B419" s="198">
        <v>387</v>
      </c>
      <c r="C419" s="199">
        <v>32971284</v>
      </c>
      <c r="D419" s="199" t="s">
        <v>1269</v>
      </c>
      <c r="E419" s="199" t="s">
        <v>1102</v>
      </c>
      <c r="F419" s="200">
        <v>43577</v>
      </c>
      <c r="G419" s="200">
        <v>43677</v>
      </c>
      <c r="H419" s="199">
        <v>2020851</v>
      </c>
      <c r="I419" s="199">
        <v>2020851</v>
      </c>
      <c r="J419" s="199">
        <v>0.71</v>
      </c>
      <c r="K419" s="199">
        <f t="shared" si="6"/>
        <v>1434.8</v>
      </c>
    </row>
    <row r="420" spans="2:11" x14ac:dyDescent="0.25">
      <c r="B420" s="198">
        <v>388</v>
      </c>
      <c r="C420" s="199">
        <v>33049242</v>
      </c>
      <c r="D420" s="199" t="s">
        <v>1270</v>
      </c>
      <c r="E420" s="199" t="s">
        <v>1102</v>
      </c>
      <c r="F420" s="200">
        <v>43605</v>
      </c>
      <c r="G420" s="200">
        <v>43618</v>
      </c>
      <c r="H420" s="199">
        <v>256425</v>
      </c>
      <c r="I420" s="199">
        <v>256425</v>
      </c>
      <c r="J420" s="199">
        <v>0.71</v>
      </c>
      <c r="K420" s="199">
        <f t="shared" si="6"/>
        <v>182.06</v>
      </c>
    </row>
    <row r="421" spans="2:11" x14ac:dyDescent="0.25">
      <c r="B421" s="198">
        <v>389</v>
      </c>
      <c r="C421" s="199">
        <v>33082632</v>
      </c>
      <c r="D421" s="199" t="s">
        <v>1271</v>
      </c>
      <c r="E421" s="199" t="s">
        <v>1098</v>
      </c>
      <c r="F421" s="200">
        <v>43615</v>
      </c>
      <c r="G421" s="200">
        <v>43630</v>
      </c>
      <c r="H421" s="199">
        <v>307</v>
      </c>
      <c r="I421" s="199">
        <v>307</v>
      </c>
      <c r="J421" s="199">
        <v>0.71</v>
      </c>
      <c r="K421" s="199">
        <f t="shared" si="6"/>
        <v>0.22</v>
      </c>
    </row>
    <row r="422" spans="2:11" x14ac:dyDescent="0.25">
      <c r="B422" s="198">
        <v>390</v>
      </c>
      <c r="C422" s="199">
        <v>33082632</v>
      </c>
      <c r="D422" s="199" t="s">
        <v>1271</v>
      </c>
      <c r="E422" s="199" t="s">
        <v>1100</v>
      </c>
      <c r="F422" s="200">
        <v>43615</v>
      </c>
      <c r="G422" s="200">
        <v>43630</v>
      </c>
      <c r="H422" s="199">
        <v>44594</v>
      </c>
      <c r="I422" s="199">
        <v>44594</v>
      </c>
      <c r="J422" s="199">
        <v>0.71</v>
      </c>
      <c r="K422" s="199">
        <f t="shared" si="6"/>
        <v>31.66</v>
      </c>
    </row>
    <row r="423" spans="2:11" x14ac:dyDescent="0.25">
      <c r="B423" s="198">
        <v>391</v>
      </c>
      <c r="C423" s="199">
        <v>33089309</v>
      </c>
      <c r="D423" s="199" t="s">
        <v>1272</v>
      </c>
      <c r="E423" s="199" t="s">
        <v>1112</v>
      </c>
      <c r="F423" s="200">
        <v>43556</v>
      </c>
      <c r="G423" s="200">
        <v>43646</v>
      </c>
      <c r="H423" s="199">
        <v>1351821</v>
      </c>
      <c r="I423" s="199">
        <v>1351821</v>
      </c>
      <c r="J423" s="199">
        <v>0.71</v>
      </c>
      <c r="K423" s="199">
        <f t="shared" si="6"/>
        <v>959.79</v>
      </c>
    </row>
    <row r="424" spans="2:11" x14ac:dyDescent="0.25">
      <c r="B424" s="198">
        <v>392</v>
      </c>
      <c r="C424" s="199">
        <v>33089309</v>
      </c>
      <c r="D424" s="199" t="s">
        <v>1272</v>
      </c>
      <c r="E424" s="199" t="s">
        <v>1113</v>
      </c>
      <c r="F424" s="200">
        <v>43556</v>
      </c>
      <c r="G424" s="200">
        <v>43646</v>
      </c>
      <c r="H424" s="199">
        <v>3397</v>
      </c>
      <c r="I424" s="199">
        <v>3397</v>
      </c>
      <c r="J424" s="199">
        <v>0.71</v>
      </c>
      <c r="K424" s="199">
        <f t="shared" si="6"/>
        <v>2.41</v>
      </c>
    </row>
    <row r="425" spans="2:11" x14ac:dyDescent="0.25">
      <c r="B425" s="198">
        <v>393</v>
      </c>
      <c r="C425" s="199">
        <v>33203571</v>
      </c>
      <c r="D425" s="199" t="s">
        <v>1273</v>
      </c>
      <c r="E425" s="199" t="s">
        <v>1102</v>
      </c>
      <c r="F425" s="200">
        <v>43571</v>
      </c>
      <c r="G425" s="200">
        <v>43597</v>
      </c>
      <c r="H425" s="199">
        <v>155616</v>
      </c>
      <c r="I425" s="199">
        <v>155616</v>
      </c>
      <c r="J425" s="199">
        <v>0.71</v>
      </c>
      <c r="K425" s="199">
        <f t="shared" si="6"/>
        <v>110.49</v>
      </c>
    </row>
    <row r="426" spans="2:11" x14ac:dyDescent="0.25">
      <c r="B426" s="198">
        <v>394</v>
      </c>
      <c r="C426" s="199">
        <v>33215512</v>
      </c>
      <c r="D426" s="199" t="s">
        <v>1274</v>
      </c>
      <c r="E426" s="199" t="s">
        <v>1102</v>
      </c>
      <c r="F426" s="200">
        <v>43570</v>
      </c>
      <c r="G426" s="200">
        <v>43604</v>
      </c>
      <c r="H426" s="199">
        <v>134611</v>
      </c>
      <c r="I426" s="199">
        <v>134611</v>
      </c>
      <c r="J426" s="199">
        <v>0.71</v>
      </c>
      <c r="K426" s="199">
        <f t="shared" si="6"/>
        <v>95.57</v>
      </c>
    </row>
    <row r="427" spans="2:11" x14ac:dyDescent="0.25">
      <c r="B427" s="198">
        <v>395</v>
      </c>
      <c r="C427" s="199">
        <v>33235197</v>
      </c>
      <c r="D427" s="199" t="s">
        <v>1275</v>
      </c>
      <c r="E427" s="199" t="s">
        <v>1097</v>
      </c>
      <c r="F427" s="200">
        <v>43577</v>
      </c>
      <c r="G427" s="200">
        <v>43590</v>
      </c>
      <c r="H427" s="199">
        <v>74507</v>
      </c>
      <c r="I427" s="199">
        <v>74507</v>
      </c>
      <c r="J427" s="199">
        <v>0.71</v>
      </c>
      <c r="K427" s="199">
        <f t="shared" si="6"/>
        <v>52.9</v>
      </c>
    </row>
    <row r="428" spans="2:11" x14ac:dyDescent="0.25">
      <c r="B428" s="198">
        <v>396</v>
      </c>
      <c r="C428" s="199">
        <v>33235197</v>
      </c>
      <c r="D428" s="199" t="s">
        <v>1275</v>
      </c>
      <c r="E428" s="199" t="s">
        <v>1098</v>
      </c>
      <c r="F428" s="200">
        <v>43577</v>
      </c>
      <c r="G428" s="200">
        <v>43590</v>
      </c>
      <c r="H428" s="199">
        <v>402</v>
      </c>
      <c r="I428" s="199">
        <v>402</v>
      </c>
      <c r="J428" s="199">
        <v>0.71</v>
      </c>
      <c r="K428" s="199">
        <f t="shared" si="6"/>
        <v>0.28999999999999998</v>
      </c>
    </row>
    <row r="429" spans="2:11" x14ac:dyDescent="0.25">
      <c r="B429" s="198">
        <v>397</v>
      </c>
      <c r="C429" s="199">
        <v>33235197</v>
      </c>
      <c r="D429" s="199" t="s">
        <v>1275</v>
      </c>
      <c r="E429" s="199" t="s">
        <v>1099</v>
      </c>
      <c r="F429" s="200">
        <v>43577</v>
      </c>
      <c r="G429" s="200">
        <v>43590</v>
      </c>
      <c r="H429" s="199">
        <v>167549</v>
      </c>
      <c r="I429" s="199">
        <v>167549</v>
      </c>
      <c r="J429" s="199">
        <v>0.71</v>
      </c>
      <c r="K429" s="199">
        <f t="shared" si="6"/>
        <v>118.96</v>
      </c>
    </row>
    <row r="430" spans="2:11" x14ac:dyDescent="0.25">
      <c r="B430" s="198">
        <v>398</v>
      </c>
      <c r="C430" s="199">
        <v>33235197</v>
      </c>
      <c r="D430" s="199" t="s">
        <v>1275</v>
      </c>
      <c r="E430" s="199" t="s">
        <v>1100</v>
      </c>
      <c r="F430" s="200">
        <v>43577</v>
      </c>
      <c r="G430" s="200">
        <v>43590</v>
      </c>
      <c r="H430" s="199">
        <v>35599</v>
      </c>
      <c r="I430" s="199">
        <v>35599</v>
      </c>
      <c r="J430" s="199">
        <v>0.71</v>
      </c>
      <c r="K430" s="199">
        <f t="shared" si="6"/>
        <v>25.28</v>
      </c>
    </row>
    <row r="431" spans="2:11" x14ac:dyDescent="0.25">
      <c r="B431" s="198">
        <v>399</v>
      </c>
      <c r="C431" s="199">
        <v>33267924</v>
      </c>
      <c r="D431" s="199" t="s">
        <v>1276</v>
      </c>
      <c r="E431" s="199" t="s">
        <v>1102</v>
      </c>
      <c r="F431" s="200">
        <v>43577</v>
      </c>
      <c r="G431" s="200">
        <v>43618</v>
      </c>
      <c r="H431" s="199">
        <v>19837</v>
      </c>
      <c r="I431" s="199">
        <v>19837</v>
      </c>
      <c r="J431" s="199">
        <v>0.71</v>
      </c>
      <c r="K431" s="199">
        <f t="shared" si="6"/>
        <v>14.08</v>
      </c>
    </row>
    <row r="432" spans="2:11" x14ac:dyDescent="0.25">
      <c r="B432" s="198">
        <v>400</v>
      </c>
      <c r="C432" s="199">
        <v>33270372</v>
      </c>
      <c r="D432" s="199" t="s">
        <v>1277</v>
      </c>
      <c r="E432" s="199" t="s">
        <v>1102</v>
      </c>
      <c r="F432" s="200">
        <v>43586</v>
      </c>
      <c r="G432" s="200">
        <v>43616</v>
      </c>
      <c r="H432" s="199">
        <v>48787</v>
      </c>
      <c r="I432" s="199">
        <v>48787</v>
      </c>
      <c r="J432" s="199">
        <v>0.71</v>
      </c>
      <c r="K432" s="199">
        <f t="shared" si="6"/>
        <v>34.64</v>
      </c>
    </row>
    <row r="433" spans="2:11" x14ac:dyDescent="0.25">
      <c r="B433" s="198">
        <v>401</v>
      </c>
      <c r="C433" s="199">
        <v>33270372</v>
      </c>
      <c r="D433" s="199" t="s">
        <v>1278</v>
      </c>
      <c r="E433" s="199" t="s">
        <v>1102</v>
      </c>
      <c r="F433" s="200">
        <v>43586</v>
      </c>
      <c r="G433" s="200">
        <v>43616</v>
      </c>
      <c r="H433" s="199">
        <v>144729</v>
      </c>
      <c r="I433" s="199">
        <v>144729</v>
      </c>
      <c r="J433" s="199">
        <v>0.71</v>
      </c>
      <c r="K433" s="199">
        <f t="shared" si="6"/>
        <v>102.76</v>
      </c>
    </row>
    <row r="434" spans="2:11" x14ac:dyDescent="0.25">
      <c r="B434" s="198">
        <v>402</v>
      </c>
      <c r="C434" s="199">
        <v>33316883</v>
      </c>
      <c r="D434" s="199" t="s">
        <v>1279</v>
      </c>
      <c r="E434" s="199" t="s">
        <v>1102</v>
      </c>
      <c r="F434" s="200">
        <v>43602</v>
      </c>
      <c r="G434" s="200">
        <v>43643</v>
      </c>
      <c r="H434" s="199">
        <v>34046</v>
      </c>
      <c r="I434" s="199">
        <v>34046</v>
      </c>
      <c r="J434" s="199">
        <v>0.71</v>
      </c>
      <c r="K434" s="199">
        <f t="shared" si="6"/>
        <v>24.17</v>
      </c>
    </row>
    <row r="435" spans="2:11" x14ac:dyDescent="0.25">
      <c r="B435" s="198">
        <v>403</v>
      </c>
      <c r="C435" s="199">
        <v>33317597</v>
      </c>
      <c r="D435" s="199" t="s">
        <v>1280</v>
      </c>
      <c r="E435" s="199" t="s">
        <v>1102</v>
      </c>
      <c r="F435" s="200">
        <v>43584</v>
      </c>
      <c r="G435" s="200">
        <v>43611</v>
      </c>
      <c r="H435" s="199">
        <v>1091693</v>
      </c>
      <c r="I435" s="199">
        <v>1091693</v>
      </c>
      <c r="J435" s="199">
        <v>0.71</v>
      </c>
      <c r="K435" s="199">
        <f t="shared" si="6"/>
        <v>775.1</v>
      </c>
    </row>
    <row r="436" spans="2:11" x14ac:dyDescent="0.25">
      <c r="B436" s="198">
        <v>404</v>
      </c>
      <c r="C436" s="199">
        <v>33318519</v>
      </c>
      <c r="D436" s="199" t="s">
        <v>1281</v>
      </c>
      <c r="E436" s="199" t="s">
        <v>1102</v>
      </c>
      <c r="F436" s="200">
        <v>43584</v>
      </c>
      <c r="G436" s="200">
        <v>43611</v>
      </c>
      <c r="H436" s="199">
        <v>101280</v>
      </c>
      <c r="I436" s="199">
        <v>101280</v>
      </c>
      <c r="J436" s="199">
        <v>0.71</v>
      </c>
      <c r="K436" s="199">
        <f t="shared" si="6"/>
        <v>71.91</v>
      </c>
    </row>
    <row r="437" spans="2:11" x14ac:dyDescent="0.25">
      <c r="B437" s="198">
        <v>405</v>
      </c>
      <c r="C437" s="199">
        <v>33326663</v>
      </c>
      <c r="D437" s="199" t="s">
        <v>1282</v>
      </c>
      <c r="E437" s="199" t="s">
        <v>1097</v>
      </c>
      <c r="F437" s="200">
        <v>43586</v>
      </c>
      <c r="G437" s="200">
        <v>43646</v>
      </c>
      <c r="H437" s="199">
        <v>93288</v>
      </c>
      <c r="I437" s="199">
        <v>93288</v>
      </c>
      <c r="J437" s="199">
        <v>0.71</v>
      </c>
      <c r="K437" s="199">
        <f t="shared" si="6"/>
        <v>66.23</v>
      </c>
    </row>
    <row r="438" spans="2:11" x14ac:dyDescent="0.25">
      <c r="B438" s="198">
        <v>406</v>
      </c>
      <c r="C438" s="199">
        <v>33326663</v>
      </c>
      <c r="D438" s="199" t="s">
        <v>1282</v>
      </c>
      <c r="E438" s="199" t="s">
        <v>1098</v>
      </c>
      <c r="F438" s="200">
        <v>43586</v>
      </c>
      <c r="G438" s="200">
        <v>43646</v>
      </c>
      <c r="H438" s="199">
        <v>323</v>
      </c>
      <c r="I438" s="199">
        <v>323</v>
      </c>
      <c r="J438" s="199">
        <v>0.71</v>
      </c>
      <c r="K438" s="199">
        <f t="shared" si="6"/>
        <v>0.23</v>
      </c>
    </row>
    <row r="439" spans="2:11" x14ac:dyDescent="0.25">
      <c r="B439" s="198">
        <v>407</v>
      </c>
      <c r="C439" s="199">
        <v>33326663</v>
      </c>
      <c r="D439" s="199" t="s">
        <v>1282</v>
      </c>
      <c r="E439" s="199" t="s">
        <v>1100</v>
      </c>
      <c r="F439" s="200">
        <v>43586</v>
      </c>
      <c r="G439" s="200">
        <v>43646</v>
      </c>
      <c r="H439" s="199">
        <v>32880</v>
      </c>
      <c r="I439" s="199">
        <v>32880</v>
      </c>
      <c r="J439" s="199">
        <v>0.71</v>
      </c>
      <c r="K439" s="199">
        <f t="shared" si="6"/>
        <v>23.34</v>
      </c>
    </row>
    <row r="440" spans="2:11" x14ac:dyDescent="0.25">
      <c r="B440" s="198">
        <v>408</v>
      </c>
      <c r="C440" s="199">
        <v>33350610</v>
      </c>
      <c r="D440" s="199" t="s">
        <v>1283</v>
      </c>
      <c r="E440" s="199" t="s">
        <v>1102</v>
      </c>
      <c r="F440" s="200">
        <v>43584</v>
      </c>
      <c r="G440" s="200">
        <v>43632</v>
      </c>
      <c r="H440" s="199">
        <v>1503</v>
      </c>
      <c r="I440" s="199">
        <v>1503</v>
      </c>
      <c r="J440" s="199">
        <v>0.71</v>
      </c>
      <c r="K440" s="199">
        <f t="shared" si="6"/>
        <v>1.07</v>
      </c>
    </row>
    <row r="441" spans="2:11" x14ac:dyDescent="0.25">
      <c r="B441" s="198">
        <v>409</v>
      </c>
      <c r="C441" s="199">
        <v>33421365</v>
      </c>
      <c r="D441" s="199" t="s">
        <v>1284</v>
      </c>
      <c r="E441" s="199" t="s">
        <v>1102</v>
      </c>
      <c r="F441" s="200">
        <v>43577</v>
      </c>
      <c r="G441" s="200">
        <v>43611</v>
      </c>
      <c r="H441" s="199">
        <v>2536</v>
      </c>
      <c r="I441" s="199">
        <v>2536</v>
      </c>
      <c r="J441" s="199">
        <v>0.71</v>
      </c>
      <c r="K441" s="199">
        <f t="shared" si="6"/>
        <v>1.8</v>
      </c>
    </row>
    <row r="442" spans="2:11" x14ac:dyDescent="0.25">
      <c r="B442" s="198">
        <v>410</v>
      </c>
      <c r="C442" s="199">
        <v>33442428</v>
      </c>
      <c r="D442" s="199" t="s">
        <v>1285</v>
      </c>
      <c r="E442" s="199" t="s">
        <v>1102</v>
      </c>
      <c r="F442" s="200">
        <v>43577</v>
      </c>
      <c r="G442" s="200">
        <v>43632</v>
      </c>
      <c r="H442" s="199">
        <v>672515</v>
      </c>
      <c r="I442" s="199">
        <v>672515</v>
      </c>
      <c r="J442" s="199">
        <v>0.71</v>
      </c>
      <c r="K442" s="199">
        <f t="shared" si="6"/>
        <v>477.49</v>
      </c>
    </row>
    <row r="443" spans="2:11" x14ac:dyDescent="0.25">
      <c r="B443" s="198">
        <v>411</v>
      </c>
      <c r="C443" s="199">
        <v>33538264</v>
      </c>
      <c r="D443" s="199" t="s">
        <v>1286</v>
      </c>
      <c r="E443" s="199" t="s">
        <v>1102</v>
      </c>
      <c r="F443" s="200">
        <v>43605</v>
      </c>
      <c r="G443" s="200">
        <v>43646</v>
      </c>
      <c r="H443" s="199">
        <v>481887</v>
      </c>
      <c r="I443" s="199">
        <v>481887</v>
      </c>
      <c r="J443" s="199">
        <v>0.71</v>
      </c>
      <c r="K443" s="199">
        <f t="shared" si="6"/>
        <v>342.14</v>
      </c>
    </row>
    <row r="444" spans="2:11" x14ac:dyDescent="0.25">
      <c r="B444" s="198">
        <v>412</v>
      </c>
      <c r="C444" s="199">
        <v>33540574</v>
      </c>
      <c r="D444" s="199" t="s">
        <v>1287</v>
      </c>
      <c r="E444" s="199" t="s">
        <v>1102</v>
      </c>
      <c r="F444" s="200">
        <v>43598</v>
      </c>
      <c r="G444" s="200">
        <v>43641</v>
      </c>
      <c r="H444" s="199">
        <v>9851</v>
      </c>
      <c r="I444" s="199">
        <v>9851</v>
      </c>
      <c r="J444" s="199">
        <v>0.71</v>
      </c>
      <c r="K444" s="199">
        <f t="shared" si="6"/>
        <v>6.99</v>
      </c>
    </row>
    <row r="445" spans="2:11" x14ac:dyDescent="0.25">
      <c r="B445" s="198">
        <v>413</v>
      </c>
      <c r="C445" s="199">
        <v>33628272</v>
      </c>
      <c r="D445" s="199" t="s">
        <v>1288</v>
      </c>
      <c r="E445" s="199" t="s">
        <v>1102</v>
      </c>
      <c r="F445" s="200">
        <v>43594</v>
      </c>
      <c r="G445" s="200">
        <v>43611</v>
      </c>
      <c r="H445" s="199">
        <v>230126</v>
      </c>
      <c r="I445" s="199">
        <v>230126</v>
      </c>
      <c r="J445" s="199">
        <v>0.71</v>
      </c>
      <c r="K445" s="199">
        <f t="shared" si="6"/>
        <v>163.38999999999999</v>
      </c>
    </row>
    <row r="446" spans="2:11" x14ac:dyDescent="0.25">
      <c r="B446" s="198">
        <v>414</v>
      </c>
      <c r="C446" s="199">
        <v>33649466</v>
      </c>
      <c r="D446" s="199" t="s">
        <v>1289</v>
      </c>
      <c r="E446" s="199" t="s">
        <v>1102</v>
      </c>
      <c r="F446" s="200">
        <v>43598</v>
      </c>
      <c r="G446" s="200">
        <v>43646</v>
      </c>
      <c r="H446" s="199">
        <v>341919</v>
      </c>
      <c r="I446" s="199">
        <v>341919</v>
      </c>
      <c r="J446" s="199">
        <v>0.71</v>
      </c>
      <c r="K446" s="199">
        <f t="shared" si="6"/>
        <v>242.76</v>
      </c>
    </row>
    <row r="447" spans="2:11" x14ac:dyDescent="0.25">
      <c r="B447" s="198">
        <v>415</v>
      </c>
      <c r="C447" s="199">
        <v>33786625</v>
      </c>
      <c r="D447" s="199" t="s">
        <v>1290</v>
      </c>
      <c r="E447" s="199" t="s">
        <v>1102</v>
      </c>
      <c r="F447" s="200">
        <v>43613</v>
      </c>
      <c r="G447" s="200">
        <v>43646</v>
      </c>
      <c r="H447" s="199">
        <v>14065</v>
      </c>
      <c r="I447" s="199">
        <v>14065</v>
      </c>
      <c r="J447" s="199">
        <v>0.71</v>
      </c>
      <c r="K447" s="199">
        <f t="shared" si="6"/>
        <v>9.99</v>
      </c>
    </row>
    <row r="448" spans="2:11" x14ac:dyDescent="0.25">
      <c r="B448" s="198">
        <v>416</v>
      </c>
      <c r="C448" s="199">
        <v>34016959</v>
      </c>
      <c r="D448" s="199" t="s">
        <v>1291</v>
      </c>
      <c r="E448" s="199" t="s">
        <v>1097</v>
      </c>
      <c r="F448" s="200">
        <v>43614</v>
      </c>
      <c r="G448" s="200">
        <v>43646</v>
      </c>
      <c r="H448" s="199">
        <v>1963</v>
      </c>
      <c r="I448" s="199">
        <v>1963</v>
      </c>
      <c r="J448" s="199">
        <v>0.71</v>
      </c>
      <c r="K448" s="199">
        <f t="shared" si="6"/>
        <v>1.39</v>
      </c>
    </row>
    <row r="449" spans="2:17" x14ac:dyDescent="0.25">
      <c r="B449" s="198">
        <v>417</v>
      </c>
      <c r="C449" s="199">
        <v>34016959</v>
      </c>
      <c r="D449" s="199" t="s">
        <v>1291</v>
      </c>
      <c r="E449" s="199" t="s">
        <v>1099</v>
      </c>
      <c r="F449" s="200">
        <v>43614</v>
      </c>
      <c r="G449" s="200">
        <v>43646</v>
      </c>
      <c r="H449" s="199">
        <v>45240</v>
      </c>
      <c r="I449" s="199">
        <v>45240</v>
      </c>
      <c r="J449" s="199">
        <v>0.71</v>
      </c>
      <c r="K449" s="199">
        <f t="shared" si="6"/>
        <v>32.119999999999997</v>
      </c>
    </row>
    <row r="450" spans="2:17" x14ac:dyDescent="0.25">
      <c r="B450" s="198">
        <v>418</v>
      </c>
      <c r="C450" s="199">
        <v>34016959</v>
      </c>
      <c r="D450" s="199" t="s">
        <v>1291</v>
      </c>
      <c r="E450" s="199" t="s">
        <v>1100</v>
      </c>
      <c r="F450" s="200">
        <v>43614</v>
      </c>
      <c r="G450" s="200">
        <v>43646</v>
      </c>
      <c r="H450" s="199">
        <v>1025</v>
      </c>
      <c r="I450" s="199">
        <v>1025</v>
      </c>
      <c r="J450" s="199">
        <v>0.71</v>
      </c>
      <c r="K450" s="199">
        <f t="shared" si="6"/>
        <v>0.73</v>
      </c>
    </row>
    <row r="451" spans="2:17" x14ac:dyDescent="0.25">
      <c r="B451" s="198">
        <v>419</v>
      </c>
      <c r="C451" s="199" t="s">
        <v>123</v>
      </c>
      <c r="D451" s="199" t="s">
        <v>1292</v>
      </c>
      <c r="E451" s="199" t="s">
        <v>1102</v>
      </c>
      <c r="F451" s="200">
        <v>43586</v>
      </c>
      <c r="G451" s="200">
        <v>43616</v>
      </c>
      <c r="H451" s="199">
        <v>23837</v>
      </c>
      <c r="I451" s="199">
        <v>23837</v>
      </c>
      <c r="J451" s="199">
        <v>0.71</v>
      </c>
      <c r="K451" s="199">
        <f t="shared" si="6"/>
        <v>16.920000000000002</v>
      </c>
    </row>
    <row r="452" spans="2:17" x14ac:dyDescent="0.25">
      <c r="B452" s="198">
        <v>420</v>
      </c>
      <c r="C452" s="199" t="s">
        <v>123</v>
      </c>
      <c r="D452" s="199" t="s">
        <v>1293</v>
      </c>
      <c r="E452" s="199" t="s">
        <v>1097</v>
      </c>
      <c r="F452" s="200">
        <v>43586</v>
      </c>
      <c r="G452" s="200">
        <v>43616</v>
      </c>
      <c r="H452" s="199">
        <v>57698</v>
      </c>
      <c r="I452" s="199">
        <v>57698</v>
      </c>
      <c r="J452" s="199">
        <v>0.71</v>
      </c>
      <c r="K452" s="199">
        <f t="shared" si="6"/>
        <v>40.97</v>
      </c>
    </row>
    <row r="453" spans="2:17" x14ac:dyDescent="0.25">
      <c r="B453" s="198">
        <v>421</v>
      </c>
      <c r="C453" s="199" t="s">
        <v>123</v>
      </c>
      <c r="D453" s="199" t="s">
        <v>1294</v>
      </c>
      <c r="E453" s="199" t="s">
        <v>1099</v>
      </c>
      <c r="F453" s="200">
        <v>43586</v>
      </c>
      <c r="G453" s="200">
        <v>43616</v>
      </c>
      <c r="H453" s="199">
        <v>2024</v>
      </c>
      <c r="I453" s="199">
        <v>2024</v>
      </c>
      <c r="J453" s="199">
        <v>0.71</v>
      </c>
      <c r="K453" s="199">
        <f t="shared" si="6"/>
        <v>1.44</v>
      </c>
    </row>
    <row r="454" spans="2:17" x14ac:dyDescent="0.25">
      <c r="B454" s="198">
        <v>422</v>
      </c>
      <c r="C454" s="199" t="s">
        <v>123</v>
      </c>
      <c r="D454" s="199" t="s">
        <v>1295</v>
      </c>
      <c r="E454" s="199" t="s">
        <v>1100</v>
      </c>
      <c r="F454" s="200">
        <v>43586</v>
      </c>
      <c r="G454" s="200">
        <v>43616</v>
      </c>
      <c r="H454" s="199">
        <v>3342</v>
      </c>
      <c r="I454" s="199">
        <v>3342</v>
      </c>
      <c r="J454" s="199">
        <v>0.71</v>
      </c>
      <c r="K454" s="199">
        <f t="shared" si="6"/>
        <v>2.37</v>
      </c>
    </row>
    <row r="455" spans="2:17" x14ac:dyDescent="0.25">
      <c r="B455" s="198">
        <v>423</v>
      </c>
      <c r="C455" s="199" t="s">
        <v>123</v>
      </c>
      <c r="D455" s="199" t="s">
        <v>1296</v>
      </c>
      <c r="E455" s="199" t="s">
        <v>1112</v>
      </c>
      <c r="F455" s="200">
        <v>43586</v>
      </c>
      <c r="G455" s="200">
        <v>43616</v>
      </c>
      <c r="H455" s="199">
        <v>11686</v>
      </c>
      <c r="I455" s="199">
        <v>11686</v>
      </c>
      <c r="J455" s="199">
        <v>0.71</v>
      </c>
      <c r="K455" s="199">
        <f t="shared" si="6"/>
        <v>8.3000000000000007</v>
      </c>
    </row>
    <row r="456" spans="2:17" x14ac:dyDescent="0.25">
      <c r="B456" s="198">
        <v>424</v>
      </c>
      <c r="C456" s="199" t="s">
        <v>123</v>
      </c>
      <c r="D456" s="199" t="s">
        <v>1297</v>
      </c>
      <c r="E456" s="199" t="s">
        <v>1113</v>
      </c>
      <c r="F456" s="200">
        <v>43586</v>
      </c>
      <c r="G456" s="200">
        <v>43616</v>
      </c>
      <c r="H456" s="199">
        <v>27304</v>
      </c>
      <c r="I456" s="199">
        <v>27304</v>
      </c>
      <c r="J456" s="199">
        <v>0.71</v>
      </c>
      <c r="K456" s="199">
        <f t="shared" si="6"/>
        <v>19.39</v>
      </c>
    </row>
    <row r="457" spans="2:17" x14ac:dyDescent="0.25">
      <c r="B457" s="46"/>
      <c r="C457" s="46"/>
      <c r="F457" s="117"/>
      <c r="G457" s="117"/>
      <c r="H457" s="180"/>
      <c r="I457" s="180"/>
      <c r="J457" s="217"/>
      <c r="K457" s="218"/>
      <c r="O457" s="229"/>
      <c r="Q457" s="180"/>
    </row>
    <row r="458" spans="2:17" x14ac:dyDescent="0.25">
      <c r="B458" s="46"/>
      <c r="F458" s="20"/>
      <c r="G458" s="20"/>
      <c r="H458" s="20"/>
      <c r="I458" s="212"/>
      <c r="J458" s="213"/>
      <c r="K458" s="213"/>
      <c r="O458" s="229"/>
      <c r="Q458" s="180"/>
    </row>
    <row r="459" spans="2:17" x14ac:dyDescent="0.25">
      <c r="B459" s="46"/>
      <c r="C459" s="45"/>
      <c r="F459" s="180"/>
      <c r="G459" s="180"/>
      <c r="I459" s="180"/>
      <c r="J459" s="217"/>
      <c r="K459" s="203"/>
      <c r="O459" s="229"/>
      <c r="Q459" s="180"/>
    </row>
    <row r="460" spans="2:17" x14ac:dyDescent="0.25">
      <c r="B460" s="46"/>
      <c r="C460" s="45"/>
      <c r="G460" s="23" t="s">
        <v>130</v>
      </c>
      <c r="H460" s="22" t="s">
        <v>1102</v>
      </c>
      <c r="I460" s="180">
        <f>SUMIF(E32:E457,H460,I32:I457)</f>
        <v>114693622</v>
      </c>
      <c r="J460" s="217"/>
      <c r="K460" s="206">
        <f>SUMIF(E32:E457,H460,K32:K457)</f>
        <v>81893.160000000018</v>
      </c>
      <c r="O460" s="229"/>
      <c r="Q460" s="180"/>
    </row>
    <row r="461" spans="2:17" x14ac:dyDescent="0.25">
      <c r="B461" s="46"/>
      <c r="C461" s="45"/>
      <c r="G461" s="23"/>
      <c r="H461" s="22" t="s">
        <v>1097</v>
      </c>
      <c r="I461" s="180">
        <f>SUMIF(E32:E457,H461,I32:I457)</f>
        <v>14361383</v>
      </c>
      <c r="J461" s="217"/>
      <c r="K461" s="206">
        <f>SUMIF(E32:E457,H461,K32:K457)</f>
        <v>10218.950000000001</v>
      </c>
      <c r="O461" s="229"/>
      <c r="Q461" s="180"/>
    </row>
    <row r="462" spans="2:17" x14ac:dyDescent="0.25">
      <c r="B462" s="46"/>
      <c r="C462" s="45"/>
      <c r="G462" s="23"/>
      <c r="H462" s="22" t="s">
        <v>1099</v>
      </c>
      <c r="I462" s="180">
        <f>SUMIF(E32:E457,H462,I32:I457)</f>
        <v>29825514</v>
      </c>
      <c r="J462" s="217"/>
      <c r="K462" s="206">
        <f>SUMIF(E32:E457,H462,K32:K457)</f>
        <v>21209.99</v>
      </c>
      <c r="N462" s="229"/>
      <c r="P462" s="180"/>
    </row>
    <row r="463" spans="2:17" x14ac:dyDescent="0.25">
      <c r="B463" s="46"/>
      <c r="C463" s="45"/>
      <c r="G463" s="23"/>
      <c r="H463" s="22" t="s">
        <v>1100</v>
      </c>
      <c r="I463" s="180">
        <f>SUMIF(E32:E457,H463,I32:I457)</f>
        <v>6245102</v>
      </c>
      <c r="J463" s="217"/>
      <c r="K463" s="206">
        <f>SUMIF(E32:E457,H463,K32:K457)</f>
        <v>4442.319999999997</v>
      </c>
      <c r="O463" s="229"/>
      <c r="P463" s="207"/>
      <c r="Q463" s="180"/>
    </row>
    <row r="464" spans="2:17" x14ac:dyDescent="0.25">
      <c r="B464" s="46"/>
      <c r="C464" s="45"/>
      <c r="G464" s="23"/>
      <c r="H464" s="22" t="s">
        <v>1113</v>
      </c>
      <c r="I464" s="180">
        <f>SUMIF(E32:E457,H464,I32:I457)</f>
        <v>7054542</v>
      </c>
      <c r="J464" s="217"/>
      <c r="K464" s="206">
        <f>SUMIF(E32:E457,H464,K32:K457)</f>
        <v>5008.74</v>
      </c>
      <c r="M464" s="22"/>
      <c r="N464" s="180"/>
      <c r="O464" s="229"/>
      <c r="P464" s="229"/>
    </row>
    <row r="465" spans="2:16" x14ac:dyDescent="0.25">
      <c r="B465" s="46"/>
      <c r="C465" s="45"/>
      <c r="G465" s="23"/>
      <c r="H465" s="22" t="s">
        <v>1112</v>
      </c>
      <c r="I465" s="180">
        <f>SUMIF(E32:E457,H465,I32:I457)</f>
        <v>3457899</v>
      </c>
      <c r="J465" s="217"/>
      <c r="K465" s="206">
        <f>SUMIF(E32:E457,H465,K32:K457)</f>
        <v>2455.1000000000004</v>
      </c>
      <c r="M465" s="22"/>
      <c r="N465" s="180"/>
      <c r="O465" s="229"/>
      <c r="P465" s="229"/>
    </row>
    <row r="466" spans="2:16" x14ac:dyDescent="0.25">
      <c r="B466" s="46"/>
      <c r="C466" s="45"/>
      <c r="F466" s="20"/>
      <c r="G466" s="20"/>
      <c r="H466" s="21"/>
      <c r="I466" s="20"/>
      <c r="J466" s="212"/>
      <c r="K466" s="205"/>
      <c r="M466" s="22"/>
      <c r="N466" s="180"/>
      <c r="O466" s="229"/>
      <c r="P466" s="229"/>
    </row>
    <row r="467" spans="2:16" x14ac:dyDescent="0.25">
      <c r="B467" s="46"/>
      <c r="C467" s="45"/>
      <c r="F467" s="180"/>
      <c r="G467" s="180"/>
      <c r="I467" s="180"/>
      <c r="J467" s="217"/>
      <c r="K467" s="203"/>
      <c r="M467" s="22"/>
      <c r="N467" s="180"/>
      <c r="O467" s="229"/>
      <c r="P467" s="229"/>
    </row>
    <row r="468" spans="2:16" x14ac:dyDescent="0.25">
      <c r="G468" s="23" t="s">
        <v>131</v>
      </c>
      <c r="I468" s="180">
        <f>SUM(I32:I457)</f>
        <v>175713218</v>
      </c>
      <c r="K468" s="207">
        <f>SUM(K32:K457)</f>
        <v>125281.68</v>
      </c>
      <c r="M468" s="22"/>
      <c r="N468" s="180"/>
      <c r="O468" s="229"/>
      <c r="P468" s="229"/>
    </row>
    <row r="469" spans="2:16" x14ac:dyDescent="0.25">
      <c r="M469" s="22"/>
      <c r="N469" s="180"/>
      <c r="O469" s="229"/>
      <c r="P469" s="229"/>
    </row>
    <row r="470" spans="2:16" x14ac:dyDescent="0.25">
      <c r="B470" s="32" t="s">
        <v>132</v>
      </c>
      <c r="C470" s="24"/>
      <c r="D470" s="35"/>
      <c r="E470" s="24"/>
      <c r="F470" s="24"/>
      <c r="G470" s="24"/>
      <c r="H470" s="24"/>
      <c r="I470" s="24"/>
      <c r="J470" s="24"/>
      <c r="K470" s="24"/>
      <c r="O470" s="229"/>
    </row>
    <row r="471" spans="2:16" x14ac:dyDescent="0.25">
      <c r="B471" s="122"/>
      <c r="C471" s="121"/>
      <c r="D471" s="121"/>
      <c r="E471" s="121"/>
      <c r="F471" s="121"/>
      <c r="G471" s="121"/>
      <c r="H471" s="121"/>
      <c r="I471" s="121"/>
      <c r="J471" s="121"/>
      <c r="K471" s="121"/>
      <c r="O471" s="229"/>
    </row>
    <row r="472" spans="2:16" x14ac:dyDescent="0.25">
      <c r="B472" s="120"/>
      <c r="C472" s="119"/>
      <c r="D472" s="119"/>
      <c r="E472" s="119"/>
      <c r="F472" s="119"/>
      <c r="G472" s="119"/>
      <c r="H472" s="119"/>
      <c r="I472" s="119"/>
      <c r="J472" s="119"/>
      <c r="K472" s="119"/>
      <c r="O472" s="229"/>
    </row>
    <row r="473" spans="2:16" x14ac:dyDescent="0.25">
      <c r="B473" s="44"/>
      <c r="C473" s="44"/>
      <c r="D473" s="44"/>
      <c r="E473" s="44"/>
      <c r="F473" s="44"/>
      <c r="G473" s="44"/>
      <c r="H473" s="44"/>
      <c r="I473" s="44"/>
      <c r="J473" s="44"/>
      <c r="M473" s="180"/>
      <c r="O473" s="118"/>
      <c r="P473" s="230"/>
    </row>
    <row r="474" spans="2:16" x14ac:dyDescent="0.25">
      <c r="B474" s="18"/>
      <c r="C474" s="18"/>
      <c r="D474" s="18"/>
      <c r="E474" s="18"/>
      <c r="F474" s="18"/>
      <c r="G474" s="18"/>
      <c r="H474" s="18"/>
      <c r="I474" s="18"/>
      <c r="J474" s="18"/>
      <c r="K474" s="18"/>
    </row>
    <row r="475" spans="2:16" x14ac:dyDescent="0.25">
      <c r="M475" s="180"/>
    </row>
    <row r="476" spans="2:16" x14ac:dyDescent="0.25">
      <c r="K476" s="22"/>
    </row>
    <row r="477" spans="2:16" x14ac:dyDescent="0.25">
      <c r="B477" s="10" t="s">
        <v>133</v>
      </c>
      <c r="K477" s="22"/>
    </row>
    <row r="478" spans="2:16" x14ac:dyDescent="0.25">
      <c r="K478" s="22"/>
    </row>
    <row r="479" spans="2:16" x14ac:dyDescent="0.25">
      <c r="C479" s="15" t="s">
        <v>4</v>
      </c>
      <c r="D479" s="71"/>
      <c r="F479" s="14" t="s">
        <v>0</v>
      </c>
      <c r="G479" s="12" t="str">
        <f>K1</f>
        <v>06/04/2019</v>
      </c>
      <c r="K479" s="22"/>
    </row>
    <row r="480" spans="2:16" x14ac:dyDescent="0.25">
      <c r="C480" s="9" t="s">
        <v>8</v>
      </c>
      <c r="D480" s="30"/>
      <c r="F480" s="22" t="s">
        <v>2</v>
      </c>
      <c r="G480" s="13">
        <f>K2</f>
        <v>8479</v>
      </c>
    </row>
    <row r="481" spans="3:11" x14ac:dyDescent="0.25">
      <c r="C481" s="16" t="s">
        <v>6</v>
      </c>
      <c r="D481" s="70"/>
      <c r="F481" s="22" t="s">
        <v>134</v>
      </c>
      <c r="G481" s="13" t="str">
        <f>D20</f>
        <v>FOX Networks Group</v>
      </c>
    </row>
    <row r="482" spans="3:11" x14ac:dyDescent="0.25">
      <c r="C482" s="17" t="s">
        <v>7</v>
      </c>
      <c r="D482" s="69"/>
      <c r="F482" s="22" t="s">
        <v>33</v>
      </c>
      <c r="G482" s="13" t="str">
        <f>D21</f>
        <v>FBC, FX, FXX, FXM, Nat Geo, Nat Geo Wild</v>
      </c>
      <c r="J482" s="11" t="s">
        <v>135</v>
      </c>
      <c r="K482" s="209">
        <f>SUM(K32:K457)</f>
        <v>125281.68</v>
      </c>
    </row>
    <row r="483" spans="3:11" x14ac:dyDescent="0.25">
      <c r="C483" s="4"/>
      <c r="D483" s="4"/>
      <c r="E483" s="3"/>
      <c r="F483" s="3"/>
      <c r="G483" s="3"/>
    </row>
    <row r="484" spans="3:11" x14ac:dyDescent="0.25">
      <c r="C484" s="4"/>
      <c r="D484" s="4"/>
      <c r="E484" s="3"/>
      <c r="F484" s="3"/>
      <c r="G484" s="3"/>
    </row>
  </sheetData>
  <autoFilter ref="B31:K32" xr:uid="{00000000-0009-0000-0000-000008000000}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 xr:uid="{00000000-0004-0000-0800-000000000000}"/>
    <hyperlink ref="B9" r:id="rId2" xr:uid="{00000000-0004-0000-0800-000001000000}"/>
    <hyperlink ref="B9" r:id="rId3" xr:uid="{00000000-0004-0000-0800-000002000000}"/>
    <hyperlink ref="B9" r:id="rId4" xr:uid="{00000000-0004-0000-0800-000003000000}"/>
    <hyperlink ref="B9" r:id="rId5" xr:uid="{00000000-0004-0000-0800-000004000000}"/>
    <hyperlink ref="B9" r:id="rId6" xr:uid="{00000000-0004-0000-0800-000005000000}"/>
    <hyperlink ref="B9" r:id="rId7" xr:uid="{00000000-0004-0000-0800-000006000000}"/>
    <hyperlink ref="B9" r:id="rId8" xr:uid="{00000000-0004-0000-0800-000007000000}"/>
    <hyperlink ref="B9" r:id="rId9" xr:uid="{00000000-0004-0000-0800-000008000000}"/>
    <hyperlink ref="B9" r:id="rId10" xr:uid="{00000000-0004-0000-0800-000009000000}"/>
    <hyperlink ref="B9" r:id="rId11" xr:uid="{00000000-0004-0000-0800-00000A000000}"/>
    <hyperlink ref="B9" r:id="rId12" xr:uid="{00000000-0004-0000-0800-00000B000000}"/>
    <hyperlink ref="B9" r:id="rId13" xr:uid="{00000000-0004-0000-0800-00000C000000}"/>
    <hyperlink ref="B9" r:id="rId14" xr:uid="{00000000-0004-0000-0800-00000D000000}"/>
    <hyperlink ref="B9" r:id="rId15" xr:uid="{00000000-0004-0000-0800-00000E000000}"/>
    <hyperlink ref="B9" r:id="rId16" xr:uid="{00000000-0004-0000-0800-00000F000000}"/>
    <hyperlink ref="B9" r:id="rId17" xr:uid="{00000000-0004-0000-0800-000010000000}"/>
    <hyperlink ref="B9" r:id="rId18" xr:uid="{00000000-0004-0000-0800-000011000000}"/>
    <hyperlink ref="B9" r:id="rId19" xr:uid="{00000000-0004-0000-0800-000012000000}"/>
    <hyperlink ref="B9" r:id="rId20" xr:uid="{00000000-0004-0000-0800-000013000000}"/>
  </hyperlinks>
  <printOptions horizontalCentered="1"/>
  <pageMargins left="0.5" right="0.5" top="0.5" bottom="0.6" header="0.2" footer="0.2"/>
  <pageSetup scale="50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rowBreaks count="1" manualBreakCount="1">
    <brk id="28" max="11" man="1"/>
  </rowBreaks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40</vt:i4>
      </vt:variant>
    </vt:vector>
  </HeadingPairs>
  <TitlesOfParts>
    <vt:vector size="60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2019-06-04T21:09:45Z</dcterms:modified>
</cp:coreProperties>
</file>