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spreadsheetml.worksheet+xml" PartName="/xl/worksheets/sheet13.xml"/>
  <Override ContentType="application/vnd.openxmlformats-officedocument.drawing+xml" PartName="/xl/drawings/drawing13.xml"/>
  <Override ContentType="application/vnd.openxmlformats-officedocument.spreadsheetml.worksheet+xml" PartName="/xl/worksheets/sheet14.xml"/>
  <Override ContentType="application/vnd.openxmlformats-officedocument.drawing+xml" PartName="/xl/drawings/drawing14.xml"/>
  <Override ContentType="application/vnd.openxmlformats-officedocument.spreadsheetml.worksheet+xml" PartName="/xl/worksheets/sheet15.xml"/>
  <Override ContentType="application/vnd.openxmlformats-officedocument.drawing+xml" PartName="/xl/drawings/drawing15.xml"/>
  <Override ContentType="application/vnd.openxmlformats-officedocument.spreadsheetml.worksheet+xml" PartName="/xl/worksheets/sheet16.xml"/>
  <Override ContentType="application/vnd.openxmlformats-officedocument.drawing+xml" PartName="/xl/drawings/drawing16.xml"/>
  <Override ContentType="application/vnd.openxmlformats-officedocument.spreadsheetml.worksheet+xml" PartName="/xl/worksheets/sheet17.xml"/>
  <Override ContentType="application/vnd.openxmlformats-officedocument.drawing+xml" PartName="/xl/drawings/drawing17.xml"/>
  <Override ContentType="application/vnd.openxmlformats-officedocument.spreadsheetml.worksheet+xml" PartName="/xl/worksheets/sheet18.xml"/>
  <Override ContentType="application/vnd.openxmlformats-officedocument.drawing+xml" PartName="/xl/drawings/drawing18.xml"/>
  <Override ContentType="application/vnd.openxmlformats-officedocument.spreadsheetml.worksheet+xml" PartName="/xl/worksheets/sheet19.xml"/>
  <Override ContentType="application/vnd.openxmlformats-officedocument.drawing+xml" PartName="/xl/drawings/drawing19.xml"/>
  <Override ContentType="application/vnd.openxmlformats-officedocument.spreadsheetml.worksheet+xml" PartName="/xl/worksheets/sheet20.xml"/>
  <Override ContentType="application/vnd.openxmlformats-officedocument.drawing+xml" PartName="/xl/drawings/drawing20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3" autoFilterDateGrouping="1" firstSheet="0" minimized="0" showHorizontalScroll="1" showSheetTabs="1" showVerticalScroll="1" tabRatio="600" visibility="visible" windowHeight="15990" windowWidth="29040" xWindow="-120" yWindow="-120"/>
  </bookViews>
  <sheets>
    <sheet name="A&amp;E" sheetId="1" state="visible" r:id="rId1"/>
    <sheet name="ABC" sheetId="2" state="visible" r:id="rId2"/>
    <sheet name="AMC" sheetId="3" state="visible" r:id="rId3"/>
    <sheet name="CBS" sheetId="4" state="visible" r:id="rId4"/>
    <sheet name="CROWN" sheetId="5" state="visible" r:id="rId5"/>
    <sheet name="CW" sheetId="6" state="visible" r:id="rId6"/>
    <sheet name="DISCOVERY" sheetId="7" state="visible" r:id="rId7"/>
    <sheet name="EPIX" sheetId="8" state="visible" r:id="rId8"/>
    <sheet name="FOX" sheetId="9" state="visible" r:id="rId9"/>
    <sheet name="KABILLION" sheetId="10" state="visible" r:id="rId10"/>
    <sheet name="KIDGENIUS" sheetId="11" state="visible" r:id="rId11"/>
    <sheet name="MC" sheetId="12" state="visible" r:id="rId12"/>
    <sheet name="NBC" sheetId="13" state="visible" r:id="rId13"/>
    <sheet name="REELZ" sheetId="14" state="visible" r:id="rId14"/>
    <sheet name="SONY" sheetId="15" state="visible" r:id="rId15"/>
    <sheet name="STARZ" sheetId="16" state="visible" r:id="rId16"/>
    <sheet name="TURNER" sheetId="17" state="visible" r:id="rId17"/>
    <sheet name="TVONE" sheetId="18" state="visible" r:id="rId18"/>
    <sheet name="UNIVISION" sheetId="19" state="visible" r:id="rId19"/>
    <sheet name="VIACOM" sheetId="20" state="visible" r:id="rId20"/>
  </sheets>
  <definedNames>
    <definedName localSheetId="0" name="_xlnm.Print_Titles">'A&amp;E'!$27:$27</definedName>
    <definedName localSheetId="0" name="_xlnm.Print_Area">'A&amp;E'!$A$1:$L$62</definedName>
    <definedName localSheetId="1" name="_xlnm.Print_Titles">'ABC'!$27:$27</definedName>
    <definedName localSheetId="1" name="_xlnm.Print_Area">'ABC'!$A:$L</definedName>
    <definedName hidden="1" localSheetId="2" name="_xlnm._FilterDatabase">'AMC'!$B$27:$L$28</definedName>
    <definedName localSheetId="2" name="_xlnm.Print_Titles">'AMC'!$27:$27</definedName>
    <definedName localSheetId="2" name="_xlnm.Print_Area">'AMC'!$B$1:$M$52</definedName>
    <definedName hidden="1" localSheetId="3" name="_xlnm._FilterDatabase">'CBS'!$B$27:$L$28</definedName>
    <definedName localSheetId="3" name="_xlnm.Print_Titles">'CBS'!$27:$27</definedName>
    <definedName localSheetId="3" name="_xlnm.Print_Area">'CBS'!$B$1:$M$49</definedName>
    <definedName hidden="1" localSheetId="4" name="_xlnm._FilterDatabase">'CROWN'!$B$27:$J$28</definedName>
    <definedName localSheetId="4" name="_xlnm.Print_Titles">'CROWN'!$27:$27</definedName>
    <definedName localSheetId="4" name="_xlnm.Print_Area">'CROWN'!$B$1:$J$46</definedName>
    <definedName hidden="1" localSheetId="5" name="_xlnm._FilterDatabase">'CW'!$B$27:$L$28</definedName>
    <definedName localSheetId="5" name="_xlnm.Print_Titles">'CW'!$27:$27</definedName>
    <definedName localSheetId="5" name="_xlnm.Print_Area">'CW'!$B$1:$M$43</definedName>
    <definedName localSheetId="6" name="_xlnm.Print_Titles">'DISCOVERY'!$27:$27</definedName>
    <definedName localSheetId="6" name="_xlnm.Print_Area">'DISCOVERY'!$B:$J</definedName>
    <definedName hidden="1" localSheetId="7" name="_xlnm._FilterDatabase">'EPIX'!$B$26:$L$27</definedName>
    <definedName localSheetId="7" name="_xlnm.Print_Titles">'EPIX'!$26:$26</definedName>
    <definedName localSheetId="7" name="_xlnm.Print_Area">'EPIX'!$B$1:$M$45</definedName>
    <definedName hidden="1" localSheetId="8" name="_xlnm._FilterDatabase">'FOX'!$B$31:$K$32</definedName>
    <definedName localSheetId="8" name="_xlnm.Print_Titles">'FOX'!$31:$31</definedName>
    <definedName localSheetId="8" name="_xlnm.Print_Area">'FOX'!$A:$L</definedName>
    <definedName hidden="1" localSheetId="9" name="_xlnm._FilterDatabase">'KABILLION'!$B$26:$L$27</definedName>
    <definedName localSheetId="9" name="_xlnm.Print_Titles">'KABILLION'!$26:$26</definedName>
    <definedName localSheetId="9" name="_xlnm.Print_Area">'KABILLION'!$B$1:$M$45</definedName>
    <definedName hidden="1" localSheetId="10" name="_xlnm._FilterDatabase">'KIDGENIUS'!$B$26:$L$27</definedName>
    <definedName localSheetId="10" name="_xlnm.Print_Titles">'KIDGENIUS'!$26:$26</definedName>
    <definedName localSheetId="10" name="_xlnm.Print_Area">'KIDGENIUS'!$B$1:$M$47</definedName>
    <definedName localSheetId="11" name="_xlnm.Print_Titles">'MC'!$27:$27</definedName>
    <definedName localSheetId="11" name="_xlnm.Print_Area">'MC'!$B$1:$L$43</definedName>
    <definedName hidden="1" localSheetId="12" name="_xlnm._FilterDatabase">'NBC'!$B$27:$K$28</definedName>
    <definedName localSheetId="12" name="_xlnm.Print_Titles">'NBC'!$27:$27</definedName>
    <definedName localSheetId="12" name="_xlnm.Print_Area">'NBC'!$A:$L</definedName>
    <definedName hidden="1" localSheetId="13" name="_xlnm._FilterDatabase">'REELZ'!$B$26:$L$27</definedName>
    <definedName localSheetId="13" name="_xlnm.Print_Titles">'REELZ'!$26:$26</definedName>
    <definedName localSheetId="13" name="_xlnm.Print_Area">'REELZ'!$B$1:$M$47</definedName>
    <definedName localSheetId="14" name="_xlnm.Print_Titles">'SONY'!$27:$27</definedName>
    <definedName localSheetId="14" name="_xlnm.Print_Area">'SONY'!$B$1:$J$46</definedName>
    <definedName hidden="1" localSheetId="15" name="_xlnm._FilterDatabase">'STARZ'!$B$26:$L$27</definedName>
    <definedName localSheetId="15" name="_xlnm.Print_Titles">'STARZ'!$26:$26</definedName>
    <definedName localSheetId="15" name="_xlnm.Print_Area">'STARZ'!$A$1:$M$46</definedName>
    <definedName hidden="1" localSheetId="16" name="_xlnm._FilterDatabase">'TURNER'!$B$41:$J$42</definedName>
    <definedName localSheetId="16" name="_xlnm.Print_Titles">'TURNER'!$41:$41</definedName>
    <definedName localSheetId="16" name="_xlnm.Print_Area">'TURNER'!$A:$K</definedName>
    <definedName localSheetId="17" name="_xlnm.Print_Titles">'TVONE'!$26:$26</definedName>
    <definedName localSheetId="17" name="_xlnm.Print_Area">'TVONE'!$A:$M</definedName>
    <definedName hidden="1" localSheetId="18" name="_xlnm._FilterDatabase">'UNIVISION'!$B$27:$J$28</definedName>
    <definedName localSheetId="18" name="_xlnm.Print_Titles">'UNIVISION'!$27:$27</definedName>
    <definedName localSheetId="18" name="_xlnm.Print_Area">'UNIVISION'!$A:$K</definedName>
    <definedName localSheetId="19" name="_xlnm.Print_Titles">'VIACOM'!$27:$27</definedName>
    <definedName localSheetId="19" name="_xlnm.Print_Area">'VIACOM'!$A:$L</definedName>
  </definedNames>
  <calcPr calcId="191029" fullCalcOnLoad="1"/>
</workbook>
</file>

<file path=xl/styles.xml><?xml version="1.0" encoding="utf-8"?>
<styleSheet xmlns="http://schemas.openxmlformats.org/spreadsheetml/2006/main">
  <numFmts count="17">
    <numFmt formatCode="mm/dd/yyyy" numFmtId="164"/>
    <numFmt formatCode="mm/dd/yy;@" numFmtId="165"/>
    <numFmt formatCode="_(&quot;$&quot;* #,##0.00_);_(&quot;$&quot;* \(#,##0.00\);_(&quot;$&quot;* &quot;-&quot;??_);_(@_)" numFmtId="166"/>
    <numFmt formatCode="000" numFmtId="167"/>
    <numFmt formatCode="&quot;$&quot;#,##0.00_);[Red]\(&quot;$&quot;#,##0.00\)" numFmtId="168"/>
    <numFmt formatCode="#0.0,,\ &quot;M&quot;;" numFmtId="169"/>
    <numFmt formatCode="#0.0,,,\ &quot;B&quot;;" numFmtId="170"/>
    <numFmt formatCode="_(* #,##0_);_(* \(#,##0\);_(* &quot;-&quot;??_);_(@_)" numFmtId="171"/>
    <numFmt formatCode="_(* #,##0.0_);_(* \(#,##0.0\);_(* &quot;-&quot;?_);_(@_)" numFmtId="172"/>
    <numFmt formatCode="#0.00,,,\ &quot;B&quot;;" numFmtId="173"/>
    <numFmt formatCode="0.00000%" numFmtId="174"/>
    <numFmt formatCode="&quot;$&quot;#,##0.00_);\(&quot;$&quot;#,##0.00\)" numFmtId="175"/>
    <numFmt formatCode="0.000000" numFmtId="176"/>
    <numFmt formatCode="_(* #,##0_);_(* \(#,##0\);_(* &quot;-&quot;?_);_(@_)" numFmtId="177"/>
    <numFmt formatCode="[$-409]m/d/yyyy\ h:mm\ AM/PM;@" numFmtId="178"/>
    <numFmt formatCode="yyyy-mm-dd h:mm:ss" numFmtId="179"/>
    <numFmt formatCode="MM/DD/YYYY" numFmtId="180"/>
  </numFmts>
  <fonts count="75">
    <font>
      <name val="Arial"/>
      <family val="2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sz val="8"/>
    </font>
    <font>
      <name val="Arial"/>
      <family val="2"/>
      <color theme="10"/>
      <sz val="10"/>
      <u val="single"/>
    </font>
    <font>
      <name val="Calibri"/>
      <family val="2"/>
      <color theme="1"/>
      <sz val="11"/>
      <scheme val="minor"/>
    </font>
    <font>
      <name val="Calibri"/>
      <family val="2"/>
      <sz val="10"/>
      <scheme val="minor"/>
    </font>
    <font>
      <name val="Calibri"/>
      <family val="2"/>
      <b val="1"/>
      <sz val="10"/>
      <scheme val="minor"/>
    </font>
    <font>
      <name val="Calibri"/>
      <family val="2"/>
      <color theme="10"/>
      <sz val="10"/>
      <u val="single"/>
      <scheme val="minor"/>
    </font>
    <font>
      <name val="Calibri"/>
      <family val="2"/>
      <sz val="12"/>
      <scheme val="minor"/>
    </font>
    <font>
      <name val="Calibri"/>
      <family val="2"/>
      <b val="1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i val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sz val="12"/>
      <u val="single"/>
      <scheme val="minor"/>
    </font>
    <font>
      <name val="Arial"/>
      <family val="2"/>
      <sz val="12"/>
    </font>
    <font>
      <name val="Calibri"/>
      <family val="2"/>
      <b val="1"/>
      <sz val="6"/>
      <scheme val="minor"/>
    </font>
    <font>
      <name val="Calibri"/>
      <family val="2"/>
      <i val="1"/>
      <color theme="0"/>
      <sz val="12"/>
      <scheme val="minor"/>
    </font>
    <font>
      <name val="Calibri"/>
      <family val="2"/>
      <b val="1"/>
      <i val="1"/>
      <color rgb="FFFFFF99"/>
      <sz val="12"/>
      <scheme val="minor"/>
    </font>
    <font>
      <name val="Arial"/>
      <family val="2"/>
      <sz val="10"/>
    </font>
    <font>
      <name val="Cambria"/>
      <family val="2"/>
      <b val="1"/>
      <color theme="3"/>
      <sz val="18"/>
      <scheme val="major"/>
    </font>
    <font>
      <name val="Arial"/>
      <family val="2"/>
      <b val="1"/>
      <color theme="3"/>
      <sz val="15"/>
    </font>
    <font>
      <name val="Arial"/>
      <family val="2"/>
      <b val="1"/>
      <color theme="3"/>
      <sz val="13"/>
    </font>
    <font>
      <name val="Arial"/>
      <family val="2"/>
      <b val="1"/>
      <color theme="3"/>
      <sz val="11"/>
    </font>
    <font>
      <name val="Arial"/>
      <family val="2"/>
      <color rgb="FF006100"/>
      <sz val="10"/>
    </font>
    <font>
      <name val="Arial"/>
      <family val="2"/>
      <color rgb="FF9C0006"/>
      <sz val="10"/>
    </font>
    <font>
      <name val="Arial"/>
      <family val="2"/>
      <color rgb="FF9C6500"/>
      <sz val="10"/>
    </font>
    <font>
      <name val="Arial"/>
      <family val="2"/>
      <color rgb="FF3F3F76"/>
      <sz val="10"/>
    </font>
    <font>
      <name val="Arial"/>
      <family val="2"/>
      <b val="1"/>
      <color rgb="FF3F3F3F"/>
      <sz val="10"/>
    </font>
    <font>
      <name val="Arial"/>
      <family val="2"/>
      <b val="1"/>
      <color rgb="FFFA7D00"/>
      <sz val="10"/>
    </font>
    <font>
      <name val="Arial"/>
      <family val="2"/>
      <color rgb="FFFA7D00"/>
      <sz val="10"/>
    </font>
    <font>
      <name val="Arial"/>
      <family val="2"/>
      <b val="1"/>
      <color theme="0"/>
      <sz val="10"/>
    </font>
    <font>
      <name val="Arial"/>
      <family val="2"/>
      <color rgb="FFFF0000"/>
      <sz val="10"/>
    </font>
    <font>
      <name val="Arial"/>
      <family val="2"/>
      <i val="1"/>
      <color rgb="FF7F7F7F"/>
      <sz val="10"/>
    </font>
    <font>
      <name val="Arial"/>
      <family val="2"/>
      <b val="1"/>
      <color theme="1"/>
      <sz val="10"/>
    </font>
    <font>
      <name val="Arial"/>
      <family val="2"/>
      <color theme="0"/>
      <sz val="10"/>
    </font>
    <font>
      <name val="Calibri"/>
      <family val="2"/>
      <b val="1"/>
      <color theme="1"/>
      <sz val="11"/>
      <scheme val="minor"/>
    </font>
    <font>
      <name val="Calibri"/>
      <family val="2"/>
      <color theme="11"/>
      <sz val="11"/>
      <u val="single"/>
      <scheme val="min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color theme="11"/>
      <sz val="10"/>
      <u val="single"/>
    </font>
    <font>
      <name val="Calibri"/>
      <family val="2"/>
      <b val="1"/>
      <color rgb="FFFF0000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charset val="238"/>
      <family val="2"/>
      <color theme="1"/>
      <sz val="12"/>
      <scheme val="minor"/>
    </font>
    <font>
      <name val="Calibri"/>
      <family val="2"/>
      <sz val="11"/>
    </font>
    <font>
      <name val="Calibri"/>
      <family val="2"/>
      <color rgb="FFFF0000"/>
      <sz val="12"/>
      <scheme val="minor"/>
    </font>
    <font>
      <name val="Calibri"/>
      <family val="2"/>
      <i val="1"/>
      <sz val="10"/>
      <scheme val="minor"/>
    </font>
    <font>
      <name val="Calibri"/>
      <family val="2"/>
      <color rgb="FF000000"/>
      <sz val="10.5"/>
    </font>
    <font>
      <name val="Arial"/>
      <family val="2"/>
      <sz val="9"/>
    </font>
    <font>
      <name val="Calibri"/>
      <family val="2"/>
      <color rgb="FF000000"/>
      <sz val="11"/>
    </font>
    <font>
      <name val="Calibri"/>
      <sz val="12"/>
    </font>
    <font>
      <name val="Calibri"/>
      <b val="1"/>
      <sz val="12"/>
    </font>
  </fonts>
  <fills count="38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00FFFF99"/>
      </patternFill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mediumDashed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145">
    <xf borderId="0" fillId="0" fontId="30" numFmtId="0"/>
    <xf applyAlignment="1" applyProtection="1" borderId="0" fillId="0" fontId="13" numFmtId="0">
      <alignment vertical="top"/>
      <protection hidden="0" locked="0"/>
    </xf>
    <xf borderId="0" fillId="0" fontId="14" numFmtId="178"/>
    <xf borderId="0" fillId="0" fontId="11" numFmtId="178"/>
    <xf borderId="0" fillId="0" fontId="31" numFmtId="178"/>
    <xf borderId="11" fillId="0" fontId="32" numFmtId="178"/>
    <xf borderId="12" fillId="0" fontId="33" numFmtId="178"/>
    <xf borderId="13" fillId="0" fontId="34" numFmtId="178"/>
    <xf borderId="0" fillId="0" fontId="34" numFmtId="178"/>
    <xf borderId="0" fillId="6" fontId="35" numFmtId="178"/>
    <xf borderId="0" fillId="7" fontId="36" numFmtId="178"/>
    <xf borderId="0" fillId="8" fontId="37" numFmtId="178"/>
    <xf borderId="14" fillId="9" fontId="38" numFmtId="178"/>
    <xf borderId="15" fillId="10" fontId="39" numFmtId="178"/>
    <xf borderId="14" fillId="10" fontId="40" numFmtId="178"/>
    <xf borderId="16" fillId="0" fontId="41" numFmtId="178"/>
    <xf borderId="17" fillId="11" fontId="42" numFmtId="178"/>
    <xf borderId="0" fillId="0" fontId="43" numFmtId="178"/>
    <xf borderId="18" fillId="12" fontId="11" numFmtId="178"/>
    <xf borderId="0" fillId="0" fontId="44" numFmtId="178"/>
    <xf borderId="19" fillId="0" fontId="45" numFmtId="178"/>
    <xf borderId="0" fillId="13" fontId="46" numFmtId="178"/>
    <xf borderId="0" fillId="14" fontId="11" numFmtId="178"/>
    <xf borderId="0" fillId="15" fontId="11" numFmtId="178"/>
    <xf borderId="0" fillId="16" fontId="46" numFmtId="178"/>
    <xf borderId="0" fillId="17" fontId="46" numFmtId="178"/>
    <xf borderId="0" fillId="18" fontId="11" numFmtId="178"/>
    <xf borderId="0" fillId="19" fontId="11" numFmtId="178"/>
    <xf borderId="0" fillId="20" fontId="46" numFmtId="178"/>
    <xf borderId="0" fillId="21" fontId="46" numFmtId="178"/>
    <xf borderId="0" fillId="22" fontId="11" numFmtId="178"/>
    <xf borderId="0" fillId="23" fontId="11" numFmtId="178"/>
    <xf borderId="0" fillId="24" fontId="46" numFmtId="178"/>
    <xf borderId="0" fillId="25" fontId="46" numFmtId="178"/>
    <xf borderId="0" fillId="26" fontId="11" numFmtId="178"/>
    <xf borderId="0" fillId="27" fontId="11" numFmtId="178"/>
    <xf borderId="0" fillId="28" fontId="46" numFmtId="178"/>
    <xf borderId="0" fillId="29" fontId="46" numFmtId="178"/>
    <xf borderId="0" fillId="30" fontId="11" numFmtId="178"/>
    <xf borderId="0" fillId="31" fontId="11" numFmtId="178"/>
    <xf borderId="0" fillId="32" fontId="46" numFmtId="178"/>
    <xf borderId="0" fillId="33" fontId="46" numFmtId="178"/>
    <xf borderId="0" fillId="34" fontId="11" numFmtId="178"/>
    <xf borderId="0" fillId="35" fontId="11" numFmtId="178"/>
    <xf borderId="0" fillId="36" fontId="46" numFmtId="178"/>
    <xf borderId="0" fillId="0" fontId="14" numFmtId="178"/>
    <xf borderId="0" fillId="0" fontId="30" numFmtId="178"/>
    <xf borderId="0" fillId="0" fontId="30" numFmtId="166"/>
    <xf borderId="0" fillId="0" fontId="14" numFmtId="43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14" numFmtId="178"/>
    <xf borderId="11" fillId="0" fontId="49" numFmtId="178"/>
    <xf borderId="12" fillId="0" fontId="50" numFmtId="178"/>
    <xf borderId="13" fillId="0" fontId="51" numFmtId="178"/>
    <xf borderId="0" fillId="0" fontId="51" numFmtId="178"/>
    <xf borderId="0" fillId="6" fontId="52" numFmtId="178"/>
    <xf borderId="0" fillId="7" fontId="53" numFmtId="178"/>
    <xf borderId="0" fillId="8" fontId="54" numFmtId="178"/>
    <xf borderId="14" fillId="9" fontId="55" numFmtId="178"/>
    <xf borderId="15" fillId="10" fontId="56" numFmtId="178"/>
    <xf borderId="14" fillId="10" fontId="57" numFmtId="178"/>
    <xf borderId="16" fillId="0" fontId="58" numFmtId="178"/>
    <xf borderId="17" fillId="11" fontId="59" numFmtId="178"/>
    <xf borderId="0" fillId="0" fontId="60" numFmtId="178"/>
    <xf borderId="18" fillId="12" fontId="14" numFmtId="178"/>
    <xf borderId="0" fillId="0" fontId="61" numFmtId="178"/>
    <xf borderId="19" fillId="0" fontId="47" numFmtId="178"/>
    <xf borderId="0" fillId="13" fontId="62" numFmtId="178"/>
    <xf borderId="0" fillId="14" fontId="14" numFmtId="178"/>
    <xf borderId="0" fillId="15" fontId="14" numFmtId="178"/>
    <xf borderId="0" fillId="16" fontId="62" numFmtId="178"/>
    <xf borderId="0" fillId="17" fontId="62" numFmtId="178"/>
    <xf borderId="0" fillId="18" fontId="14" numFmtId="178"/>
    <xf borderId="0" fillId="19" fontId="14" numFmtId="178"/>
    <xf borderId="0" fillId="20" fontId="62" numFmtId="178"/>
    <xf borderId="0" fillId="21" fontId="62" numFmtId="178"/>
    <xf borderId="0" fillId="22" fontId="14" numFmtId="178"/>
    <xf borderId="0" fillId="23" fontId="14" numFmtId="178"/>
    <xf borderId="0" fillId="24" fontId="62" numFmtId="178"/>
    <xf borderId="0" fillId="25" fontId="62" numFmtId="178"/>
    <xf borderId="0" fillId="26" fontId="14" numFmtId="178"/>
    <xf borderId="0" fillId="27" fontId="14" numFmtId="178"/>
    <xf borderId="0" fillId="28" fontId="62" numFmtId="178"/>
    <xf borderId="0" fillId="29" fontId="62" numFmtId="178"/>
    <xf borderId="0" fillId="30" fontId="14" numFmtId="178"/>
    <xf borderId="0" fillId="31" fontId="14" numFmtId="178"/>
    <xf borderId="0" fillId="32" fontId="62" numFmtId="178"/>
    <xf borderId="0" fillId="33" fontId="62" numFmtId="178"/>
    <xf borderId="0" fillId="34" fontId="14" numFmtId="178"/>
    <xf borderId="0" fillId="35" fontId="14" numFmtId="178"/>
    <xf borderId="0" fillId="36" fontId="62" numFmtId="178"/>
    <xf borderId="0" fillId="0" fontId="14" numFmtId="43"/>
    <xf borderId="0" fillId="0" fontId="14" numFmtId="0"/>
    <xf borderId="0" fillId="0" fontId="31" numFmtId="0"/>
    <xf borderId="11" fillId="0" fontId="49" numFmtId="0"/>
    <xf borderId="12" fillId="0" fontId="50" numFmtId="0"/>
    <xf borderId="13" fillId="0" fontId="51" numFmtId="0"/>
    <xf borderId="0" fillId="0" fontId="51" numFmtId="0"/>
    <xf borderId="0" fillId="6" fontId="52" numFmtId="0"/>
    <xf borderId="0" fillId="7" fontId="53" numFmtId="0"/>
    <xf borderId="0" fillId="8" fontId="54" numFmtId="0"/>
    <xf borderId="14" fillId="9" fontId="55" numFmtId="0"/>
    <xf borderId="15" fillId="10" fontId="56" numFmtId="0"/>
    <xf borderId="14" fillId="10" fontId="57" numFmtId="0"/>
    <xf borderId="16" fillId="0" fontId="58" numFmtId="0"/>
    <xf borderId="17" fillId="11" fontId="59" numFmtId="0"/>
    <xf borderId="0" fillId="0" fontId="60" numFmtId="0"/>
    <xf borderId="18" fillId="12" fontId="14" numFmtId="0"/>
    <xf borderId="0" fillId="0" fontId="61" numFmtId="0"/>
    <xf borderId="19" fillId="0" fontId="47" numFmtId="0"/>
    <xf borderId="0" fillId="13" fontId="62" numFmtId="0"/>
    <xf borderId="0" fillId="14" fontId="14" numFmtId="0"/>
    <xf borderId="0" fillId="15" fontId="14" numFmtId="0"/>
    <xf borderId="0" fillId="16" fontId="62" numFmtId="0"/>
    <xf borderId="0" fillId="17" fontId="62" numFmtId="0"/>
    <xf borderId="0" fillId="18" fontId="14" numFmtId="0"/>
    <xf borderId="0" fillId="19" fontId="14" numFmtId="0"/>
    <xf borderId="0" fillId="20" fontId="62" numFmtId="0"/>
    <xf borderId="0" fillId="21" fontId="62" numFmtId="0"/>
    <xf borderId="0" fillId="22" fontId="14" numFmtId="0"/>
    <xf borderId="0" fillId="23" fontId="14" numFmtId="0"/>
    <xf borderId="0" fillId="24" fontId="62" numFmtId="0"/>
    <xf borderId="0" fillId="25" fontId="62" numFmtId="0"/>
    <xf borderId="0" fillId="26" fontId="14" numFmtId="0"/>
    <xf borderId="0" fillId="27" fontId="14" numFmtId="0"/>
    <xf borderId="0" fillId="28" fontId="62" numFmtId="0"/>
    <xf borderId="0" fillId="29" fontId="62" numFmtId="0"/>
    <xf borderId="0" fillId="30" fontId="14" numFmtId="0"/>
    <xf borderId="0" fillId="31" fontId="14" numFmtId="0"/>
    <xf borderId="0" fillId="32" fontId="62" numFmtId="0"/>
    <xf borderId="0" fillId="33" fontId="62" numFmtId="0"/>
    <xf borderId="0" fillId="34" fontId="14" numFmtId="0"/>
    <xf borderId="0" fillId="35" fontId="14" numFmtId="0"/>
    <xf borderId="0" fillId="36" fontId="62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4" numFmtId="0"/>
    <xf borderId="0" fillId="0" fontId="14" numFmtId="0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63" numFmtId="178"/>
    <xf borderId="0" fillId="0" fontId="63" numFmtId="178"/>
    <xf borderId="0" fillId="0" fontId="63" numFmtId="178"/>
    <xf borderId="0" fillId="0" fontId="6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4" numFmtId="178"/>
    <xf borderId="0" fillId="0" fontId="14" numFmtId="178"/>
    <xf borderId="0" fillId="0" fontId="14" numFmtId="43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14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63" numFmtId="178"/>
    <xf borderId="0" fillId="0" fontId="63" numFmtId="178"/>
    <xf borderId="0" fillId="0" fontId="63" numFmtId="178"/>
    <xf borderId="0" fillId="0" fontId="14" numFmtId="0"/>
    <xf borderId="0" fillId="0" fontId="14" numFmtId="0"/>
    <xf borderId="0" fillId="0" fontId="63" numFmtId="178"/>
    <xf borderId="0" fillId="0" fontId="63" numFmtId="178"/>
    <xf borderId="0" fillId="0" fontId="13" numFmtId="178"/>
    <xf borderId="0" fillId="0" fontId="63" numFmtId="178"/>
    <xf borderId="0" fillId="0" fontId="11" numFmtId="43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1" numFmtId="178"/>
    <xf borderId="0" fillId="0" fontId="14" numFmtId="178"/>
    <xf borderId="0" fillId="0" fontId="14" numFmtId="178"/>
    <xf borderId="0" fillId="0" fontId="14" numFmtId="43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14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4" numFmtId="0"/>
    <xf borderId="0" fillId="0" fontId="14" numFmtId="0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1" numFmtId="43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4" numFmtId="0"/>
    <xf borderId="0" fillId="0" fontId="14" numFmtId="0"/>
    <xf borderId="0" fillId="0" fontId="48" numFmtId="178"/>
    <xf borderId="0" fillId="0" fontId="48" numFmtId="178"/>
    <xf borderId="0" fillId="0" fontId="14" numFmtId="178"/>
    <xf borderId="0" fillId="0" fontId="14" numFmtId="178"/>
    <xf borderId="0" fillId="0" fontId="14" numFmtId="43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14" numFmtId="178"/>
    <xf borderId="0" fillId="0" fontId="48" numFmtId="178"/>
    <xf borderId="0" fillId="0" fontId="48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0" fillId="0" fontId="48" numFmtId="178"/>
    <xf borderId="0" fillId="0" fontId="48" numFmtId="178"/>
    <xf borderId="0" fillId="0" fontId="48" numFmtId="178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14" numFmtId="0"/>
    <xf borderId="0" fillId="0" fontId="14" numFmtId="0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48" numFmtId="178"/>
    <xf borderId="0" fillId="0" fontId="48" numFmtId="178"/>
    <xf borderId="0" fillId="0" fontId="48" numFmtId="178"/>
    <xf borderId="0" fillId="0" fontId="63" numFmtId="178"/>
    <xf borderId="0" fillId="0" fontId="63" numFmtId="178"/>
    <xf borderId="0" fillId="0" fontId="63" numFmtId="178"/>
    <xf borderId="0" fillId="0" fontId="63" numFmtId="178"/>
    <xf borderId="0" fillId="0" fontId="14" numFmtId="178"/>
    <xf borderId="0" fillId="0" fontId="14" numFmtId="178"/>
    <xf borderId="0" fillId="0" fontId="14" numFmtId="43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14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63" numFmtId="178"/>
    <xf borderId="0" fillId="0" fontId="63" numFmtId="178"/>
    <xf borderId="0" fillId="0" fontId="63" numFmtId="178"/>
    <xf borderId="0" fillId="0" fontId="14" numFmtId="0"/>
    <xf borderId="0" fillId="0" fontId="14" numFmtId="0"/>
    <xf borderId="0" fillId="0" fontId="63" numFmtId="178"/>
    <xf borderId="0" fillId="0" fontId="63" numFmtId="178"/>
    <xf borderId="0" fillId="0" fontId="63" numFmtId="178"/>
    <xf borderId="0" fillId="0" fontId="63" numFmtId="178"/>
    <xf borderId="0" fillId="0" fontId="63" numFmtId="178"/>
    <xf borderId="0" fillId="0" fontId="63" numFmtId="178"/>
    <xf borderId="0" fillId="0" fontId="63" numFmtId="178"/>
    <xf borderId="0" fillId="0" fontId="63" numFmtId="178"/>
    <xf borderId="0" fillId="0" fontId="63" numFmtId="178"/>
    <xf borderId="0" fillId="0" fontId="63" numFmtId="178"/>
    <xf borderId="0" fillId="0" fontId="6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4" numFmtId="0"/>
    <xf borderId="0" fillId="0" fontId="14" numFmtId="0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31" numFmtId="0"/>
    <xf borderId="11" fillId="0" fontId="49" numFmtId="0"/>
    <xf borderId="12" fillId="0" fontId="50" numFmtId="0"/>
    <xf borderId="13" fillId="0" fontId="51" numFmtId="0"/>
    <xf borderId="0" fillId="0" fontId="51" numFmtId="0"/>
    <xf borderId="0" fillId="6" fontId="52" numFmtId="0"/>
    <xf borderId="0" fillId="7" fontId="53" numFmtId="0"/>
    <xf borderId="0" fillId="8" fontId="54" numFmtId="0"/>
    <xf borderId="14" fillId="9" fontId="55" numFmtId="0"/>
    <xf borderId="15" fillId="10" fontId="56" numFmtId="0"/>
    <xf borderId="14" fillId="10" fontId="57" numFmtId="0"/>
    <xf borderId="16" fillId="0" fontId="58" numFmtId="0"/>
    <xf borderId="17" fillId="11" fontId="59" numFmtId="0"/>
    <xf borderId="0" fillId="0" fontId="60" numFmtId="0"/>
    <xf borderId="0" fillId="0" fontId="61" numFmtId="0"/>
    <xf borderId="19" fillId="0" fontId="47" numFmtId="0"/>
    <xf borderId="0" fillId="13" fontId="62" numFmtId="0"/>
    <xf borderId="0" fillId="14" fontId="14" numFmtId="0"/>
    <xf borderId="0" fillId="15" fontId="14" numFmtId="0"/>
    <xf borderId="0" fillId="16" fontId="62" numFmtId="0"/>
    <xf borderId="0" fillId="17" fontId="62" numFmtId="0"/>
    <xf borderId="0" fillId="18" fontId="14" numFmtId="0"/>
    <xf borderId="0" fillId="19" fontId="14" numFmtId="0"/>
    <xf borderId="0" fillId="20" fontId="62" numFmtId="0"/>
    <xf borderId="0" fillId="21" fontId="62" numFmtId="0"/>
    <xf borderId="0" fillId="22" fontId="14" numFmtId="0"/>
    <xf borderId="0" fillId="23" fontId="14" numFmtId="0"/>
    <xf borderId="0" fillId="24" fontId="62" numFmtId="0"/>
    <xf borderId="0" fillId="25" fontId="62" numFmtId="0"/>
    <xf borderId="0" fillId="26" fontId="14" numFmtId="0"/>
    <xf borderId="0" fillId="27" fontId="14" numFmtId="0"/>
    <xf borderId="0" fillId="28" fontId="62" numFmtId="0"/>
    <xf borderId="0" fillId="29" fontId="62" numFmtId="0"/>
    <xf borderId="0" fillId="30" fontId="14" numFmtId="0"/>
    <xf borderId="0" fillId="31" fontId="14" numFmtId="0"/>
    <xf borderId="0" fillId="32" fontId="62" numFmtId="0"/>
    <xf borderId="0" fillId="33" fontId="62" numFmtId="0"/>
    <xf borderId="0" fillId="34" fontId="14" numFmtId="0"/>
    <xf borderId="0" fillId="35" fontId="14" numFmtId="0"/>
    <xf borderId="0" fillId="36" fontId="62" numFmtId="0"/>
    <xf borderId="0" fillId="0" fontId="14" numFmtId="0"/>
    <xf borderId="0" fillId="0" fontId="14" numFmtId="178"/>
    <xf borderId="0" fillId="0" fontId="24" numFmtId="178"/>
    <xf borderId="0" fillId="14" fontId="14" numFmtId="178"/>
    <xf borderId="0" fillId="14" fontId="11" numFmtId="178"/>
    <xf borderId="0" fillId="14" fontId="14" numFmtId="178"/>
    <xf borderId="0" fillId="14" fontId="14" numFmtId="178"/>
    <xf borderId="0" fillId="14" fontId="14" numFmtId="178"/>
    <xf borderId="0" fillId="14" fontId="11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8" fontId="14" numFmtId="178"/>
    <xf borderId="0" fillId="18" fontId="11" numFmtId="178"/>
    <xf borderId="0" fillId="18" fontId="14" numFmtId="178"/>
    <xf borderId="0" fillId="18" fontId="14" numFmtId="178"/>
    <xf borderId="0" fillId="18" fontId="14" numFmtId="178"/>
    <xf borderId="0" fillId="18" fontId="11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22" fontId="14" numFmtId="178"/>
    <xf borderId="0" fillId="22" fontId="11" numFmtId="178"/>
    <xf borderId="0" fillId="22" fontId="14" numFmtId="178"/>
    <xf borderId="0" fillId="22" fontId="14" numFmtId="178"/>
    <xf borderId="0" fillId="22" fontId="14" numFmtId="178"/>
    <xf borderId="0" fillId="22" fontId="11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6" fontId="14" numFmtId="178"/>
    <xf borderId="0" fillId="26" fontId="11" numFmtId="178"/>
    <xf borderId="0" fillId="26" fontId="14" numFmtId="178"/>
    <xf borderId="0" fillId="26" fontId="14" numFmtId="178"/>
    <xf borderId="0" fillId="26" fontId="14" numFmtId="178"/>
    <xf borderId="0" fillId="26" fontId="11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30" fontId="14" numFmtId="178"/>
    <xf borderId="0" fillId="30" fontId="11" numFmtId="178"/>
    <xf borderId="0" fillId="30" fontId="14" numFmtId="178"/>
    <xf borderId="0" fillId="30" fontId="14" numFmtId="178"/>
    <xf borderId="0" fillId="30" fontId="14" numFmtId="178"/>
    <xf borderId="0" fillId="30" fontId="11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4" fontId="14" numFmtId="178"/>
    <xf borderId="0" fillId="34" fontId="11" numFmtId="178"/>
    <xf borderId="0" fillId="34" fontId="14" numFmtId="178"/>
    <xf borderId="0" fillId="34" fontId="14" numFmtId="178"/>
    <xf borderId="0" fillId="34" fontId="14" numFmtId="178"/>
    <xf borderId="0" fillId="34" fontId="11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15" fontId="14" numFmtId="178"/>
    <xf borderId="0" fillId="15" fontId="11" numFmtId="178"/>
    <xf borderId="0" fillId="15" fontId="14" numFmtId="178"/>
    <xf borderId="0" fillId="15" fontId="14" numFmtId="178"/>
    <xf borderId="0" fillId="15" fontId="14" numFmtId="178"/>
    <xf borderId="0" fillId="15" fontId="11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9" fontId="14" numFmtId="178"/>
    <xf borderId="0" fillId="19" fontId="11" numFmtId="178"/>
    <xf borderId="0" fillId="19" fontId="14" numFmtId="178"/>
    <xf borderId="0" fillId="19" fontId="14" numFmtId="178"/>
    <xf borderId="0" fillId="19" fontId="14" numFmtId="178"/>
    <xf borderId="0" fillId="19" fontId="11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23" fontId="14" numFmtId="178"/>
    <xf borderId="0" fillId="23" fontId="11" numFmtId="178"/>
    <xf borderId="0" fillId="23" fontId="14" numFmtId="178"/>
    <xf borderId="0" fillId="23" fontId="14" numFmtId="178"/>
    <xf borderId="0" fillId="23" fontId="14" numFmtId="178"/>
    <xf borderId="0" fillId="23" fontId="11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7" fontId="14" numFmtId="178"/>
    <xf borderId="0" fillId="27" fontId="11" numFmtId="178"/>
    <xf borderId="0" fillId="27" fontId="14" numFmtId="178"/>
    <xf borderId="0" fillId="27" fontId="14" numFmtId="178"/>
    <xf borderId="0" fillId="27" fontId="14" numFmtId="178"/>
    <xf borderId="0" fillId="27" fontId="11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31" fontId="14" numFmtId="178"/>
    <xf borderId="0" fillId="31" fontId="11" numFmtId="178"/>
    <xf borderId="0" fillId="31" fontId="14" numFmtId="178"/>
    <xf borderId="0" fillId="31" fontId="14" numFmtId="178"/>
    <xf borderId="0" fillId="31" fontId="14" numFmtId="178"/>
    <xf borderId="0" fillId="31" fontId="11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5" fontId="14" numFmtId="178"/>
    <xf borderId="0" fillId="35" fontId="11" numFmtId="178"/>
    <xf borderId="0" fillId="35" fontId="14" numFmtId="178"/>
    <xf borderId="0" fillId="35" fontId="14" numFmtId="178"/>
    <xf borderId="0" fillId="35" fontId="14" numFmtId="178"/>
    <xf borderId="0" fillId="35" fontId="11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16" fontId="62" numFmtId="178"/>
    <xf borderId="0" fillId="16" fontId="46" numFmtId="178"/>
    <xf borderId="0" fillId="16" fontId="62" numFmtId="178"/>
    <xf borderId="0" fillId="20" fontId="62" numFmtId="178"/>
    <xf borderId="0" fillId="20" fontId="46" numFmtId="178"/>
    <xf borderId="0" fillId="20" fontId="62" numFmtId="178"/>
    <xf borderId="0" fillId="24" fontId="62" numFmtId="178"/>
    <xf borderId="0" fillId="24" fontId="46" numFmtId="178"/>
    <xf borderId="0" fillId="24" fontId="62" numFmtId="178"/>
    <xf borderId="0" fillId="28" fontId="62" numFmtId="178"/>
    <xf borderId="0" fillId="28" fontId="46" numFmtId="178"/>
    <xf borderId="0" fillId="28" fontId="62" numFmtId="178"/>
    <xf borderId="0" fillId="32" fontId="62" numFmtId="178"/>
    <xf borderId="0" fillId="32" fontId="46" numFmtId="178"/>
    <xf borderId="0" fillId="32" fontId="62" numFmtId="178"/>
    <xf borderId="0" fillId="36" fontId="62" numFmtId="178"/>
    <xf borderId="0" fillId="36" fontId="46" numFmtId="178"/>
    <xf borderId="0" fillId="36" fontId="62" numFmtId="178"/>
    <xf borderId="0" fillId="13" fontId="62" numFmtId="178"/>
    <xf borderId="0" fillId="13" fontId="46" numFmtId="178"/>
    <xf borderId="0" fillId="13" fontId="62" numFmtId="178"/>
    <xf borderId="0" fillId="17" fontId="62" numFmtId="178"/>
    <xf borderId="0" fillId="17" fontId="46" numFmtId="178"/>
    <xf borderId="0" fillId="17" fontId="62" numFmtId="178"/>
    <xf borderId="0" fillId="21" fontId="62" numFmtId="178"/>
    <xf borderId="0" fillId="21" fontId="46" numFmtId="178"/>
    <xf borderId="0" fillId="21" fontId="62" numFmtId="178"/>
    <xf borderId="0" fillId="25" fontId="62" numFmtId="178"/>
    <xf borderId="0" fillId="25" fontId="46" numFmtId="178"/>
    <xf borderId="0" fillId="25" fontId="62" numFmtId="178"/>
    <xf borderId="0" fillId="29" fontId="62" numFmtId="178"/>
    <xf borderId="0" fillId="29" fontId="46" numFmtId="178"/>
    <xf borderId="0" fillId="29" fontId="62" numFmtId="178"/>
    <xf borderId="0" fillId="33" fontId="62" numFmtId="178"/>
    <xf borderId="0" fillId="33" fontId="46" numFmtId="178"/>
    <xf borderId="0" fillId="33" fontId="62" numFmtId="178"/>
    <xf borderId="0" fillId="7" fontId="53" numFmtId="178"/>
    <xf borderId="0" fillId="7" fontId="36" numFmtId="178"/>
    <xf borderId="0" fillId="7" fontId="53" numFmtId="178"/>
    <xf borderId="14" fillId="10" fontId="57" numFmtId="178"/>
    <xf borderId="14" fillId="10" fontId="40" numFmtId="178"/>
    <xf borderId="14" fillId="10" fontId="57" numFmtId="178"/>
    <xf borderId="17" fillId="11" fontId="59" numFmtId="178"/>
    <xf borderId="17" fillId="11" fontId="42" numFmtId="178"/>
    <xf borderId="17" fillId="11" fontId="59" numFmtId="178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61" numFmtId="178"/>
    <xf borderId="0" fillId="0" fontId="44" numFmtId="178"/>
    <xf borderId="0" fillId="0" fontId="61" numFmtId="178"/>
    <xf borderId="0" fillId="6" fontId="52" numFmtId="178"/>
    <xf borderId="0" fillId="6" fontId="35" numFmtId="178"/>
    <xf borderId="0" fillId="6" fontId="52" numFmtId="178"/>
    <xf borderId="11" fillId="0" fontId="49" numFmtId="178"/>
    <xf borderId="11" fillId="0" fontId="32" numFmtId="178"/>
    <xf borderId="11" fillId="0" fontId="49" numFmtId="178"/>
    <xf borderId="12" fillId="0" fontId="50" numFmtId="178"/>
    <xf borderId="12" fillId="0" fontId="33" numFmtId="178"/>
    <xf borderId="12" fillId="0" fontId="50" numFmtId="178"/>
    <xf borderId="13" fillId="0" fontId="51" numFmtId="178"/>
    <xf borderId="13" fillId="0" fontId="34" numFmtId="178"/>
    <xf borderId="13" fillId="0" fontId="51" numFmtId="178"/>
    <xf borderId="0" fillId="0" fontId="51" numFmtId="178"/>
    <xf borderId="0" fillId="0" fontId="34" numFmtId="178"/>
    <xf borderId="0" fillId="0" fontId="51" numFmtId="178"/>
    <xf borderId="14" fillId="9" fontId="55" numFmtId="178"/>
    <xf borderId="14" fillId="9" fontId="38" numFmtId="178"/>
    <xf borderId="14" fillId="9" fontId="55" numFmtId="178"/>
    <xf borderId="16" fillId="0" fontId="58" numFmtId="178"/>
    <xf borderId="16" fillId="0" fontId="41" numFmtId="178"/>
    <xf borderId="16" fillId="0" fontId="58" numFmtId="178"/>
    <xf borderId="0" fillId="8" fontId="54" numFmtId="178"/>
    <xf borderId="0" fillId="8" fontId="37" numFmtId="178"/>
    <xf borderId="0" fillId="8" fontId="54" numFmtId="178"/>
    <xf borderId="0" fillId="0" fontId="14" numFmtId="178"/>
    <xf borderId="0" fillId="0" fontId="14" numFmtId="178"/>
    <xf borderId="0" fillId="0" fontId="11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1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18" fillId="12" fontId="14" numFmtId="178"/>
    <xf borderId="18" fillId="12" fontId="11" numFmtId="178"/>
    <xf borderId="18" fillId="12" fontId="14" numFmtId="178"/>
    <xf borderId="18" fillId="12" fontId="14" numFmtId="178"/>
    <xf borderId="18" fillId="12" fontId="14" numFmtId="178"/>
    <xf borderId="18" fillId="12" fontId="11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15" fillId="10" fontId="56" numFmtId="178"/>
    <xf borderId="15" fillId="10" fontId="39" numFmtId="178"/>
    <xf borderId="15" fillId="10" fontId="56" numFmtId="178"/>
    <xf borderId="0" fillId="0" fontId="31" numFmtId="178"/>
    <xf borderId="0" fillId="0" fontId="31" numFmtId="178"/>
    <xf borderId="0" fillId="0" fontId="65" numFmtId="0"/>
    <xf borderId="19" fillId="0" fontId="47" numFmtId="178"/>
    <xf borderId="19" fillId="0" fontId="45" numFmtId="178"/>
    <xf borderId="19" fillId="0" fontId="47" numFmtId="178"/>
    <xf borderId="0" fillId="0" fontId="30" numFmtId="0"/>
    <xf borderId="0" fillId="0" fontId="60" numFmtId="178"/>
    <xf borderId="0" fillId="0" fontId="43" numFmtId="178"/>
    <xf borderId="0" fillId="0" fontId="60" numFmtId="178"/>
    <xf borderId="0" fillId="0" fontId="14" numFmtId="0"/>
    <xf borderId="0" fillId="0" fontId="14" numFmtId="0"/>
    <xf borderId="0" fillId="0" fontId="14" numFmtId="178"/>
    <xf borderId="0" fillId="0" fontId="14" numFmtId="178"/>
    <xf borderId="18" fillId="12" fontId="14" numFmtId="0"/>
    <xf borderId="0" fillId="0" fontId="14" numFmtId="0"/>
    <xf borderId="0" fillId="0" fontId="14" numFmtId="0"/>
    <xf borderId="0" fillId="0" fontId="14" numFmtId="178"/>
    <xf borderId="0" fillId="0" fontId="14" numFmtId="178"/>
    <xf borderId="0" fillId="0" fontId="14" numFmtId="43"/>
    <xf borderId="0" fillId="0" fontId="14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4" numFmtId="178"/>
    <xf borderId="0" fillId="0" fontId="14" numFmtId="178"/>
    <xf borderId="0" fillId="0" fontId="14" numFmtId="43"/>
    <xf borderId="0" fillId="0" fontId="14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178"/>
    <xf borderId="0" fillId="0" fontId="14" numFmtId="178"/>
    <xf borderId="0" fillId="0" fontId="14" numFmtId="43"/>
    <xf borderId="0" fillId="0" fontId="14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8"/>
    <xf borderId="0" fillId="0" fontId="14" numFmtId="178"/>
    <xf borderId="0" fillId="0" fontId="14" numFmtId="43"/>
    <xf borderId="0" fillId="0" fontId="14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178"/>
    <xf borderId="0" fillId="0" fontId="14" numFmtId="178"/>
    <xf borderId="0" fillId="0" fontId="14" numFmtId="43"/>
    <xf borderId="0" fillId="0" fontId="14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3" numFmtId="178"/>
    <xf borderId="0" fillId="0" fontId="13" numFmtId="178"/>
    <xf borderId="0" fillId="0" fontId="13" numFmtId="178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3" numFmtId="178"/>
    <xf borderId="0" fillId="0" fontId="13" numFmtId="178"/>
    <xf borderId="0" fillId="0" fontId="14" numFmtId="0"/>
    <xf borderId="0" fillId="0" fontId="14" numFmtId="0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0" fillId="0" fontId="14" numFmtId="0"/>
    <xf borderId="0" fillId="0" fontId="14" numFmtId="0"/>
    <xf borderId="0" fillId="0" fontId="14" numFmtId="178"/>
    <xf borderId="0" fillId="0" fontId="14" numFmtId="178"/>
    <xf borderId="18" fillId="12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66" numFmtId="0"/>
    <xf borderId="0" fillId="0" fontId="13" numFmtId="178"/>
    <xf borderId="0" fillId="0" fontId="13" numFmtId="178"/>
    <xf borderId="0" fillId="0" fontId="30" numFmtId="0"/>
    <xf borderId="0" fillId="0" fontId="14" numFmtId="178"/>
    <xf borderId="0" fillId="0" fontId="13" numFmtId="178"/>
    <xf borderId="0" fillId="0" fontId="14" numFmtId="178"/>
    <xf borderId="0" fillId="0" fontId="14" numFmtId="43"/>
    <xf borderId="0" fillId="0" fontId="14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0" fontId="13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0" fontId="13" numFmtId="178"/>
    <xf borderId="0" fillId="0" fontId="13" numFmtId="178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4" numFmtId="178"/>
    <xf borderId="0" fillId="0" fontId="14" numFmtId="178"/>
    <xf borderId="0" fillId="0" fontId="14" numFmtId="43"/>
    <xf borderId="0" fillId="0" fontId="14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178"/>
    <xf borderId="0" fillId="0" fontId="14" numFmtId="178"/>
    <xf borderId="0" fillId="0" fontId="14" numFmtId="43"/>
    <xf borderId="0" fillId="0" fontId="14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8"/>
    <xf borderId="0" fillId="0" fontId="14" numFmtId="178"/>
    <xf borderId="0" fillId="0" fontId="14" numFmtId="43"/>
    <xf borderId="0" fillId="0" fontId="14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178"/>
    <xf borderId="0" fillId="0" fontId="14" numFmtId="178"/>
    <xf borderId="0" fillId="0" fontId="14" numFmtId="43"/>
    <xf borderId="0" fillId="0" fontId="14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3" numFmtId="178"/>
    <xf borderId="0" fillId="0" fontId="13" numFmtId="178"/>
    <xf borderId="0" fillId="0" fontId="13" numFmtId="178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3" numFmtId="178"/>
    <xf borderId="0" fillId="0" fontId="13" numFmtId="178"/>
    <xf borderId="0" fillId="0" fontId="14" numFmtId="0"/>
    <xf borderId="0" fillId="0" fontId="14" numFmtId="0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5" fontId="14" numFmtId="178"/>
    <xf borderId="0" fillId="35" fontId="14" numFmtId="178"/>
    <xf borderId="0" fillId="35" fontId="14" numFmtId="178"/>
  </cellStyleXfs>
  <cellXfs count="366">
    <xf borderId="0" fillId="0" fontId="0" numFmtId="0" pivotButton="0" quotePrefix="0" xfId="0"/>
    <xf borderId="0" fillId="2" fontId="15" numFmtId="0" pivotButton="0" quotePrefix="0" xfId="0"/>
    <xf borderId="0" fillId="0" fontId="15" numFmtId="0" pivotButton="0" quotePrefix="0" xfId="0"/>
    <xf applyAlignment="1" borderId="0" fillId="2" fontId="15" numFmtId="0" pivotButton="0" quotePrefix="0" xfId="0">
      <alignment horizontal="left"/>
    </xf>
    <xf borderId="0" fillId="2" fontId="17" numFmtId="0" pivotButton="0" quotePrefix="0" xfId="1"/>
    <xf borderId="0" fillId="0" fontId="18" numFmtId="0" pivotButton="0" quotePrefix="0" xfId="0"/>
    <xf borderId="0" fillId="2" fontId="18" numFmtId="0" pivotButton="0" quotePrefix="0" xfId="0"/>
    <xf borderId="0" fillId="0" fontId="18" numFmtId="0" pivotButton="0" quotePrefix="0" xfId="0"/>
    <xf applyAlignment="1" borderId="0" fillId="2" fontId="19" numFmtId="0" pivotButton="0" quotePrefix="0" xfId="0">
      <alignment horizontal="center"/>
    </xf>
    <xf applyAlignment="1" borderId="0" fillId="0" fontId="19" numFmtId="0" pivotButton="0" quotePrefix="0" xfId="0">
      <alignment horizontal="right"/>
    </xf>
    <xf applyAlignment="1" borderId="0" fillId="2" fontId="18" numFmtId="0" pivotButton="0" quotePrefix="0" xfId="0">
      <alignment horizontal="left"/>
    </xf>
    <xf applyAlignment="1" borderId="0" fillId="2" fontId="18" numFmtId="0" pivotButton="0" quotePrefix="0" xfId="0">
      <alignment horizontal="center"/>
    </xf>
    <xf borderId="0" fillId="2" fontId="21" numFmtId="0" pivotButton="0" quotePrefix="0" xfId="1"/>
    <xf applyAlignment="1" borderId="0" fillId="3" fontId="18" numFmtId="0" pivotButton="0" quotePrefix="0" xfId="0">
      <alignment horizontal="left"/>
    </xf>
    <xf borderId="0" fillId="2" fontId="19" numFmtId="0" pivotButton="0" quotePrefix="0" xfId="0"/>
    <xf applyAlignment="1" borderId="0" fillId="2" fontId="19" numFmtId="0" pivotButton="0" quotePrefix="0" xfId="0">
      <alignment horizontal="left"/>
    </xf>
    <xf applyAlignment="1" borderId="0" fillId="0" fontId="19" numFmtId="0" pivotButton="0" quotePrefix="0" xfId="0">
      <alignment horizontal="right"/>
    </xf>
    <xf borderId="0" fillId="0" fontId="18" numFmtId="3" pivotButton="0" quotePrefix="0" xfId="0"/>
    <xf borderId="0" fillId="0" fontId="26" numFmtId="0" pivotButton="0" quotePrefix="0" xfId="0"/>
    <xf borderId="0" fillId="0" fontId="26" numFmtId="14" pivotButton="0" quotePrefix="0" xfId="0"/>
    <xf applyAlignment="1" borderId="3" fillId="5" fontId="19" numFmtId="0" pivotButton="0" quotePrefix="0" xfId="0">
      <alignment wrapText="1"/>
    </xf>
    <xf borderId="3" fillId="5" fontId="18" numFmtId="0" pivotButton="0" quotePrefix="0" xfId="0"/>
    <xf applyAlignment="1" borderId="3" fillId="5" fontId="23" numFmtId="0" pivotButton="0" quotePrefix="0" xfId="0">
      <alignment horizontal="center"/>
    </xf>
    <xf applyAlignment="1" borderId="3" fillId="5" fontId="23" numFmtId="0" pivotButton="0" quotePrefix="0" xfId="0">
      <alignment horizontal="left"/>
    </xf>
    <xf applyAlignment="1" borderId="3" fillId="5" fontId="19" numFmtId="0" pivotButton="0" quotePrefix="0" xfId="0">
      <alignment horizontal="right" wrapText="1"/>
    </xf>
    <xf applyAlignment="1" borderId="5" fillId="0" fontId="18" numFmtId="0" pivotButton="0" quotePrefix="0" xfId="0">
      <alignment horizontal="left" indent="1"/>
    </xf>
    <xf borderId="0" fillId="0" fontId="19" numFmtId="0" pivotButton="0" quotePrefix="0" xfId="0"/>
    <xf applyAlignment="1" borderId="0" fillId="0" fontId="19" numFmtId="0" pivotButton="0" quotePrefix="0" xfId="0">
      <alignment horizontal="right" indent="1"/>
    </xf>
    <xf applyAlignment="1" borderId="0" fillId="0" fontId="18" numFmtId="164" pivotButton="0" quotePrefix="0" xfId="0">
      <alignment horizontal="left"/>
    </xf>
    <xf applyAlignment="1" borderId="0" fillId="0" fontId="18" numFmtId="0" pivotButton="0" quotePrefix="0" xfId="0">
      <alignment horizontal="left"/>
    </xf>
    <xf applyAlignment="1" borderId="0" fillId="0" fontId="18" numFmtId="164" pivotButton="0" quotePrefix="0" xfId="0">
      <alignment horizontal="right" indent="1"/>
    </xf>
    <xf applyAlignment="1" borderId="0" fillId="0" fontId="18" numFmtId="0" pivotButton="0" quotePrefix="0" xfId="0">
      <alignment horizontal="right" indent="1"/>
    </xf>
    <xf applyAlignment="1" borderId="1" fillId="2" fontId="18" numFmtId="0" pivotButton="0" quotePrefix="0" xfId="0">
      <alignment horizontal="left" indent="1"/>
    </xf>
    <xf applyAlignment="1" borderId="5" fillId="2" fontId="18" numFmtId="0" pivotButton="0" quotePrefix="0" xfId="0">
      <alignment horizontal="left" indent="1"/>
    </xf>
    <xf applyAlignment="1" borderId="7" fillId="2" fontId="18" numFmtId="0" pivotButton="0" quotePrefix="0" xfId="0">
      <alignment horizontal="left" indent="1"/>
    </xf>
    <xf borderId="10" fillId="0" fontId="18" numFmtId="0" pivotButton="0" quotePrefix="0" xfId="0"/>
    <xf applyAlignment="1" applyProtection="1" borderId="0" fillId="3" fontId="18" numFmtId="0" pivotButton="0" quotePrefix="0" xfId="0">
      <alignment horizontal="left"/>
      <protection hidden="0" locked="0"/>
    </xf>
    <xf applyAlignment="1" applyProtection="1" borderId="0" fillId="2" fontId="18" numFmtId="164" pivotButton="0" quotePrefix="0" xfId="0">
      <alignment horizontal="left"/>
      <protection hidden="0" locked="0"/>
    </xf>
    <xf applyAlignment="1" applyProtection="1" borderId="0" fillId="2" fontId="18" numFmtId="0" pivotButton="0" quotePrefix="0" xfId="0">
      <alignment horizontal="left" shrinkToFit="1"/>
      <protection hidden="0" locked="0"/>
    </xf>
    <xf applyAlignment="1" applyProtection="1" borderId="0" fillId="2" fontId="18" numFmtId="164" pivotButton="0" quotePrefix="0" xfId="0">
      <alignment horizontal="right"/>
      <protection hidden="0" locked="0"/>
    </xf>
    <xf applyAlignment="1" applyProtection="1" borderId="0" fillId="0" fontId="18" numFmtId="0" pivotButton="0" quotePrefix="0" xfId="0">
      <alignment horizontal="center" vertical="top"/>
      <protection hidden="0" locked="0"/>
    </xf>
    <xf applyAlignment="1" applyProtection="1" borderId="0" fillId="3" fontId="24" numFmtId="165" pivotButton="0" quotePrefix="0" xfId="0">
      <alignment vertical="top"/>
      <protection hidden="0" locked="0"/>
    </xf>
    <xf applyAlignment="1" borderId="0" fillId="3" fontId="24" numFmtId="166" pivotButton="0" quotePrefix="0" xfId="2">
      <alignment vertical="top"/>
    </xf>
    <xf applyAlignment="1" borderId="0" fillId="0" fontId="18" numFmtId="167" pivotButton="0" quotePrefix="0" xfId="0">
      <alignment vertical="top"/>
    </xf>
    <xf borderId="0" fillId="3" fontId="18" numFmtId="0" pivotButton="0" quotePrefix="0" xfId="0"/>
    <xf applyAlignment="1" borderId="0" fillId="3" fontId="18" numFmtId="0" pivotButton="0" quotePrefix="0" xfId="0">
      <alignment horizontal="center"/>
    </xf>
    <xf applyAlignment="1" borderId="0" fillId="3" fontId="18" numFmtId="168" pivotButton="0" quotePrefix="0" xfId="0">
      <alignment horizontal="center"/>
    </xf>
    <xf applyAlignment="1" applyProtection="1" borderId="0" fillId="3" fontId="19" numFmtId="169" pivotButton="0" quotePrefix="0" xfId="0">
      <alignment horizontal="center"/>
      <protection hidden="0" locked="0"/>
    </xf>
    <xf applyAlignment="1" applyProtection="1" borderId="0" fillId="3" fontId="19" numFmtId="170" pivotButton="0" quotePrefix="0" xfId="0">
      <alignment horizontal="center"/>
      <protection hidden="0" locked="0"/>
    </xf>
    <xf applyAlignment="1" borderId="0" fillId="0" fontId="18" numFmtId="3" pivotButton="0" quotePrefix="0" xfId="0">
      <alignment horizontal="left"/>
    </xf>
    <xf borderId="20" fillId="0" fontId="18" numFmtId="3" pivotButton="0" quotePrefix="0" xfId="0"/>
    <xf borderId="20" fillId="0" fontId="18" numFmtId="0" pivotButton="0" quotePrefix="0" xfId="0"/>
    <xf applyAlignment="1" borderId="20" fillId="3" fontId="24" numFmtId="166" pivotButton="0" quotePrefix="0" xfId="2">
      <alignment vertical="top"/>
    </xf>
    <xf applyAlignment="1" borderId="0" fillId="0" fontId="18" numFmtId="3" pivotButton="0" quotePrefix="0" xfId="0">
      <alignment horizontal="right"/>
    </xf>
    <xf borderId="8" fillId="0" fontId="19" numFmtId="166" pivotButton="0" quotePrefix="0" xfId="0"/>
    <xf borderId="0" fillId="0" fontId="19" numFmtId="166" pivotButton="0" quotePrefix="0" xfId="0"/>
    <xf applyAlignment="1" borderId="20" fillId="0" fontId="19" numFmtId="166" pivotButton="0" quotePrefix="0" xfId="0">
      <alignment vertical="top"/>
    </xf>
    <xf applyAlignment="1" borderId="0" fillId="0" fontId="18" numFmtId="0" pivotButton="0" quotePrefix="0" xfId="0">
      <alignment horizontal="right"/>
    </xf>
    <xf borderId="0" fillId="0" fontId="18" numFmtId="3" pivotButton="0" quotePrefix="0" xfId="0"/>
    <xf applyAlignment="1" borderId="0" fillId="0" fontId="19" numFmtId="166" pivotButton="0" quotePrefix="0" xfId="0">
      <alignment vertical="top"/>
    </xf>
    <xf borderId="0" fillId="0" fontId="18" numFmtId="166" pivotButton="0" quotePrefix="0" xfId="0"/>
    <xf applyAlignment="1" borderId="0" fillId="0" fontId="18" numFmtId="0" pivotButton="0" quotePrefix="0" xfId="0">
      <alignment horizontal="right" indent="1"/>
    </xf>
    <xf borderId="0" fillId="0" fontId="0" numFmtId="0" pivotButton="0" quotePrefix="0" xfId="0"/>
    <xf applyAlignment="1" borderId="0" fillId="0" fontId="19" numFmtId="0" pivotButton="0" quotePrefix="0" xfId="0">
      <alignment horizontal="right"/>
    </xf>
    <xf borderId="0" fillId="0" fontId="18" numFmtId="3" pivotButton="0" quotePrefix="0" xfId="0"/>
    <xf borderId="0" fillId="0" fontId="18" numFmtId="166" pivotButton="0" quotePrefix="0" xfId="0"/>
    <xf borderId="0" fillId="0" fontId="18" numFmtId="171" pivotButton="0" quotePrefix="0" xfId="2807"/>
    <xf borderId="0" fillId="0" fontId="18" numFmtId="171" pivotButton="0" quotePrefix="0" xfId="0"/>
    <xf applyAlignment="1" borderId="0" fillId="0" fontId="18" numFmtId="0" pivotButton="0" quotePrefix="0" xfId="0">
      <alignment horizontal="right"/>
    </xf>
    <xf applyAlignment="1" borderId="2" fillId="2" fontId="25" numFmtId="0" pivotButton="0" quotePrefix="0" xfId="0">
      <alignment vertical="top" wrapText="1"/>
    </xf>
    <xf applyAlignment="1" borderId="4" fillId="2" fontId="25" numFmtId="0" pivotButton="0" quotePrefix="0" xfId="0">
      <alignment vertical="top" wrapText="1"/>
    </xf>
    <xf applyAlignment="1" applyProtection="1" borderId="7" fillId="2" fontId="64" numFmtId="0" pivotButton="0" quotePrefix="0" xfId="0">
      <alignment vertical="top"/>
      <protection hidden="0" locked="0"/>
    </xf>
    <xf applyAlignment="1" applyProtection="1" borderId="8" fillId="2" fontId="64" numFmtId="0" pivotButton="0" quotePrefix="0" xfId="0">
      <alignment vertical="top"/>
      <protection hidden="0" locked="0"/>
    </xf>
    <xf applyAlignment="1" applyProtection="1" borderId="9" fillId="2" fontId="64" numFmtId="0" pivotButton="0" quotePrefix="0" xfId="0">
      <alignment vertical="top"/>
      <protection hidden="0" locked="0"/>
    </xf>
    <xf borderId="4" fillId="0" fontId="18" numFmtId="0" pivotButton="0" quotePrefix="0" xfId="0"/>
    <xf borderId="6" fillId="0" fontId="18" numFmtId="0" pivotButton="0" quotePrefix="0" xfId="0"/>
    <xf borderId="9" fillId="0" fontId="18" numFmtId="0" pivotButton="0" quotePrefix="0" xfId="0"/>
    <xf applyAlignment="1" borderId="1" fillId="2" fontId="25" numFmtId="0" pivotButton="0" quotePrefix="0" xfId="0">
      <alignment vertical="top"/>
    </xf>
    <xf borderId="0" fillId="0" fontId="18" numFmtId="172" pivotButton="0" quotePrefix="0" xfId="0"/>
    <xf borderId="0" fillId="0" fontId="13" numFmtId="0" pivotButton="0" quotePrefix="0" xfId="1"/>
    <xf borderId="20" fillId="0" fontId="18" numFmtId="166" pivotButton="0" quotePrefix="0" xfId="0"/>
    <xf applyAlignment="1" borderId="0" fillId="2" fontId="18" numFmtId="3" pivotButton="0" quotePrefix="0" xfId="0">
      <alignment horizontal="center"/>
    </xf>
    <xf applyAlignment="1" borderId="2" fillId="3" fontId="18" numFmtId="0" pivotButton="0" quotePrefix="0" xfId="0">
      <alignment horizontal="center" vertical="top" wrapText="1"/>
    </xf>
    <xf borderId="0" fillId="0" fontId="18" numFmtId="166" pivotButton="0" quotePrefix="0" xfId="0"/>
    <xf applyProtection="1" borderId="0" fillId="2" fontId="18" numFmtId="0" pivotButton="0" quotePrefix="0" xfId="0">
      <protection hidden="0" locked="0"/>
    </xf>
    <xf applyAlignment="1" applyProtection="1" borderId="0" fillId="3" fontId="18" numFmtId="169" pivotButton="0" quotePrefix="0" xfId="0">
      <alignment horizontal="center"/>
      <protection hidden="0" locked="0"/>
    </xf>
    <xf applyAlignment="1" borderId="2" fillId="5" fontId="19" numFmtId="0" pivotButton="0" quotePrefix="0" xfId="0">
      <alignment horizontal="right" wrapText="1"/>
    </xf>
    <xf applyAlignment="1" borderId="8" fillId="0" fontId="19" numFmtId="168" pivotButton="0" quotePrefix="0" xfId="0">
      <alignment vertical="top"/>
    </xf>
    <xf applyAlignment="1" borderId="0" fillId="0" fontId="19" numFmtId="0" pivotButton="0" quotePrefix="0" xfId="0">
      <alignment horizontal="right" vertical="top"/>
    </xf>
    <xf applyAlignment="1" borderId="0" fillId="0" fontId="18" numFmtId="0" pivotButton="0" quotePrefix="0" xfId="0">
      <alignment horizontal="right" vertical="top"/>
    </xf>
    <xf applyAlignment="1" borderId="7" fillId="2" fontId="18" numFmtId="0" pivotButton="0" quotePrefix="0" xfId="0">
      <alignment horizontal="left" indent="1" vertical="top"/>
    </xf>
    <xf applyAlignment="1" borderId="0" fillId="0" fontId="18" numFmtId="164" pivotButton="0" quotePrefix="0" xfId="0">
      <alignment horizontal="right"/>
    </xf>
    <xf borderId="0" fillId="0" fontId="18" numFmtId="168" pivotButton="0" quotePrefix="0" xfId="0"/>
    <xf applyAlignment="1" applyProtection="1" borderId="0" fillId="2" fontId="64" numFmtId="0" pivotButton="0" quotePrefix="0" xfId="0">
      <alignment vertical="top"/>
      <protection hidden="0" locked="0"/>
    </xf>
    <xf applyAlignment="1" borderId="0" fillId="2" fontId="25" numFmtId="0" pivotButton="0" quotePrefix="0" xfId="0">
      <alignment vertical="top" wrapText="1"/>
    </xf>
    <xf applyAlignment="1" borderId="2" fillId="3" fontId="18" numFmtId="0" pivotButton="0" quotePrefix="0" xfId="0">
      <alignment horizontal="center" vertical="top"/>
    </xf>
    <xf applyAlignment="1" borderId="2" fillId="0" fontId="18" numFmtId="0" pivotButton="0" quotePrefix="0" xfId="0">
      <alignment vertical="top"/>
    </xf>
    <xf applyAlignment="1" borderId="0" fillId="2" fontId="25" numFmtId="0" pivotButton="0" quotePrefix="0" xfId="0">
      <alignment vertical="top"/>
    </xf>
    <xf applyAlignment="1" applyProtection="1" borderId="0" fillId="0" fontId="18" numFmtId="0" pivotButton="0" quotePrefix="0" xfId="0">
      <alignment horizontal="center" vertical="top"/>
      <protection hidden="0" locked="0"/>
    </xf>
    <xf applyAlignment="1" borderId="0" fillId="0" fontId="18" numFmtId="166" pivotButton="0" quotePrefix="0" xfId="0">
      <alignment vertical="top"/>
    </xf>
    <xf applyAlignment="1" borderId="0" fillId="3" fontId="24" numFmtId="166" pivotButton="0" quotePrefix="0" xfId="2809">
      <alignment vertical="top"/>
    </xf>
    <xf applyAlignment="1" borderId="0" fillId="0" fontId="18" numFmtId="167" pivotButton="0" quotePrefix="0" xfId="0">
      <alignment vertical="top"/>
    </xf>
    <xf applyAlignment="1" borderId="20" fillId="0" fontId="18" numFmtId="166" pivotButton="0" quotePrefix="0" xfId="0">
      <alignment vertical="top"/>
    </xf>
    <xf applyAlignment="1" borderId="20" fillId="3" fontId="24" numFmtId="166" pivotButton="0" quotePrefix="0" xfId="2809">
      <alignment vertical="top"/>
    </xf>
    <xf applyAlignment="1" borderId="0" fillId="0" fontId="18" numFmtId="168" pivotButton="0" quotePrefix="0" xfId="0">
      <alignment horizontal="right" vertical="top"/>
    </xf>
    <xf applyAlignment="1" borderId="0" fillId="3" fontId="24" numFmtId="166" pivotButton="0" quotePrefix="0" xfId="2809">
      <alignment horizontal="right" vertical="top"/>
    </xf>
    <xf applyAlignment="1" borderId="0" fillId="0" fontId="19" numFmtId="3" pivotButton="0" quotePrefix="0" xfId="0">
      <alignment horizontal="right"/>
    </xf>
    <xf applyAlignment="1" applyProtection="1" borderId="0" fillId="3" fontId="18" numFmtId="0" pivotButton="0" quotePrefix="0" xfId="0">
      <alignment horizontal="left"/>
      <protection hidden="0" locked="0"/>
    </xf>
    <xf applyAlignment="1" applyProtection="1" borderId="0" fillId="3" fontId="19" numFmtId="170" pivotButton="0" quotePrefix="0" xfId="0">
      <alignment horizontal="center"/>
      <protection hidden="0" locked="0"/>
    </xf>
    <xf applyAlignment="1" borderId="0" fillId="3" fontId="18" numFmtId="168" pivotButton="0" quotePrefix="0" xfId="0">
      <alignment horizontal="center"/>
    </xf>
    <xf applyAlignment="1" borderId="0" fillId="3" fontId="18" numFmtId="0" pivotButton="0" quotePrefix="0" xfId="0">
      <alignment horizontal="center"/>
    </xf>
    <xf borderId="0" fillId="3" fontId="18" numFmtId="0" pivotButton="0" quotePrefix="0" xfId="0"/>
    <xf applyAlignment="1" borderId="0" fillId="2" fontId="19" numFmtId="0" pivotButton="0" quotePrefix="0" xfId="0">
      <alignment horizontal="center"/>
    </xf>
    <xf applyAlignment="1" applyProtection="1" borderId="0" fillId="0" fontId="19" numFmtId="0" pivotButton="0" quotePrefix="0" xfId="0">
      <alignment horizontal="left"/>
      <protection hidden="0" locked="0"/>
    </xf>
    <xf applyAlignment="1" applyProtection="1" borderId="0" fillId="0" fontId="19" numFmtId="173" pivotButton="0" quotePrefix="0" xfId="0">
      <alignment horizontal="center"/>
      <protection hidden="0" locked="0"/>
    </xf>
    <xf applyAlignment="1" borderId="0" fillId="0" fontId="18" numFmtId="168" pivotButton="0" quotePrefix="0" xfId="0">
      <alignment horizontal="center"/>
    </xf>
    <xf applyAlignment="1" borderId="0" fillId="0" fontId="18" numFmtId="0" pivotButton="0" quotePrefix="0" xfId="0">
      <alignment horizontal="center"/>
    </xf>
    <xf applyAlignment="1" applyProtection="1" borderId="0" fillId="3" fontId="19" numFmtId="169" pivotButton="0" quotePrefix="0" xfId="0">
      <alignment horizontal="center"/>
      <protection hidden="0" locked="0"/>
    </xf>
    <xf borderId="0" fillId="0" fontId="18" numFmtId="43" pivotButton="0" quotePrefix="0" xfId="2807"/>
    <xf applyAlignment="1" applyProtection="1" borderId="0" fillId="3" fontId="18" numFmtId="3" pivotButton="0" quotePrefix="0" xfId="0">
      <alignment horizontal="left"/>
      <protection hidden="0" locked="0"/>
    </xf>
    <xf applyAlignment="1" applyProtection="1" borderId="0" fillId="2" fontId="18" numFmtId="0" pivotButton="0" quotePrefix="0" xfId="0">
      <alignment horizontal="left" shrinkToFit="1"/>
      <protection hidden="0" locked="0"/>
    </xf>
    <xf applyAlignment="1" applyProtection="1" borderId="0" fillId="3" fontId="18" numFmtId="170" pivotButton="0" quotePrefix="0" xfId="0">
      <alignment horizontal="center"/>
      <protection hidden="0" locked="0"/>
    </xf>
    <xf borderId="0" fillId="2" fontId="19" numFmtId="0" pivotButton="0" quotePrefix="0" xfId="0"/>
    <xf applyAlignment="1" applyProtection="1" borderId="0" fillId="2" fontId="18" numFmtId="164" pivotButton="0" quotePrefix="0" xfId="0">
      <alignment horizontal="left"/>
      <protection hidden="0" locked="0"/>
    </xf>
    <xf applyAlignment="1" borderId="0" fillId="2" fontId="19" numFmtId="0" pivotButton="0" quotePrefix="0" xfId="0">
      <alignment horizontal="left"/>
    </xf>
    <xf applyAlignment="1" borderId="0" fillId="0" fontId="13" numFmtId="0" pivotButton="0" quotePrefix="0" xfId="1">
      <alignment vertical="center"/>
    </xf>
    <xf applyAlignment="1" borderId="0" fillId="0" fontId="67" numFmtId="0" pivotButton="0" quotePrefix="0" xfId="0">
      <alignment vertical="center"/>
    </xf>
    <xf applyAlignment="1" borderId="0" fillId="2" fontId="18" numFmtId="0" pivotButton="0" quotePrefix="0" xfId="0">
      <alignment horizontal="center"/>
    </xf>
    <xf applyAlignment="1" borderId="0" fillId="3" fontId="18" numFmtId="0" pivotButton="0" quotePrefix="0" xfId="0">
      <alignment horizontal="left"/>
    </xf>
    <xf applyAlignment="1" borderId="0" fillId="0" fontId="67" numFmtId="0" pivotButton="0" quotePrefix="0" xfId="0">
      <alignment vertical="center" wrapText="1"/>
    </xf>
    <xf borderId="0" fillId="2" fontId="21" numFmtId="0" pivotButton="0" quotePrefix="0" xfId="1"/>
    <xf borderId="0" fillId="2" fontId="18" numFmtId="0" pivotButton="0" quotePrefix="0" xfId="0"/>
    <xf borderId="0" fillId="2" fontId="17" numFmtId="0" pivotButton="0" quotePrefix="0" xfId="1"/>
    <xf borderId="0" fillId="2" fontId="15" numFmtId="0" pivotButton="0" quotePrefix="0" xfId="0"/>
    <xf applyAlignment="1" borderId="0" fillId="2" fontId="15" numFmtId="0" pivotButton="0" quotePrefix="0" xfId="0">
      <alignment horizontal="left"/>
    </xf>
    <xf applyAlignment="1" borderId="0" fillId="2" fontId="18" numFmtId="0" pivotButton="0" quotePrefix="0" xfId="0">
      <alignment horizontal="left"/>
    </xf>
    <xf applyAlignment="1" applyProtection="1" borderId="0" fillId="0" fontId="18" numFmtId="0" pivotButton="0" quotePrefix="0" xfId="0">
      <alignment horizontal="right"/>
      <protection hidden="0" locked="0"/>
    </xf>
    <xf applyAlignment="1" applyProtection="1" borderId="0" fillId="2" fontId="18" numFmtId="164" pivotButton="0" quotePrefix="0" xfId="0">
      <alignment horizontal="right"/>
      <protection hidden="0" locked="0"/>
    </xf>
    <xf borderId="9" fillId="2" fontId="18" numFmtId="0" pivotButton="0" quotePrefix="0" xfId="0"/>
    <xf borderId="6" fillId="2" fontId="18" numFmtId="0" pivotButton="0" quotePrefix="0" xfId="0"/>
    <xf borderId="4" fillId="2" fontId="18" numFmtId="0" pivotButton="0" quotePrefix="0" xfId="0"/>
    <xf applyAlignment="1" borderId="0" fillId="0" fontId="18" numFmtId="166" pivotButton="0" quotePrefix="0" xfId="0">
      <alignment horizontal="right" vertical="top"/>
    </xf>
    <xf applyAlignment="1" borderId="2" fillId="3" fontId="68" numFmtId="0" pivotButton="0" quotePrefix="0" xfId="0">
      <alignment horizontal="left" vertical="top" wrapText="1"/>
    </xf>
    <xf applyAlignment="1" applyProtection="1" borderId="0" fillId="3" fontId="24" numFmtId="165" pivotButton="0" quotePrefix="0" xfId="0">
      <alignment vertical="top"/>
      <protection hidden="0" locked="0"/>
    </xf>
    <xf applyAlignment="1" borderId="0" fillId="0" fontId="22" numFmtId="168" pivotButton="0" quotePrefix="0" xfId="0">
      <alignment horizontal="right" vertical="top"/>
    </xf>
    <xf applyAlignment="1" borderId="0" fillId="0" fontId="22" numFmtId="3" pivotButton="0" quotePrefix="0" xfId="0">
      <alignment horizontal="right"/>
    </xf>
    <xf applyAlignment="1" borderId="0" fillId="0" fontId="24" numFmtId="166" pivotButton="0" quotePrefix="0" xfId="0">
      <alignment vertical="top"/>
    </xf>
    <xf borderId="0" fillId="0" fontId="66" numFmtId="3" pivotButton="0" quotePrefix="0" xfId="1684"/>
    <xf applyAlignment="1" borderId="0" fillId="0" fontId="66" numFmtId="3" pivotButton="0" quotePrefix="0" xfId="1684">
      <alignment horizontal="right"/>
    </xf>
    <xf borderId="0" fillId="0" fontId="66" numFmtId="14" pivotButton="0" quotePrefix="0" xfId="1684"/>
    <xf borderId="0" fillId="0" fontId="24" numFmtId="0" pivotButton="0" quotePrefix="0" xfId="1684"/>
    <xf borderId="0" fillId="0" fontId="66" numFmtId="0" pivotButton="0" quotePrefix="0" xfId="1684"/>
    <xf applyAlignment="1" borderId="0" fillId="0" fontId="18" numFmtId="167" pivotButton="0" quotePrefix="0" xfId="0">
      <alignment horizontal="right" vertical="top"/>
    </xf>
    <xf applyAlignment="1" borderId="0" fillId="0" fontId="66" numFmtId="171" pivotButton="0" quotePrefix="0" xfId="2807">
      <alignment horizontal="right"/>
    </xf>
    <xf applyAlignment="1" applyProtection="1" borderId="0" fillId="0" fontId="18" numFmtId="0" pivotButton="0" quotePrefix="0" xfId="0">
      <alignment horizontal="left"/>
      <protection hidden="0" locked="0"/>
    </xf>
    <xf applyAlignment="1" applyProtection="1" borderId="0" fillId="0" fontId="18" numFmtId="169" pivotButton="0" quotePrefix="0" xfId="0">
      <alignment horizontal="center"/>
      <protection hidden="0" locked="0"/>
    </xf>
    <xf applyAlignment="1" applyProtection="1" borderId="0" fillId="3" fontId="18" numFmtId="169" pivotButton="0" quotePrefix="0" xfId="0">
      <alignment horizontal="center"/>
      <protection hidden="0" locked="0"/>
    </xf>
    <xf applyAlignment="1" applyProtection="1" borderId="0" fillId="2" fontId="18" numFmtId="0" pivotButton="0" quotePrefix="0" xfId="0">
      <alignment horizontal="right"/>
      <protection hidden="0" locked="0"/>
    </xf>
    <xf borderId="8" fillId="0" fontId="19" numFmtId="168" pivotButton="0" quotePrefix="0" xfId="0"/>
    <xf applyAlignment="1" borderId="10" fillId="0" fontId="18" numFmtId="3" pivotButton="0" quotePrefix="0" xfId="0">
      <alignment horizontal="right"/>
    </xf>
    <xf applyAlignment="1" applyProtection="1" borderId="8" fillId="2" fontId="64" numFmtId="3" pivotButton="0" quotePrefix="0" xfId="0">
      <alignment horizontal="right" vertical="top"/>
      <protection hidden="0" locked="0"/>
    </xf>
    <xf applyAlignment="1" borderId="2" fillId="2" fontId="25" numFmtId="3" pivotButton="0" quotePrefix="0" xfId="0">
      <alignment horizontal="right" vertical="top" wrapText="1"/>
    </xf>
    <xf applyAlignment="1" borderId="20" fillId="0" fontId="18" numFmtId="3" pivotButton="0" quotePrefix="0" xfId="0">
      <alignment horizontal="right"/>
    </xf>
    <xf applyAlignment="1" applyProtection="1" borderId="0" fillId="0" fontId="18" numFmtId="0" pivotButton="0" quotePrefix="0" xfId="0">
      <alignment horizontal="right" vertical="top"/>
      <protection hidden="0" locked="0"/>
    </xf>
    <xf applyAlignment="1" borderId="3" fillId="5" fontId="19" numFmtId="3" pivotButton="0" quotePrefix="0" xfId="0">
      <alignment horizontal="right" wrapText="1"/>
    </xf>
    <xf applyAlignment="1" borderId="0" fillId="2" fontId="19" numFmtId="3" pivotButton="0" quotePrefix="0" xfId="0">
      <alignment horizontal="right"/>
    </xf>
    <xf applyAlignment="1" borderId="0" fillId="3" fontId="18" numFmtId="3" pivotButton="0" quotePrefix="0" xfId="0">
      <alignment horizontal="right"/>
    </xf>
    <xf applyAlignment="1" applyProtection="1" borderId="0" fillId="0" fontId="19" numFmtId="169" pivotButton="0" quotePrefix="0" xfId="0">
      <alignment horizontal="center"/>
      <protection hidden="0" locked="0"/>
    </xf>
    <xf applyAlignment="1" applyProtection="1" borderId="0" fillId="3" fontId="19" numFmtId="0" pivotButton="0" quotePrefix="0" xfId="0">
      <alignment horizontal="left"/>
      <protection hidden="0" locked="0"/>
    </xf>
    <xf applyAlignment="1" borderId="0" fillId="3" fontId="19" numFmtId="3" pivotButton="0" quotePrefix="0" xfId="0">
      <alignment horizontal="right"/>
    </xf>
    <xf applyAlignment="1" borderId="3" fillId="5" fontId="18" numFmtId="3" pivotButton="0" quotePrefix="0" xfId="0">
      <alignment horizontal="right"/>
    </xf>
    <xf applyAlignment="1" borderId="0" fillId="2" fontId="18" numFmtId="3" pivotButton="0" quotePrefix="0" xfId="0">
      <alignment horizontal="right"/>
    </xf>
    <xf applyAlignment="1" applyProtection="1" borderId="0" fillId="2" fontId="18" numFmtId="0" pivotButton="0" quotePrefix="0" xfId="0">
      <alignment shrinkToFit="1" vertical="top" wrapText="1"/>
      <protection hidden="0" locked="0"/>
    </xf>
    <xf applyAlignment="1" applyProtection="1" borderId="0" fillId="2" fontId="18" numFmtId="0" pivotButton="0" quotePrefix="0" xfId="0">
      <alignment horizontal="left" shrinkToFit="1" wrapText="1"/>
      <protection hidden="0" locked="0"/>
    </xf>
    <xf applyAlignment="1" borderId="0" fillId="0" fontId="18" numFmtId="0" pivotButton="0" quotePrefix="0" xfId="0">
      <alignment horizontal="right" indent="1" vertical="top"/>
    </xf>
    <xf applyAlignment="1" borderId="0" fillId="0" fontId="69" numFmtId="0" pivotButton="0" quotePrefix="0" xfId="0">
      <alignment horizontal="left" indent="2"/>
    </xf>
    <xf applyAlignment="1" borderId="21" fillId="0" fontId="69" numFmtId="0" pivotButton="0" quotePrefix="0" xfId="0">
      <alignment horizontal="left" indent="2"/>
    </xf>
    <xf borderId="0" fillId="0" fontId="69" numFmtId="0" pivotButton="0" quotePrefix="0" xfId="0"/>
    <xf borderId="9" fillId="0" fontId="69" numFmtId="0" pivotButton="0" quotePrefix="0" xfId="0"/>
    <xf borderId="8" fillId="0" fontId="69" numFmtId="0" pivotButton="0" quotePrefix="0" xfId="0"/>
    <xf borderId="7" fillId="0" fontId="69" numFmtId="0" pivotButton="0" quotePrefix="0" xfId="0"/>
    <xf applyAlignment="1" borderId="0" fillId="0" fontId="18" numFmtId="168" pivotButton="0" quotePrefix="0" xfId="0">
      <alignment vertical="top"/>
    </xf>
    <xf applyAlignment="1" borderId="0" fillId="0" fontId="18" numFmtId="14" pivotButton="0" quotePrefix="0" xfId="0">
      <alignment horizontal="right"/>
    </xf>
    <xf applyAlignment="1" borderId="0" fillId="0" fontId="0" numFmtId="0" pivotButton="0" quotePrefix="0" xfId="0">
      <alignment vertical="center" wrapText="1"/>
    </xf>
    <xf applyAlignment="1" applyProtection="1" borderId="0" fillId="3" fontId="18" numFmtId="171" pivotButton="0" quotePrefix="0" xfId="2807">
      <alignment horizontal="center"/>
      <protection hidden="0" locked="0"/>
    </xf>
    <xf applyAlignment="1" borderId="0" fillId="0" fontId="70" numFmtId="0" pivotButton="0" quotePrefix="0" xfId="0">
      <alignment vertical="center"/>
    </xf>
    <xf applyAlignment="1" applyProtection="1" borderId="0" fillId="2" fontId="18" numFmtId="0" pivotButton="0" quotePrefix="0" xfId="0">
      <alignment horizontal="left" shrinkToFit="1" vertical="top" wrapText="1"/>
      <protection hidden="0" locked="0"/>
    </xf>
    <xf applyAlignment="1" borderId="9" fillId="0" fontId="69" numFmtId="0" pivotButton="0" quotePrefix="0" xfId="0">
      <alignment horizontal="left" indent="2"/>
    </xf>
    <xf applyAlignment="1" borderId="8" fillId="0" fontId="69" numFmtId="0" pivotButton="0" quotePrefix="0" xfId="0">
      <alignment horizontal="left" indent="2"/>
    </xf>
    <xf applyAlignment="1" borderId="0" fillId="0" fontId="18" numFmtId="171" pivotButton="0" quotePrefix="0" xfId="2807">
      <alignment horizontal="right"/>
    </xf>
    <xf applyAlignment="1" borderId="0" fillId="0" fontId="15" numFmtId="49" pivotButton="0" quotePrefix="0" xfId="0">
      <alignment shrinkToFit="1" vertical="top" wrapText="1"/>
    </xf>
    <xf applyAlignment="1" borderId="0" fillId="2" fontId="25" numFmtId="0" pivotButton="0" quotePrefix="0" xfId="0">
      <alignment horizontal="left" vertical="top"/>
    </xf>
    <xf borderId="22" fillId="0" fontId="18" numFmtId="0" pivotButton="0" quotePrefix="0" xfId="0"/>
    <xf borderId="3" fillId="0" fontId="18" numFmtId="0" pivotButton="0" quotePrefix="0" xfId="0"/>
    <xf applyAlignment="1" borderId="3" fillId="3" fontId="18" numFmtId="0" pivotButton="0" quotePrefix="0" xfId="0">
      <alignment horizontal="center" vertical="top" wrapText="1"/>
    </xf>
    <xf applyAlignment="1" borderId="3" fillId="2" fontId="25" numFmtId="0" pivotButton="0" quotePrefix="0" xfId="0">
      <alignment vertical="top" wrapText="1"/>
    </xf>
    <xf applyAlignment="1" borderId="23" fillId="2" fontId="25" numFmtId="0" pivotButton="0" quotePrefix="0" xfId="0">
      <alignment vertical="top"/>
    </xf>
    <xf applyAlignment="1" borderId="0" fillId="2" fontId="18" numFmtId="171" pivotButton="0" quotePrefix="0" xfId="0">
      <alignment horizontal="center"/>
    </xf>
    <xf applyAlignment="1" borderId="0" fillId="0" fontId="18" numFmtId="3" pivotButton="0" quotePrefix="0" xfId="0">
      <alignment horizontal="left" wrapText="1"/>
    </xf>
    <xf applyAlignment="1" borderId="10" fillId="0" fontId="69" numFmtId="0" pivotButton="0" quotePrefix="0" xfId="0">
      <alignment horizontal="left" indent="2"/>
    </xf>
    <xf applyAlignment="1" borderId="9" fillId="2" fontId="25" numFmtId="0" pivotButton="0" quotePrefix="0" xfId="0">
      <alignment vertical="top" wrapText="1"/>
    </xf>
    <xf applyAlignment="1" borderId="8" fillId="2" fontId="25" numFmtId="0" pivotButton="0" quotePrefix="0" xfId="0">
      <alignment vertical="top" wrapText="1"/>
    </xf>
    <xf applyAlignment="1" borderId="8" fillId="3" fontId="18" numFmtId="0" pivotButton="0" quotePrefix="0" xfId="0">
      <alignment horizontal="center" vertical="top" wrapText="1"/>
    </xf>
    <xf applyAlignment="1" borderId="7" fillId="2" fontId="25" numFmtId="0" pivotButton="0" quotePrefix="0" xfId="0">
      <alignment vertical="top"/>
    </xf>
    <xf borderId="0" fillId="0" fontId="18" numFmtId="14" pivotButton="0" quotePrefix="0" xfId="0"/>
    <xf applyAlignment="1" applyProtection="1" borderId="0" fillId="3" fontId="71" numFmtId="174" pivotButton="0" quotePrefix="1" xfId="2808">
      <alignment horizontal="center" vertical="center" wrapText="1"/>
      <protection hidden="0" locked="0"/>
    </xf>
    <xf borderId="0" fillId="0" fontId="18" numFmtId="9" pivotButton="0" quotePrefix="0" xfId="2808"/>
    <xf applyAlignment="1" applyProtection="1" borderId="0" fillId="3" fontId="71" numFmtId="171" pivotButton="0" quotePrefix="1" xfId="2810">
      <alignment horizontal="center" vertical="center" wrapText="1"/>
      <protection hidden="0" locked="0"/>
    </xf>
    <xf applyAlignment="1" applyProtection="1" borderId="8" fillId="2" fontId="64" numFmtId="0" pivotButton="0" quotePrefix="0" xfId="0">
      <alignment vertical="top" wrapText="1"/>
      <protection hidden="0" locked="0"/>
    </xf>
    <xf applyAlignment="1" applyProtection="1" borderId="7" fillId="2" fontId="64" numFmtId="0" pivotButton="0" quotePrefix="0" xfId="0">
      <alignment vertical="top" wrapText="1"/>
      <protection hidden="0" locked="0"/>
    </xf>
    <xf applyAlignment="1" applyProtection="1" borderId="0" fillId="2" fontId="64" numFmtId="0" pivotButton="0" quotePrefix="0" xfId="0">
      <alignment vertical="top" wrapText="1"/>
      <protection hidden="0" locked="0"/>
    </xf>
    <xf applyAlignment="1" applyProtection="1" borderId="5" fillId="2" fontId="64" numFmtId="0" pivotButton="0" quotePrefix="0" xfId="0">
      <alignment vertical="top" wrapText="1"/>
      <protection hidden="0" locked="0"/>
    </xf>
    <xf applyAlignment="1" borderId="0" fillId="0" fontId="19" numFmtId="166" pivotButton="0" quotePrefix="0" xfId="0">
      <alignment vertical="top"/>
    </xf>
    <xf applyAlignment="1" borderId="20" fillId="0" fontId="19" numFmtId="166" pivotButton="0" quotePrefix="0" xfId="0">
      <alignment vertical="top"/>
    </xf>
    <xf borderId="0" fillId="3" fontId="18" numFmtId="3" pivotButton="0" quotePrefix="0" xfId="0"/>
    <xf borderId="0" fillId="0" fontId="22" numFmtId="171" pivotButton="0" quotePrefix="0" xfId="0"/>
    <xf borderId="0" fillId="0" fontId="21" numFmtId="0" pivotButton="0" quotePrefix="0" xfId="1"/>
    <xf applyAlignment="1" borderId="0" fillId="3" fontId="18" numFmtId="0" pivotButton="0" quotePrefix="0" xfId="0">
      <alignment wrapText="1"/>
    </xf>
    <xf applyProtection="1" borderId="0" fillId="0" fontId="18" numFmtId="0" pivotButton="0" quotePrefix="0" xfId="0">
      <protection hidden="0" locked="0"/>
    </xf>
    <xf borderId="0" fillId="0" fontId="18" numFmtId="2" pivotButton="0" quotePrefix="0" xfId="0"/>
    <xf applyAlignment="1" borderId="0" fillId="0" fontId="13" numFmtId="0" pivotButton="0" quotePrefix="1" xfId="1">
      <alignment vertical="center"/>
    </xf>
    <xf applyAlignment="1" borderId="0" fillId="0" fontId="24" numFmtId="0" pivotButton="0" quotePrefix="0" xfId="0">
      <alignment vertical="center"/>
    </xf>
    <xf applyProtection="1" borderId="0" fillId="2" fontId="18" numFmtId="164" pivotButton="0" quotePrefix="0" xfId="0">
      <protection hidden="0" locked="0"/>
    </xf>
    <xf applyAlignment="1" borderId="0" fillId="0" fontId="18" numFmtId="0" pivotButton="0" quotePrefix="0" xfId="0">
      <alignment vertical="top"/>
    </xf>
    <xf applyAlignment="1" borderId="0" fillId="0" fontId="18" numFmtId="0" pivotButton="0" quotePrefix="0" xfId="0">
      <alignment horizontal="left" indent="1"/>
    </xf>
    <xf applyAlignment="1" borderId="9" fillId="2" fontId="68" numFmtId="0" pivotButton="0" quotePrefix="0" xfId="0">
      <alignment vertical="top" wrapText="1"/>
    </xf>
    <xf applyAlignment="1" borderId="8" fillId="2" fontId="68" numFmtId="0" pivotButton="0" quotePrefix="0" xfId="0">
      <alignment vertical="top" wrapText="1"/>
    </xf>
    <xf applyAlignment="1" borderId="4" fillId="2" fontId="68" numFmtId="0" pivotButton="0" quotePrefix="0" xfId="0">
      <alignment vertical="top" wrapText="1"/>
    </xf>
    <xf applyAlignment="1" borderId="2" fillId="2" fontId="68" numFmtId="0" pivotButton="0" quotePrefix="0" xfId="0">
      <alignment vertical="top" wrapText="1"/>
    </xf>
    <xf applyAlignment="1" borderId="2" fillId="3" fontId="18" numFmtId="0" pivotButton="0" quotePrefix="0" xfId="0">
      <alignment horizontal="left" vertical="top"/>
    </xf>
    <xf applyAlignment="1" borderId="20" fillId="0" fontId="18" numFmtId="0" pivotButton="0" quotePrefix="0" xfId="0">
      <alignment horizontal="right"/>
    </xf>
    <xf applyAlignment="1" borderId="0" fillId="3" fontId="18" numFmtId="168" pivotButton="0" quotePrefix="0" xfId="2811">
      <alignment vertical="top"/>
    </xf>
    <xf borderId="0" fillId="3" fontId="24" numFmtId="3" pivotButton="0" quotePrefix="0" xfId="0"/>
    <xf borderId="0" fillId="0" fontId="24" numFmtId="0" pivotButton="0" quotePrefix="0" xfId="0"/>
    <xf applyAlignment="1" borderId="3" fillId="5" fontId="23" numFmtId="0" pivotButton="0" quotePrefix="0" xfId="0">
      <alignment horizontal="right" wrapText="1"/>
    </xf>
    <xf borderId="0" fillId="0" fontId="0" numFmtId="3" pivotButton="0" quotePrefix="0" xfId="0"/>
    <xf applyAlignment="1" borderId="0" fillId="2" fontId="19" numFmtId="0" pivotButton="0" quotePrefix="0" xfId="0">
      <alignment vertical="top"/>
    </xf>
    <xf applyProtection="1" borderId="0" fillId="2" fontId="18" numFmtId="0" pivotButton="0" quotePrefix="0" xfId="0">
      <protection hidden="0" locked="0"/>
    </xf>
    <xf applyAlignment="1" borderId="2" fillId="5" fontId="23" numFmtId="0" pivotButton="0" quotePrefix="0" xfId="0">
      <alignment horizontal="center"/>
    </xf>
    <xf applyAlignment="1" borderId="2" fillId="5" fontId="23" numFmtId="0" pivotButton="0" quotePrefix="0" xfId="0">
      <alignment horizontal="left"/>
    </xf>
    <xf borderId="2" fillId="5" fontId="18" numFmtId="0" pivotButton="0" quotePrefix="0" xfId="0"/>
    <xf applyAlignment="1" borderId="0" fillId="0" fontId="18" numFmtId="175" pivotButton="0" quotePrefix="0" xfId="0">
      <alignment horizontal="right" vertical="top"/>
    </xf>
    <xf applyAlignment="1" borderId="2" fillId="3" fontId="18" numFmtId="0" pivotButton="0" quotePrefix="0" xfId="0">
      <alignment horizontal="left" vertical="top" wrapText="1"/>
    </xf>
    <xf applyAlignment="1" borderId="0" fillId="0" fontId="24" numFmtId="166" pivotButton="0" quotePrefix="0" xfId="2809">
      <alignment vertical="top"/>
    </xf>
    <xf applyAlignment="1" applyProtection="1" borderId="0" fillId="3" fontId="24" numFmtId="165" pivotButton="0" quotePrefix="0" xfId="0">
      <alignment horizontal="center" vertical="top"/>
      <protection hidden="0" locked="0"/>
    </xf>
    <xf applyAlignment="1" borderId="22" fillId="5" fontId="19" numFmtId="0" pivotButton="0" quotePrefix="0" xfId="0">
      <alignment horizontal="right" wrapText="1"/>
    </xf>
    <xf applyAlignment="1" borderId="3" fillId="5" fontId="19" numFmtId="0" pivotButton="0" quotePrefix="0" xfId="0">
      <alignment horizontal="center" wrapText="1"/>
    </xf>
    <xf applyAlignment="1" borderId="23" fillId="5" fontId="19" numFmtId="0" pivotButton="0" quotePrefix="0" xfId="0">
      <alignment wrapText="1"/>
    </xf>
    <xf applyAlignment="1" borderId="0" fillId="0" fontId="19" numFmtId="168" pivotButton="0" quotePrefix="0" xfId="0">
      <alignment horizontal="right" vertical="top"/>
    </xf>
    <xf applyAlignment="1" borderId="0" fillId="0" fontId="19" numFmtId="166" pivotButton="0" quotePrefix="0" xfId="0">
      <alignment horizontal="right" vertical="top"/>
    </xf>
    <xf applyAlignment="1" borderId="0" fillId="0" fontId="18" numFmtId="3" pivotButton="0" quotePrefix="0" xfId="0">
      <alignment horizontal="right"/>
    </xf>
    <xf applyAlignment="1" borderId="0" fillId="0" fontId="18" numFmtId="0" pivotButton="0" quotePrefix="0" xfId="0">
      <alignment horizontal="right"/>
    </xf>
    <xf borderId="0" fillId="4" fontId="20" numFmtId="0" pivotButton="0" quotePrefix="0" xfId="0"/>
    <xf borderId="0" fillId="0" fontId="72" numFmtId="0" pivotButton="0" quotePrefix="0" xfId="0"/>
    <xf applyAlignment="1" borderId="0" fillId="0" fontId="24" numFmtId="0" pivotButton="0" quotePrefix="0" xfId="0">
      <alignment horizontal="right" vertical="center"/>
    </xf>
    <xf applyAlignment="1" borderId="9" fillId="3" fontId="18" numFmtId="0" pivotButton="0" quotePrefix="0" xfId="0">
      <alignment vertical="top" wrapText="1"/>
    </xf>
    <xf applyAlignment="1" borderId="8" fillId="3" fontId="18" numFmtId="0" pivotButton="0" quotePrefix="0" xfId="0">
      <alignment vertical="top" wrapText="1"/>
    </xf>
    <xf applyAlignment="1" borderId="8" fillId="2" fontId="25" numFmtId="0" pivotButton="0" quotePrefix="0" xfId="0">
      <alignment vertical="top"/>
    </xf>
    <xf applyAlignment="1" borderId="6" fillId="3" fontId="18" numFmtId="0" pivotButton="0" quotePrefix="0" xfId="0">
      <alignment vertical="top" wrapText="1"/>
    </xf>
    <xf applyAlignment="1" borderId="0" fillId="3" fontId="18" numFmtId="0" pivotButton="0" quotePrefix="0" xfId="0">
      <alignment vertical="top" wrapText="1"/>
    </xf>
    <xf applyAlignment="1" applyProtection="1" borderId="5" fillId="2" fontId="64" numFmtId="0" pivotButton="0" quotePrefix="0" xfId="0">
      <alignment vertical="top"/>
      <protection hidden="0" locked="0"/>
    </xf>
    <xf applyAlignment="1" borderId="4" fillId="3" fontId="18" numFmtId="0" pivotButton="0" quotePrefix="0" xfId="0">
      <alignment vertical="top" wrapText="1"/>
    </xf>
    <xf applyAlignment="1" borderId="2" fillId="3" fontId="18" numFmtId="0" pivotButton="0" quotePrefix="0" xfId="0">
      <alignment vertical="top" wrapText="1"/>
    </xf>
    <xf applyAlignment="1" borderId="2" fillId="2" fontId="18" numFmtId="0" pivotButton="0" quotePrefix="0" xfId="0">
      <alignment vertical="top"/>
    </xf>
    <xf borderId="0" fillId="0" fontId="18" numFmtId="176" pivotButton="0" quotePrefix="0" xfId="0"/>
    <xf borderId="0" fillId="0" fontId="18" numFmtId="43" pivotButton="0" quotePrefix="0" xfId="0"/>
    <xf borderId="0" fillId="0" fontId="18" numFmtId="177" pivotButton="0" quotePrefix="0" xfId="0"/>
    <xf borderId="0" fillId="3" fontId="19" numFmtId="0" pivotButton="0" quotePrefix="0" xfId="0"/>
    <xf applyAlignment="1" borderId="2" fillId="4" fontId="20" numFmtId="0" pivotButton="0" quotePrefix="0" xfId="0">
      <alignment horizontal="center"/>
    </xf>
    <xf applyAlignment="1" borderId="0" fillId="3" fontId="19" numFmtId="0" pivotButton="0" quotePrefix="0" xfId="0">
      <alignment horizontal="left" indent="9"/>
    </xf>
    <xf applyAlignment="1" borderId="0" fillId="2" fontId="18" numFmtId="0" pivotButton="0" quotePrefix="0" xfId="0">
      <alignment horizontal="left" indent="9"/>
    </xf>
    <xf applyAlignment="1" borderId="0" fillId="2" fontId="19" numFmtId="0" pivotButton="0" quotePrefix="0" xfId="0">
      <alignment horizontal="left" indent="9"/>
    </xf>
    <xf applyAlignment="1" borderId="0" fillId="2" fontId="22" numFmtId="0" pivotButton="0" quotePrefix="0" xfId="0">
      <alignment horizontal="left" indent="9"/>
    </xf>
    <xf applyAlignment="1" borderId="0" fillId="4" fontId="20" numFmtId="0" pivotButton="0" quotePrefix="0" xfId="0">
      <alignment horizontal="center"/>
    </xf>
    <xf applyAlignment="1" borderId="8" fillId="5" fontId="19" numFmtId="0" pivotButton="0" quotePrefix="0" xfId="0">
      <alignment horizontal="center"/>
    </xf>
    <xf applyAlignment="1" borderId="0" fillId="0" fontId="18" numFmtId="0" pivotButton="0" quotePrefix="0" xfId="0">
      <alignment horizontal="left" indent="9"/>
    </xf>
    <xf applyAlignment="1" borderId="0" fillId="3" fontId="19" numFmtId="0" pivotButton="0" quotePrefix="0" xfId="0">
      <alignment horizontal="left" indent="9"/>
    </xf>
    <xf applyAlignment="1" borderId="0" fillId="2" fontId="18" numFmtId="0" pivotButton="0" quotePrefix="0" xfId="0">
      <alignment horizontal="left" indent="9"/>
    </xf>
    <xf applyAlignment="1" borderId="0" fillId="2" fontId="19" numFmtId="0" pivotButton="0" quotePrefix="0" xfId="0">
      <alignment horizontal="left" indent="9"/>
    </xf>
    <xf applyAlignment="1" borderId="0" fillId="2" fontId="22" numFmtId="0" pivotButton="0" quotePrefix="0" xfId="0">
      <alignment horizontal="left" indent="9"/>
    </xf>
    <xf applyAlignment="1" borderId="0" fillId="4" fontId="20" numFmtId="0" pivotButton="0" quotePrefix="0" xfId="0">
      <alignment horizontal="center"/>
    </xf>
    <xf applyAlignment="1" borderId="0" fillId="0" fontId="18" numFmtId="0" pivotButton="0" quotePrefix="0" xfId="0">
      <alignment horizontal="left" indent="9"/>
    </xf>
    <xf applyAlignment="1" borderId="8" fillId="4" fontId="20" numFmtId="0" pivotButton="0" quotePrefix="0" xfId="0">
      <alignment horizontal="center"/>
    </xf>
    <xf applyAlignment="1" borderId="2" fillId="2" fontId="18" numFmtId="0" pivotButton="0" quotePrefix="0" xfId="0">
      <alignment horizontal="left" indent="9"/>
    </xf>
    <xf applyAlignment="1" applyProtection="1" borderId="0" fillId="2" fontId="18" numFmtId="0" pivotButton="0" quotePrefix="0" xfId="0">
      <alignment horizontal="left" shrinkToFit="1"/>
      <protection hidden="0" locked="0"/>
    </xf>
    <xf applyAlignment="1" borderId="0" fillId="0" fontId="15" numFmtId="49" pivotButton="0" quotePrefix="0" xfId="0">
      <alignment horizontal="left" shrinkToFit="1" vertical="top" wrapText="1"/>
    </xf>
    <xf applyAlignment="1" borderId="0" fillId="5" fontId="19" numFmtId="0" pivotButton="0" quotePrefix="0" xfId="0">
      <alignment horizontal="center"/>
    </xf>
    <xf applyAlignment="1" borderId="0" fillId="0" fontId="18" numFmtId="3" pivotButton="0" quotePrefix="0" xfId="0">
      <alignment horizontal="right"/>
    </xf>
    <xf applyAlignment="1" borderId="0" fillId="0" fontId="18" numFmtId="0" pivotButton="0" quotePrefix="0" xfId="0">
      <alignment horizontal="right"/>
    </xf>
    <xf applyAlignment="1" borderId="23" fillId="5" fontId="19" numFmtId="0" pivotButton="0" quotePrefix="0" xfId="0">
      <alignment horizontal="left" wrapText="1"/>
    </xf>
    <xf applyAlignment="1" borderId="3" fillId="5" fontId="19" numFmtId="0" pivotButton="0" quotePrefix="0" xfId="0">
      <alignment horizontal="left" wrapText="1"/>
    </xf>
    <xf applyAlignment="1" borderId="3" fillId="5" fontId="19" numFmtId="0" pivotButton="0" quotePrefix="0" xfId="0">
      <alignment horizontal="right" wrapText="1"/>
    </xf>
    <xf applyAlignment="1" borderId="0" fillId="2" fontId="22" numFmtId="0" pivotButton="0" quotePrefix="0" xfId="0">
      <alignment horizontal="center"/>
    </xf>
    <xf applyAlignment="1" borderId="0" fillId="2" fontId="19" numFmtId="0" pivotButton="0" quotePrefix="0" xfId="0">
      <alignment horizontal="center"/>
    </xf>
    <xf applyAlignment="1" borderId="0" fillId="3" fontId="19" numFmtId="0" pivotButton="0" quotePrefix="0" xfId="0">
      <alignment horizontal="center"/>
    </xf>
    <xf applyAlignment="1" borderId="0" fillId="2" fontId="18" numFmtId="0" pivotButton="0" quotePrefix="0" xfId="0">
      <alignment horizontal="center"/>
    </xf>
    <xf applyAlignment="1" borderId="0" fillId="0" fontId="18" numFmtId="0" pivotButton="0" quotePrefix="0" xfId="0">
      <alignment horizontal="center"/>
    </xf>
    <xf applyAlignment="1" borderId="0" fillId="0" fontId="18" numFmtId="0" pivotButton="0" quotePrefix="0" xfId="0">
      <alignment vertical="top" wrapText="1"/>
    </xf>
    <xf applyAlignment="1" borderId="0" fillId="0" fontId="18" numFmtId="166" pivotButton="0" quotePrefix="0" xfId="2812">
      <alignment horizontal="right" vertical="top"/>
    </xf>
    <xf applyAlignment="1" borderId="0" fillId="3" fontId="24" numFmtId="166" pivotButton="0" quotePrefix="0" xfId="2">
      <alignment horizontal="right" vertical="top"/>
    </xf>
    <xf applyAlignment="1" borderId="20" fillId="3" fontId="24" numFmtId="166" pivotButton="0" quotePrefix="0" xfId="2">
      <alignment vertical="top"/>
    </xf>
    <xf applyAlignment="1" applyProtection="1" borderId="0" fillId="2" fontId="18" numFmtId="0" pivotButton="0" quotePrefix="0" xfId="0">
      <alignment shrinkToFit="1"/>
      <protection hidden="0" locked="0"/>
    </xf>
    <xf applyAlignment="1" applyProtection="1" borderId="0" fillId="2" fontId="18" numFmtId="0" pivotButton="0" quotePrefix="0" xfId="0">
      <alignment shrinkToFit="1" wrapText="1"/>
      <protection hidden="0" locked="0"/>
    </xf>
    <xf applyAlignment="1" applyProtection="1" borderId="0" fillId="2" fontId="18" numFmtId="0" pivotButton="0" quotePrefix="0" xfId="0">
      <alignment shrinkToFit="1" vertical="top"/>
      <protection hidden="0" locked="0"/>
    </xf>
    <xf borderId="2" fillId="0" fontId="0" numFmtId="0" pivotButton="0" quotePrefix="0" xfId="0"/>
    <xf borderId="8" fillId="0" fontId="0" numFmtId="0" pivotButton="0" quotePrefix="0" xfId="0"/>
    <xf borderId="0" fillId="0" fontId="18" numFmtId="172" pivotButton="0" quotePrefix="0" xfId="0"/>
    <xf borderId="0" fillId="0" fontId="18" numFmtId="171" pivotButton="0" quotePrefix="0" xfId="2807"/>
    <xf borderId="0" fillId="0" fontId="18" numFmtId="171" pivotButton="0" quotePrefix="0" xfId="0"/>
    <xf applyAlignment="1" borderId="0" fillId="3" fontId="18" numFmtId="168" pivotButton="0" quotePrefix="0" xfId="0">
      <alignment horizontal="center"/>
    </xf>
    <xf borderId="0" fillId="37" fontId="74" numFmtId="0" pivotButton="0" quotePrefix="0" xfId="0"/>
    <xf applyAlignment="1" borderId="0" fillId="37" fontId="74" numFmtId="0" pivotButton="0" quotePrefix="0" xfId="0">
      <alignment horizontal="center"/>
    </xf>
    <xf applyAlignment="1" borderId="0" fillId="37" fontId="74" numFmtId="168" pivotButton="0" quotePrefix="0" xfId="0">
      <alignment horizontal="center"/>
    </xf>
    <xf applyAlignment="1" applyProtection="1" borderId="0" fillId="37" fontId="74" numFmtId="169" pivotButton="0" quotePrefix="0" xfId="0">
      <alignment horizontal="center"/>
      <protection hidden="0" locked="0"/>
    </xf>
    <xf applyAlignment="1" applyProtection="1" borderId="0" fillId="3" fontId="19" numFmtId="170" pivotButton="0" quotePrefix="0" xfId="0">
      <alignment horizontal="center"/>
      <protection hidden="0" locked="0"/>
    </xf>
    <xf borderId="0" fillId="0" fontId="73" numFmtId="167" pivotButton="0" quotePrefix="0" xfId="0"/>
    <xf borderId="0" fillId="0" fontId="73" numFmtId="0" pivotButton="0" quotePrefix="0" xfId="0"/>
    <xf borderId="0" fillId="0" fontId="73" numFmtId="180" pivotButton="0" quotePrefix="0" xfId="0"/>
    <xf applyAlignment="1" applyProtection="1" borderId="0" fillId="3" fontId="24" numFmtId="165" pivotButton="0" quotePrefix="0" xfId="0">
      <alignment vertical="top"/>
      <protection hidden="0" locked="0"/>
    </xf>
    <xf applyAlignment="1" borderId="0" fillId="3" fontId="24" numFmtId="166" pivotButton="0" quotePrefix="0" xfId="2">
      <alignment vertical="top"/>
    </xf>
    <xf applyAlignment="1" borderId="0" fillId="0" fontId="19" numFmtId="166" pivotButton="0" quotePrefix="0" xfId="0">
      <alignment vertical="top"/>
    </xf>
    <xf applyAlignment="1" borderId="20" fillId="3" fontId="24" numFmtId="166" pivotButton="0" quotePrefix="0" xfId="2">
      <alignment vertical="top"/>
    </xf>
    <xf applyAlignment="1" borderId="20" fillId="0" fontId="19" numFmtId="166" pivotButton="0" quotePrefix="0" xfId="0">
      <alignment vertical="top"/>
    </xf>
    <xf borderId="0" fillId="0" fontId="19" numFmtId="166" pivotButton="0" quotePrefix="0" xfId="0"/>
    <xf borderId="0" fillId="0" fontId="18" numFmtId="166" pivotButton="0" quotePrefix="0" xfId="0"/>
    <xf borderId="20" fillId="0" fontId="18" numFmtId="166" pivotButton="0" quotePrefix="0" xfId="0"/>
    <xf borderId="8" fillId="0" fontId="19" numFmtId="166" pivotButton="0" quotePrefix="0" xfId="0"/>
    <xf applyAlignment="1" applyProtection="1" borderId="0" fillId="37" fontId="74" numFmtId="170" pivotButton="0" quotePrefix="0" xfId="0">
      <alignment horizontal="center"/>
      <protection hidden="0" locked="0"/>
    </xf>
    <xf applyAlignment="1" borderId="0" fillId="0" fontId="18" numFmtId="168" pivotButton="0" quotePrefix="0" xfId="0">
      <alignment horizontal="center"/>
    </xf>
    <xf applyAlignment="1" applyProtection="1" borderId="0" fillId="0" fontId="19" numFmtId="173" pivotButton="0" quotePrefix="0" xfId="0">
      <alignment horizontal="center"/>
      <protection hidden="0" locked="0"/>
    </xf>
    <xf applyAlignment="1" borderId="20" fillId="3" fontId="24" numFmtId="166" pivotButton="0" quotePrefix="0" xfId="2809">
      <alignment vertical="top"/>
    </xf>
    <xf applyAlignment="1" borderId="20" fillId="0" fontId="18" numFmtId="166" pivotButton="0" quotePrefix="0" xfId="0">
      <alignment vertical="top"/>
    </xf>
    <xf applyAlignment="1" borderId="0" fillId="3" fontId="24" numFmtId="166" pivotButton="0" quotePrefix="0" xfId="2809">
      <alignment horizontal="right" vertical="top"/>
    </xf>
    <xf applyAlignment="1" borderId="0" fillId="0" fontId="18" numFmtId="166" pivotButton="0" quotePrefix="0" xfId="2812">
      <alignment horizontal="right" vertical="top"/>
    </xf>
    <xf applyAlignment="1" borderId="0" fillId="0" fontId="18" numFmtId="168" pivotButton="0" quotePrefix="0" xfId="0">
      <alignment horizontal="right" vertical="top"/>
    </xf>
    <xf applyAlignment="1" borderId="0" fillId="3" fontId="24" numFmtId="166" pivotButton="0" quotePrefix="0" xfId="2809">
      <alignment vertical="top"/>
    </xf>
    <xf applyAlignment="1" borderId="0" fillId="0" fontId="18" numFmtId="166" pivotButton="0" quotePrefix="0" xfId="0">
      <alignment vertical="top"/>
    </xf>
    <xf borderId="0" fillId="0" fontId="18" numFmtId="168" pivotButton="0" quotePrefix="0" xfId="0"/>
    <xf applyAlignment="1" borderId="8" fillId="0" fontId="19" numFmtId="168" pivotButton="0" quotePrefix="0" xfId="0">
      <alignment vertical="top"/>
    </xf>
    <xf applyAlignment="1" borderId="0" fillId="0" fontId="66" numFmtId="171" pivotButton="0" quotePrefix="0" xfId="2807">
      <alignment horizontal="right"/>
    </xf>
    <xf applyAlignment="1" borderId="0" fillId="0" fontId="24" numFmtId="166" pivotButton="0" quotePrefix="0" xfId="0">
      <alignment vertical="top"/>
    </xf>
    <xf applyAlignment="1" borderId="0" fillId="0" fontId="22" numFmtId="168" pivotButton="0" quotePrefix="0" xfId="0">
      <alignment horizontal="right" vertical="top"/>
    </xf>
    <xf applyAlignment="1" borderId="0" fillId="0" fontId="18" numFmtId="166" pivotButton="0" quotePrefix="0" xfId="0">
      <alignment horizontal="right" vertical="top"/>
    </xf>
    <xf borderId="8" fillId="0" fontId="19" numFmtId="168" pivotButton="0" quotePrefix="0" xfId="0"/>
    <xf applyAlignment="1" applyProtection="1" borderId="0" fillId="3" fontId="18" numFmtId="171" pivotButton="0" quotePrefix="0" xfId="2807">
      <alignment horizontal="center"/>
      <protection hidden="0" locked="0"/>
    </xf>
    <xf applyAlignment="1" borderId="0" fillId="0" fontId="18" numFmtId="168" pivotButton="0" quotePrefix="0" xfId="0">
      <alignment vertical="top"/>
    </xf>
    <xf applyAlignment="1" borderId="0" fillId="0" fontId="18" numFmtId="171" pivotButton="0" quotePrefix="0" xfId="2807">
      <alignment horizontal="right"/>
    </xf>
    <xf applyAlignment="1" borderId="0" fillId="2" fontId="18" numFmtId="171" pivotButton="0" quotePrefix="0" xfId="0">
      <alignment horizontal="center"/>
    </xf>
    <xf applyAlignment="1" borderId="0" fillId="3" fontId="24" numFmtId="166" pivotButton="0" quotePrefix="0" xfId="2">
      <alignment horizontal="right" vertical="top"/>
    </xf>
    <xf borderId="0" fillId="0" fontId="22" numFmtId="171" pivotButton="0" quotePrefix="0" xfId="0"/>
    <xf applyAlignment="1" applyProtection="1" borderId="0" fillId="3" fontId="71" numFmtId="171" pivotButton="0" quotePrefix="1" xfId="2810">
      <alignment horizontal="center" vertical="center" wrapText="1"/>
      <protection hidden="0" locked="0"/>
    </xf>
    <xf applyAlignment="1" applyProtection="1" borderId="0" fillId="3" fontId="71" numFmtId="174" pivotButton="0" quotePrefix="1" xfId="2808">
      <alignment horizontal="center" vertical="center" wrapText="1"/>
      <protection hidden="0" locked="0"/>
    </xf>
    <xf applyAlignment="1" borderId="0" fillId="3" fontId="18" numFmtId="168" pivotButton="0" quotePrefix="0" xfId="2811">
      <alignment vertical="top"/>
    </xf>
    <xf applyAlignment="1" borderId="0" fillId="0" fontId="18" numFmtId="175" pivotButton="0" quotePrefix="0" xfId="0">
      <alignment horizontal="right" vertical="top"/>
    </xf>
    <xf borderId="25" fillId="0" fontId="0" numFmtId="0" pivotButton="0" quotePrefix="0" xfId="0"/>
    <xf borderId="3" fillId="0" fontId="0" numFmtId="0" pivotButton="0" quotePrefix="0" xfId="0"/>
    <xf applyAlignment="1" borderId="0" fillId="0" fontId="19" numFmtId="166" pivotButton="0" quotePrefix="0" xfId="0">
      <alignment horizontal="right" vertical="top"/>
    </xf>
    <xf applyAlignment="1" borderId="0" fillId="0" fontId="19" numFmtId="168" pivotButton="0" quotePrefix="0" xfId="0">
      <alignment horizontal="right" vertical="top"/>
    </xf>
    <xf applyAlignment="1" borderId="0" fillId="0" fontId="24" numFmtId="166" pivotButton="0" quotePrefix="0" xfId="2809">
      <alignment vertical="top"/>
    </xf>
    <xf applyAlignment="1" applyProtection="1" borderId="0" fillId="3" fontId="24" numFmtId="165" pivotButton="0" quotePrefix="0" xfId="0">
      <alignment horizontal="center" vertical="top"/>
      <protection hidden="0" locked="0"/>
    </xf>
    <xf borderId="0" fillId="0" fontId="18" numFmtId="177" pivotButton="0" quotePrefix="0" xfId="0"/>
    <xf borderId="0" fillId="0" fontId="18" numFmtId="176" pivotButton="0" quotePrefix="0" xfId="0"/>
    <xf applyAlignment="1" applyProtection="1" borderId="0" fillId="37" fontId="74" numFmtId="170" pivotButton="0" quotePrefix="0" xfId="0">
      <alignment horizontal="center"/>
      <protection hidden="0" locked="0"/>
    </xf>
    <xf applyAlignment="1" applyProtection="1" borderId="0" fillId="37" fontId="74" numFmtId="0" pivotButton="0" quotePrefix="0" xfId="0">
      <alignment horizontal="left"/>
      <protection hidden="0" locked="0"/>
    </xf>
    <xf borderId="0" fillId="0" fontId="0" numFmtId="167" pivotButton="0" quotePrefix="0" xfId="0"/>
    <xf borderId="0" fillId="0" fontId="0" numFmtId="180" pivotButton="0" quotePrefix="0" xfId="0"/>
  </cellXfs>
  <cellStyles count="2145">
    <cellStyle builtinId="0" name="Normal" xfId="0"/>
    <cellStyle builtinId="8" name="Hyperlink" xfId="1"/>
    <cellStyle name="Normal 2" xfId="2"/>
    <cellStyle name="Normal 14" xfId="3"/>
    <cellStyle name="Title 3" xfId="4"/>
    <cellStyle name="Heading 1 4" xfId="5"/>
    <cellStyle name="Heading 2 4" xfId="6"/>
    <cellStyle name="Heading 3 4" xfId="7"/>
    <cellStyle name="Heading 4 4" xfId="8"/>
    <cellStyle name="Good 4" xfId="9"/>
    <cellStyle name="Bad 4" xfId="10"/>
    <cellStyle name="Neutral 4" xfId="11"/>
    <cellStyle name="Input 4" xfId="12"/>
    <cellStyle name="Output 4" xfId="13"/>
    <cellStyle name="Calculation 4" xfId="14"/>
    <cellStyle name="Linked Cell 4" xfId="15"/>
    <cellStyle name="Check Cell 4" xfId="16"/>
    <cellStyle name="Warning Text 4" xfId="17"/>
    <cellStyle name="Note 4" xfId="18"/>
    <cellStyle name="Explanatory Text 4" xfId="19"/>
    <cellStyle name="Total 4" xfId="20"/>
    <cellStyle name="Accent1 4" xfId="21"/>
    <cellStyle name="20% - Accent1 4" xfId="22"/>
    <cellStyle name="40% - Accent1 4" xfId="23"/>
    <cellStyle name="60% - Accent1 4" xfId="24"/>
    <cellStyle name="Accent2 4" xfId="25"/>
    <cellStyle name="20% - Accent2 4" xfId="26"/>
    <cellStyle name="40% - Accent2 4" xfId="27"/>
    <cellStyle name="60% - Accent2 4" xfId="28"/>
    <cellStyle name="Accent3 4" xfId="29"/>
    <cellStyle name="20% - Accent3 4" xfId="30"/>
    <cellStyle name="40% - Accent3 4" xfId="31"/>
    <cellStyle name="60% - Accent3 4" xfId="32"/>
    <cellStyle name="Accent4 4" xfId="33"/>
    <cellStyle name="20% - Accent4 4" xfId="34"/>
    <cellStyle name="40% - Accent4 4" xfId="35"/>
    <cellStyle name="60% - Accent4 4" xfId="36"/>
    <cellStyle name="Accent5 4" xfId="37"/>
    <cellStyle name="20% - Accent5 4" xfId="38"/>
    <cellStyle name="40% - Accent5 4" xfId="39"/>
    <cellStyle name="60% - Accent5 4" xfId="40"/>
    <cellStyle name="Accent6 4" xfId="41"/>
    <cellStyle name="20% - Accent6 4" xfId="42"/>
    <cellStyle name="40% - Accent6 4" xfId="43"/>
    <cellStyle name="60% - Accent6 4" xfId="44"/>
    <cellStyle name="Normal 3" xfId="45"/>
    <cellStyle name="Normal 2 2" xfId="46"/>
    <cellStyle name="Currency 2" xfId="47"/>
    <cellStyle name="Comma 2" xfId="48"/>
    <cellStyle builtinId="9" hidden="1" name="Followed Hyperlink" xfId="49"/>
    <cellStyle name="Normal 4" xfId="50"/>
    <cellStyle name="Heading 1 2" xfId="51"/>
    <cellStyle name="Heading 2 2" xfId="52"/>
    <cellStyle name="Heading 3 2" xfId="53"/>
    <cellStyle name="Heading 4 2" xfId="54"/>
    <cellStyle name="Good 2" xfId="55"/>
    <cellStyle name="Bad 2" xfId="56"/>
    <cellStyle name="Neutral 2" xfId="57"/>
    <cellStyle name="Input 2" xfId="58"/>
    <cellStyle name="Output 2" xfId="59"/>
    <cellStyle name="Calculation 2" xfId="60"/>
    <cellStyle name="Linked Cell 2" xfId="61"/>
    <cellStyle name="Check Cell 2" xfId="62"/>
    <cellStyle name="Warning Text 2" xfId="63"/>
    <cellStyle name="Note 2" xfId="64"/>
    <cellStyle name="Explanatory Text 2" xfId="65"/>
    <cellStyle name="Total 2" xfId="66"/>
    <cellStyle name="Accent1 2" xfId="67"/>
    <cellStyle name="20% - Accent1 2" xfId="68"/>
    <cellStyle name="40% - Accent1 2" xfId="69"/>
    <cellStyle name="60% - Accent1 2" xfId="70"/>
    <cellStyle name="Accent2 2" xfId="71"/>
    <cellStyle name="20% - Accent2 2" xfId="72"/>
    <cellStyle name="40% - Accent2 2" xfId="73"/>
    <cellStyle name="60% - Accent2 2" xfId="74"/>
    <cellStyle name="Accent3 2" xfId="75"/>
    <cellStyle name="20% - Accent3 2" xfId="76"/>
    <cellStyle name="40% - Accent3 2" xfId="77"/>
    <cellStyle name="60% - Accent3 2" xfId="78"/>
    <cellStyle name="Accent4 2" xfId="79"/>
    <cellStyle name="20% - Accent4 2" xfId="80"/>
    <cellStyle name="40% - Accent4 2" xfId="81"/>
    <cellStyle name="60% - Accent4 2" xfId="82"/>
    <cellStyle name="Accent5 2" xfId="83"/>
    <cellStyle name="20% - Accent5 2" xfId="84"/>
    <cellStyle name="40% - Accent5 2" xfId="85"/>
    <cellStyle name="60% - Accent5 2" xfId="86"/>
    <cellStyle name="Accent6 2" xfId="87"/>
    <cellStyle name="20% - Accent6 2" xfId="88"/>
    <cellStyle name="40% - Accent6 2" xfId="89"/>
    <cellStyle name="60% - Accent6 2" xfId="90"/>
    <cellStyle name="Comma 3" xfId="91"/>
    <cellStyle name="Normal 5" xfId="92"/>
    <cellStyle name="Title 2" xfId="93"/>
    <cellStyle name="Heading 1 3" xfId="94"/>
    <cellStyle name="Heading 2 3" xfId="95"/>
    <cellStyle name="Heading 3 3" xfId="96"/>
    <cellStyle name="Heading 4 3" xfId="97"/>
    <cellStyle name="Good 3" xfId="98"/>
    <cellStyle name="Bad 3" xfId="99"/>
    <cellStyle name="Neutral 3" xfId="100"/>
    <cellStyle name="Input 3" xfId="101"/>
    <cellStyle name="Output 3" xfId="102"/>
    <cellStyle name="Calculation 3" xfId="103"/>
    <cellStyle name="Linked Cell 3" xfId="104"/>
    <cellStyle name="Check Cell 3" xfId="105"/>
    <cellStyle name="Warning Text 3" xfId="106"/>
    <cellStyle name="Note 3" xfId="107"/>
    <cellStyle name="Explanatory Text 3" xfId="108"/>
    <cellStyle name="Total 3" xfId="109"/>
    <cellStyle name="Accent1 3" xfId="110"/>
    <cellStyle name="20% - Accent1 3" xfId="111"/>
    <cellStyle name="40% - Accent1 3" xfId="112"/>
    <cellStyle name="60% - Accent1 3" xfId="113"/>
    <cellStyle name="Accent2 3" xfId="114"/>
    <cellStyle name="20% - Accent2 3" xfId="115"/>
    <cellStyle name="40% - Accent2 3" xfId="116"/>
    <cellStyle name="60% - Accent2 3" xfId="117"/>
    <cellStyle name="Accent3 3" xfId="118"/>
    <cellStyle name="20% - Accent3 3" xfId="119"/>
    <cellStyle name="40% - Accent3 3" xfId="120"/>
    <cellStyle name="60% - Accent3 3" xfId="121"/>
    <cellStyle name="Accent4 3" xfId="122"/>
    <cellStyle name="20% - Accent4 3" xfId="123"/>
    <cellStyle name="40% - Accent4 3" xfId="124"/>
    <cellStyle name="60% - Accent4 3" xfId="125"/>
    <cellStyle name="Accent5 3" xfId="126"/>
    <cellStyle name="20% - Accent5 3" xfId="127"/>
    <cellStyle name="40% - Accent5 3" xfId="128"/>
    <cellStyle name="60% - Accent5 3" xfId="129"/>
    <cellStyle name="Accent6 3" xfId="130"/>
    <cellStyle name="20% - Accent6 3" xfId="131"/>
    <cellStyle name="40% - Accent6 3" xfId="132"/>
    <cellStyle name="60% - Accent6 3" xfId="133"/>
    <cellStyle name="Normal 6" xfId="134"/>
    <cellStyle name="Normal 7" xfId="135"/>
    <cellStyle name="Normal 8" xfId="136"/>
    <cellStyle name="Normal 9" xfId="137"/>
    <cellStyle name="Normal 10" xfId="138"/>
    <cellStyle name="Normal 11" xfId="139"/>
    <cellStyle hidden="1" name="Hyperlink 2" xfId="140"/>
    <cellStyle hidden="1" name="Hyperlink 3" xfId="141"/>
    <cellStyle hidden="1" name="Hyperlink 4" xfId="142"/>
    <cellStyle name="Normal 12" xfId="143"/>
    <cellStyle name="Normal 13" xfId="144"/>
    <cellStyle hidden="1" name="Hyperlink 5" xfId="145"/>
    <cellStyle hidden="1" name="Hyperlink 6" xfId="146"/>
    <cellStyle name="Normal 2 4" xfId="147"/>
    <cellStyle name="Normal 3 3" xfId="148"/>
    <cellStyle name="Comma 2 3" xfId="149"/>
    <cellStyle name="Normal 4 3" xfId="150"/>
    <cellStyle name="Note 2 3" xfId="151"/>
    <cellStyle name="20% - Accent1 2 3" xfId="152"/>
    <cellStyle name="40% - Accent1 2 3" xfId="153"/>
    <cellStyle name="20% - Accent2 2 3" xfId="154"/>
    <cellStyle name="40% - Accent2 2 3" xfId="155"/>
    <cellStyle name="20% - Accent3 2 3" xfId="156"/>
    <cellStyle name="40% - Accent3 2 3" xfId="157"/>
    <cellStyle name="20% - Accent4 2 3" xfId="158"/>
    <cellStyle name="40% - Accent4 2 3" xfId="159"/>
    <cellStyle name="20% - Accent5 2 3" xfId="160"/>
    <cellStyle name="40% - Accent5 2 3" xfId="161"/>
    <cellStyle name="20% - Accent6 2 3" xfId="162"/>
    <cellStyle name="40% - Accent6 2 3" xfId="163"/>
    <cellStyle name="Comma 3 3" xfId="164"/>
    <cellStyle name="Normal 5 3" xfId="165"/>
    <cellStyle name="Note 3 3" xfId="166"/>
    <cellStyle name="20% - Accent1 3 3" xfId="167"/>
    <cellStyle name="40% - Accent1 3 3" xfId="168"/>
    <cellStyle name="20% - Accent2 3 3" xfId="169"/>
    <cellStyle name="40% - Accent2 3 3" xfId="170"/>
    <cellStyle name="20% - Accent3 3 3" xfId="171"/>
    <cellStyle name="40% - Accent3 3 3" xfId="172"/>
    <cellStyle name="20% - Accent4 3 3" xfId="173"/>
    <cellStyle name="40% - Accent4 3 3" xfId="174"/>
    <cellStyle name="20% - Accent5 3 3" xfId="175"/>
    <cellStyle name="40% - Accent5 3 3" xfId="176"/>
    <cellStyle name="20% - Accent6 3 3" xfId="177"/>
    <cellStyle name="40% - Accent6 3 3" xfId="178"/>
    <cellStyle name="Normal 6 3" xfId="179"/>
    <cellStyle name="Normal 7 3" xfId="180"/>
    <cellStyle name="Normal 8 3" xfId="181"/>
    <cellStyle name="Normal 9 3" xfId="182"/>
    <cellStyle name="Normal 10 3" xfId="183"/>
    <cellStyle name="Normal 11 3" xfId="184"/>
    <cellStyle name="Normal 12 3" xfId="185"/>
    <cellStyle name="Normal 13 3" xfId="186"/>
    <cellStyle name="Comma 5" xfId="187"/>
    <cellStyle hidden="1" name="Hyperlink 7" xfId="188"/>
    <cellStyle hidden="1" name="Hyperlink 8" xfId="189"/>
    <cellStyle hidden="1" name="Hyperlink 9" xfId="190"/>
    <cellStyle hidden="1" name="Hyperlink 10" xfId="191"/>
    <cellStyle hidden="1" name="Hyperlink 11" xfId="192"/>
    <cellStyle hidden="1" name="Hyperlink 12" xfId="193"/>
    <cellStyle hidden="1" name="Hyperlink 13" xfId="194"/>
    <cellStyle hidden="1" name="Hyperlink 14" xfId="195"/>
    <cellStyle name="Normal 14 3" xfId="196"/>
    <cellStyle name="Normal 15" xfId="197"/>
    <cellStyle name="Normal 16" xfId="198"/>
    <cellStyle name="Normal 17" xfId="199"/>
    <cellStyle name="Normal 18" xfId="200"/>
    <cellStyle name="Percent 2" xfId="201"/>
    <cellStyle name="Note 5" xfId="202"/>
    <cellStyle name="20% - Accent1 5" xfId="203"/>
    <cellStyle name="40% - Accent1 5" xfId="204"/>
    <cellStyle name="20% - Accent2 5" xfId="205"/>
    <cellStyle name="40% - Accent2 5" xfId="206"/>
    <cellStyle name="20% - Accent3 5" xfId="207"/>
    <cellStyle name="40% - Accent3 5" xfId="208"/>
    <cellStyle name="20% - Accent4 5" xfId="209"/>
    <cellStyle name="40% - Accent4 5" xfId="210"/>
    <cellStyle name="20% - Accent5 5" xfId="211"/>
    <cellStyle name="40% - Accent5 5" xfId="212"/>
    <cellStyle name="20% - Accent6 5" xfId="213"/>
    <cellStyle name="40% - Accent6 5" xfId="214"/>
    <cellStyle name="Normal 16 2" xfId="215"/>
    <cellStyle name="Normal 2 3" xfId="216"/>
    <cellStyle name="Normal 3 2" xfId="217"/>
    <cellStyle name="Comma 2 2" xfId="218"/>
    <cellStyle name="Normal 4 2" xfId="219"/>
    <cellStyle name="Note 2 2" xfId="220"/>
    <cellStyle name="20% - Accent1 2 2" xfId="221"/>
    <cellStyle name="40% - Accent1 2 2" xfId="222"/>
    <cellStyle name="20% - Accent2 2 2" xfId="223"/>
    <cellStyle name="40% - Accent2 2 2" xfId="224"/>
    <cellStyle name="20% - Accent3 2 2" xfId="225"/>
    <cellStyle name="40% - Accent3 2 2" xfId="226"/>
    <cellStyle name="20% - Accent4 2 2" xfId="227"/>
    <cellStyle name="40% - Accent4 2 2" xfId="228"/>
    <cellStyle name="20% - Accent5 2 2" xfId="229"/>
    <cellStyle name="40% - Accent5 2 2" xfId="230"/>
    <cellStyle name="20% - Accent6 2 2" xfId="231"/>
    <cellStyle name="40% - Accent6 2 2" xfId="232"/>
    <cellStyle name="Comma 3 2" xfId="233"/>
    <cellStyle name="Normal 5 2" xfId="234"/>
    <cellStyle name="Note 3 2" xfId="235"/>
    <cellStyle name="20% - Accent1 3 2" xfId="236"/>
    <cellStyle name="40% - Accent1 3 2" xfId="237"/>
    <cellStyle name="20% - Accent2 3 2" xfId="238"/>
    <cellStyle name="40% - Accent2 3 2" xfId="239"/>
    <cellStyle name="20% - Accent3 3 2" xfId="240"/>
    <cellStyle name="40% - Accent3 3 2" xfId="241"/>
    <cellStyle name="20% - Accent4 3 2" xfId="242"/>
    <cellStyle name="40% - Accent4 3 2" xfId="243"/>
    <cellStyle name="20% - Accent5 3 2" xfId="244"/>
    <cellStyle name="40% - Accent5 3 2" xfId="245"/>
    <cellStyle name="20% - Accent6 3 2" xfId="246"/>
    <cellStyle name="40% - Accent6 3 2" xfId="247"/>
    <cellStyle name="Normal 6 2" xfId="248"/>
    <cellStyle name="Normal 7 2" xfId="249"/>
    <cellStyle name="Normal 8 2" xfId="250"/>
    <cellStyle name="Normal 9 2" xfId="251"/>
    <cellStyle name="Normal 10 2" xfId="252"/>
    <cellStyle name="Normal 11 2" xfId="253"/>
    <cellStyle hidden="1" name="Hyperlink 15" xfId="254"/>
    <cellStyle hidden="1" name="Hyperlink 16" xfId="255"/>
    <cellStyle hidden="1" name="Hyperlink 17" xfId="256"/>
    <cellStyle name="Normal 12 2" xfId="257"/>
    <cellStyle name="Normal 13 2" xfId="258"/>
    <cellStyle hidden="1" name="Hyperlink 18" xfId="259"/>
    <cellStyle hidden="1" name="Hyperlink 19" xfId="260"/>
    <cellStyle hidden="1" name="Hyperlink 20" xfId="261"/>
    <cellStyle name="Comma 4" xfId="262"/>
    <cellStyle hidden="1" name="Hyperlink 21" xfId="263"/>
    <cellStyle hidden="1" name="Hyperlink 22" xfId="264"/>
    <cellStyle hidden="1" name="Hyperlink 23" xfId="265"/>
    <cellStyle hidden="1" name="Hyperlink 24" xfId="266"/>
    <cellStyle hidden="1" name="Hyperlink 25" xfId="267"/>
    <cellStyle hidden="1" name="Hyperlink 26" xfId="268"/>
    <cellStyle hidden="1" name="Hyperlink 27" xfId="269"/>
    <cellStyle hidden="1" name="Hyperlink 28" xfId="270"/>
    <cellStyle hidden="1" name="Hyperlink 29" xfId="271"/>
    <cellStyle hidden="1" name="Hyperlink 30" xfId="272"/>
    <cellStyle hidden="1" name="Hyperlink 31" xfId="273"/>
    <cellStyle hidden="1" name="Hyperlink 32" xfId="274"/>
    <cellStyle name="Normal 14 2" xfId="275"/>
    <cellStyle name="Normal 15 2" xfId="276"/>
    <cellStyle name="Normal 19" xfId="277"/>
    <cellStyle name="Normal 20" xfId="278"/>
    <cellStyle name="Normal 21" xfId="279"/>
    <cellStyle name="Normal 22" xfId="280"/>
    <cellStyle name="Normal 23" xfId="281"/>
    <cellStyle hidden="1" name="Hyperlink 33" xfId="282"/>
    <cellStyle hidden="1" name="Hyperlink 34" xfId="283"/>
    <cellStyle name="Normal 24" xfId="284"/>
    <cellStyle name="Normal 25" xfId="285"/>
    <cellStyle name="Normal 2 5" xfId="286"/>
    <cellStyle name="Normal 3 4" xfId="287"/>
    <cellStyle name="Comma 2 4" xfId="288"/>
    <cellStyle name="Normal 4 4" xfId="289"/>
    <cellStyle name="Note 2 4" xfId="290"/>
    <cellStyle name="20% - Accent1 2 4" xfId="291"/>
    <cellStyle name="40% - Accent1 2 4" xfId="292"/>
    <cellStyle name="20% - Accent2 2 4" xfId="293"/>
    <cellStyle name="40% - Accent2 2 4" xfId="294"/>
    <cellStyle name="20% - Accent3 2 4" xfId="295"/>
    <cellStyle name="40% - Accent3 2 4" xfId="296"/>
    <cellStyle name="20% - Accent4 2 4" xfId="297"/>
    <cellStyle name="40% - Accent4 2 4" xfId="298"/>
    <cellStyle name="20% - Accent5 2 4" xfId="299"/>
    <cellStyle name="40% - Accent5 2 4" xfId="300"/>
    <cellStyle name="20% - Accent6 2 4" xfId="301"/>
    <cellStyle name="40% - Accent6 2 4" xfId="302"/>
    <cellStyle name="Comma 3 4" xfId="303"/>
    <cellStyle name="Normal 5 4" xfId="304"/>
    <cellStyle name="Note 3 4" xfId="305"/>
    <cellStyle name="20% - Accent1 3 4" xfId="306"/>
    <cellStyle name="40% - Accent1 3 4" xfId="307"/>
    <cellStyle name="20% - Accent2 3 4" xfId="308"/>
    <cellStyle name="40% - Accent2 3 4" xfId="309"/>
    <cellStyle name="20% - Accent3 3 4" xfId="310"/>
    <cellStyle name="40% - Accent3 3 4" xfId="311"/>
    <cellStyle name="20% - Accent4 3 4" xfId="312"/>
    <cellStyle name="40% - Accent4 3 4" xfId="313"/>
    <cellStyle name="20% - Accent5 3 4" xfId="314"/>
    <cellStyle name="40% - Accent5 3 4" xfId="315"/>
    <cellStyle name="20% - Accent6 3 4" xfId="316"/>
    <cellStyle name="40% - Accent6 3 4" xfId="317"/>
    <cellStyle name="Normal 6 4" xfId="318"/>
    <cellStyle name="Normal 7 4" xfId="319"/>
    <cellStyle name="Normal 8 4" xfId="320"/>
    <cellStyle name="Normal 9 4" xfId="321"/>
    <cellStyle name="Normal 10 4" xfId="322"/>
    <cellStyle name="Normal 11 4" xfId="323"/>
    <cellStyle name="Normal 12 4" xfId="324"/>
    <cellStyle name="Normal 13 4" xfId="325"/>
    <cellStyle name="Normal 14 4" xfId="326"/>
    <cellStyle name="Normal 15 3" xfId="327"/>
    <cellStyle name="Normal 16 3" xfId="328"/>
    <cellStyle name="Normal 17 2" xfId="329"/>
    <cellStyle name="Normal 18 2" xfId="330"/>
    <cellStyle name="Percent 2 2" xfId="331"/>
    <cellStyle name="Note 5 2" xfId="332"/>
    <cellStyle name="20% - Accent1 5 2" xfId="333"/>
    <cellStyle name="40% - Accent1 5 2" xfId="334"/>
    <cellStyle name="20% - Accent2 5 2" xfId="335"/>
    <cellStyle name="40% - Accent2 5 2" xfId="336"/>
    <cellStyle name="20% - Accent3 5 2" xfId="337"/>
    <cellStyle name="40% - Accent3 5 2" xfId="338"/>
    <cellStyle name="20% - Accent4 5 2" xfId="339"/>
    <cellStyle name="40% - Accent4 5 2" xfId="340"/>
    <cellStyle name="20% - Accent5 5 2" xfId="341"/>
    <cellStyle name="40% - Accent5 5 2" xfId="342"/>
    <cellStyle name="20% - Accent6 5 2" xfId="343"/>
    <cellStyle name="40% - Accent6 5 2" xfId="344"/>
    <cellStyle name="Normal 2 3 2" xfId="345"/>
    <cellStyle name="Normal 3 2 2" xfId="346"/>
    <cellStyle name="Comma 2 2 2" xfId="347"/>
    <cellStyle name="Normal 4 2 2" xfId="348"/>
    <cellStyle name="Note 2 2 2" xfId="349"/>
    <cellStyle name="20% - Accent1 2 2 2" xfId="350"/>
    <cellStyle name="40% - Accent1 2 2 2" xfId="351"/>
    <cellStyle name="20% - Accent2 2 2 2" xfId="352"/>
    <cellStyle name="40% - Accent2 2 2 2" xfId="353"/>
    <cellStyle name="20% - Accent3 2 2 2" xfId="354"/>
    <cellStyle name="40% - Accent3 2 2 2" xfId="355"/>
    <cellStyle name="20% - Accent4 2 2 2" xfId="356"/>
    <cellStyle name="40% - Accent4 2 2 2" xfId="357"/>
    <cellStyle name="20% - Accent5 2 2 2" xfId="358"/>
    <cellStyle name="40% - Accent5 2 2 2" xfId="359"/>
    <cellStyle name="20% - Accent6 2 2 2" xfId="360"/>
    <cellStyle name="40% - Accent6 2 2 2" xfId="361"/>
    <cellStyle name="Comma 3 2 2" xfId="362"/>
    <cellStyle name="Normal 5 2 2" xfId="363"/>
    <cellStyle name="Note 3 2 2" xfId="364"/>
    <cellStyle name="20% - Accent1 3 2 2" xfId="365"/>
    <cellStyle name="40% - Accent1 3 2 2" xfId="366"/>
    <cellStyle name="20% - Accent2 3 2 2" xfId="367"/>
    <cellStyle name="40% - Accent2 3 2 2" xfId="368"/>
    <cellStyle name="20% - Accent3 3 2 2" xfId="369"/>
    <cellStyle name="40% - Accent3 3 2 2" xfId="370"/>
    <cellStyle name="20% - Accent4 3 2 2" xfId="371"/>
    <cellStyle name="40% - Accent4 3 2 2" xfId="372"/>
    <cellStyle name="20% - Accent5 3 2 2" xfId="373"/>
    <cellStyle name="40% - Accent5 3 2 2" xfId="374"/>
    <cellStyle name="20% - Accent6 3 2 2" xfId="375"/>
    <cellStyle name="40% - Accent6 3 2 2" xfId="376"/>
    <cellStyle name="Normal 6 2 2" xfId="377"/>
    <cellStyle name="Normal 7 2 2" xfId="378"/>
    <cellStyle name="Normal 8 2 2" xfId="379"/>
    <cellStyle name="Normal 9 2 2" xfId="380"/>
    <cellStyle name="Normal 10 2 2" xfId="381"/>
    <cellStyle name="Normal 11 2 2" xfId="382"/>
    <cellStyle name="Normal 12 2 2" xfId="383"/>
    <cellStyle name="Normal 13 2 2" xfId="384"/>
    <cellStyle name="Normal 14 2 2" xfId="385"/>
    <cellStyle name="Normal 15 2 2" xfId="386"/>
    <cellStyle name="Normal 19 2" xfId="387"/>
    <cellStyle name="Normal 20 2" xfId="388"/>
    <cellStyle name="Normal 21 2" xfId="389"/>
    <cellStyle name="Normal 22 2" xfId="390"/>
    <cellStyle name="Normal 23 2" xfId="391"/>
    <cellStyle name="Normal 24 2" xfId="392"/>
    <cellStyle name="Normal 25 2" xfId="393"/>
    <cellStyle builtinId="15" name="Title" xfId="394"/>
    <cellStyle builtinId="16" name="Heading 1" xfId="395"/>
    <cellStyle builtinId="17" name="Heading 2" xfId="396"/>
    <cellStyle builtinId="18" name="Heading 3" xfId="397"/>
    <cellStyle builtinId="19" name="Heading 4" xfId="398"/>
    <cellStyle builtinId="26" name="Good" xfId="399"/>
    <cellStyle builtinId="27" name="Bad" xfId="400"/>
    <cellStyle builtinId="28" name="Neutral" xfId="401"/>
    <cellStyle builtinId="20" name="Input" xfId="402"/>
    <cellStyle builtinId="21" name="Output" xfId="403"/>
    <cellStyle builtinId="22" name="Calculation" xfId="404"/>
    <cellStyle builtinId="24" name="Linked Cell" xfId="405"/>
    <cellStyle builtinId="23" name="Check Cell" xfId="406"/>
    <cellStyle builtinId="11" name="Warning Text" xfId="407"/>
    <cellStyle builtinId="53" name="Explanatory Text" xfId="408"/>
    <cellStyle builtinId="25" name="Total" xfId="409"/>
    <cellStyle builtinId="29" name="Accent1" xfId="410"/>
    <cellStyle builtinId="30" name="20% - Accent1" xfId="411"/>
    <cellStyle builtinId="31" name="40% - Accent1" xfId="412"/>
    <cellStyle builtinId="32" name="60% - Accent1" xfId="413"/>
    <cellStyle builtinId="33" name="Accent2" xfId="414"/>
    <cellStyle builtinId="34" name="20% - Accent2" xfId="415"/>
    <cellStyle builtinId="35" name="40% - Accent2" xfId="416"/>
    <cellStyle builtinId="36" name="60% - Accent2" xfId="417"/>
    <cellStyle builtinId="37" name="Accent3" xfId="418"/>
    <cellStyle builtinId="38" name="20% - Accent3" xfId="419"/>
    <cellStyle builtinId="39" name="40% - Accent3" xfId="420"/>
    <cellStyle builtinId="40" name="60% - Accent3" xfId="421"/>
    <cellStyle builtinId="41" name="Accent4" xfId="422"/>
    <cellStyle builtinId="42" name="20% - Accent4" xfId="423"/>
    <cellStyle builtinId="43" name="40% - Accent4" xfId="424"/>
    <cellStyle builtinId="44" name="60% - Accent4" xfId="425"/>
    <cellStyle builtinId="45" name="Accent5" xfId="426"/>
    <cellStyle builtinId="46" name="20% - Accent5" xfId="427"/>
    <cellStyle builtinId="47" name="40% - Accent5" xfId="428"/>
    <cellStyle builtinId="48" name="60% - Accent5" xfId="429"/>
    <cellStyle builtinId="49" name="Accent6" xfId="430"/>
    <cellStyle builtinId="50" name="20% - Accent6" xfId="431"/>
    <cellStyle builtinId="51" name="40% - Accent6" xfId="432"/>
    <cellStyle builtinId="52" name="60% - Accent6" xfId="433"/>
    <cellStyle name="Normal 26" xfId="434"/>
    <cellStyle name="Normal 15 4" xfId="435"/>
    <cellStyle name="Normal 2 6" xfId="436"/>
    <cellStyle name="20% - Accent1 10" xfId="437"/>
    <cellStyle name="20% - Accent1 11" xfId="438"/>
    <cellStyle name="20% - Accent1 2 5" xfId="439"/>
    <cellStyle name="20% - Accent1 2 2 3" xfId="440"/>
    <cellStyle name="20% - Accent1 2 3 2" xfId="441"/>
    <cellStyle name="20% - Accent1 3 5" xfId="442"/>
    <cellStyle name="20% - Accent1 3 2 3" xfId="443"/>
    <cellStyle name="20% - Accent1 3 3 2" xfId="444"/>
    <cellStyle name="20% - Accent1 4 2" xfId="445"/>
    <cellStyle name="20% - Accent1 5 3" xfId="446"/>
    <cellStyle name="20% - Accent1 6" xfId="447"/>
    <cellStyle name="20% - Accent1 7" xfId="448"/>
    <cellStyle name="20% - Accent1 8" xfId="449"/>
    <cellStyle name="20% - Accent1 9" xfId="450"/>
    <cellStyle name="20% - Accent2 10" xfId="451"/>
    <cellStyle name="20% - Accent2 11" xfId="452"/>
    <cellStyle name="20% - Accent2 2 5" xfId="453"/>
    <cellStyle name="20% - Accent2 2 2 3" xfId="454"/>
    <cellStyle name="20% - Accent2 2 3 2" xfId="455"/>
    <cellStyle name="20% - Accent2 3 5" xfId="456"/>
    <cellStyle name="20% - Accent2 3 2 3" xfId="457"/>
    <cellStyle name="20% - Accent2 3 3 2" xfId="458"/>
    <cellStyle name="20% - Accent2 4 2" xfId="459"/>
    <cellStyle name="20% - Accent2 5 3" xfId="460"/>
    <cellStyle name="20% - Accent2 6" xfId="461"/>
    <cellStyle name="20% - Accent2 7" xfId="462"/>
    <cellStyle name="20% - Accent2 8" xfId="463"/>
    <cellStyle name="20% - Accent2 9" xfId="464"/>
    <cellStyle name="20% - Accent3 10" xfId="465"/>
    <cellStyle name="20% - Accent3 11" xfId="466"/>
    <cellStyle name="20% - Accent3 2 5" xfId="467"/>
    <cellStyle name="20% - Accent3 2 2 3" xfId="468"/>
    <cellStyle name="20% - Accent3 2 3 2" xfId="469"/>
    <cellStyle name="20% - Accent3 3 5" xfId="470"/>
    <cellStyle name="20% - Accent3 3 2 3" xfId="471"/>
    <cellStyle name="20% - Accent3 3 3 2" xfId="472"/>
    <cellStyle name="20% - Accent3 4 2" xfId="473"/>
    <cellStyle name="20% - Accent3 5 3" xfId="474"/>
    <cellStyle name="20% - Accent3 6" xfId="475"/>
    <cellStyle name="20% - Accent3 7" xfId="476"/>
    <cellStyle name="20% - Accent3 8" xfId="477"/>
    <cellStyle name="20% - Accent3 9" xfId="478"/>
    <cellStyle name="20% - Accent4 10" xfId="479"/>
    <cellStyle name="20% - Accent4 11" xfId="480"/>
    <cellStyle name="20% - Accent4 2 5" xfId="481"/>
    <cellStyle name="20% - Accent4 2 2 3" xfId="482"/>
    <cellStyle name="20% - Accent4 2 3 2" xfId="483"/>
    <cellStyle name="20% - Accent4 3 5" xfId="484"/>
    <cellStyle name="20% - Accent4 3 2 3" xfId="485"/>
    <cellStyle name="20% - Accent4 3 3 2" xfId="486"/>
    <cellStyle name="20% - Accent4 4 2" xfId="487"/>
    <cellStyle name="20% - Accent4 5 3" xfId="488"/>
    <cellStyle name="20% - Accent4 6" xfId="489"/>
    <cellStyle name="20% - Accent4 7" xfId="490"/>
    <cellStyle name="20% - Accent4 8" xfId="491"/>
    <cellStyle name="20% - Accent4 9" xfId="492"/>
    <cellStyle name="20% - Accent5 10" xfId="493"/>
    <cellStyle name="20% - Accent5 11" xfId="494"/>
    <cellStyle name="20% - Accent5 2 5" xfId="495"/>
    <cellStyle name="20% - Accent5 2 2 3" xfId="496"/>
    <cellStyle name="20% - Accent5 2 3 2" xfId="497"/>
    <cellStyle name="20% - Accent5 3 5" xfId="498"/>
    <cellStyle name="20% - Accent5 3 2 3" xfId="499"/>
    <cellStyle name="20% - Accent5 3 3 2" xfId="500"/>
    <cellStyle name="20% - Accent5 4 2" xfId="501"/>
    <cellStyle name="20% - Accent5 5 3" xfId="502"/>
    <cellStyle name="20% - Accent5 6" xfId="503"/>
    <cellStyle name="20% - Accent5 7" xfId="504"/>
    <cellStyle name="20% - Accent5 8" xfId="505"/>
    <cellStyle name="20% - Accent5 9" xfId="506"/>
    <cellStyle name="20% - Accent6 10" xfId="507"/>
    <cellStyle name="20% - Accent6 11" xfId="508"/>
    <cellStyle name="20% - Accent6 2 5" xfId="509"/>
    <cellStyle name="20% - Accent6 2 2 3" xfId="510"/>
    <cellStyle name="20% - Accent6 2 3 2" xfId="511"/>
    <cellStyle name="20% - Accent6 3 5" xfId="512"/>
    <cellStyle name="20% - Accent6 3 2 3" xfId="513"/>
    <cellStyle name="20% - Accent6 3 3 2" xfId="514"/>
    <cellStyle name="20% - Accent6 4 2" xfId="515"/>
    <cellStyle name="20% - Accent6 5 3" xfId="516"/>
    <cellStyle name="20% - Accent6 6" xfId="517"/>
    <cellStyle name="20% - Accent6 7" xfId="518"/>
    <cellStyle name="20% - Accent6 8" xfId="519"/>
    <cellStyle name="20% - Accent6 9" xfId="520"/>
    <cellStyle name="40% - Accent1 10" xfId="521"/>
    <cellStyle name="40% - Accent1 11" xfId="522"/>
    <cellStyle name="40% - Accent1 2 5" xfId="523"/>
    <cellStyle name="40% - Accent1 2 2 3" xfId="524"/>
    <cellStyle name="40% - Accent1 2 3 2" xfId="525"/>
    <cellStyle name="40% - Accent1 3 5" xfId="526"/>
    <cellStyle name="40% - Accent1 3 2 3" xfId="527"/>
    <cellStyle name="40% - Accent1 3 3 2" xfId="528"/>
    <cellStyle name="40% - Accent1 4 2" xfId="529"/>
    <cellStyle name="40% - Accent1 5 3" xfId="530"/>
    <cellStyle name="40% - Accent1 6" xfId="531"/>
    <cellStyle name="40% - Accent1 7" xfId="532"/>
    <cellStyle name="40% - Accent1 8" xfId="533"/>
    <cellStyle name="40% - Accent1 9" xfId="534"/>
    <cellStyle name="40% - Accent2 10" xfId="535"/>
    <cellStyle name="40% - Accent2 11" xfId="536"/>
    <cellStyle name="40% - Accent2 2 5" xfId="537"/>
    <cellStyle name="40% - Accent2 2 2 3" xfId="538"/>
    <cellStyle name="40% - Accent2 2 3 2" xfId="539"/>
    <cellStyle name="40% - Accent2 3 5" xfId="540"/>
    <cellStyle name="40% - Accent2 3 2 3" xfId="541"/>
    <cellStyle name="40% - Accent2 3 3 2" xfId="542"/>
    <cellStyle name="40% - Accent2 4 2" xfId="543"/>
    <cellStyle name="40% - Accent2 5 3" xfId="544"/>
    <cellStyle name="40% - Accent2 6" xfId="545"/>
    <cellStyle name="40% - Accent2 7" xfId="546"/>
    <cellStyle name="40% - Accent2 8" xfId="547"/>
    <cellStyle name="40% - Accent2 9" xfId="548"/>
    <cellStyle name="40% - Accent3 10" xfId="549"/>
    <cellStyle name="40% - Accent3 11" xfId="550"/>
    <cellStyle name="40% - Accent3 2 5" xfId="551"/>
    <cellStyle name="40% - Accent3 2 2 3" xfId="552"/>
    <cellStyle name="40% - Accent3 2 3 2" xfId="553"/>
    <cellStyle name="40% - Accent3 3 5" xfId="554"/>
    <cellStyle name="40% - Accent3 3 2 3" xfId="555"/>
    <cellStyle name="40% - Accent3 3 3 2" xfId="556"/>
    <cellStyle name="40% - Accent3 4 2" xfId="557"/>
    <cellStyle name="40% - Accent3 5 3" xfId="558"/>
    <cellStyle name="40% - Accent3 6" xfId="559"/>
    <cellStyle name="40% - Accent3 7" xfId="560"/>
    <cellStyle name="40% - Accent3 8" xfId="561"/>
    <cellStyle name="40% - Accent3 9" xfId="562"/>
    <cellStyle name="40% - Accent4 10" xfId="563"/>
    <cellStyle name="40% - Accent4 11" xfId="564"/>
    <cellStyle name="40% - Accent4 2 5" xfId="565"/>
    <cellStyle name="40% - Accent4 2 2 3" xfId="566"/>
    <cellStyle name="40% - Accent4 2 3 2" xfId="567"/>
    <cellStyle name="40% - Accent4 3 5" xfId="568"/>
    <cellStyle name="40% - Accent4 3 2 3" xfId="569"/>
    <cellStyle name="40% - Accent4 3 3 2" xfId="570"/>
    <cellStyle name="40% - Accent4 4 2" xfId="571"/>
    <cellStyle name="40% - Accent4 5 3" xfId="572"/>
    <cellStyle name="40% - Accent4 6" xfId="573"/>
    <cellStyle name="40% - Accent4 7" xfId="574"/>
    <cellStyle name="40% - Accent4 8" xfId="575"/>
    <cellStyle name="40% - Accent4 9" xfId="576"/>
    <cellStyle name="40% - Accent5 10" xfId="577"/>
    <cellStyle name="40% - Accent5 11" xfId="578"/>
    <cellStyle name="40% - Accent5 2 5" xfId="579"/>
    <cellStyle name="40% - Accent5 2 2 3" xfId="580"/>
    <cellStyle name="40% - Accent5 2 3 2" xfId="581"/>
    <cellStyle name="40% - Accent5 3 5" xfId="582"/>
    <cellStyle name="40% - Accent5 3 2 3" xfId="583"/>
    <cellStyle name="40% - Accent5 3 3 2" xfId="584"/>
    <cellStyle name="40% - Accent5 4 2" xfId="585"/>
    <cellStyle name="40% - Accent5 5 3" xfId="586"/>
    <cellStyle name="40% - Accent5 6" xfId="587"/>
    <cellStyle name="40% - Accent5 7" xfId="588"/>
    <cellStyle name="40% - Accent5 8" xfId="589"/>
    <cellStyle name="40% - Accent5 9" xfId="590"/>
    <cellStyle name="40% - Accent6 10" xfId="591"/>
    <cellStyle name="40% - Accent6 11" xfId="592"/>
    <cellStyle name="40% - Accent6 2 5" xfId="593"/>
    <cellStyle name="40% - Accent6 2 2 3" xfId="594"/>
    <cellStyle name="40% - Accent6 2 3 2" xfId="595"/>
    <cellStyle name="40% - Accent6 3 5" xfId="596"/>
    <cellStyle name="40% - Accent6 3 2 3" xfId="597"/>
    <cellStyle name="40% - Accent6 3 3 2" xfId="598"/>
    <cellStyle name="40% - Accent6 4 2" xfId="599"/>
    <cellStyle name="40% - Accent6 5 3" xfId="600"/>
    <cellStyle name="40% - Accent6 6" xfId="601"/>
    <cellStyle name="40% - Accent6 7" xfId="602"/>
    <cellStyle name="40% - Accent6 8" xfId="603"/>
    <cellStyle name="40% - Accent6 9" xfId="604"/>
    <cellStyle name="60% - Accent1 2 2" xfId="605"/>
    <cellStyle name="60% - Accent1 3 3" xfId="606"/>
    <cellStyle name="60% - Accent1 3 2" xfId="607"/>
    <cellStyle name="60% - Accent2 2 2" xfId="608"/>
    <cellStyle name="60% - Accent2 3 3" xfId="609"/>
    <cellStyle name="60% - Accent2 3 2" xfId="610"/>
    <cellStyle name="60% - Accent3 2 2" xfId="611"/>
    <cellStyle name="60% - Accent3 3 3" xfId="612"/>
    <cellStyle name="60% - Accent3 3 2" xfId="613"/>
    <cellStyle name="60% - Accent4 2 2" xfId="614"/>
    <cellStyle name="60% - Accent4 3 3" xfId="615"/>
    <cellStyle name="60% - Accent4 3 2" xfId="616"/>
    <cellStyle name="60% - Accent5 2 2" xfId="617"/>
    <cellStyle name="60% - Accent5 3 3" xfId="618"/>
    <cellStyle name="60% - Accent5 3 2" xfId="619"/>
    <cellStyle name="60% - Accent6 2 2" xfId="620"/>
    <cellStyle name="60% - Accent6 3 3" xfId="621"/>
    <cellStyle name="60% - Accent6 3 2" xfId="622"/>
    <cellStyle name="Accent1 2 2" xfId="623"/>
    <cellStyle name="Accent1 3 3" xfId="624"/>
    <cellStyle name="Accent1 3 2" xfId="625"/>
    <cellStyle name="Accent2 2 2" xfId="626"/>
    <cellStyle name="Accent2 3 3" xfId="627"/>
    <cellStyle name="Accent2 3 2" xfId="628"/>
    <cellStyle name="Accent3 2 2" xfId="629"/>
    <cellStyle name="Accent3 3 3" xfId="630"/>
    <cellStyle name="Accent3 3 2" xfId="631"/>
    <cellStyle name="Accent4 2 2" xfId="632"/>
    <cellStyle name="Accent4 3 3" xfId="633"/>
    <cellStyle name="Accent4 3 2" xfId="634"/>
    <cellStyle name="Accent5 2 2" xfId="635"/>
    <cellStyle name="Accent5 3 3" xfId="636"/>
    <cellStyle name="Accent5 3 2" xfId="637"/>
    <cellStyle name="Accent6 2 2" xfId="638"/>
    <cellStyle name="Accent6 3 3" xfId="639"/>
    <cellStyle name="Accent6 3 2" xfId="640"/>
    <cellStyle name="Bad 2 2" xfId="641"/>
    <cellStyle name="Bad 3 3" xfId="642"/>
    <cellStyle name="Bad 3 2" xfId="643"/>
    <cellStyle name="Calculation 2 2" xfId="644"/>
    <cellStyle name="Calculation 3 3" xfId="645"/>
    <cellStyle name="Calculation 3 2" xfId="646"/>
    <cellStyle name="Check Cell 2 2" xfId="647"/>
    <cellStyle name="Check Cell 3 3" xfId="648"/>
    <cellStyle name="Check Cell 3 2" xfId="649"/>
    <cellStyle name="Comma 10" xfId="650"/>
    <cellStyle name="Comma 2 5" xfId="651"/>
    <cellStyle name="Comma 2 2 3" xfId="652"/>
    <cellStyle name="Comma 2 3 2" xfId="653"/>
    <cellStyle name="Comma 3 5" xfId="654"/>
    <cellStyle name="Comma 3 2 3" xfId="655"/>
    <cellStyle name="Comma 3 3 2" xfId="656"/>
    <cellStyle name="Comma 4 2" xfId="657"/>
    <cellStyle name="Comma 5 2" xfId="658"/>
    <cellStyle name="Comma 6" xfId="659"/>
    <cellStyle name="Comma 7" xfId="660"/>
    <cellStyle name="Comma 8" xfId="661"/>
    <cellStyle name="Comma 9" xfId="662"/>
    <cellStyle name="Explanatory Text 2 2" xfId="663"/>
    <cellStyle name="Explanatory Text 3 3" xfId="664"/>
    <cellStyle name="Explanatory Text 3 2" xfId="665"/>
    <cellStyle name="Good 2 2" xfId="666"/>
    <cellStyle name="Good 3 3" xfId="667"/>
    <cellStyle name="Good 3 2" xfId="668"/>
    <cellStyle name="Heading 1 2 2" xfId="669"/>
    <cellStyle name="Heading 1 3 3" xfId="670"/>
    <cellStyle name="Heading 1 3 2" xfId="671"/>
    <cellStyle name="Heading 2 2 2" xfId="672"/>
    <cellStyle name="Heading 2 3 3" xfId="673"/>
    <cellStyle name="Heading 2 3 2" xfId="674"/>
    <cellStyle name="Heading 3 2 2" xfId="675"/>
    <cellStyle name="Heading 3 3 3" xfId="676"/>
    <cellStyle name="Heading 3 3 2" xfId="677"/>
    <cellStyle name="Heading 4 2 2" xfId="678"/>
    <cellStyle name="Heading 4 3 3" xfId="679"/>
    <cellStyle name="Heading 4 3 2" xfId="680"/>
    <cellStyle name="Input 2 2" xfId="681"/>
    <cellStyle name="Input 3 3" xfId="682"/>
    <cellStyle name="Input 3 2" xfId="683"/>
    <cellStyle name="Linked Cell 2 2" xfId="684"/>
    <cellStyle name="Linked Cell 3 3" xfId="685"/>
    <cellStyle name="Linked Cell 3 2" xfId="686"/>
    <cellStyle name="Neutral 2 2" xfId="687"/>
    <cellStyle name="Neutral 3 3" xfId="688"/>
    <cellStyle name="Neutral 3 2" xfId="689"/>
    <cellStyle name="Normal 10 5" xfId="690"/>
    <cellStyle name="Normal 11 5" xfId="691"/>
    <cellStyle name="Normal 12 5" xfId="692"/>
    <cellStyle name="Normal 2 3 3" xfId="693"/>
    <cellStyle name="Normal 2 4 2" xfId="694"/>
    <cellStyle name="Normal 2 5 2" xfId="695"/>
    <cellStyle name="Normal 3 5" xfId="696"/>
    <cellStyle name="Normal 3 2 3" xfId="697"/>
    <cellStyle name="Normal 3 3 2" xfId="698"/>
    <cellStyle name="Normal 4 5" xfId="699"/>
    <cellStyle name="Normal 4 2 3" xfId="700"/>
    <cellStyle name="Normal 4 3 2" xfId="701"/>
    <cellStyle name="Normal 5 5" xfId="702"/>
    <cellStyle name="Normal 5 2 3" xfId="703"/>
    <cellStyle name="Normal 5 3 2" xfId="704"/>
    <cellStyle name="Normal 6 5" xfId="705"/>
    <cellStyle name="Normal 7 5" xfId="706"/>
    <cellStyle name="Normal 8 5" xfId="707"/>
    <cellStyle name="Normal 9 5" xfId="708"/>
    <cellStyle name="Note 10" xfId="709"/>
    <cellStyle name="Note 11" xfId="710"/>
    <cellStyle name="Note 2 5" xfId="711"/>
    <cellStyle name="Note 2 2 3" xfId="712"/>
    <cellStyle name="Note 2 3 2" xfId="713"/>
    <cellStyle name="Note 3 5" xfId="714"/>
    <cellStyle name="Note 3 2 3" xfId="715"/>
    <cellStyle name="Note 3 3 2" xfId="716"/>
    <cellStyle name="Note 4 2" xfId="717"/>
    <cellStyle name="Note 5 3" xfId="718"/>
    <cellStyle name="Note 6" xfId="719"/>
    <cellStyle name="Note 7" xfId="720"/>
    <cellStyle name="Note 8" xfId="721"/>
    <cellStyle name="Note 9" xfId="722"/>
    <cellStyle name="Output 2 2" xfId="723"/>
    <cellStyle name="Output 3 3" xfId="724"/>
    <cellStyle name="Output 3 2" xfId="725"/>
    <cellStyle name="Title 2 3" xfId="726"/>
    <cellStyle name="Title 2 2" xfId="727"/>
    <cellStyle name="Hyperlink 35" xfId="728"/>
    <cellStyle name="Total 2 2" xfId="729"/>
    <cellStyle name="Total 3 3" xfId="730"/>
    <cellStyle name="Total 3 2" xfId="731"/>
    <cellStyle name="Normal 2 7" xfId="732"/>
    <cellStyle name="Warning Text 2 2" xfId="733"/>
    <cellStyle name="Warning Text 3 3" xfId="734"/>
    <cellStyle name="Warning Text 3 2" xfId="735"/>
    <cellStyle name="Normal 13 5" xfId="736"/>
    <cellStyle name="Normal 14 5" xfId="737"/>
    <cellStyle name="Normal 16 4" xfId="738"/>
    <cellStyle name="Normal 17 3" xfId="739"/>
    <cellStyle name="Note 12" xfId="740"/>
    <cellStyle name="Percent 3" xfId="741"/>
    <cellStyle name="Normal 27" xfId="742"/>
    <cellStyle name="Normal 2 8" xfId="743"/>
    <cellStyle name="Normal 3 6" xfId="744"/>
    <cellStyle name="Comma 2 6" xfId="745"/>
    <cellStyle name="Normal 4 6" xfId="746"/>
    <cellStyle name="Note 2 6" xfId="747"/>
    <cellStyle name="20% - Accent1 2 6" xfId="748"/>
    <cellStyle name="40% - Accent1 2 6" xfId="749"/>
    <cellStyle name="20% - Accent2 2 6" xfId="750"/>
    <cellStyle name="40% - Accent2 2 6" xfId="751"/>
    <cellStyle name="20% - Accent3 2 6" xfId="752"/>
    <cellStyle name="40% - Accent3 2 6" xfId="753"/>
    <cellStyle name="20% - Accent4 2 6" xfId="754"/>
    <cellStyle name="40% - Accent4 2 6" xfId="755"/>
    <cellStyle name="20% - Accent5 2 6" xfId="756"/>
    <cellStyle name="40% - Accent5 2 6" xfId="757"/>
    <cellStyle name="20% - Accent6 2 6" xfId="758"/>
    <cellStyle name="40% - Accent6 2 6" xfId="759"/>
    <cellStyle name="Comma 3 6" xfId="760"/>
    <cellStyle name="Normal 5 6" xfId="761"/>
    <cellStyle name="Note 3 6" xfId="762"/>
    <cellStyle name="20% - Accent1 3 6" xfId="763"/>
    <cellStyle name="40% - Accent1 3 6" xfId="764"/>
    <cellStyle name="20% - Accent2 3 6" xfId="765"/>
    <cellStyle name="40% - Accent2 3 6" xfId="766"/>
    <cellStyle name="20% - Accent3 3 6" xfId="767"/>
    <cellStyle name="40% - Accent3 3 6" xfId="768"/>
    <cellStyle name="20% - Accent4 3 6" xfId="769"/>
    <cellStyle name="40% - Accent4 3 6" xfId="770"/>
    <cellStyle name="20% - Accent5 3 6" xfId="771"/>
    <cellStyle name="40% - Accent5 3 6" xfId="772"/>
    <cellStyle name="20% - Accent6 3 6" xfId="773"/>
    <cellStyle name="40% - Accent6 3 6" xfId="774"/>
    <cellStyle name="Normal 6 6" xfId="775"/>
    <cellStyle name="Normal 7 6" xfId="776"/>
    <cellStyle name="Normal 8 6" xfId="777"/>
    <cellStyle name="Normal 9 6" xfId="778"/>
    <cellStyle name="Normal 10 6" xfId="779"/>
    <cellStyle name="Normal 11 6" xfId="780"/>
    <cellStyle name="Normal 12 6" xfId="781"/>
    <cellStyle name="Normal 13 6" xfId="782"/>
    <cellStyle name="Normal 2 4 3" xfId="783"/>
    <cellStyle name="Normal 3 3 3" xfId="784"/>
    <cellStyle name="Comma 2 3 3" xfId="785"/>
    <cellStyle name="Normal 4 3 3" xfId="786"/>
    <cellStyle name="Note 2 3 3" xfId="787"/>
    <cellStyle name="20% - Accent1 2 3 3" xfId="788"/>
    <cellStyle name="40% - Accent1 2 3 3" xfId="789"/>
    <cellStyle name="20% - Accent2 2 3 3" xfId="790"/>
    <cellStyle name="40% - Accent2 2 3 3" xfId="791"/>
    <cellStyle name="20% - Accent3 2 3 3" xfId="792"/>
    <cellStyle name="40% - Accent3 2 3 3" xfId="793"/>
    <cellStyle name="20% - Accent4 2 3 3" xfId="794"/>
    <cellStyle name="40% - Accent4 2 3 3" xfId="795"/>
    <cellStyle name="20% - Accent5 2 3 3" xfId="796"/>
    <cellStyle name="40% - Accent5 2 3 3" xfId="797"/>
    <cellStyle name="20% - Accent6 2 3 3" xfId="798"/>
    <cellStyle name="40% - Accent6 2 3 3" xfId="799"/>
    <cellStyle name="Comma 3 3 3" xfId="800"/>
    <cellStyle name="Normal 5 3 3" xfId="801"/>
    <cellStyle name="Note 3 3 3" xfId="802"/>
    <cellStyle name="20% - Accent1 3 3 3" xfId="803"/>
    <cellStyle name="40% - Accent1 3 3 3" xfId="804"/>
    <cellStyle name="20% - Accent2 3 3 3" xfId="805"/>
    <cellStyle name="40% - Accent2 3 3 3" xfId="806"/>
    <cellStyle name="20% - Accent3 3 3 3" xfId="807"/>
    <cellStyle name="40% - Accent3 3 3 3" xfId="808"/>
    <cellStyle name="20% - Accent4 3 3 3" xfId="809"/>
    <cellStyle name="40% - Accent4 3 3 3" xfId="810"/>
    <cellStyle name="20% - Accent5 3 3 3" xfId="811"/>
    <cellStyle name="40% - Accent5 3 3 3" xfId="812"/>
    <cellStyle name="20% - Accent6 3 3 3" xfId="813"/>
    <cellStyle name="40% - Accent6 3 3 3" xfId="814"/>
    <cellStyle name="Normal 6 3 2" xfId="815"/>
    <cellStyle name="Normal 7 3 2" xfId="816"/>
    <cellStyle name="Normal 8 3 2" xfId="817"/>
    <cellStyle name="Normal 9 3 2" xfId="818"/>
    <cellStyle name="Normal 10 3 2" xfId="819"/>
    <cellStyle name="Normal 11 3 2" xfId="820"/>
    <cellStyle name="Normal 12 3 2" xfId="821"/>
    <cellStyle name="Normal 13 3 2" xfId="822"/>
    <cellStyle name="Normal 14 3 2" xfId="823"/>
    <cellStyle name="Normal 15 5" xfId="824"/>
    <cellStyle name="Normal 16 5" xfId="825"/>
    <cellStyle name="Normal 17 4" xfId="826"/>
    <cellStyle name="Normal 18 3" xfId="827"/>
    <cellStyle name="Percent 2 3" xfId="828"/>
    <cellStyle name="Note 5 4" xfId="829"/>
    <cellStyle name="20% - Accent1 5 4" xfId="830"/>
    <cellStyle name="40% - Accent1 5 4" xfId="831"/>
    <cellStyle name="20% - Accent2 5 4" xfId="832"/>
    <cellStyle name="40% - Accent2 5 4" xfId="833"/>
    <cellStyle name="20% - Accent3 5 4" xfId="834"/>
    <cellStyle name="40% - Accent3 5 4" xfId="835"/>
    <cellStyle name="20% - Accent4 5 4" xfId="836"/>
    <cellStyle name="40% - Accent4 5 4" xfId="837"/>
    <cellStyle name="20% - Accent5 5 4" xfId="838"/>
    <cellStyle name="40% - Accent5 5 4" xfId="839"/>
    <cellStyle name="20% - Accent6 5 4" xfId="840"/>
    <cellStyle name="40% - Accent6 5 4" xfId="841"/>
    <cellStyle name="Normal 2 3 4" xfId="842"/>
    <cellStyle name="Normal 3 2 4" xfId="843"/>
    <cellStyle name="Comma 2 2 4" xfId="844"/>
    <cellStyle name="Normal 4 2 4" xfId="845"/>
    <cellStyle name="Note 2 2 4" xfId="846"/>
    <cellStyle name="20% - Accent1 2 2 4" xfId="847"/>
    <cellStyle name="40% - Accent1 2 2 4" xfId="848"/>
    <cellStyle name="20% - Accent2 2 2 4" xfId="849"/>
    <cellStyle name="40% - Accent2 2 2 4" xfId="850"/>
    <cellStyle name="20% - Accent3 2 2 4" xfId="851"/>
    <cellStyle name="40% - Accent3 2 2 4" xfId="852"/>
    <cellStyle name="20% - Accent4 2 2 4" xfId="853"/>
    <cellStyle name="40% - Accent4 2 2 4" xfId="854"/>
    <cellStyle name="20% - Accent5 2 2 4" xfId="855"/>
    <cellStyle name="40% - Accent5 2 2 4" xfId="856"/>
    <cellStyle name="20% - Accent6 2 2 4" xfId="857"/>
    <cellStyle name="40% - Accent6 2 2 4" xfId="858"/>
    <cellStyle name="Comma 3 2 4" xfId="859"/>
    <cellStyle name="Normal 5 2 4" xfId="860"/>
    <cellStyle name="Note 3 2 4" xfId="861"/>
    <cellStyle name="20% - Accent1 3 2 4" xfId="862"/>
    <cellStyle name="40% - Accent1 3 2 4" xfId="863"/>
    <cellStyle name="20% - Accent2 3 2 4" xfId="864"/>
    <cellStyle name="40% - Accent2 3 2 4" xfId="865"/>
    <cellStyle name="20% - Accent3 3 2 4" xfId="866"/>
    <cellStyle name="40% - Accent3 3 2 4" xfId="867"/>
    <cellStyle name="20% - Accent4 3 2 4" xfId="868"/>
    <cellStyle name="40% - Accent4 3 2 4" xfId="869"/>
    <cellStyle name="20% - Accent5 3 2 4" xfId="870"/>
    <cellStyle name="40% - Accent5 3 2 4" xfId="871"/>
    <cellStyle name="20% - Accent6 3 2 4" xfId="872"/>
    <cellStyle name="40% - Accent6 3 2 4" xfId="873"/>
    <cellStyle name="Normal 6 2 3" xfId="874"/>
    <cellStyle name="Normal 7 2 3" xfId="875"/>
    <cellStyle name="Normal 8 2 3" xfId="876"/>
    <cellStyle name="Normal 9 2 3" xfId="877"/>
    <cellStyle name="Normal 10 2 3" xfId="878"/>
    <cellStyle name="Normal 11 2 3" xfId="879"/>
    <cellStyle name="Normal 12 2 3" xfId="880"/>
    <cellStyle name="Normal 13 2 3" xfId="881"/>
    <cellStyle name="Normal 14 2 3" xfId="882"/>
    <cellStyle name="Normal 15 2 3" xfId="883"/>
    <cellStyle name="Normal 19 3" xfId="884"/>
    <cellStyle name="Normal 20 3" xfId="885"/>
    <cellStyle name="Normal 21 3" xfId="886"/>
    <cellStyle name="Normal 22 3" xfId="887"/>
    <cellStyle name="Normal 23 3" xfId="888"/>
    <cellStyle name="Normal 24 3" xfId="889"/>
    <cellStyle name="Normal 25 3" xfId="890"/>
    <cellStyle name="Normal 2 5 3" xfId="891"/>
    <cellStyle name="Normal 3 4 2" xfId="892"/>
    <cellStyle name="Comma 2 4 2" xfId="893"/>
    <cellStyle name="Normal 4 4 2" xfId="894"/>
    <cellStyle name="Note 2 4 2" xfId="895"/>
    <cellStyle name="20% - Accent1 2 4 2" xfId="896"/>
    <cellStyle name="40% - Accent1 2 4 2" xfId="897"/>
    <cellStyle name="20% - Accent2 2 4 2" xfId="898"/>
    <cellStyle name="40% - Accent2 2 4 2" xfId="899"/>
    <cellStyle name="20% - Accent3 2 4 2" xfId="900"/>
    <cellStyle name="40% - Accent3 2 4 2" xfId="901"/>
    <cellStyle name="20% - Accent4 2 4 2" xfId="902"/>
    <cellStyle name="40% - Accent4 2 4 2" xfId="903"/>
    <cellStyle name="20% - Accent5 2 4 2" xfId="904"/>
    <cellStyle name="40% - Accent5 2 4 2" xfId="905"/>
    <cellStyle name="20% - Accent6 2 4 2" xfId="906"/>
    <cellStyle name="40% - Accent6 2 4 2" xfId="907"/>
    <cellStyle name="Comma 3 4 2" xfId="908"/>
    <cellStyle name="Normal 5 4 2" xfId="909"/>
    <cellStyle name="Note 3 4 2" xfId="910"/>
    <cellStyle name="20% - Accent1 3 4 2" xfId="911"/>
    <cellStyle name="40% - Accent1 3 4 2" xfId="912"/>
    <cellStyle name="20% - Accent2 3 4 2" xfId="913"/>
    <cellStyle name="40% - Accent2 3 4 2" xfId="914"/>
    <cellStyle name="20% - Accent3 3 4 2" xfId="915"/>
    <cellStyle name="40% - Accent3 3 4 2" xfId="916"/>
    <cellStyle name="20% - Accent4 3 4 2" xfId="917"/>
    <cellStyle name="40% - Accent4 3 4 2" xfId="918"/>
    <cellStyle name="20% - Accent5 3 4 2" xfId="919"/>
    <cellStyle name="40% - Accent5 3 4 2" xfId="920"/>
    <cellStyle name="20% - Accent6 3 4 2" xfId="921"/>
    <cellStyle name="40% - Accent6 3 4 2" xfId="922"/>
    <cellStyle name="Normal 6 4 2" xfId="923"/>
    <cellStyle name="Normal 7 4 2" xfId="924"/>
    <cellStyle name="Normal 8 4 2" xfId="925"/>
    <cellStyle name="Normal 9 4 2" xfId="926"/>
    <cellStyle name="Normal 10 4 2" xfId="927"/>
    <cellStyle name="Normal 11 4 2" xfId="928"/>
    <cellStyle name="Normal 12 4 2" xfId="929"/>
    <cellStyle name="Normal 13 4 2" xfId="930"/>
    <cellStyle name="Normal 14 4 2" xfId="931"/>
    <cellStyle name="Normal 15 3 2" xfId="932"/>
    <cellStyle name="Normal 16 3 2" xfId="933"/>
    <cellStyle name="Normal 17 2 2" xfId="934"/>
    <cellStyle name="Normal 18 2 2" xfId="935"/>
    <cellStyle name="Percent 2 2 2" xfId="936"/>
    <cellStyle name="Note 5 2 2" xfId="937"/>
    <cellStyle name="20% - Accent1 5 2 2" xfId="938"/>
    <cellStyle name="40% - Accent1 5 2 2" xfId="939"/>
    <cellStyle name="20% - Accent2 5 2 2" xfId="940"/>
    <cellStyle name="40% - Accent2 5 2 2" xfId="941"/>
    <cellStyle name="20% - Accent3 5 2 2" xfId="942"/>
    <cellStyle name="40% - Accent3 5 2 2" xfId="943"/>
    <cellStyle name="20% - Accent4 5 2 2" xfId="944"/>
    <cellStyle name="40% - Accent4 5 2 2" xfId="945"/>
    <cellStyle name="20% - Accent5 5 2 2" xfId="946"/>
    <cellStyle name="40% - Accent5 5 2 2" xfId="947"/>
    <cellStyle name="20% - Accent6 5 2 2" xfId="948"/>
    <cellStyle name="40% - Accent6 5 2 2" xfId="949"/>
    <cellStyle name="Normal 2 3 2 2" xfId="950"/>
    <cellStyle name="Normal 3 2 2 2" xfId="951"/>
    <cellStyle name="Comma 2 2 2 2" xfId="952"/>
    <cellStyle name="Normal 4 2 2 2" xfId="953"/>
    <cellStyle name="Note 2 2 2 2" xfId="954"/>
    <cellStyle name="20% - Accent1 2 2 2 2" xfId="955"/>
    <cellStyle name="40% - Accent1 2 2 2 2" xfId="956"/>
    <cellStyle name="20% - Accent2 2 2 2 2" xfId="957"/>
    <cellStyle name="40% - Accent2 2 2 2 2" xfId="958"/>
    <cellStyle name="20% - Accent3 2 2 2 2" xfId="959"/>
    <cellStyle name="40% - Accent3 2 2 2 2" xfId="960"/>
    <cellStyle name="20% - Accent4 2 2 2 2" xfId="961"/>
    <cellStyle name="40% - Accent4 2 2 2 2" xfId="962"/>
    <cellStyle name="20% - Accent5 2 2 2 2" xfId="963"/>
    <cellStyle name="40% - Accent5 2 2 2 2" xfId="964"/>
    <cellStyle name="20% - Accent6 2 2 2 2" xfId="965"/>
    <cellStyle name="40% - Accent6 2 2 2 2" xfId="966"/>
    <cellStyle name="Comma 3 2 2 2" xfId="967"/>
    <cellStyle name="Normal 5 2 2 2" xfId="968"/>
    <cellStyle name="Note 3 2 2 2" xfId="969"/>
    <cellStyle name="20% - Accent1 3 2 2 2" xfId="970"/>
    <cellStyle name="40% - Accent1 3 2 2 2" xfId="971"/>
    <cellStyle name="20% - Accent2 3 2 2 2" xfId="972"/>
    <cellStyle name="40% - Accent2 3 2 2 2" xfId="973"/>
    <cellStyle name="20% - Accent3 3 2 2 2" xfId="974"/>
    <cellStyle name="40% - Accent3 3 2 2 2" xfId="975"/>
    <cellStyle name="20% - Accent4 3 2 2 2" xfId="976"/>
    <cellStyle name="40% - Accent4 3 2 2 2" xfId="977"/>
    <cellStyle name="20% - Accent5 3 2 2 2" xfId="978"/>
    <cellStyle name="40% - Accent5 3 2 2 2" xfId="979"/>
    <cellStyle name="20% - Accent6 3 2 2 2" xfId="980"/>
    <cellStyle name="40% - Accent6 3 2 2 2" xfId="981"/>
    <cellStyle name="Normal 6 2 2 2" xfId="982"/>
    <cellStyle name="Normal 7 2 2 2" xfId="983"/>
    <cellStyle name="Normal 8 2 2 2" xfId="984"/>
    <cellStyle name="Normal 9 2 2 2" xfId="985"/>
    <cellStyle name="Normal 10 2 2 2" xfId="986"/>
    <cellStyle name="Normal 11 2 2 2" xfId="987"/>
    <cellStyle name="Normal 12 2 2 2" xfId="988"/>
    <cellStyle name="Normal 13 2 2 2" xfId="989"/>
    <cellStyle name="Normal 14 2 2 2" xfId="990"/>
    <cellStyle name="Normal 15 2 2 2" xfId="991"/>
    <cellStyle name="Normal 19 2 2" xfId="992"/>
    <cellStyle name="Normal 20 2 2" xfId="993"/>
    <cellStyle name="Normal 21 2 2" xfId="994"/>
    <cellStyle name="Normal 22 2 2" xfId="995"/>
    <cellStyle name="Normal 23 2 2" xfId="996"/>
    <cellStyle name="Normal 24 2 2" xfId="997"/>
    <cellStyle name="Normal 25 2 2" xfId="998"/>
    <cellStyle name="20% - Accent1 12" xfId="999"/>
    <cellStyle name="40% - Accent1 12" xfId="1000"/>
    <cellStyle name="20% - Accent2 12" xfId="1001"/>
    <cellStyle name="40% - Accent2 12" xfId="1002"/>
    <cellStyle name="20% - Accent3 12" xfId="1003"/>
    <cellStyle name="40% - Accent3 12" xfId="1004"/>
    <cellStyle name="20% - Accent4 12" xfId="1005"/>
    <cellStyle name="40% - Accent4 12" xfId="1006"/>
    <cellStyle name="20% - Accent5 12" xfId="1007"/>
    <cellStyle name="40% - Accent5 12" xfId="1008"/>
    <cellStyle name="20% - Accent6 12" xfId="1009"/>
    <cellStyle name="40% - Accent6 12" xfId="1010"/>
    <cellStyle name="Normal 26 2" xfId="1011"/>
    <cellStyle name="Normal 15 4 2" xfId="1012"/>
    <cellStyle name="20% - Accent1 10 2" xfId="1013"/>
    <cellStyle name="20% - Accent1 2 5 2" xfId="1014"/>
    <cellStyle name="20% - Accent1 2 2 3 2" xfId="1015"/>
    <cellStyle name="20% - Accent1 2 3 2 2" xfId="1016"/>
    <cellStyle name="20% - Accent1 3 2 3 2" xfId="1017"/>
    <cellStyle name="20% - Accent1 3 3 2 2" xfId="1018"/>
    <cellStyle name="20% - Accent1 4 2 2" xfId="1019"/>
    <cellStyle name="20% - Accent1 5 3 2" xfId="1020"/>
    <cellStyle name="20% - Accent1 6 2" xfId="1021"/>
    <cellStyle name="20% - Accent1 7 2" xfId="1022"/>
    <cellStyle name="20% - Accent1 8 2" xfId="1023"/>
    <cellStyle name="20% - Accent1 9 2" xfId="1024"/>
    <cellStyle name="20% - Accent2 10 2" xfId="1025"/>
    <cellStyle name="20% - Accent2 2 5 2" xfId="1026"/>
    <cellStyle name="20% - Accent2 2 2 3 2" xfId="1027"/>
    <cellStyle name="20% - Accent2 2 3 2 2" xfId="1028"/>
    <cellStyle name="20% - Accent2 3 2 3 2" xfId="1029"/>
    <cellStyle name="20% - Accent2 3 3 2 2" xfId="1030"/>
    <cellStyle name="20% - Accent2 4 2 2" xfId="1031"/>
    <cellStyle name="20% - Accent2 5 3 2" xfId="1032"/>
    <cellStyle name="20% - Accent2 6 2" xfId="1033"/>
    <cellStyle name="20% - Accent2 7 2" xfId="1034"/>
    <cellStyle name="20% - Accent2 8 2" xfId="1035"/>
    <cellStyle name="20% - Accent2 9 2" xfId="1036"/>
    <cellStyle name="20% - Accent3 10 2" xfId="1037"/>
    <cellStyle name="20% - Accent3 2 5 2" xfId="1038"/>
    <cellStyle name="20% - Accent3 2 2 3 2" xfId="1039"/>
    <cellStyle name="20% - Accent3 2 3 2 2" xfId="1040"/>
    <cellStyle name="20% - Accent3 3 2 3 2" xfId="1041"/>
    <cellStyle name="20% - Accent3 3 3 2 2" xfId="1042"/>
    <cellStyle name="20% - Accent3 4 2 2" xfId="1043"/>
    <cellStyle name="20% - Accent3 5 3 2" xfId="1044"/>
    <cellStyle name="20% - Accent3 6 2" xfId="1045"/>
    <cellStyle name="20% - Accent3 7 2" xfId="1046"/>
    <cellStyle name="20% - Accent3 8 2" xfId="1047"/>
    <cellStyle name="20% - Accent3 9 2" xfId="1048"/>
    <cellStyle name="20% - Accent4 10 2" xfId="1049"/>
    <cellStyle name="20% - Accent4 2 5 2" xfId="1050"/>
    <cellStyle name="20% - Accent4 2 2 3 2" xfId="1051"/>
    <cellStyle name="20% - Accent4 2 3 2 2" xfId="1052"/>
    <cellStyle name="20% - Accent4 3 2 3 2" xfId="1053"/>
    <cellStyle name="20% - Accent4 3 3 2 2" xfId="1054"/>
    <cellStyle name="20% - Accent4 4 2 2" xfId="1055"/>
    <cellStyle name="20% - Accent4 5 3 2" xfId="1056"/>
    <cellStyle name="20% - Accent4 6 2" xfId="1057"/>
    <cellStyle name="20% - Accent4 7 2" xfId="1058"/>
    <cellStyle name="20% - Accent4 8 2" xfId="1059"/>
    <cellStyle name="20% - Accent4 9 2" xfId="1060"/>
    <cellStyle name="20% - Accent5 10 2" xfId="1061"/>
    <cellStyle name="20% - Accent5 2 5 2" xfId="1062"/>
    <cellStyle name="20% - Accent5 2 2 3 2" xfId="1063"/>
    <cellStyle name="20% - Accent5 2 3 2 2" xfId="1064"/>
    <cellStyle name="20% - Accent5 3 2 3 2" xfId="1065"/>
    <cellStyle name="20% - Accent5 3 3 2 2" xfId="1066"/>
    <cellStyle name="20% - Accent5 4 2 2" xfId="1067"/>
    <cellStyle name="20% - Accent5 5 3 2" xfId="1068"/>
    <cellStyle name="20% - Accent5 6 2" xfId="1069"/>
    <cellStyle name="20% - Accent5 7 2" xfId="1070"/>
    <cellStyle name="20% - Accent5 8 2" xfId="1071"/>
    <cellStyle name="20% - Accent5 9 2" xfId="1072"/>
    <cellStyle name="20% - Accent6 10 2" xfId="1073"/>
    <cellStyle name="20% - Accent6 2 5 2" xfId="1074"/>
    <cellStyle name="20% - Accent6 2 2 3 2" xfId="1075"/>
    <cellStyle name="20% - Accent6 2 3 2 2" xfId="1076"/>
    <cellStyle name="20% - Accent6 3 2 3 2" xfId="1077"/>
    <cellStyle name="20% - Accent6 3 3 2 2" xfId="1078"/>
    <cellStyle name="20% - Accent6 4 2 2" xfId="1079"/>
    <cellStyle name="20% - Accent6 5 3 2" xfId="1080"/>
    <cellStyle name="20% - Accent6 6 2" xfId="1081"/>
    <cellStyle name="20% - Accent6 7 2" xfId="1082"/>
    <cellStyle name="20% - Accent6 8 2" xfId="1083"/>
    <cellStyle name="20% - Accent6 9 2" xfId="1084"/>
    <cellStyle name="40% - Accent1 10 2" xfId="1085"/>
    <cellStyle name="40% - Accent1 2 5 2" xfId="1086"/>
    <cellStyle name="40% - Accent1 2 2 3 2" xfId="1087"/>
    <cellStyle name="40% - Accent1 2 3 2 2" xfId="1088"/>
    <cellStyle name="40% - Accent1 3 2 3 2" xfId="1089"/>
    <cellStyle name="40% - Accent1 3 3 2 2" xfId="1090"/>
    <cellStyle name="40% - Accent1 4 2 2" xfId="1091"/>
    <cellStyle name="40% - Accent1 5 3 2" xfId="1092"/>
    <cellStyle name="40% - Accent1 6 2" xfId="1093"/>
    <cellStyle name="40% - Accent1 7 2" xfId="1094"/>
    <cellStyle name="40% - Accent1 8 2" xfId="1095"/>
    <cellStyle name="40% - Accent1 9 2" xfId="1096"/>
    <cellStyle name="40% - Accent2 10 2" xfId="1097"/>
    <cellStyle name="40% - Accent2 2 5 2" xfId="1098"/>
    <cellStyle name="40% - Accent2 2 2 3 2" xfId="1099"/>
    <cellStyle name="40% - Accent2 2 3 2 2" xfId="1100"/>
    <cellStyle name="40% - Accent2 3 2 3 2" xfId="1101"/>
    <cellStyle name="40% - Accent2 3 3 2 2" xfId="1102"/>
    <cellStyle name="40% - Accent2 4 2 2" xfId="1103"/>
    <cellStyle name="40% - Accent2 5 3 2" xfId="1104"/>
    <cellStyle name="40% - Accent2 6 2" xfId="1105"/>
    <cellStyle name="40% - Accent2 7 2" xfId="1106"/>
    <cellStyle name="40% - Accent2 8 2" xfId="1107"/>
    <cellStyle name="40% - Accent2 9 2" xfId="1108"/>
    <cellStyle name="40% - Accent3 10 2" xfId="1109"/>
    <cellStyle name="40% - Accent3 2 5 2" xfId="1110"/>
    <cellStyle name="40% - Accent3 2 2 3 2" xfId="1111"/>
    <cellStyle name="40% - Accent3 2 3 2 2" xfId="1112"/>
    <cellStyle name="40% - Accent3 3 2 3 2" xfId="1113"/>
    <cellStyle name="40% - Accent3 3 3 2 2" xfId="1114"/>
    <cellStyle name="40% - Accent3 4 2 2" xfId="1115"/>
    <cellStyle name="40% - Accent3 5 3 2" xfId="1116"/>
    <cellStyle name="40% - Accent3 6 2" xfId="1117"/>
    <cellStyle name="40% - Accent3 7 2" xfId="1118"/>
    <cellStyle name="40% - Accent3 8 2" xfId="1119"/>
    <cellStyle name="40% - Accent3 9 2" xfId="1120"/>
    <cellStyle name="40% - Accent4 10 2" xfId="1121"/>
    <cellStyle name="40% - Accent4 2 5 2" xfId="1122"/>
    <cellStyle name="40% - Accent4 2 2 3 2" xfId="1123"/>
    <cellStyle name="40% - Accent4 2 3 2 2" xfId="1124"/>
    <cellStyle name="40% - Accent4 3 2 3 2" xfId="1125"/>
    <cellStyle name="40% - Accent4 3 3 2 2" xfId="1126"/>
    <cellStyle name="40% - Accent4 4 2 2" xfId="1127"/>
    <cellStyle name="40% - Accent4 5 3 2" xfId="1128"/>
    <cellStyle name="40% - Accent4 6 2" xfId="1129"/>
    <cellStyle name="40% - Accent4 7 2" xfId="1130"/>
    <cellStyle name="40% - Accent4 8 2" xfId="1131"/>
    <cellStyle name="40% - Accent4 9 2" xfId="1132"/>
    <cellStyle name="40% - Accent5 10 2" xfId="1133"/>
    <cellStyle name="40% - Accent5 2 5 2" xfId="1134"/>
    <cellStyle name="40% - Accent5 2 2 3 2" xfId="1135"/>
    <cellStyle name="40% - Accent5 2 3 2 2" xfId="1136"/>
    <cellStyle name="40% - Accent5 3 2 3 2" xfId="1137"/>
    <cellStyle name="40% - Accent5 3 3 2 2" xfId="1138"/>
    <cellStyle name="40% - Accent5 4 2 2" xfId="1139"/>
    <cellStyle name="40% - Accent5 5 3 2" xfId="1140"/>
    <cellStyle name="40% - Accent5 6 2" xfId="1141"/>
    <cellStyle name="40% - Accent5 7 2" xfId="1142"/>
    <cellStyle name="40% - Accent5 8 2" xfId="1143"/>
    <cellStyle name="40% - Accent5 9 2" xfId="1144"/>
    <cellStyle name="40% - Accent6 10 2" xfId="1145"/>
    <cellStyle name="40% - Accent6 2 5 2" xfId="1146"/>
    <cellStyle name="40% - Accent6 2 2 3 2" xfId="1147"/>
    <cellStyle name="40% - Accent6 2 3 2 2" xfId="1148"/>
    <cellStyle name="40% - Accent6 3 2 3 2" xfId="1149"/>
    <cellStyle name="40% - Accent6 3 3 2 2" xfId="1150"/>
    <cellStyle name="40% - Accent6 4 2 2" xfId="1151"/>
    <cellStyle name="40% - Accent6 5 3 2" xfId="1152"/>
    <cellStyle name="40% - Accent6 6 2" xfId="1153"/>
    <cellStyle name="40% - Accent6 7 2" xfId="1154"/>
    <cellStyle name="40% - Accent6 8 2" xfId="1155"/>
    <cellStyle name="40% - Accent6 9 2" xfId="1156"/>
    <cellStyle name="Comma 10 2" xfId="1157"/>
    <cellStyle name="Comma 2 5 2" xfId="1158"/>
    <cellStyle name="Comma 2 2 3 2" xfId="1159"/>
    <cellStyle name="Comma 2 3 2 2" xfId="1160"/>
    <cellStyle name="Comma 3 5 2" xfId="1161"/>
    <cellStyle name="Comma 3 2 3 2" xfId="1162"/>
    <cellStyle name="Comma 3 3 2 2" xfId="1163"/>
    <cellStyle name="Comma 4 2 2" xfId="1164"/>
    <cellStyle name="Comma 5 2 2" xfId="1165"/>
    <cellStyle name="Comma 6 2" xfId="1166"/>
    <cellStyle name="Comma 7 2" xfId="1167"/>
    <cellStyle name="Comma 8 2" xfId="1168"/>
    <cellStyle name="Comma 9 2" xfId="1169"/>
    <cellStyle name="Normal 10 5 2" xfId="1170"/>
    <cellStyle name="Normal 11 5 2" xfId="1171"/>
    <cellStyle name="Normal 2 3 3 2" xfId="1172"/>
    <cellStyle name="Normal 2 4 2 2" xfId="1173"/>
    <cellStyle name="Normal 2 5 2 2" xfId="1174"/>
    <cellStyle name="Normal 3 5 2" xfId="1175"/>
    <cellStyle name="Normal 3 2 3 2" xfId="1176"/>
    <cellStyle name="Normal 3 3 2 2" xfId="1177"/>
    <cellStyle name="Normal 4 5 2" xfId="1178"/>
    <cellStyle name="Normal 4 2 3 2" xfId="1179"/>
    <cellStyle name="Normal 4 3 2 2" xfId="1180"/>
    <cellStyle name="Normal 5 2 3 2" xfId="1181"/>
    <cellStyle name="Normal 5 3 2 2" xfId="1182"/>
    <cellStyle name="Normal 6 5 2" xfId="1183"/>
    <cellStyle name="Normal 7 5 2" xfId="1184"/>
    <cellStyle name="Normal 8 5 2" xfId="1185"/>
    <cellStyle name="Normal 9 5 2" xfId="1186"/>
    <cellStyle name="Note 10 2" xfId="1187"/>
    <cellStyle name="Note 2 5 2" xfId="1188"/>
    <cellStyle name="Note 2 2 3 2" xfId="1189"/>
    <cellStyle name="Note 2 3 2 2" xfId="1190"/>
    <cellStyle name="Note 3 2 3 2" xfId="1191"/>
    <cellStyle name="Note 3 3 2 2" xfId="1192"/>
    <cellStyle name="Note 4 2 2" xfId="1193"/>
    <cellStyle name="Note 5 3 2" xfId="1194"/>
    <cellStyle name="Note 6 2" xfId="1195"/>
    <cellStyle name="Note 7 2" xfId="1196"/>
    <cellStyle name="Note 8 2" xfId="1197"/>
    <cellStyle name="Note 9 2" xfId="1198"/>
    <cellStyle name="Normal 13 5 2" xfId="1199"/>
    <cellStyle name="Normal 14 5 2" xfId="1200"/>
    <cellStyle name="Normal 16 4 2" xfId="1201"/>
    <cellStyle name="Normal 17 3 2" xfId="1202"/>
    <cellStyle name="Note 12 2" xfId="1203"/>
    <cellStyle name="Percent 3 2" xfId="1204"/>
    <cellStyle name="Normal 27 2" xfId="1205"/>
    <cellStyle name="Normal 28" xfId="1206"/>
    <cellStyle name="Normal 29" xfId="1207"/>
    <cellStyle name="Normal 31" xfId="1208"/>
    <cellStyle name="Normal 30" xfId="1209"/>
    <cellStyle name="Normal 2 9" xfId="1210"/>
    <cellStyle name="Normal 3 7" xfId="1211"/>
    <cellStyle name="Comma 2 7" xfId="1212"/>
    <cellStyle name="Normal 4 7" xfId="1213"/>
    <cellStyle name="Note 2 7" xfId="1214"/>
    <cellStyle name="20% - Accent1 2 7" xfId="1215"/>
    <cellStyle name="40% - Accent1 2 7" xfId="1216"/>
    <cellStyle name="20% - Accent2 2 7" xfId="1217"/>
    <cellStyle name="40% - Accent2 2 7" xfId="1218"/>
    <cellStyle name="20% - Accent3 2 7" xfId="1219"/>
    <cellStyle name="40% - Accent3 2 7" xfId="1220"/>
    <cellStyle name="20% - Accent4 2 7" xfId="1221"/>
    <cellStyle name="40% - Accent4 2 7" xfId="1222"/>
    <cellStyle name="20% - Accent5 2 7" xfId="1223"/>
    <cellStyle name="40% - Accent5 2 7" xfId="1224"/>
    <cellStyle name="20% - Accent6 2 7" xfId="1225"/>
    <cellStyle name="40% - Accent6 2 7" xfId="1226"/>
    <cellStyle name="Comma 3 7" xfId="1227"/>
    <cellStyle name="Normal 5 7" xfId="1228"/>
    <cellStyle name="Note 3 7" xfId="1229"/>
    <cellStyle name="20% - Accent1 3 7" xfId="1230"/>
    <cellStyle name="40% - Accent1 3 7" xfId="1231"/>
    <cellStyle name="20% - Accent2 3 7" xfId="1232"/>
    <cellStyle name="40% - Accent2 3 7" xfId="1233"/>
    <cellStyle name="20% - Accent3 3 7" xfId="1234"/>
    <cellStyle name="40% - Accent3 3 7" xfId="1235"/>
    <cellStyle name="20% - Accent4 3 7" xfId="1236"/>
    <cellStyle name="40% - Accent4 3 7" xfId="1237"/>
    <cellStyle name="20% - Accent5 3 7" xfId="1238"/>
    <cellStyle name="40% - Accent5 3 7" xfId="1239"/>
    <cellStyle name="20% - Accent6 3 7" xfId="1240"/>
    <cellStyle name="40% - Accent6 3 7" xfId="1241"/>
    <cellStyle name="Normal 6 7" xfId="1242"/>
    <cellStyle name="Normal 7 7" xfId="1243"/>
    <cellStyle name="Normal 8 7" xfId="1244"/>
    <cellStyle name="Normal 9 7" xfId="1245"/>
    <cellStyle name="Normal 10 7" xfId="1246"/>
    <cellStyle name="Normal 11 7" xfId="1247"/>
    <cellStyle name="Normal 12 7" xfId="1248"/>
    <cellStyle name="Normal 13 7" xfId="1249"/>
    <cellStyle name="Normal 2 4 4" xfId="1250"/>
    <cellStyle name="Normal 3 3 4" xfId="1251"/>
    <cellStyle name="Comma 2 3 4" xfId="1252"/>
    <cellStyle name="Normal 4 3 4" xfId="1253"/>
    <cellStyle name="Note 2 3 4" xfId="1254"/>
    <cellStyle name="20% - Accent1 2 3 4" xfId="1255"/>
    <cellStyle name="40% - Accent1 2 3 4" xfId="1256"/>
    <cellStyle name="20% - Accent2 2 3 4" xfId="1257"/>
    <cellStyle name="40% - Accent2 2 3 4" xfId="1258"/>
    <cellStyle name="20% - Accent3 2 3 4" xfId="1259"/>
    <cellStyle name="40% - Accent3 2 3 4" xfId="1260"/>
    <cellStyle name="20% - Accent4 2 3 4" xfId="1261"/>
    <cellStyle name="40% - Accent4 2 3 4" xfId="1262"/>
    <cellStyle name="20% - Accent5 2 3 4" xfId="1263"/>
    <cellStyle name="40% - Accent5 2 3 4" xfId="1264"/>
    <cellStyle name="20% - Accent6 2 3 4" xfId="1265"/>
    <cellStyle name="40% - Accent6 2 3 4" xfId="1266"/>
    <cellStyle name="Comma 3 3 4" xfId="1267"/>
    <cellStyle name="Normal 5 3 4" xfId="1268"/>
    <cellStyle name="Note 3 3 4" xfId="1269"/>
    <cellStyle name="20% - Accent1 3 3 4" xfId="1270"/>
    <cellStyle name="40% - Accent1 3 3 4" xfId="1271"/>
    <cellStyle name="20% - Accent2 3 3 4" xfId="1272"/>
    <cellStyle name="40% - Accent2 3 3 4" xfId="1273"/>
    <cellStyle name="20% - Accent3 3 3 4" xfId="1274"/>
    <cellStyle name="40% - Accent3 3 3 4" xfId="1275"/>
    <cellStyle name="20% - Accent4 3 3 4" xfId="1276"/>
    <cellStyle name="40% - Accent4 3 3 4" xfId="1277"/>
    <cellStyle name="20% - Accent5 3 3 4" xfId="1278"/>
    <cellStyle name="40% - Accent5 3 3 4" xfId="1279"/>
    <cellStyle name="20% - Accent6 3 3 4" xfId="1280"/>
    <cellStyle name="40% - Accent6 3 3 4" xfId="1281"/>
    <cellStyle name="Normal 6 3 3" xfId="1282"/>
    <cellStyle name="Normal 7 3 3" xfId="1283"/>
    <cellStyle name="Normal 8 3 3" xfId="1284"/>
    <cellStyle name="Normal 9 3 3" xfId="1285"/>
    <cellStyle name="Normal 10 3 3" xfId="1286"/>
    <cellStyle name="Normal 11 3 3" xfId="1287"/>
    <cellStyle name="Normal 12 3 3" xfId="1288"/>
    <cellStyle name="Normal 13 3 3" xfId="1289"/>
    <cellStyle name="Normal 14 3 3" xfId="1290"/>
    <cellStyle name="Normal 15 6" xfId="1291"/>
    <cellStyle name="Normal 16 6" xfId="1292"/>
    <cellStyle name="Normal 17 5" xfId="1293"/>
    <cellStyle name="Normal 18 4" xfId="1294"/>
    <cellStyle name="Percent 2 4" xfId="1295"/>
    <cellStyle name="Note 5 5" xfId="1296"/>
    <cellStyle name="20% - Accent1 5 5" xfId="1297"/>
    <cellStyle name="40% - Accent1 5 5" xfId="1298"/>
    <cellStyle name="20% - Accent2 5 5" xfId="1299"/>
    <cellStyle name="40% - Accent2 5 5" xfId="1300"/>
    <cellStyle name="20% - Accent3 5 5" xfId="1301"/>
    <cellStyle name="40% - Accent3 5 5" xfId="1302"/>
    <cellStyle name="20% - Accent4 5 5" xfId="1303"/>
    <cellStyle name="40% - Accent4 5 5" xfId="1304"/>
    <cellStyle name="20% - Accent5 5 5" xfId="1305"/>
    <cellStyle name="40% - Accent5 5 5" xfId="1306"/>
    <cellStyle name="20% - Accent6 5 5" xfId="1307"/>
    <cellStyle name="40% - Accent6 5 5" xfId="1308"/>
    <cellStyle name="Normal 2 3 5" xfId="1309"/>
    <cellStyle name="Normal 3 2 5" xfId="1310"/>
    <cellStyle name="Comma 2 2 5" xfId="1311"/>
    <cellStyle name="Normal 4 2 5" xfId="1312"/>
    <cellStyle name="Note 2 2 5" xfId="1313"/>
    <cellStyle name="20% - Accent1 2 2 5" xfId="1314"/>
    <cellStyle name="40% - Accent1 2 2 5" xfId="1315"/>
    <cellStyle name="20% - Accent2 2 2 5" xfId="1316"/>
    <cellStyle name="40% - Accent2 2 2 5" xfId="1317"/>
    <cellStyle name="20% - Accent3 2 2 5" xfId="1318"/>
    <cellStyle name="40% - Accent3 2 2 5" xfId="1319"/>
    <cellStyle name="20% - Accent4 2 2 5" xfId="1320"/>
    <cellStyle name="40% - Accent4 2 2 5" xfId="1321"/>
    <cellStyle name="20% - Accent5 2 2 5" xfId="1322"/>
    <cellStyle name="40% - Accent5 2 2 5" xfId="1323"/>
    <cellStyle name="20% - Accent6 2 2 5" xfId="1324"/>
    <cellStyle name="40% - Accent6 2 2 5" xfId="1325"/>
    <cellStyle name="Comma 3 2 5" xfId="1326"/>
    <cellStyle name="Normal 5 2 5" xfId="1327"/>
    <cellStyle name="Note 3 2 5" xfId="1328"/>
    <cellStyle name="20% - Accent1 3 2 5" xfId="1329"/>
    <cellStyle name="40% - Accent1 3 2 5" xfId="1330"/>
    <cellStyle name="20% - Accent2 3 2 5" xfId="1331"/>
    <cellStyle name="40% - Accent2 3 2 5" xfId="1332"/>
    <cellStyle name="20% - Accent3 3 2 5" xfId="1333"/>
    <cellStyle name="40% - Accent3 3 2 5" xfId="1334"/>
    <cellStyle name="20% - Accent4 3 2 5" xfId="1335"/>
    <cellStyle name="40% - Accent4 3 2 5" xfId="1336"/>
    <cellStyle name="20% - Accent5 3 2 5" xfId="1337"/>
    <cellStyle name="40% - Accent5 3 2 5" xfId="1338"/>
    <cellStyle name="20% - Accent6 3 2 5" xfId="1339"/>
    <cellStyle name="40% - Accent6 3 2 5" xfId="1340"/>
    <cellStyle name="Normal 6 2 4" xfId="1341"/>
    <cellStyle name="Normal 7 2 4" xfId="1342"/>
    <cellStyle name="Normal 8 2 4" xfId="1343"/>
    <cellStyle name="Normal 9 2 4" xfId="1344"/>
    <cellStyle name="Normal 10 2 4" xfId="1345"/>
    <cellStyle name="Normal 11 2 4" xfId="1346"/>
    <cellStyle name="Normal 12 2 4" xfId="1347"/>
    <cellStyle name="Normal 13 2 4" xfId="1348"/>
    <cellStyle name="Normal 14 2 4" xfId="1349"/>
    <cellStyle name="Normal 15 2 4" xfId="1350"/>
    <cellStyle name="Normal 19 4" xfId="1351"/>
    <cellStyle name="Normal 20 4" xfId="1352"/>
    <cellStyle name="Normal 21 4" xfId="1353"/>
    <cellStyle name="Normal 22 4" xfId="1354"/>
    <cellStyle name="Normal 23 4" xfId="1355"/>
    <cellStyle name="Normal 24 4" xfId="1356"/>
    <cellStyle name="Normal 25 4" xfId="1357"/>
    <cellStyle name="Normal 2 5 4" xfId="1358"/>
    <cellStyle name="Normal 3 4 3" xfId="1359"/>
    <cellStyle name="Comma 2 4 3" xfId="1360"/>
    <cellStyle name="Normal 4 4 3" xfId="1361"/>
    <cellStyle name="Note 2 4 3" xfId="1362"/>
    <cellStyle name="20% - Accent1 2 4 3" xfId="1363"/>
    <cellStyle name="40% - Accent1 2 4 3" xfId="1364"/>
    <cellStyle name="20% - Accent2 2 4 3" xfId="1365"/>
    <cellStyle name="40% - Accent2 2 4 3" xfId="1366"/>
    <cellStyle name="20% - Accent3 2 4 3" xfId="1367"/>
    <cellStyle name="40% - Accent3 2 4 3" xfId="1368"/>
    <cellStyle name="20% - Accent4 2 4 3" xfId="1369"/>
    <cellStyle name="40% - Accent4 2 4 3" xfId="1370"/>
    <cellStyle name="20% - Accent5 2 4 3" xfId="1371"/>
    <cellStyle name="40% - Accent5 2 4 3" xfId="1372"/>
    <cellStyle name="20% - Accent6 2 4 3" xfId="1373"/>
    <cellStyle name="40% - Accent6 2 4 3" xfId="1374"/>
    <cellStyle name="Comma 3 4 3" xfId="1375"/>
    <cellStyle name="Normal 5 4 3" xfId="1376"/>
    <cellStyle name="Note 3 4 3" xfId="1377"/>
    <cellStyle name="20% - Accent1 3 4 3" xfId="1378"/>
    <cellStyle name="40% - Accent1 3 4 3" xfId="1379"/>
    <cellStyle name="20% - Accent2 3 4 3" xfId="1380"/>
    <cellStyle name="40% - Accent2 3 4 3" xfId="1381"/>
    <cellStyle name="20% - Accent3 3 4 3" xfId="1382"/>
    <cellStyle name="40% - Accent3 3 4 3" xfId="1383"/>
    <cellStyle name="20% - Accent4 3 4 3" xfId="1384"/>
    <cellStyle name="40% - Accent4 3 4 3" xfId="1385"/>
    <cellStyle name="20% - Accent5 3 4 3" xfId="1386"/>
    <cellStyle name="40% - Accent5 3 4 3" xfId="1387"/>
    <cellStyle name="20% - Accent6 3 4 3" xfId="1388"/>
    <cellStyle name="40% - Accent6 3 4 3" xfId="1389"/>
    <cellStyle name="Normal 6 4 3" xfId="1390"/>
    <cellStyle name="Normal 7 4 3" xfId="1391"/>
    <cellStyle name="Normal 8 4 3" xfId="1392"/>
    <cellStyle name="Normal 9 4 3" xfId="1393"/>
    <cellStyle name="Normal 10 4 3" xfId="1394"/>
    <cellStyle name="Normal 11 4 3" xfId="1395"/>
    <cellStyle name="Normal 12 4 3" xfId="1396"/>
    <cellStyle name="Normal 13 4 3" xfId="1397"/>
    <cellStyle name="Normal 14 4 3" xfId="1398"/>
    <cellStyle name="Normal 15 3 3" xfId="1399"/>
    <cellStyle name="Normal 16 3 3" xfId="1400"/>
    <cellStyle name="Normal 17 2 3" xfId="1401"/>
    <cellStyle name="Normal 18 2 3" xfId="1402"/>
    <cellStyle name="Percent 2 2 3" xfId="1403"/>
    <cellStyle name="Note 5 2 3" xfId="1404"/>
    <cellStyle name="20% - Accent1 5 2 3" xfId="1405"/>
    <cellStyle name="40% - Accent1 5 2 3" xfId="1406"/>
    <cellStyle name="20% - Accent2 5 2 3" xfId="1407"/>
    <cellStyle name="40% - Accent2 5 2 3" xfId="1408"/>
    <cellStyle name="20% - Accent3 5 2 3" xfId="1409"/>
    <cellStyle name="40% - Accent3 5 2 3" xfId="1410"/>
    <cellStyle name="20% - Accent4 5 2 3" xfId="1411"/>
    <cellStyle name="40% - Accent4 5 2 3" xfId="1412"/>
    <cellStyle name="20% - Accent5 5 2 3" xfId="1413"/>
    <cellStyle name="40% - Accent5 5 2 3" xfId="1414"/>
    <cellStyle name="20% - Accent6 5 2 3" xfId="1415"/>
    <cellStyle name="40% - Accent6 5 2 3" xfId="1416"/>
    <cellStyle name="Normal 2 3 2 3" xfId="1417"/>
    <cellStyle name="Normal 3 2 2 3" xfId="1418"/>
    <cellStyle name="Comma 2 2 2 3" xfId="1419"/>
    <cellStyle name="Normal 4 2 2 3" xfId="1420"/>
    <cellStyle name="Note 2 2 2 3" xfId="1421"/>
    <cellStyle name="20% - Accent1 2 2 2 3" xfId="1422"/>
    <cellStyle name="40% - Accent1 2 2 2 3" xfId="1423"/>
    <cellStyle name="20% - Accent2 2 2 2 3" xfId="1424"/>
    <cellStyle name="40% - Accent2 2 2 2 3" xfId="1425"/>
    <cellStyle name="20% - Accent3 2 2 2 3" xfId="1426"/>
    <cellStyle name="40% - Accent3 2 2 2 3" xfId="1427"/>
    <cellStyle name="20% - Accent4 2 2 2 3" xfId="1428"/>
    <cellStyle name="40% - Accent4 2 2 2 3" xfId="1429"/>
    <cellStyle name="20% - Accent5 2 2 2 3" xfId="1430"/>
    <cellStyle name="40% - Accent5 2 2 2 3" xfId="1431"/>
    <cellStyle name="20% - Accent6 2 2 2 3" xfId="1432"/>
    <cellStyle name="40% - Accent6 2 2 2 3" xfId="1433"/>
    <cellStyle name="Comma 3 2 2 3" xfId="1434"/>
    <cellStyle name="Normal 5 2 2 3" xfId="1435"/>
    <cellStyle name="Note 3 2 2 3" xfId="1436"/>
    <cellStyle name="20% - Accent1 3 2 2 3" xfId="1437"/>
    <cellStyle name="40% - Accent1 3 2 2 3" xfId="1438"/>
    <cellStyle name="20% - Accent2 3 2 2 3" xfId="1439"/>
    <cellStyle name="40% - Accent2 3 2 2 3" xfId="1440"/>
    <cellStyle name="20% - Accent3 3 2 2 3" xfId="1441"/>
    <cellStyle name="40% - Accent3 3 2 2 3" xfId="1442"/>
    <cellStyle name="20% - Accent4 3 2 2 3" xfId="1443"/>
    <cellStyle name="40% - Accent4 3 2 2 3" xfId="1444"/>
    <cellStyle name="20% - Accent5 3 2 2 3" xfId="1445"/>
    <cellStyle name="40% - Accent5 3 2 2 3" xfId="1446"/>
    <cellStyle name="20% - Accent6 3 2 2 3" xfId="1447"/>
    <cellStyle name="40% - Accent6 3 2 2 3" xfId="1448"/>
    <cellStyle name="Normal 6 2 2 3" xfId="1449"/>
    <cellStyle name="Normal 7 2 2 3" xfId="1450"/>
    <cellStyle name="Normal 8 2 2 3" xfId="1451"/>
    <cellStyle name="Normal 9 2 2 3" xfId="1452"/>
    <cellStyle name="Normal 10 2 2 3" xfId="1453"/>
    <cellStyle name="Normal 11 2 2 3" xfId="1454"/>
    <cellStyle name="Normal 12 2 2 3" xfId="1455"/>
    <cellStyle name="Normal 13 2 2 3" xfId="1456"/>
    <cellStyle name="Normal 14 2 2 3" xfId="1457"/>
    <cellStyle name="Normal 15 2 2 3" xfId="1458"/>
    <cellStyle name="Normal 19 2 3" xfId="1459"/>
    <cellStyle name="Normal 20 2 3" xfId="1460"/>
    <cellStyle name="Normal 21 2 3" xfId="1461"/>
    <cellStyle name="Normal 22 2 3" xfId="1462"/>
    <cellStyle name="Normal 23 2 3" xfId="1463"/>
    <cellStyle name="Normal 24 2 3" xfId="1464"/>
    <cellStyle name="Normal 25 2 3" xfId="1465"/>
    <cellStyle name="20% - Accent1 13" xfId="1466"/>
    <cellStyle name="40% - Accent1 13" xfId="1467"/>
    <cellStyle name="20% - Accent2 13" xfId="1468"/>
    <cellStyle name="40% - Accent2 13" xfId="1469"/>
    <cellStyle name="20% - Accent3 13" xfId="1470"/>
    <cellStyle name="40% - Accent3 13" xfId="1471"/>
    <cellStyle name="20% - Accent4 13" xfId="1472"/>
    <cellStyle name="40% - Accent4 13" xfId="1473"/>
    <cellStyle name="20% - Accent5 13" xfId="1474"/>
    <cellStyle name="40% - Accent5 13" xfId="1475"/>
    <cellStyle name="20% - Accent6 13" xfId="1476"/>
    <cellStyle name="40% - Accent6 13" xfId="1477"/>
    <cellStyle name="Normal 26 3" xfId="1478"/>
    <cellStyle name="Normal 15 4 3" xfId="1479"/>
    <cellStyle name="20% - Accent1 10 3" xfId="1480"/>
    <cellStyle name="20% - Accent1 2 5 3" xfId="1481"/>
    <cellStyle name="20% - Accent1 2 2 3 3" xfId="1482"/>
    <cellStyle name="20% - Accent1 2 3 2 3" xfId="1483"/>
    <cellStyle name="20% - Accent1 3 2 3 3" xfId="1484"/>
    <cellStyle name="20% - Accent1 3 3 2 3" xfId="1485"/>
    <cellStyle name="20% - Accent1 4 2 3" xfId="1486"/>
    <cellStyle name="20% - Accent1 5 3 3" xfId="1487"/>
    <cellStyle name="20% - Accent1 6 3" xfId="1488"/>
    <cellStyle name="20% - Accent1 7 3" xfId="1489"/>
    <cellStyle name="20% - Accent1 8 3" xfId="1490"/>
    <cellStyle name="20% - Accent1 9 3" xfId="1491"/>
    <cellStyle name="20% - Accent2 10 3" xfId="1492"/>
    <cellStyle name="20% - Accent2 2 5 3" xfId="1493"/>
    <cellStyle name="20% - Accent2 2 2 3 3" xfId="1494"/>
    <cellStyle name="20% - Accent2 2 3 2 3" xfId="1495"/>
    <cellStyle name="20% - Accent2 3 2 3 3" xfId="1496"/>
    <cellStyle name="20% - Accent2 3 3 2 3" xfId="1497"/>
    <cellStyle name="20% - Accent2 4 2 3" xfId="1498"/>
    <cellStyle name="20% - Accent2 5 3 3" xfId="1499"/>
    <cellStyle name="20% - Accent2 6 3" xfId="1500"/>
    <cellStyle name="20% - Accent2 7 3" xfId="1501"/>
    <cellStyle name="20% - Accent2 8 3" xfId="1502"/>
    <cellStyle name="20% - Accent2 9 3" xfId="1503"/>
    <cellStyle name="20% - Accent3 10 3" xfId="1504"/>
    <cellStyle name="20% - Accent3 2 5 3" xfId="1505"/>
    <cellStyle name="20% - Accent3 2 2 3 3" xfId="1506"/>
    <cellStyle name="20% - Accent3 2 3 2 3" xfId="1507"/>
    <cellStyle name="20% - Accent3 3 2 3 3" xfId="1508"/>
    <cellStyle name="20% - Accent3 3 3 2 3" xfId="1509"/>
    <cellStyle name="20% - Accent3 4 2 3" xfId="1510"/>
    <cellStyle name="20% - Accent3 5 3 3" xfId="1511"/>
    <cellStyle name="20% - Accent3 6 3" xfId="1512"/>
    <cellStyle name="20% - Accent3 7 3" xfId="1513"/>
    <cellStyle name="20% - Accent3 8 3" xfId="1514"/>
    <cellStyle name="20% - Accent3 9 3" xfId="1515"/>
    <cellStyle name="20% - Accent4 10 3" xfId="1516"/>
    <cellStyle name="20% - Accent4 2 5 3" xfId="1517"/>
    <cellStyle name="20% - Accent4 2 2 3 3" xfId="1518"/>
    <cellStyle name="20% - Accent4 2 3 2 3" xfId="1519"/>
    <cellStyle name="20% - Accent4 3 2 3 3" xfId="1520"/>
    <cellStyle name="20% - Accent4 3 3 2 3" xfId="1521"/>
    <cellStyle name="20% - Accent4 4 2 3" xfId="1522"/>
    <cellStyle name="20% - Accent4 5 3 3" xfId="1523"/>
    <cellStyle name="20% - Accent4 6 3" xfId="1524"/>
    <cellStyle name="20% - Accent4 7 3" xfId="1525"/>
    <cellStyle name="20% - Accent4 8 3" xfId="1526"/>
    <cellStyle name="20% - Accent4 9 3" xfId="1527"/>
    <cellStyle name="20% - Accent5 10 3" xfId="1528"/>
    <cellStyle name="20% - Accent5 2 5 3" xfId="1529"/>
    <cellStyle name="20% - Accent5 2 2 3 3" xfId="1530"/>
    <cellStyle name="20% - Accent5 2 3 2 3" xfId="1531"/>
    <cellStyle name="20% - Accent5 3 2 3 3" xfId="1532"/>
    <cellStyle name="20% - Accent5 3 3 2 3" xfId="1533"/>
    <cellStyle name="20% - Accent5 4 2 3" xfId="1534"/>
    <cellStyle name="20% - Accent5 5 3 3" xfId="1535"/>
    <cellStyle name="20% - Accent5 6 3" xfId="1536"/>
    <cellStyle name="20% - Accent5 7 3" xfId="1537"/>
    <cellStyle name="20% - Accent5 8 3" xfId="1538"/>
    <cellStyle name="20% - Accent5 9 3" xfId="1539"/>
    <cellStyle name="20% - Accent6 10 3" xfId="1540"/>
    <cellStyle name="20% - Accent6 2 5 3" xfId="1541"/>
    <cellStyle name="20% - Accent6 2 2 3 3" xfId="1542"/>
    <cellStyle name="20% - Accent6 2 3 2 3" xfId="1543"/>
    <cellStyle name="20% - Accent6 3 2 3 3" xfId="1544"/>
    <cellStyle name="20% - Accent6 3 3 2 3" xfId="1545"/>
    <cellStyle name="20% - Accent6 4 2 3" xfId="1546"/>
    <cellStyle name="20% - Accent6 5 3 3" xfId="1547"/>
    <cellStyle name="20% - Accent6 6 3" xfId="1548"/>
    <cellStyle name="20% - Accent6 7 3" xfId="1549"/>
    <cellStyle name="20% - Accent6 8 3" xfId="1550"/>
    <cellStyle name="20% - Accent6 9 3" xfId="1551"/>
    <cellStyle name="40% - Accent1 10 3" xfId="1552"/>
    <cellStyle name="40% - Accent1 2 5 3" xfId="1553"/>
    <cellStyle name="40% - Accent1 2 2 3 3" xfId="1554"/>
    <cellStyle name="40% - Accent1 2 3 2 3" xfId="1555"/>
    <cellStyle name="40% - Accent1 3 2 3 3" xfId="1556"/>
    <cellStyle name="40% - Accent1 3 3 2 3" xfId="1557"/>
    <cellStyle name="40% - Accent1 4 2 3" xfId="1558"/>
    <cellStyle name="40% - Accent1 5 3 3" xfId="1559"/>
    <cellStyle name="40% - Accent1 6 3" xfId="1560"/>
    <cellStyle name="40% - Accent1 7 3" xfId="1561"/>
    <cellStyle name="40% - Accent1 8 3" xfId="1562"/>
    <cellStyle name="40% - Accent1 9 3" xfId="1563"/>
    <cellStyle name="40% - Accent2 10 3" xfId="1564"/>
    <cellStyle name="40% - Accent2 2 5 3" xfId="1565"/>
    <cellStyle name="40% - Accent2 2 2 3 3" xfId="1566"/>
    <cellStyle name="40% - Accent2 2 3 2 3" xfId="1567"/>
    <cellStyle name="40% - Accent2 3 2 3 3" xfId="1568"/>
    <cellStyle name="40% - Accent2 3 3 2 3" xfId="1569"/>
    <cellStyle name="40% - Accent2 4 2 3" xfId="1570"/>
    <cellStyle name="40% - Accent2 5 3 3" xfId="1571"/>
    <cellStyle name="40% - Accent2 6 3" xfId="1572"/>
    <cellStyle name="40% - Accent2 7 3" xfId="1573"/>
    <cellStyle name="40% - Accent2 8 3" xfId="1574"/>
    <cellStyle name="40% - Accent2 9 3" xfId="1575"/>
    <cellStyle name="40% - Accent3 10 3" xfId="1576"/>
    <cellStyle name="40% - Accent3 2 5 3" xfId="1577"/>
    <cellStyle name="40% - Accent3 2 2 3 3" xfId="1578"/>
    <cellStyle name="40% - Accent3 2 3 2 3" xfId="1579"/>
    <cellStyle name="40% - Accent3 3 2 3 3" xfId="1580"/>
    <cellStyle name="40% - Accent3 3 3 2 3" xfId="1581"/>
    <cellStyle name="40% - Accent3 4 2 3" xfId="1582"/>
    <cellStyle name="40% - Accent3 5 3 3" xfId="1583"/>
    <cellStyle name="40% - Accent3 6 3" xfId="1584"/>
    <cellStyle name="40% - Accent3 7 3" xfId="1585"/>
    <cellStyle name="40% - Accent3 8 3" xfId="1586"/>
    <cellStyle name="40% - Accent3 9 3" xfId="1587"/>
    <cellStyle name="40% - Accent4 10 3" xfId="1588"/>
    <cellStyle name="40% - Accent4 2 5 3" xfId="1589"/>
    <cellStyle name="40% - Accent4 2 2 3 3" xfId="1590"/>
    <cellStyle name="40% - Accent4 2 3 2 3" xfId="1591"/>
    <cellStyle name="40% - Accent4 3 2 3 3" xfId="1592"/>
    <cellStyle name="40% - Accent4 3 3 2 3" xfId="1593"/>
    <cellStyle name="40% - Accent4 4 2 3" xfId="1594"/>
    <cellStyle name="40% - Accent4 5 3 3" xfId="1595"/>
    <cellStyle name="40% - Accent4 6 3" xfId="1596"/>
    <cellStyle name="40% - Accent4 7 3" xfId="1597"/>
    <cellStyle name="40% - Accent4 8 3" xfId="1598"/>
    <cellStyle name="40% - Accent4 9 3" xfId="1599"/>
    <cellStyle name="40% - Accent5 10 3" xfId="1600"/>
    <cellStyle name="40% - Accent5 2 5 3" xfId="1601"/>
    <cellStyle name="40% - Accent5 2 2 3 3" xfId="1602"/>
    <cellStyle name="40% - Accent5 2 3 2 3" xfId="1603"/>
    <cellStyle name="40% - Accent5 3 2 3 3" xfId="1604"/>
    <cellStyle name="40% - Accent5 3 3 2 3" xfId="1605"/>
    <cellStyle name="40% - Accent5 4 2 3" xfId="1606"/>
    <cellStyle name="40% - Accent5 5 3 3" xfId="1607"/>
    <cellStyle name="40% - Accent5 6 3" xfId="1608"/>
    <cellStyle name="40% - Accent5 7 3" xfId="1609"/>
    <cellStyle name="40% - Accent5 8 3" xfId="1610"/>
    <cellStyle name="40% - Accent5 9 3" xfId="1611"/>
    <cellStyle name="40% - Accent6 10 3" xfId="1612"/>
    <cellStyle name="40% - Accent6 2 5 3" xfId="1613"/>
    <cellStyle name="40% - Accent6 2 2 3 3" xfId="1614"/>
    <cellStyle name="40% - Accent6 2 3 2 3" xfId="1615"/>
    <cellStyle name="40% - Accent6 3 2 3 3" xfId="1616"/>
    <cellStyle name="40% - Accent6 3 3 2 3" xfId="1617"/>
    <cellStyle name="40% - Accent6 4 2 3" xfId="1618"/>
    <cellStyle name="40% - Accent6 5 3 3" xfId="1619"/>
    <cellStyle name="40% - Accent6 6 3" xfId="1620"/>
    <cellStyle name="40% - Accent6 7 3" xfId="1621"/>
    <cellStyle name="40% - Accent6 8 3" xfId="1622"/>
    <cellStyle name="40% - Accent6 9 3" xfId="1623"/>
    <cellStyle name="Comma 10 3" xfId="1624"/>
    <cellStyle name="Comma 2 5 3" xfId="1625"/>
    <cellStyle name="Comma 2 2 3 3" xfId="1626"/>
    <cellStyle name="Comma 2 3 2 3" xfId="1627"/>
    <cellStyle name="Comma 3 5 3" xfId="1628"/>
    <cellStyle name="Comma 3 2 3 3" xfId="1629"/>
    <cellStyle name="Comma 3 3 2 3" xfId="1630"/>
    <cellStyle name="Comma 4 2 3" xfId="1631"/>
    <cellStyle name="Comma 5 2 3" xfId="1632"/>
    <cellStyle name="Comma 6 3" xfId="1633"/>
    <cellStyle name="Comma 7 3" xfId="1634"/>
    <cellStyle name="Comma 8 3" xfId="1635"/>
    <cellStyle name="Comma 9 3" xfId="1636"/>
    <cellStyle name="Normal 10 5 3" xfId="1637"/>
    <cellStyle name="Normal 11 5 3" xfId="1638"/>
    <cellStyle name="Normal 2 3 3 3" xfId="1639"/>
    <cellStyle name="Normal 2 4 2 3" xfId="1640"/>
    <cellStyle name="Normal 2 5 2 3" xfId="1641"/>
    <cellStyle name="Normal 3 5 3" xfId="1642"/>
    <cellStyle name="Normal 3 2 3 3" xfId="1643"/>
    <cellStyle name="Normal 3 3 2 3" xfId="1644"/>
    <cellStyle name="Normal 4 5 3" xfId="1645"/>
    <cellStyle name="Normal 4 2 3 3" xfId="1646"/>
    <cellStyle name="Normal 4 3 2 3" xfId="1647"/>
    <cellStyle name="Normal 5 2 3 3" xfId="1648"/>
    <cellStyle name="Normal 5 3 2 3" xfId="1649"/>
    <cellStyle name="Normal 6 5 3" xfId="1650"/>
    <cellStyle name="Normal 7 5 3" xfId="1651"/>
    <cellStyle name="Normal 8 5 3" xfId="1652"/>
    <cellStyle name="Normal 9 5 3" xfId="1653"/>
    <cellStyle name="Note 10 3" xfId="1654"/>
    <cellStyle name="Note 2 5 3" xfId="1655"/>
    <cellStyle name="Note 2 2 3 3" xfId="1656"/>
    <cellStyle name="Note 2 3 2 3" xfId="1657"/>
    <cellStyle name="Note 3 2 3 3" xfId="1658"/>
    <cellStyle name="Note 3 3 2 3" xfId="1659"/>
    <cellStyle name="Note 4 2 3" xfId="1660"/>
    <cellStyle name="Note 5 3 3" xfId="1661"/>
    <cellStyle name="Note 6 3" xfId="1662"/>
    <cellStyle name="Note 7 3" xfId="1663"/>
    <cellStyle name="Note 8 3" xfId="1664"/>
    <cellStyle name="Note 9 3" xfId="1665"/>
    <cellStyle name="Normal 13 5 3" xfId="1666"/>
    <cellStyle name="Normal 14 5 3" xfId="1667"/>
    <cellStyle name="Normal 16 4 3" xfId="1668"/>
    <cellStyle name="Normal 17 3 3" xfId="1669"/>
    <cellStyle name="Note 12 3" xfId="1670"/>
    <cellStyle name="Percent 3 3" xfId="1671"/>
    <cellStyle name="Normal 27 3" xfId="1672"/>
    <cellStyle name="Normal 2 8 2" xfId="1673"/>
    <cellStyle name="Normal 3 6 2" xfId="1674"/>
    <cellStyle name="Comma 2 6 2" xfId="1675"/>
    <cellStyle name="Normal 4 6 2" xfId="1676"/>
    <cellStyle name="Note 2 6 2" xfId="1677"/>
    <cellStyle name="20% - Accent1 2 6 2" xfId="1678"/>
    <cellStyle name="40% - Accent1 2 6 2" xfId="1679"/>
    <cellStyle name="20% - Accent2 2 6 2" xfId="1680"/>
    <cellStyle name="40% - Accent2 2 6 2" xfId="1681"/>
    <cellStyle name="20% - Accent3 2 6 2" xfId="1682"/>
    <cellStyle name="40% - Accent3 2 6 2" xfId="1683"/>
    <cellStyle name="20% - Accent4 2 6 2" xfId="1684"/>
    <cellStyle name="40% - Accent4 2 6 2" xfId="1685"/>
    <cellStyle name="20% - Accent5 2 6 2" xfId="1686"/>
    <cellStyle name="40% - Accent5 2 6 2" xfId="1687"/>
    <cellStyle name="20% - Accent6 2 6 2" xfId="1688"/>
    <cellStyle name="40% - Accent6 2 6 2" xfId="1689"/>
    <cellStyle name="Comma 3 6 2" xfId="1690"/>
    <cellStyle name="Normal 5 6 2" xfId="1691"/>
    <cellStyle name="Note 3 6 2" xfId="1692"/>
    <cellStyle name="20% - Accent1 3 6 2" xfId="1693"/>
    <cellStyle name="40% - Accent1 3 6 2" xfId="1694"/>
    <cellStyle name="20% - Accent2 3 6 2" xfId="1695"/>
    <cellStyle name="40% - Accent2 3 6 2" xfId="1696"/>
    <cellStyle name="20% - Accent3 3 6 2" xfId="1697"/>
    <cellStyle name="40% - Accent3 3 6 2" xfId="1698"/>
    <cellStyle name="20% - Accent4 3 6 2" xfId="1699"/>
    <cellStyle name="40% - Accent4 3 6 2" xfId="1700"/>
    <cellStyle name="20% - Accent5 3 6 2" xfId="1701"/>
    <cellStyle name="40% - Accent5 3 6 2" xfId="1702"/>
    <cellStyle name="20% - Accent6 3 6 2" xfId="1703"/>
    <cellStyle name="40% - Accent6 3 6 2" xfId="1704"/>
    <cellStyle name="Normal 6 6 2" xfId="1705"/>
    <cellStyle name="Normal 7 6 2" xfId="1706"/>
    <cellStyle name="Normal 8 6 2" xfId="1707"/>
    <cellStyle name="Normal 9 6 2" xfId="1708"/>
    <cellStyle name="Normal 10 6 2" xfId="1709"/>
    <cellStyle name="Normal 11 6 2" xfId="1710"/>
    <cellStyle name="Normal 12 6 2" xfId="1711"/>
    <cellStyle name="Normal 13 6 2" xfId="1712"/>
    <cellStyle name="Normal 2 4 3 2" xfId="1713"/>
    <cellStyle name="Normal 3 3 3 2" xfId="1714"/>
    <cellStyle name="Comma 2 3 3 2" xfId="1715"/>
    <cellStyle name="Normal 4 3 3 2" xfId="1716"/>
    <cellStyle name="Note 2 3 3 2" xfId="1717"/>
    <cellStyle name="20% - Accent1 2 3 3 2" xfId="1718"/>
    <cellStyle name="40% - Accent1 2 3 3 2" xfId="1719"/>
    <cellStyle name="20% - Accent2 2 3 3 2" xfId="1720"/>
    <cellStyle name="40% - Accent2 2 3 3 2" xfId="1721"/>
    <cellStyle name="20% - Accent3 2 3 3 2" xfId="1722"/>
    <cellStyle name="40% - Accent3 2 3 3 2" xfId="1723"/>
    <cellStyle name="20% - Accent4 2 3 3 2" xfId="1724"/>
    <cellStyle name="40% - Accent4 2 3 3 2" xfId="1725"/>
    <cellStyle name="20% - Accent5 2 3 3 2" xfId="1726"/>
    <cellStyle name="40% - Accent5 2 3 3 2" xfId="1727"/>
    <cellStyle name="20% - Accent6 2 3 3 2" xfId="1728"/>
    <cellStyle name="40% - Accent6 2 3 3 2" xfId="1729"/>
    <cellStyle name="Comma 3 3 3 2" xfId="1730"/>
    <cellStyle name="Normal 5 3 3 2" xfId="1731"/>
    <cellStyle name="Note 3 3 3 2" xfId="1732"/>
    <cellStyle name="20% - Accent1 3 3 3 2" xfId="1733"/>
    <cellStyle name="40% - Accent1 3 3 3 2" xfId="1734"/>
    <cellStyle name="20% - Accent2 3 3 3 2" xfId="1735"/>
    <cellStyle name="40% - Accent2 3 3 3 2" xfId="1736"/>
    <cellStyle name="20% - Accent3 3 3 3 2" xfId="1737"/>
    <cellStyle name="40% - Accent3 3 3 3 2" xfId="1738"/>
    <cellStyle name="20% - Accent4 3 3 3 2" xfId="1739"/>
    <cellStyle name="40% - Accent4 3 3 3 2" xfId="1740"/>
    <cellStyle name="20% - Accent5 3 3 3 2" xfId="1741"/>
    <cellStyle name="40% - Accent5 3 3 3 2" xfId="1742"/>
    <cellStyle name="20% - Accent6 3 3 3 2" xfId="1743"/>
    <cellStyle name="40% - Accent6 3 3 3 2" xfId="1744"/>
    <cellStyle name="Normal 6 3 2 2" xfId="1745"/>
    <cellStyle name="Normal 7 3 2 2" xfId="1746"/>
    <cellStyle name="Normal 8 3 2 2" xfId="1747"/>
    <cellStyle name="Normal 9 3 2 2" xfId="1748"/>
    <cellStyle name="Normal 10 3 2 2" xfId="1749"/>
    <cellStyle name="Normal 11 3 2 2" xfId="1750"/>
    <cellStyle name="Normal 12 3 2 2" xfId="1751"/>
    <cellStyle name="Normal 13 3 2 2" xfId="1752"/>
    <cellStyle name="Normal 14 3 2 2" xfId="1753"/>
    <cellStyle name="Normal 15 5 2" xfId="1754"/>
    <cellStyle name="Normal 16 5 2" xfId="1755"/>
    <cellStyle name="Normal 17 4 2" xfId="1756"/>
    <cellStyle name="Normal 18 3 2" xfId="1757"/>
    <cellStyle name="Percent 2 3 2" xfId="1758"/>
    <cellStyle name="Note 5 4 2" xfId="1759"/>
    <cellStyle name="20% - Accent1 5 4 2" xfId="1760"/>
    <cellStyle name="40% - Accent1 5 4 2" xfId="1761"/>
    <cellStyle name="20% - Accent2 5 4 2" xfId="1762"/>
    <cellStyle name="40% - Accent2 5 4 2" xfId="1763"/>
    <cellStyle name="20% - Accent3 5 4 2" xfId="1764"/>
    <cellStyle name="40% - Accent3 5 4 2" xfId="1765"/>
    <cellStyle name="20% - Accent4 5 4 2" xfId="1766"/>
    <cellStyle name="40% - Accent4 5 4 2" xfId="1767"/>
    <cellStyle name="20% - Accent5 5 4 2" xfId="1768"/>
    <cellStyle name="40% - Accent5 5 4 2" xfId="1769"/>
    <cellStyle name="20% - Accent6 5 4 2" xfId="1770"/>
    <cellStyle name="40% - Accent6 5 4 2" xfId="1771"/>
    <cellStyle name="Normal 2 3 4 2" xfId="1772"/>
    <cellStyle name="Normal 3 2 4 2" xfId="1773"/>
    <cellStyle name="Comma 2 2 4 2" xfId="1774"/>
    <cellStyle name="Normal 4 2 4 2" xfId="1775"/>
    <cellStyle name="Note 2 2 4 2" xfId="1776"/>
    <cellStyle name="20% - Accent1 2 2 4 2" xfId="1777"/>
    <cellStyle name="40% - Accent1 2 2 4 2" xfId="1778"/>
    <cellStyle name="20% - Accent2 2 2 4 2" xfId="1779"/>
    <cellStyle name="40% - Accent2 2 2 4 2" xfId="1780"/>
    <cellStyle name="20% - Accent3 2 2 4 2" xfId="1781"/>
    <cellStyle name="40% - Accent3 2 2 4 2" xfId="1782"/>
    <cellStyle name="20% - Accent4 2 2 4 2" xfId="1783"/>
    <cellStyle name="40% - Accent4 2 2 4 2" xfId="1784"/>
    <cellStyle name="20% - Accent5 2 2 4 2" xfId="1785"/>
    <cellStyle name="40% - Accent5 2 2 4 2" xfId="1786"/>
    <cellStyle name="20% - Accent6 2 2 4 2" xfId="1787"/>
    <cellStyle name="40% - Accent6 2 2 4 2" xfId="1788"/>
    <cellStyle name="Comma 3 2 4 2" xfId="1789"/>
    <cellStyle name="Normal 5 2 4 2" xfId="1790"/>
    <cellStyle name="Note 3 2 4 2" xfId="1791"/>
    <cellStyle name="20% - Accent1 3 2 4 2" xfId="1792"/>
    <cellStyle name="40% - Accent1 3 2 4 2" xfId="1793"/>
    <cellStyle name="20% - Accent2 3 2 4 2" xfId="1794"/>
    <cellStyle name="40% - Accent2 3 2 4 2" xfId="1795"/>
    <cellStyle name="20% - Accent3 3 2 4 2" xfId="1796"/>
    <cellStyle name="40% - Accent3 3 2 4 2" xfId="1797"/>
    <cellStyle name="20% - Accent4 3 2 4 2" xfId="1798"/>
    <cellStyle name="40% - Accent4 3 2 4 2" xfId="1799"/>
    <cellStyle name="20% - Accent5 3 2 4 2" xfId="1800"/>
    <cellStyle name="40% - Accent5 3 2 4 2" xfId="1801"/>
    <cellStyle name="20% - Accent6 3 2 4 2" xfId="1802"/>
    <cellStyle name="40% - Accent6 3 2 4 2" xfId="1803"/>
    <cellStyle name="Normal 6 2 3 2" xfId="1804"/>
    <cellStyle name="Normal 7 2 3 2" xfId="1805"/>
    <cellStyle name="Normal 8 2 3 2" xfId="1806"/>
    <cellStyle name="Normal 9 2 3 2" xfId="1807"/>
    <cellStyle name="Normal 10 2 3 2" xfId="1808"/>
    <cellStyle name="Normal 11 2 3 2" xfId="1809"/>
    <cellStyle name="Normal 12 2 3 2" xfId="1810"/>
    <cellStyle name="Normal 13 2 3 2" xfId="1811"/>
    <cellStyle name="Normal 14 2 3 2" xfId="1812"/>
    <cellStyle name="Normal 15 2 3 2" xfId="1813"/>
    <cellStyle name="Normal 19 3 2" xfId="1814"/>
    <cellStyle name="Normal 20 3 2" xfId="1815"/>
    <cellStyle name="Normal 21 3 2" xfId="1816"/>
    <cellStyle name="Normal 22 3 2" xfId="1817"/>
    <cellStyle name="Normal 23 3 2" xfId="1818"/>
    <cellStyle name="Normal 24 3 2" xfId="1819"/>
    <cellStyle name="Normal 25 3 2" xfId="1820"/>
    <cellStyle name="Normal 2 5 3 2" xfId="1821"/>
    <cellStyle name="Normal 3 4 2 2" xfId="1822"/>
    <cellStyle name="Comma 2 4 2 2" xfId="1823"/>
    <cellStyle name="Normal 4 4 2 2" xfId="1824"/>
    <cellStyle name="Note 2 4 2 2" xfId="1825"/>
    <cellStyle name="20% - Accent1 2 4 2 2" xfId="1826"/>
    <cellStyle name="40% - Accent1 2 4 2 2" xfId="1827"/>
    <cellStyle name="20% - Accent2 2 4 2 2" xfId="1828"/>
    <cellStyle name="40% - Accent2 2 4 2 2" xfId="1829"/>
    <cellStyle name="20% - Accent3 2 4 2 2" xfId="1830"/>
    <cellStyle name="40% - Accent3 2 4 2 2" xfId="1831"/>
    <cellStyle name="20% - Accent4 2 4 2 2" xfId="1832"/>
    <cellStyle name="40% - Accent4 2 4 2 2" xfId="1833"/>
    <cellStyle name="20% - Accent5 2 4 2 2" xfId="1834"/>
    <cellStyle name="40% - Accent5 2 4 2 2" xfId="1835"/>
    <cellStyle name="20% - Accent6 2 4 2 2" xfId="1836"/>
    <cellStyle name="40% - Accent6 2 4 2 2" xfId="1837"/>
    <cellStyle name="Comma 3 4 2 2" xfId="1838"/>
    <cellStyle name="Normal 5 4 2 2" xfId="1839"/>
    <cellStyle name="Note 3 4 2 2" xfId="1840"/>
    <cellStyle name="20% - Accent1 3 4 2 2" xfId="1841"/>
    <cellStyle name="40% - Accent1 3 4 2 2" xfId="1842"/>
    <cellStyle name="20% - Accent2 3 4 2 2" xfId="1843"/>
    <cellStyle name="40% - Accent2 3 4 2 2" xfId="1844"/>
    <cellStyle name="20% - Accent3 3 4 2 2" xfId="1845"/>
    <cellStyle name="40% - Accent3 3 4 2 2" xfId="1846"/>
    <cellStyle name="20% - Accent4 3 4 2 2" xfId="1847"/>
    <cellStyle name="40% - Accent4 3 4 2 2" xfId="1848"/>
    <cellStyle name="20% - Accent5 3 4 2 2" xfId="1849"/>
    <cellStyle name="40% - Accent5 3 4 2 2" xfId="1850"/>
    <cellStyle name="20% - Accent6 3 4 2 2" xfId="1851"/>
    <cellStyle name="40% - Accent6 3 4 2 2" xfId="1852"/>
    <cellStyle name="Normal 6 4 2 2" xfId="1853"/>
    <cellStyle name="Normal 7 4 2 2" xfId="1854"/>
    <cellStyle name="Normal 8 4 2 2" xfId="1855"/>
    <cellStyle name="Normal 9 4 2 2" xfId="1856"/>
    <cellStyle name="Normal 10 4 2 2" xfId="1857"/>
    <cellStyle name="Normal 11 4 2 2" xfId="1858"/>
    <cellStyle name="Normal 12 4 2 2" xfId="1859"/>
    <cellStyle name="Normal 13 4 2 2" xfId="1860"/>
    <cellStyle name="Normal 14 4 2 2" xfId="1861"/>
    <cellStyle name="Normal 15 3 2 2" xfId="1862"/>
    <cellStyle name="Normal 16 3 2 2" xfId="1863"/>
    <cellStyle name="Normal 17 2 2 2" xfId="1864"/>
    <cellStyle name="Normal 18 2 2 2" xfId="1865"/>
    <cellStyle name="Percent 2 2 2 2" xfId="1866"/>
    <cellStyle name="Note 5 2 2 2" xfId="1867"/>
    <cellStyle name="20% - Accent1 5 2 2 2" xfId="1868"/>
    <cellStyle name="40% - Accent1 5 2 2 2" xfId="1869"/>
    <cellStyle name="20% - Accent2 5 2 2 2" xfId="1870"/>
    <cellStyle name="40% - Accent2 5 2 2 2" xfId="1871"/>
    <cellStyle name="20% - Accent3 5 2 2 2" xfId="1872"/>
    <cellStyle name="40% - Accent3 5 2 2 2" xfId="1873"/>
    <cellStyle name="20% - Accent4 5 2 2 2" xfId="1874"/>
    <cellStyle name="40% - Accent4 5 2 2 2" xfId="1875"/>
    <cellStyle name="20% - Accent5 5 2 2 2" xfId="1876"/>
    <cellStyle name="40% - Accent5 5 2 2 2" xfId="1877"/>
    <cellStyle name="20% - Accent6 5 2 2 2" xfId="1878"/>
    <cellStyle name="40% - Accent6 5 2 2 2" xfId="1879"/>
    <cellStyle name="Normal 2 3 2 2 2" xfId="1880"/>
    <cellStyle name="Normal 3 2 2 2 2" xfId="1881"/>
    <cellStyle name="Comma 2 2 2 2 2" xfId="1882"/>
    <cellStyle name="Normal 4 2 2 2 2" xfId="1883"/>
    <cellStyle name="Note 2 2 2 2 2" xfId="1884"/>
    <cellStyle name="20% - Accent1 2 2 2 2 2" xfId="1885"/>
    <cellStyle name="40% - Accent1 2 2 2 2 2" xfId="1886"/>
    <cellStyle name="20% - Accent2 2 2 2 2 2" xfId="1887"/>
    <cellStyle name="40% - Accent2 2 2 2 2 2" xfId="1888"/>
    <cellStyle name="20% - Accent3 2 2 2 2 2" xfId="1889"/>
    <cellStyle name="40% - Accent3 2 2 2 2 2" xfId="1890"/>
    <cellStyle name="20% - Accent4 2 2 2 2 2" xfId="1891"/>
    <cellStyle name="40% - Accent4 2 2 2 2 2" xfId="1892"/>
    <cellStyle name="20% - Accent5 2 2 2 2 2" xfId="1893"/>
    <cellStyle name="40% - Accent5 2 2 2 2 2" xfId="1894"/>
    <cellStyle name="20% - Accent6 2 2 2 2 2" xfId="1895"/>
    <cellStyle name="40% - Accent6 2 2 2 2 2" xfId="1896"/>
    <cellStyle name="Comma 3 2 2 2 2" xfId="1897"/>
    <cellStyle name="Normal 5 2 2 2 2" xfId="1898"/>
    <cellStyle name="Note 3 2 2 2 2" xfId="1899"/>
    <cellStyle name="20% - Accent1 3 2 2 2 2" xfId="1900"/>
    <cellStyle name="40% - Accent1 3 2 2 2 2" xfId="1901"/>
    <cellStyle name="20% - Accent2 3 2 2 2 2" xfId="1902"/>
    <cellStyle name="40% - Accent2 3 2 2 2 2" xfId="1903"/>
    <cellStyle name="20% - Accent3 3 2 2 2 2" xfId="1904"/>
    <cellStyle name="40% - Accent3 3 2 2 2 2" xfId="1905"/>
    <cellStyle name="20% - Accent4 3 2 2 2 2" xfId="1906"/>
    <cellStyle name="40% - Accent4 3 2 2 2 2" xfId="1907"/>
    <cellStyle name="20% - Accent5 3 2 2 2 2" xfId="1908"/>
    <cellStyle name="40% - Accent5 3 2 2 2 2" xfId="1909"/>
    <cellStyle name="20% - Accent6 3 2 2 2 2" xfId="1910"/>
    <cellStyle name="40% - Accent6 3 2 2 2 2" xfId="1911"/>
    <cellStyle name="Normal 6 2 2 2 2" xfId="1912"/>
    <cellStyle name="Normal 7 2 2 2 2" xfId="1913"/>
    <cellStyle name="Normal 8 2 2 2 2" xfId="1914"/>
    <cellStyle name="Normal 9 2 2 2 2" xfId="1915"/>
    <cellStyle name="Normal 10 2 2 2 2" xfId="1916"/>
    <cellStyle name="Normal 11 2 2 2 2" xfId="1917"/>
    <cellStyle name="Normal 12 2 2 2 2" xfId="1918"/>
    <cellStyle name="Normal 13 2 2 2 2" xfId="1919"/>
    <cellStyle name="Normal 14 2 2 2 2" xfId="1920"/>
    <cellStyle name="Normal 15 2 2 2 2" xfId="1921"/>
    <cellStyle name="Normal 19 2 2 2" xfId="1922"/>
    <cellStyle name="Normal 20 2 2 2" xfId="1923"/>
    <cellStyle name="Normal 21 2 2 2" xfId="1924"/>
    <cellStyle name="Normal 22 2 2 2" xfId="1925"/>
    <cellStyle name="Normal 23 2 2 2" xfId="1926"/>
    <cellStyle name="Normal 24 2 2 2" xfId="1927"/>
    <cellStyle name="Normal 25 2 2 2" xfId="1928"/>
    <cellStyle name="20% - Accent1 12 2" xfId="1929"/>
    <cellStyle name="40% - Accent1 12 2" xfId="1930"/>
    <cellStyle name="20% - Accent2 12 2" xfId="1931"/>
    <cellStyle name="40% - Accent2 12 2" xfId="1932"/>
    <cellStyle name="20% - Accent3 12 2" xfId="1933"/>
    <cellStyle name="40% - Accent3 12 2" xfId="1934"/>
    <cellStyle name="20% - Accent4 12 2" xfId="1935"/>
    <cellStyle name="40% - Accent4 12 2" xfId="1936"/>
    <cellStyle name="20% - Accent5 12 2" xfId="1937"/>
    <cellStyle name="40% - Accent5 12 2" xfId="1938"/>
    <cellStyle name="20% - Accent6 12 2" xfId="1939"/>
    <cellStyle name="40% - Accent6 12 2" xfId="1940"/>
    <cellStyle name="Normal 26 2 2" xfId="1941"/>
    <cellStyle name="Normal 15 4 2 2" xfId="1942"/>
    <cellStyle name="20% - Accent1 10 2 2" xfId="1943"/>
    <cellStyle name="20% - Accent1 2 5 2 2" xfId="1944"/>
    <cellStyle name="20% - Accent1 2 2 3 2 2" xfId="1945"/>
    <cellStyle name="20% - Accent1 2 3 2 2 2" xfId="1946"/>
    <cellStyle name="20% - Accent1 3 2 3 2 2" xfId="1947"/>
    <cellStyle name="20% - Accent1 3 3 2 2 2" xfId="1948"/>
    <cellStyle name="20% - Accent1 4 2 2 2" xfId="1949"/>
    <cellStyle name="20% - Accent1 5 3 2 2" xfId="1950"/>
    <cellStyle name="20% - Accent1 6 2 2" xfId="1951"/>
    <cellStyle name="20% - Accent1 7 2 2" xfId="1952"/>
    <cellStyle name="20% - Accent1 8 2 2" xfId="1953"/>
    <cellStyle name="20% - Accent1 9 2 2" xfId="1954"/>
    <cellStyle name="20% - Accent2 10 2 2" xfId="1955"/>
    <cellStyle name="20% - Accent2 2 5 2 2" xfId="1956"/>
    <cellStyle name="20% - Accent2 2 2 3 2 2" xfId="1957"/>
    <cellStyle name="20% - Accent2 2 3 2 2 2" xfId="1958"/>
    <cellStyle name="20% - Accent2 3 2 3 2 2" xfId="1959"/>
    <cellStyle name="20% - Accent2 3 3 2 2 2" xfId="1960"/>
    <cellStyle name="20% - Accent2 4 2 2 2" xfId="1961"/>
    <cellStyle name="20% - Accent2 5 3 2 2" xfId="1962"/>
    <cellStyle name="20% - Accent2 6 2 2" xfId="1963"/>
    <cellStyle name="20% - Accent2 7 2 2" xfId="1964"/>
    <cellStyle name="20% - Accent2 8 2 2" xfId="1965"/>
    <cellStyle name="20% - Accent2 9 2 2" xfId="1966"/>
    <cellStyle name="20% - Accent3 10 2 2" xfId="1967"/>
    <cellStyle name="20% - Accent3 2 5 2 2" xfId="1968"/>
    <cellStyle name="20% - Accent3 2 2 3 2 2" xfId="1969"/>
    <cellStyle name="20% - Accent3 2 3 2 2 2" xfId="1970"/>
    <cellStyle name="20% - Accent3 3 2 3 2 2" xfId="1971"/>
    <cellStyle name="20% - Accent3 3 3 2 2 2" xfId="1972"/>
    <cellStyle name="20% - Accent3 4 2 2 2" xfId="1973"/>
    <cellStyle name="20% - Accent3 5 3 2 2" xfId="1974"/>
    <cellStyle name="20% - Accent3 6 2 2" xfId="1975"/>
    <cellStyle name="20% - Accent3 7 2 2" xfId="1976"/>
    <cellStyle name="20% - Accent3 8 2 2" xfId="1977"/>
    <cellStyle name="20% - Accent3 9 2 2" xfId="1978"/>
    <cellStyle name="20% - Accent4 10 2 2" xfId="1979"/>
    <cellStyle name="20% - Accent4 2 5 2 2" xfId="1980"/>
    <cellStyle name="20% - Accent4 2 2 3 2 2" xfId="1981"/>
    <cellStyle name="20% - Accent4 2 3 2 2 2" xfId="1982"/>
    <cellStyle name="20% - Accent4 3 2 3 2 2" xfId="1983"/>
    <cellStyle name="20% - Accent4 3 3 2 2 2" xfId="1984"/>
    <cellStyle name="20% - Accent4 4 2 2 2" xfId="1985"/>
    <cellStyle name="20% - Accent4 5 3 2 2" xfId="1986"/>
    <cellStyle name="20% - Accent4 6 2 2" xfId="1987"/>
    <cellStyle name="20% - Accent4 7 2 2" xfId="1988"/>
    <cellStyle name="20% - Accent4 8 2 2" xfId="1989"/>
    <cellStyle name="20% - Accent4 9 2 2" xfId="1990"/>
    <cellStyle name="20% - Accent5 10 2 2" xfId="1991"/>
    <cellStyle name="20% - Accent5 2 5 2 2" xfId="1992"/>
    <cellStyle name="20% - Accent5 2 2 3 2 2" xfId="1993"/>
    <cellStyle name="20% - Accent5 2 3 2 2 2" xfId="1994"/>
    <cellStyle name="20% - Accent5 3 2 3 2 2" xfId="1995"/>
    <cellStyle name="20% - Accent5 3 3 2 2 2" xfId="1996"/>
    <cellStyle name="20% - Accent5 4 2 2 2" xfId="1997"/>
    <cellStyle name="20% - Accent5 5 3 2 2" xfId="1998"/>
    <cellStyle name="20% - Accent5 6 2 2" xfId="1999"/>
    <cellStyle name="20% - Accent5 7 2 2" xfId="2000"/>
    <cellStyle name="20% - Accent5 8 2 2" xfId="2001"/>
    <cellStyle name="20% - Accent5 9 2 2" xfId="2002"/>
    <cellStyle name="20% - Accent6 10 2 2" xfId="2003"/>
    <cellStyle name="20% - Accent6 2 5 2 2" xfId="2004"/>
    <cellStyle name="20% - Accent6 2 2 3 2 2" xfId="2005"/>
    <cellStyle name="20% - Accent6 2 3 2 2 2" xfId="2006"/>
    <cellStyle name="20% - Accent6 3 2 3 2 2" xfId="2007"/>
    <cellStyle name="20% - Accent6 3 3 2 2 2" xfId="2008"/>
    <cellStyle name="20% - Accent6 4 2 2 2" xfId="2009"/>
    <cellStyle name="20% - Accent6 5 3 2 2" xfId="2010"/>
    <cellStyle name="20% - Accent6 6 2 2" xfId="2011"/>
    <cellStyle name="20% - Accent6 7 2 2" xfId="2012"/>
    <cellStyle name="20% - Accent6 8 2 2" xfId="2013"/>
    <cellStyle name="20% - Accent6 9 2 2" xfId="2014"/>
    <cellStyle name="40% - Accent1 10 2 2" xfId="2015"/>
    <cellStyle name="40% - Accent1 2 5 2 2" xfId="2016"/>
    <cellStyle name="40% - Accent1 2 2 3 2 2" xfId="2017"/>
    <cellStyle name="40% - Accent1 2 3 2 2 2" xfId="2018"/>
    <cellStyle name="40% - Accent1 3 2 3 2 2" xfId="2019"/>
    <cellStyle name="40% - Accent1 3 3 2 2 2" xfId="2020"/>
    <cellStyle name="40% - Accent1 4 2 2 2" xfId="2021"/>
    <cellStyle name="40% - Accent1 5 3 2 2" xfId="2022"/>
    <cellStyle name="40% - Accent1 6 2 2" xfId="2023"/>
    <cellStyle name="40% - Accent1 7 2 2" xfId="2024"/>
    <cellStyle name="40% - Accent1 8 2 2" xfId="2025"/>
    <cellStyle name="40% - Accent1 9 2 2" xfId="2026"/>
    <cellStyle name="40% - Accent2 10 2 2" xfId="2027"/>
    <cellStyle name="40% - Accent2 2 5 2 2" xfId="2028"/>
    <cellStyle name="40% - Accent2 2 2 3 2 2" xfId="2029"/>
    <cellStyle name="40% - Accent2 2 3 2 2 2" xfId="2030"/>
    <cellStyle name="40% - Accent2 3 2 3 2 2" xfId="2031"/>
    <cellStyle name="40% - Accent2 3 3 2 2 2" xfId="2032"/>
    <cellStyle name="40% - Accent2 4 2 2 2" xfId="2033"/>
    <cellStyle name="40% - Accent2 5 3 2 2" xfId="2034"/>
    <cellStyle name="40% - Accent2 6 2 2" xfId="2035"/>
    <cellStyle name="40% - Accent2 7 2 2" xfId="2036"/>
    <cellStyle name="40% - Accent2 8 2 2" xfId="2037"/>
    <cellStyle name="40% - Accent2 9 2 2" xfId="2038"/>
    <cellStyle name="40% - Accent3 10 2 2" xfId="2039"/>
    <cellStyle name="40% - Accent3 2 5 2 2" xfId="2040"/>
    <cellStyle name="40% - Accent3 2 2 3 2 2" xfId="2041"/>
    <cellStyle name="40% - Accent3 2 3 2 2 2" xfId="2042"/>
    <cellStyle name="40% - Accent3 3 2 3 2 2" xfId="2043"/>
    <cellStyle name="40% - Accent3 3 3 2 2 2" xfId="2044"/>
    <cellStyle name="40% - Accent3 4 2 2 2" xfId="2045"/>
    <cellStyle name="40% - Accent3 5 3 2 2" xfId="2046"/>
    <cellStyle name="40% - Accent3 6 2 2" xfId="2047"/>
    <cellStyle name="40% - Accent3 7 2 2" xfId="2048"/>
    <cellStyle name="40% - Accent3 8 2 2" xfId="2049"/>
    <cellStyle name="40% - Accent3 9 2 2" xfId="2050"/>
    <cellStyle name="40% - Accent4 10 2 2" xfId="2051"/>
    <cellStyle name="40% - Accent4 2 5 2 2" xfId="2052"/>
    <cellStyle name="40% - Accent4 2 2 3 2 2" xfId="2053"/>
    <cellStyle name="40% - Accent4 2 3 2 2 2" xfId="2054"/>
    <cellStyle name="40% - Accent4 3 2 3 2 2" xfId="2055"/>
    <cellStyle name="40% - Accent4 3 3 2 2 2" xfId="2056"/>
    <cellStyle name="40% - Accent4 4 2 2 2" xfId="2057"/>
    <cellStyle name="40% - Accent4 5 3 2 2" xfId="2058"/>
    <cellStyle name="40% - Accent4 6 2 2" xfId="2059"/>
    <cellStyle name="40% - Accent4 7 2 2" xfId="2060"/>
    <cellStyle name="40% - Accent4 8 2 2" xfId="2061"/>
    <cellStyle name="40% - Accent4 9 2 2" xfId="2062"/>
    <cellStyle name="40% - Accent5 10 2 2" xfId="2063"/>
    <cellStyle name="40% - Accent5 2 5 2 2" xfId="2064"/>
    <cellStyle name="40% - Accent5 2 2 3 2 2" xfId="2065"/>
    <cellStyle name="40% - Accent5 2 3 2 2 2" xfId="2066"/>
    <cellStyle name="40% - Accent5 3 2 3 2 2" xfId="2067"/>
    <cellStyle name="40% - Accent5 3 3 2 2 2" xfId="2068"/>
    <cellStyle name="40% - Accent5 4 2 2 2" xfId="2069"/>
    <cellStyle name="40% - Accent5 5 3 2 2" xfId="2070"/>
    <cellStyle name="40% - Accent5 6 2 2" xfId="2071"/>
    <cellStyle name="40% - Accent5 7 2 2" xfId="2072"/>
    <cellStyle name="40% - Accent5 8 2 2" xfId="2073"/>
    <cellStyle name="40% - Accent5 9 2 2" xfId="2074"/>
    <cellStyle name="40% - Accent6 10 2 2" xfId="2075"/>
    <cellStyle name="40% - Accent6 2 5 2 2" xfId="2076"/>
    <cellStyle name="40% - Accent6 2 2 3 2 2" xfId="2077"/>
    <cellStyle name="40% - Accent6 2 3 2 2 2" xfId="2078"/>
    <cellStyle name="40% - Accent6 3 2 3 2 2" xfId="2079"/>
    <cellStyle name="40% - Accent6 3 3 2 2 2" xfId="2080"/>
    <cellStyle name="40% - Accent6 4 2 2 2" xfId="2081"/>
    <cellStyle name="40% - Accent6 5 3 2 2" xfId="2082"/>
    <cellStyle name="40% - Accent6 6 2 2" xfId="2083"/>
    <cellStyle name="40% - Accent6 7 2 2" xfId="2084"/>
    <cellStyle name="40% - Accent6 8 2 2" xfId="2085"/>
    <cellStyle name="40% - Accent6 9 2 2" xfId="2086"/>
    <cellStyle name="Comma 10 2 2" xfId="2087"/>
    <cellStyle name="Comma 2 5 2 2" xfId="2088"/>
    <cellStyle name="Comma 2 2 3 2 2" xfId="2089"/>
    <cellStyle name="Comma 2 3 2 2 2" xfId="2090"/>
    <cellStyle name="Comma 3 5 2 2" xfId="2091"/>
    <cellStyle name="Comma 3 2 3 2 2" xfId="2092"/>
    <cellStyle name="Comma 3 3 2 2 2" xfId="2093"/>
    <cellStyle name="Comma 4 2 2 2" xfId="2094"/>
    <cellStyle name="Comma 5 2 2 2" xfId="2095"/>
    <cellStyle name="Comma 6 2 2" xfId="2096"/>
    <cellStyle name="Comma 7 2 2" xfId="2097"/>
    <cellStyle name="Comma 8 2 2" xfId="2098"/>
    <cellStyle name="Comma 9 2 2" xfId="2099"/>
    <cellStyle name="Normal 10 5 2 2" xfId="2100"/>
    <cellStyle name="Normal 11 5 2 2" xfId="2101"/>
    <cellStyle name="Normal 2 3 3 2 2" xfId="2102"/>
    <cellStyle name="Normal 2 4 2 2 2" xfId="2103"/>
    <cellStyle name="Normal 2 5 2 2 2" xfId="2104"/>
    <cellStyle name="Normal 3 5 2 2" xfId="2105"/>
    <cellStyle name="Normal 3 2 3 2 2" xfId="2106"/>
    <cellStyle name="Normal 3 3 2 2 2" xfId="2107"/>
    <cellStyle name="Normal 4 5 2 2" xfId="2108"/>
    <cellStyle name="Normal 4 2 3 2 2" xfId="2109"/>
    <cellStyle name="Normal 4 3 2 2 2" xfId="2110"/>
    <cellStyle name="Normal 5 2 3 2 2" xfId="2111"/>
    <cellStyle name="Normal 5 3 2 2 2" xfId="2112"/>
    <cellStyle name="Normal 6 5 2 2" xfId="2113"/>
    <cellStyle name="Normal 7 5 2 2" xfId="2114"/>
    <cellStyle name="Normal 8 5 2 2" xfId="2115"/>
    <cellStyle name="Normal 9 5 2 2" xfId="2116"/>
    <cellStyle name="Note 10 2 2" xfId="2117"/>
    <cellStyle name="Note 2 5 2 2" xfId="2118"/>
    <cellStyle name="Note 2 2 3 2 2" xfId="2119"/>
    <cellStyle name="Note 2 3 2 2 2" xfId="2120"/>
    <cellStyle name="Note 3 2 3 2 2" xfId="2121"/>
    <cellStyle name="Note 3 3 2 2 2" xfId="2122"/>
    <cellStyle name="Note 4 2 2 2" xfId="2123"/>
    <cellStyle name="Note 5 3 2 2" xfId="2124"/>
    <cellStyle name="Note 6 2 2" xfId="2125"/>
    <cellStyle name="Note 7 2 2" xfId="2126"/>
    <cellStyle name="Note 8 2 2" xfId="2127"/>
    <cellStyle name="Note 9 2 2" xfId="2128"/>
    <cellStyle name="Normal 13 5 2 2" xfId="2129"/>
    <cellStyle name="Normal 14 5 2 2" xfId="2130"/>
    <cellStyle name="Normal 16 4 2 2" xfId="2131"/>
    <cellStyle name="Normal 17 3 2 2" xfId="2132"/>
    <cellStyle name="Note 12 2 2" xfId="2133"/>
    <cellStyle name="Percent 3 2 2" xfId="2134"/>
    <cellStyle name="Normal 27 2 2" xfId="2135"/>
    <cellStyle name="Normal 28 2" xfId="2136"/>
    <cellStyle name="Normal 29 2" xfId="2137"/>
    <cellStyle name="Normal 32" xfId="2138"/>
    <cellStyle builtinId="3" name="Comma" xfId="2139"/>
    <cellStyle builtinId="5" name="Percent" xfId="2140"/>
    <cellStyle name="Normal 2 10" xfId="2141"/>
    <cellStyle name="Comma 10 2 2 2 2" xfId="2142"/>
    <cellStyle name="Normal 2 9 2" xfId="2143"/>
    <cellStyle builtinId="4" name="Currency" xfId="214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styles.xml" Type="http://schemas.openxmlformats.org/officeDocument/2006/relationships/styles" /><Relationship Id="rId22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_rels/drawing10.xml.rels><Relationships xmlns="http://schemas.openxmlformats.org/package/2006/relationships"><Relationship Id="rId1" Target="/xl/media/image10.png" Type="http://schemas.openxmlformats.org/officeDocument/2006/relationships/image" /></Relationships>
</file>

<file path=xl/drawings/_rels/drawing11.xml.rels><Relationships xmlns="http://schemas.openxmlformats.org/package/2006/relationships"><Relationship Id="rId1" Target="/xl/media/image11.png" Type="http://schemas.openxmlformats.org/officeDocument/2006/relationships/image" /></Relationships>
</file>

<file path=xl/drawings/_rels/drawing12.xml.rels><Relationships xmlns="http://schemas.openxmlformats.org/package/2006/relationships"><Relationship Id="rId1" Target="/xl/media/image12.png" Type="http://schemas.openxmlformats.org/officeDocument/2006/relationships/image" /></Relationships>
</file>

<file path=xl/drawings/_rels/drawing13.xml.rels><Relationships xmlns="http://schemas.openxmlformats.org/package/2006/relationships"><Relationship Id="rId1" Target="/xl/media/image13.png" Type="http://schemas.openxmlformats.org/officeDocument/2006/relationships/image" /></Relationships>
</file>

<file path=xl/drawings/_rels/drawing14.xml.rels><Relationships xmlns="http://schemas.openxmlformats.org/package/2006/relationships"><Relationship Id="rId1" Target="/xl/media/image14.png" Type="http://schemas.openxmlformats.org/officeDocument/2006/relationships/image" /></Relationships>
</file>

<file path=xl/drawings/_rels/drawing15.xml.rels><Relationships xmlns="http://schemas.openxmlformats.org/package/2006/relationships"><Relationship Id="rId1" Target="/xl/media/image15.png" Type="http://schemas.openxmlformats.org/officeDocument/2006/relationships/image" /></Relationships>
</file>

<file path=xl/drawings/_rels/drawing16.xml.rels><Relationships xmlns="http://schemas.openxmlformats.org/package/2006/relationships"><Relationship Id="rId1" Target="/xl/media/image16.png" Type="http://schemas.openxmlformats.org/officeDocument/2006/relationships/image" /></Relationships>
</file>

<file path=xl/drawings/_rels/drawing17.xml.rels><Relationships xmlns="http://schemas.openxmlformats.org/package/2006/relationships"><Relationship Id="rId1" Target="/xl/media/image17.png" Type="http://schemas.openxmlformats.org/officeDocument/2006/relationships/image" /></Relationships>
</file>

<file path=xl/drawings/_rels/drawing18.xml.rels><Relationships xmlns="http://schemas.openxmlformats.org/package/2006/relationships"><Relationship Id="rId1" Target="/xl/media/image18.png" Type="http://schemas.openxmlformats.org/officeDocument/2006/relationships/image" /></Relationships>
</file>

<file path=xl/drawings/_rels/drawing19.xml.rels><Relationships xmlns="http://schemas.openxmlformats.org/package/2006/relationships"><Relationship Id="rId1" Target="/xl/media/image19.png" Type="http://schemas.openxmlformats.org/officeDocument/2006/relationships/image" /></Relationships>
</file>

<file path=xl/drawings/_rels/drawing2.xml.rels><Relationships xmlns="http://schemas.openxmlformats.org/package/2006/relationships"><Relationship Id="rId1" Target="/xl/media/image2.png" Type="http://schemas.openxmlformats.org/officeDocument/2006/relationships/image" /></Relationships>
</file>

<file path=xl/drawings/_rels/drawing20.xml.rels><Relationships xmlns="http://schemas.openxmlformats.org/package/2006/relationships"><Relationship Id="rId1" Target="/xl/media/image20.png" Type="http://schemas.openxmlformats.org/officeDocument/2006/relationships/image" /></Relationships>
</file>

<file path=xl/drawings/_rels/drawing3.xml.rels><Relationships xmlns="http://schemas.openxmlformats.org/package/2006/relationships"><Relationship Id="rId1" Target="/xl/media/image3.png" Type="http://schemas.openxmlformats.org/officeDocument/2006/relationships/image" /></Relationships>
</file>

<file path=xl/drawings/_rels/drawing4.xml.rels><Relationships xmlns="http://schemas.openxmlformats.org/package/2006/relationships"><Relationship Id="rId1" Target="/xl/media/image4.png" Type="http://schemas.openxmlformats.org/officeDocument/2006/relationships/image" /></Relationships>
</file>

<file path=xl/drawings/_rels/drawing5.xml.rels><Relationships xmlns="http://schemas.openxmlformats.org/package/2006/relationships"><Relationship Id="rId1" Target="/xl/media/image5.png" Type="http://schemas.openxmlformats.org/officeDocument/2006/relationships/image" /></Relationships>
</file>

<file path=xl/drawings/_rels/drawing6.xml.rels><Relationships xmlns="http://schemas.openxmlformats.org/package/2006/relationships"><Relationship Id="rId1" Target="/xl/media/image6.png" Type="http://schemas.openxmlformats.org/officeDocument/2006/relationships/image" /></Relationships>
</file>

<file path=xl/drawings/_rels/drawing7.xml.rels><Relationships xmlns="http://schemas.openxmlformats.org/package/2006/relationships"><Relationship Id="rId1" Target="/xl/media/image7.png" Type="http://schemas.openxmlformats.org/officeDocument/2006/relationships/image" /></Relationships>
</file>

<file path=xl/drawings/_rels/drawing8.xml.rels><Relationships xmlns="http://schemas.openxmlformats.org/package/2006/relationships"><Relationship Id="rId1" Target="/xl/media/image8.png" Type="http://schemas.openxmlformats.org/officeDocument/2006/relationships/image" /></Relationships>
</file>

<file path=xl/drawings/_rels/drawing9.xml.rels><Relationships xmlns="http://schemas.openxmlformats.org/package/2006/relationships"><Relationship Id="rId1" Target="/xl/media/image9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21166</colOff>
      <row>0</row>
      <rowOff>0</rowOff>
    </from>
    <to>
      <col>3</col>
      <colOff>429280</colOff>
      <row>3</row>
      <rowOff>72093</rowOff>
    </to>
    <pic>
      <nvPicPr>
        <cNvPr descr="cid:C61A196A-94A4-4EC5-90FB-D7F4F3C0A51F" id="4" name="Picture 3"/>
        <cNvPicPr>
          <a:picLocks noChangeArrowheads="1" noChangeAspect="1"/>
        </cNvPicPr>
      </nvPicPr>
      <blipFill>
        <a:blip r:embed="rId1"/>
        <a:srcRect/>
        <a:stretch>
          <a:fillRect/>
        </a:stretch>
      </blipFill>
      <spPr bwMode="auto">
        <a:xfrm>
          <a:off x="21166" y="0"/>
          <a:ext cx="2281364" cy="675343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67602" cy="685786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67602" cy="685786"/>
        </a:xfrm>
        <a:prstGeom prst="rect">
          <avLst/>
        </a:prstGeom>
        <a:ln>
          <a:prstDash val="solid"/>
        </a:ln>
      </spPr>
    </pic>
    <clientData/>
  </oneCellAnchor>
</wsDr>
</file>

<file path=xl/drawings/drawing1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63599" cy="678583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63599" cy="678583"/>
        </a:xfrm>
        <a:prstGeom prst="rect">
          <avLst/>
        </a:prstGeom>
        <a:ln>
          <a:prstDash val="solid"/>
        </a:ln>
      </spPr>
    </pic>
    <clientData/>
  </oneCellAnchor>
</wsDr>
</file>

<file path=xl/drawings/drawing1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78790" cy="676715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78790" cy="676715"/>
        </a:xfrm>
        <a:prstGeom prst="rect">
          <avLst/>
        </a:prstGeom>
        <a:ln>
          <a:prstDash val="solid"/>
        </a:ln>
      </spPr>
    </pic>
    <clientData/>
  </oneCellAnchor>
</wsDr>
</file>

<file path=xl/drawings/drawing1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21166</colOff>
      <row>0</row>
      <rowOff>3</rowOff>
    </from>
    <to>
      <col>3</col>
      <colOff>429280</colOff>
      <row>3</row>
      <rowOff>72096</rowOff>
    </to>
    <pic>
      <nvPicPr>
        <cNvPr descr="cid:C61A196A-94A4-4EC5-90FB-D7F4F3C0A51F" id="2" name="Picture 1"/>
        <cNvPicPr>
          <a:picLocks noChangeArrowheads="1" noChangeAspect="1"/>
        </cNvPicPr>
      </nvPicPr>
      <blipFill>
        <a:blip r:embed="rId1"/>
        <a:srcRect/>
        <a:stretch>
          <a:fillRect/>
        </a:stretch>
      </blipFill>
      <spPr bwMode="auto">
        <a:xfrm>
          <a:off x="21166" y="3"/>
          <a:ext cx="2151189" cy="557868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1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59789" cy="678583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59789" cy="678583"/>
        </a:xfrm>
        <a:prstGeom prst="rect">
          <avLst/>
        </a:prstGeom>
        <a:ln>
          <a:prstDash val="solid"/>
        </a:ln>
      </spPr>
    </pic>
    <clientData/>
  </oneCellAnchor>
</wsDr>
</file>

<file path=xl/drawings/drawing1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78790" cy="676715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78790" cy="676715"/>
        </a:xfrm>
        <a:prstGeom prst="rect">
          <avLst/>
        </a:prstGeom>
        <a:ln>
          <a:prstDash val="solid"/>
        </a:ln>
      </spPr>
    </pic>
    <clientData/>
  </oneCellAnchor>
</wsDr>
</file>

<file path=xl/drawings/drawing1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66090" cy="676715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66090" cy="676715"/>
        </a:xfrm>
        <a:prstGeom prst="rect">
          <avLst/>
        </a:prstGeom>
        <a:ln>
          <a:prstDash val="solid"/>
        </a:ln>
      </spPr>
    </pic>
    <clientData/>
  </oneCellAnchor>
</wsDr>
</file>

<file path=xl/drawings/drawing1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86198" cy="685786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86198" cy="685786"/>
        </a:xfrm>
        <a:prstGeom prst="rect">
          <avLst/>
        </a:prstGeom>
        <a:ln>
          <a:prstDash val="solid"/>
        </a:ln>
      </spPr>
    </pic>
    <clientData/>
  </oneCellAnchor>
</wsDr>
</file>

<file path=xl/drawings/drawing1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76299" cy="678583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76299" cy="678583"/>
        </a:xfrm>
        <a:prstGeom prst="rect">
          <avLst/>
        </a:prstGeom>
        <a:ln>
          <a:prstDash val="solid"/>
        </a:ln>
      </spPr>
    </pic>
    <clientData/>
  </oneCellAnchor>
</wsDr>
</file>

<file path=xl/drawings/drawing1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78790" cy="676715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78790" cy="676715"/>
        </a:xfrm>
        <a:prstGeom prst="rect">
          <avLst/>
        </a:prstGeom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19050</colOff>
      <row>0</row>
      <rowOff>171450</rowOff>
    </from>
    <ext cx="2280301" cy="681251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603250" y="165100"/>
          <a:ext cx="2280301" cy="681251"/>
        </a:xfrm>
        <a:prstGeom prst="rect">
          <avLst/>
        </a:prstGeom>
        <a:ln>
          <a:prstDash val="solid"/>
        </a:ln>
      </spPr>
    </pic>
    <clientData/>
  </oneCellAnchor>
</wsDr>
</file>

<file path=xl/drawings/drawing2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80302" cy="685786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80302" cy="685786"/>
        </a:xfrm>
        <a:prstGeom prst="rect">
          <avLst/>
        </a:prstGeom>
        <a:ln>
          <a:prstDash val="solid"/>
        </a:ln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80302" cy="685786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80302" cy="685786"/>
        </a:xfrm>
        <a:prstGeom prst="rect">
          <avLst/>
        </a:prstGeom>
        <a:ln>
          <a:prstDash val="solid"/>
        </a:ln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80302" cy="685786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80302" cy="685786"/>
        </a:xfrm>
        <a:prstGeom prst="rect">
          <avLst/>
        </a:prstGeom>
        <a:ln>
          <a:prstDash val="solid"/>
        </a:ln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31750</colOff>
      <row>0</row>
      <rowOff>0</rowOff>
    </from>
    <ext cx="2276985" cy="678583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622300" y="0"/>
          <a:ext cx="2276985" cy="678583"/>
        </a:xfrm>
        <a:prstGeom prst="rect">
          <avLst/>
        </a:prstGeom>
        <a:ln>
          <a:prstDash val="solid"/>
        </a:ln>
      </spPr>
    </pic>
    <clientData/>
  </one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76299" cy="678583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76299" cy="678583"/>
        </a:xfrm>
        <a:prstGeom prst="rect">
          <avLst/>
        </a:prstGeom>
        <a:ln>
          <a:prstDash val="solid"/>
        </a:ln>
      </spPr>
    </pic>
    <clientData/>
  </one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75917" cy="685786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75917" cy="685786"/>
        </a:xfrm>
        <a:prstGeom prst="rect">
          <avLst/>
        </a:prstGeom>
        <a:ln>
          <a:prstDash val="solid"/>
        </a:ln>
      </spPr>
    </pic>
    <clientData/>
  </one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63792" cy="685786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63792" cy="685786"/>
        </a:xfrm>
        <a:prstGeom prst="rect">
          <avLst/>
        </a:prstGeom>
        <a:ln>
          <a:prstDash val="solid"/>
        </a:ln>
      </spPr>
    </pic>
    <clientData/>
  </one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10583</colOff>
      <row>0</row>
      <rowOff>0</rowOff>
    </from>
    <to>
      <col>3</col>
      <colOff>418697</colOff>
      <row>3</row>
      <rowOff>72093</rowOff>
    </to>
    <pic>
      <nvPicPr>
        <cNvPr descr="cid:C61A196A-94A4-4EC5-90FB-D7F4F3C0A51F" id="2" name="Picture 1"/>
        <cNvPicPr>
          <a:picLocks noChangeArrowheads="1" noChangeAspect="1"/>
        </cNvPicPr>
      </nvPicPr>
      <blipFill>
        <a:blip r:embed="rId1"/>
        <a:srcRect/>
        <a:stretch>
          <a:fillRect/>
        </a:stretch>
      </blipFill>
      <spPr bwMode="auto">
        <a:xfrm>
          <a:off x="10583" y="0"/>
          <a:ext cx="2236914" cy="557868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Lee.Barstow@aenetworks.com" TargetMode="External" Type="http://schemas.openxmlformats.org/officeDocument/2006/relationships/hyperlink" /><Relationship Id="rId3" Target="mailto:invoices@canoeventures.com" TargetMode="External" Type="http://schemas.openxmlformats.org/officeDocument/2006/relationships/hyperlink" /><Relationship Id="rId4" Target="mailto:Lee.Barstow@aenetworks.com" TargetMode="External" Type="http://schemas.openxmlformats.org/officeDocument/2006/relationships/hyperlink" /><Relationship Id="rId5" Target="mailto:invoices@canoeventures.com" TargetMode="External" Type="http://schemas.openxmlformats.org/officeDocument/2006/relationships/hyperlink" /><Relationship Id="rId6" Target="mailto:Lee.Barstow@aenetworks.com" TargetMode="External" Type="http://schemas.openxmlformats.org/officeDocument/2006/relationships/hyperlink" /><Relationship Id="rId7" Target="mailto:invoices@canoeventures.com" TargetMode="External" Type="http://schemas.openxmlformats.org/officeDocument/2006/relationships/hyperlink" /><Relationship Id="rId8" Target="mailto:Lee.Barstow@aenetworks.com" TargetMode="External" Type="http://schemas.openxmlformats.org/officeDocument/2006/relationships/hyperlink" /><Relationship Id="rId9" Target="mailto:invoices@canoeventures.com" TargetMode="External" Type="http://schemas.openxmlformats.org/officeDocument/2006/relationships/hyperlink" /><Relationship Id="rId10" Target="mailto:Lee.Barstow@aenetworks.com" TargetMode="External" Type="http://schemas.openxmlformats.org/officeDocument/2006/relationships/hyperlink" /><Relationship Id="rId11" Target="mailto:invoices@canoeventures.com" TargetMode="External" Type="http://schemas.openxmlformats.org/officeDocument/2006/relationships/hyperlink" /><Relationship Id="rId12" Target="mailto:Lee.Barstow@aenetworks.com" TargetMode="External" Type="http://schemas.openxmlformats.org/officeDocument/2006/relationships/hyperlink" /><Relationship Id="rId13" Target="mailto:invoices@canoeventures.com" TargetMode="External" Type="http://schemas.openxmlformats.org/officeDocument/2006/relationships/hyperlink" /><Relationship Id="rId14" Target="mailto:Lee.Barstow@aenetworks.com" TargetMode="External" Type="http://schemas.openxmlformats.org/officeDocument/2006/relationships/hyperlink" /><Relationship Id="rId15" Target="mailto:invoices@canoeventures.com" TargetMode="External" Type="http://schemas.openxmlformats.org/officeDocument/2006/relationships/hyperlink" /><Relationship Id="rId16" Target="mailto:Lee.Barstow@aenetworks.com" TargetMode="External" Type="http://schemas.openxmlformats.org/officeDocument/2006/relationships/hyperlink" /><Relationship Id="rId17" Target="mailto:invoices@canoeventures.com" TargetMode="External" Type="http://schemas.openxmlformats.org/officeDocument/2006/relationships/hyperlink" /><Relationship Id="rId18" Target="mailto:Lee.Barstow@aenetworks.com" TargetMode="External" Type="http://schemas.openxmlformats.org/officeDocument/2006/relationships/hyperlink" /><Relationship Id="rId19" Target="mailto:invoices@canoeventures.com" TargetMode="External" Type="http://schemas.openxmlformats.org/officeDocument/2006/relationships/hyperlink" /><Relationship Id="rId20" Target="mailto:Lee.Barstow@aenetworks.com" TargetMode="External" Type="http://schemas.openxmlformats.org/officeDocument/2006/relationships/hyperlink" /><Relationship Id="rId21" Target="mailto:invoices@canoeventures.com" TargetMode="External" Type="http://schemas.openxmlformats.org/officeDocument/2006/relationships/hyperlink" /><Relationship Id="rId22" Target="mailto:Lee.Barstow@aenetworks.com" TargetMode="External" Type="http://schemas.openxmlformats.org/officeDocument/2006/relationships/hyperlink" /><Relationship Id="rId23" Target="mailto:invoices@canoeventures.com" TargetMode="External" Type="http://schemas.openxmlformats.org/officeDocument/2006/relationships/hyperlink" /><Relationship Id="rId24" Target="mailto:Lee.Barstow@aenetworks.com" TargetMode="External" Type="http://schemas.openxmlformats.org/officeDocument/2006/relationships/hyperlink" /><Relationship Id="rId25" Target="mailto:invoices@canoeventures.com" TargetMode="External" Type="http://schemas.openxmlformats.org/officeDocument/2006/relationships/hyperlink" /><Relationship Id="rId26" Target="mailto:Lee.Barstow@aenetworks.com" TargetMode="External" Type="http://schemas.openxmlformats.org/officeDocument/2006/relationships/hyperlink" /><Relationship Id="rId27" Target="mailto:invoices@canoeventures.com" TargetMode="External" Type="http://schemas.openxmlformats.org/officeDocument/2006/relationships/hyperlink" /><Relationship Id="rId28" Target="mailto:Lee.Barstow@aenetworks.com" TargetMode="External" Type="http://schemas.openxmlformats.org/officeDocument/2006/relationships/hyperlink" /><Relationship Id="rId29" Target="mailto:invoices@canoeventures.com" TargetMode="External" Type="http://schemas.openxmlformats.org/officeDocument/2006/relationships/hyperlink" /><Relationship Id="rId30" Target="mailto:Lee.Barstow@aenetworks.com" TargetMode="External" Type="http://schemas.openxmlformats.org/officeDocument/2006/relationships/hyperlink" /><Relationship Id="rId31" Target="mailto:invoices@canoeventures.com" TargetMode="External" Type="http://schemas.openxmlformats.org/officeDocument/2006/relationships/hyperlink" /><Relationship Id="rId32" Target="mailto:Lee.Barstow@aenetworks.com" TargetMode="External" Type="http://schemas.openxmlformats.org/officeDocument/2006/relationships/hyperlink" /><Relationship Id="rId33" Target="/xl/drawings/drawing1.xml" Type="http://schemas.openxmlformats.org/officeDocument/2006/relationships/drawing" /></Relationships>
</file>

<file path=xl/worksheets/_rels/sheet10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slevy@kabillion.com" TargetMode="External" Type="http://schemas.openxmlformats.org/officeDocument/2006/relationships/hyperlink" /><Relationship Id="rId3" Target="mailto:invoices@canoeventures.com" TargetMode="External" Type="http://schemas.openxmlformats.org/officeDocument/2006/relationships/hyperlink" /><Relationship Id="rId4" Target="mailto:slevy@kabillion.com" TargetMode="External" Type="http://schemas.openxmlformats.org/officeDocument/2006/relationships/hyperlink" /><Relationship Id="rId5" Target="mailto:invoices@canoeventures.com" TargetMode="External" Type="http://schemas.openxmlformats.org/officeDocument/2006/relationships/hyperlink" /><Relationship Id="rId6" Target="mailto:slevy@kabillion.com" TargetMode="External" Type="http://schemas.openxmlformats.org/officeDocument/2006/relationships/hyperlink" /><Relationship Id="rId7" Target="mailto:invoices@canoeventures.com" TargetMode="External" Type="http://schemas.openxmlformats.org/officeDocument/2006/relationships/hyperlink" /><Relationship Id="rId8" Target="mailto:slevy@kabillion.com" TargetMode="External" Type="http://schemas.openxmlformats.org/officeDocument/2006/relationships/hyperlink" /><Relationship Id="rId9" Target="mailto:invoices@canoeventures.com" TargetMode="External" Type="http://schemas.openxmlformats.org/officeDocument/2006/relationships/hyperlink" /><Relationship Id="rId10" Target="mailto:slevy@kabillion.com" TargetMode="External" Type="http://schemas.openxmlformats.org/officeDocument/2006/relationships/hyperlink" /><Relationship Id="rId11" Target="mailto:invoices@canoeventures.com" TargetMode="External" Type="http://schemas.openxmlformats.org/officeDocument/2006/relationships/hyperlink" /><Relationship Id="rId12" Target="mailto:slevy@kabillion.com" TargetMode="External" Type="http://schemas.openxmlformats.org/officeDocument/2006/relationships/hyperlink" /><Relationship Id="rId13" Target="mailto:invoices@canoeventures.com" TargetMode="External" Type="http://schemas.openxmlformats.org/officeDocument/2006/relationships/hyperlink" /><Relationship Id="rId14" Target="mailto:slevy@kabillion.com" TargetMode="External" Type="http://schemas.openxmlformats.org/officeDocument/2006/relationships/hyperlink" /><Relationship Id="rId15" Target="mailto:invoices@canoeventures.com" TargetMode="External" Type="http://schemas.openxmlformats.org/officeDocument/2006/relationships/hyperlink" /><Relationship Id="rId16" Target="mailto:slevy@kabillion.com" TargetMode="External" Type="http://schemas.openxmlformats.org/officeDocument/2006/relationships/hyperlink" /><Relationship Id="rId17" Target="mailto:invoices@canoeventures.com" TargetMode="External" Type="http://schemas.openxmlformats.org/officeDocument/2006/relationships/hyperlink" /><Relationship Id="rId18" Target="mailto:slevy@kabillion.com" TargetMode="External" Type="http://schemas.openxmlformats.org/officeDocument/2006/relationships/hyperlink" /><Relationship Id="rId19" Target="mailto:invoices@canoeventures.com" TargetMode="External" Type="http://schemas.openxmlformats.org/officeDocument/2006/relationships/hyperlink" /><Relationship Id="rId20" Target="mailto:slevy@kabillion.com" TargetMode="External" Type="http://schemas.openxmlformats.org/officeDocument/2006/relationships/hyperlink" /><Relationship Id="rId21" Target="mailto:invoices@canoeventures.com" TargetMode="External" Type="http://schemas.openxmlformats.org/officeDocument/2006/relationships/hyperlink" /><Relationship Id="rId22" Target="mailto:slevy@kabillion.com" TargetMode="External" Type="http://schemas.openxmlformats.org/officeDocument/2006/relationships/hyperlink" /><Relationship Id="rId23" Target="mailto:invoices@canoeventures.com" TargetMode="External" Type="http://schemas.openxmlformats.org/officeDocument/2006/relationships/hyperlink" /><Relationship Id="rId24" Target="mailto:slevy@kabillion.com" TargetMode="External" Type="http://schemas.openxmlformats.org/officeDocument/2006/relationships/hyperlink" /><Relationship Id="rId25" Target="mailto:invoices@canoeventures.com" TargetMode="External" Type="http://schemas.openxmlformats.org/officeDocument/2006/relationships/hyperlink" /><Relationship Id="rId26" Target="mailto:slevy@kabillion.com" TargetMode="External" Type="http://schemas.openxmlformats.org/officeDocument/2006/relationships/hyperlink" /><Relationship Id="rId27" Target="mailto:invoices@canoeventures.com" TargetMode="External" Type="http://schemas.openxmlformats.org/officeDocument/2006/relationships/hyperlink" /><Relationship Id="rId28" Target="mailto:slevy@kabillion.com" TargetMode="External" Type="http://schemas.openxmlformats.org/officeDocument/2006/relationships/hyperlink" /><Relationship Id="rId29" Target="mailto:invoices@canoeventures.com" TargetMode="External" Type="http://schemas.openxmlformats.org/officeDocument/2006/relationships/hyperlink" /><Relationship Id="rId30" Target="mailto:slevy@kabillion.com" TargetMode="External" Type="http://schemas.openxmlformats.org/officeDocument/2006/relationships/hyperlink" /><Relationship Id="rId31" Target="mailto:invoices@canoeventures.com" TargetMode="External" Type="http://schemas.openxmlformats.org/officeDocument/2006/relationships/hyperlink" /><Relationship Id="rId32" Target="mailto:slevy@kabillion.com" TargetMode="External" Type="http://schemas.openxmlformats.org/officeDocument/2006/relationships/hyperlink" /><Relationship Id="rId33" Target="/xl/drawings/drawing10.xml" Type="http://schemas.openxmlformats.org/officeDocument/2006/relationships/drawing" /></Relationships>
</file>

<file path=xl/worksheets/_rels/sheet11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mmedlock@gnusbrands.com" TargetMode="External" Type="http://schemas.openxmlformats.org/officeDocument/2006/relationships/hyperlink" /><Relationship Id="rId3" Target="mailto:invoices@canoeventures.com" TargetMode="External" Type="http://schemas.openxmlformats.org/officeDocument/2006/relationships/hyperlink" /><Relationship Id="rId4" Target="mailto:mmedlock@gnusbrands.com" TargetMode="External" Type="http://schemas.openxmlformats.org/officeDocument/2006/relationships/hyperlink" /><Relationship Id="rId5" Target="mailto:invoices@canoeventures.com" TargetMode="External" Type="http://schemas.openxmlformats.org/officeDocument/2006/relationships/hyperlink" /><Relationship Id="rId6" Target="mailto:mmedlock@gnusbrands.com" TargetMode="External" Type="http://schemas.openxmlformats.org/officeDocument/2006/relationships/hyperlink" /><Relationship Id="rId7" Target="mailto:invoices@canoeventures.com" TargetMode="External" Type="http://schemas.openxmlformats.org/officeDocument/2006/relationships/hyperlink" /><Relationship Id="rId8" Target="mailto:mmedlock@gnusbrands.com" TargetMode="External" Type="http://schemas.openxmlformats.org/officeDocument/2006/relationships/hyperlink" /><Relationship Id="rId9" Target="mailto:invoices@canoeventures.com" TargetMode="External" Type="http://schemas.openxmlformats.org/officeDocument/2006/relationships/hyperlink" /><Relationship Id="rId10" Target="mailto:mmedlock@gnusbrands.com" TargetMode="External" Type="http://schemas.openxmlformats.org/officeDocument/2006/relationships/hyperlink" /><Relationship Id="rId11" Target="mailto:invoices@canoeventures.com" TargetMode="External" Type="http://schemas.openxmlformats.org/officeDocument/2006/relationships/hyperlink" /><Relationship Id="rId12" Target="mailto:mmedlock@gnusbrands.com" TargetMode="External" Type="http://schemas.openxmlformats.org/officeDocument/2006/relationships/hyperlink" /><Relationship Id="rId13" Target="mailto:invoices@canoeventures.com" TargetMode="External" Type="http://schemas.openxmlformats.org/officeDocument/2006/relationships/hyperlink" /><Relationship Id="rId14" Target="mailto:mmedlock@gnusbrands.com" TargetMode="External" Type="http://schemas.openxmlformats.org/officeDocument/2006/relationships/hyperlink" /><Relationship Id="rId15" Target="mailto:invoices@canoeventures.com" TargetMode="External" Type="http://schemas.openxmlformats.org/officeDocument/2006/relationships/hyperlink" /><Relationship Id="rId16" Target="mailto:mmedlock@gnusbrands.com" TargetMode="External" Type="http://schemas.openxmlformats.org/officeDocument/2006/relationships/hyperlink" /><Relationship Id="rId17" Target="mailto:invoices@canoeventures.com" TargetMode="External" Type="http://schemas.openxmlformats.org/officeDocument/2006/relationships/hyperlink" /><Relationship Id="rId18" Target="mailto:mmedlock@gnusbrands.com" TargetMode="External" Type="http://schemas.openxmlformats.org/officeDocument/2006/relationships/hyperlink" /><Relationship Id="rId19" Target="mailto:invoices@canoeventures.com" TargetMode="External" Type="http://schemas.openxmlformats.org/officeDocument/2006/relationships/hyperlink" /><Relationship Id="rId20" Target="mailto:mmedlock@gnusbrands.com" TargetMode="External" Type="http://schemas.openxmlformats.org/officeDocument/2006/relationships/hyperlink" /><Relationship Id="rId21" Target="mailto:invoices@canoeventures.com" TargetMode="External" Type="http://schemas.openxmlformats.org/officeDocument/2006/relationships/hyperlink" /><Relationship Id="rId22" Target="mailto:mmedlock@gnusbrands.com" TargetMode="External" Type="http://schemas.openxmlformats.org/officeDocument/2006/relationships/hyperlink" /><Relationship Id="rId23" Target="mailto:invoices@canoeventures.com" TargetMode="External" Type="http://schemas.openxmlformats.org/officeDocument/2006/relationships/hyperlink" /><Relationship Id="rId24" Target="mailto:mmedlock@gnusbrands.com" TargetMode="External" Type="http://schemas.openxmlformats.org/officeDocument/2006/relationships/hyperlink" /><Relationship Id="rId25" Target="mailto:invoices@canoeventures.com" TargetMode="External" Type="http://schemas.openxmlformats.org/officeDocument/2006/relationships/hyperlink" /><Relationship Id="rId26" Target="mailto:mmedlock@gnusbrands.com" TargetMode="External" Type="http://schemas.openxmlformats.org/officeDocument/2006/relationships/hyperlink" /><Relationship Id="rId27" Target="mailto:invoices@canoeventures.com" TargetMode="External" Type="http://schemas.openxmlformats.org/officeDocument/2006/relationships/hyperlink" /><Relationship Id="rId28" Target="mailto:mmedlock@gnusbrands.com" TargetMode="External" Type="http://schemas.openxmlformats.org/officeDocument/2006/relationships/hyperlink" /><Relationship Id="rId29" Target="mailto:invoices@canoeventures.com" TargetMode="External" Type="http://schemas.openxmlformats.org/officeDocument/2006/relationships/hyperlink" /><Relationship Id="rId30" Target="mailto:mmedlock@gnusbrands.com" TargetMode="External" Type="http://schemas.openxmlformats.org/officeDocument/2006/relationships/hyperlink" /><Relationship Id="rId31" Target="mailto:invoices@canoeventures.com" TargetMode="External" Type="http://schemas.openxmlformats.org/officeDocument/2006/relationships/hyperlink" /><Relationship Id="rId32" Target="mailto:mmedlock@gnusbrands.com" TargetMode="External" Type="http://schemas.openxmlformats.org/officeDocument/2006/relationships/hyperlink" /><Relationship Id="rId33" Target="/xl/drawings/drawing11.xml" Type="http://schemas.openxmlformats.org/officeDocument/2006/relationships/drawing" /></Relationships>
</file>

<file path=xl/worksheets/_rels/sheet12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tsoper@musicchoice.com" TargetMode="External" Type="http://schemas.openxmlformats.org/officeDocument/2006/relationships/hyperlink" /><Relationship Id="rId3" Target="mailto:invoices@canoeventures.com" TargetMode="External" Type="http://schemas.openxmlformats.org/officeDocument/2006/relationships/hyperlink" /><Relationship Id="rId4" Target="mailto:tsoper@musicchoice.com" TargetMode="External" Type="http://schemas.openxmlformats.org/officeDocument/2006/relationships/hyperlink" /><Relationship Id="rId5" Target="mailto:invoices@canoeventures.com" TargetMode="External" Type="http://schemas.openxmlformats.org/officeDocument/2006/relationships/hyperlink" /><Relationship Id="rId6" Target="mailto:tsoper@musicchoice.com" TargetMode="External" Type="http://schemas.openxmlformats.org/officeDocument/2006/relationships/hyperlink" /><Relationship Id="rId7" Target="mailto:invoices@canoeventures.com" TargetMode="External" Type="http://schemas.openxmlformats.org/officeDocument/2006/relationships/hyperlink" /><Relationship Id="rId8" Target="mailto:tsoper@musicchoice.com" TargetMode="External" Type="http://schemas.openxmlformats.org/officeDocument/2006/relationships/hyperlink" /><Relationship Id="rId9" Target="mailto:invoices@canoeventures.com" TargetMode="External" Type="http://schemas.openxmlformats.org/officeDocument/2006/relationships/hyperlink" /><Relationship Id="rId10" Target="mailto:tsoper@musicchoice.com" TargetMode="External" Type="http://schemas.openxmlformats.org/officeDocument/2006/relationships/hyperlink" /><Relationship Id="rId11" Target="mailto:invoices@canoeventures.com" TargetMode="External" Type="http://schemas.openxmlformats.org/officeDocument/2006/relationships/hyperlink" /><Relationship Id="rId12" Target="mailto:tsoper@musicchoice.com" TargetMode="External" Type="http://schemas.openxmlformats.org/officeDocument/2006/relationships/hyperlink" /><Relationship Id="rId13" Target="mailto:invoices@canoeventures.com" TargetMode="External" Type="http://schemas.openxmlformats.org/officeDocument/2006/relationships/hyperlink" /><Relationship Id="rId14" Target="mailto:tsoper@musicchoice.com" TargetMode="External" Type="http://schemas.openxmlformats.org/officeDocument/2006/relationships/hyperlink" /><Relationship Id="rId15" Target="mailto:invoices@canoeventures.com" TargetMode="External" Type="http://schemas.openxmlformats.org/officeDocument/2006/relationships/hyperlink" /><Relationship Id="rId16" Target="mailto:tsoper@musicchoice.com" TargetMode="External" Type="http://schemas.openxmlformats.org/officeDocument/2006/relationships/hyperlink" /><Relationship Id="rId17" Target="mailto:invoices@canoeventures.com" TargetMode="External" Type="http://schemas.openxmlformats.org/officeDocument/2006/relationships/hyperlink" /><Relationship Id="rId18" Target="mailto:tsoper@musicchoice.com" TargetMode="External" Type="http://schemas.openxmlformats.org/officeDocument/2006/relationships/hyperlink" /><Relationship Id="rId19" Target="mailto:invoices@canoeventures.com" TargetMode="External" Type="http://schemas.openxmlformats.org/officeDocument/2006/relationships/hyperlink" /><Relationship Id="rId20" Target="mailto:tsoper@musicchoice.com" TargetMode="External" Type="http://schemas.openxmlformats.org/officeDocument/2006/relationships/hyperlink" /><Relationship Id="rId21" Target="mailto:invoices@canoeventures.com" TargetMode="External" Type="http://schemas.openxmlformats.org/officeDocument/2006/relationships/hyperlink" /><Relationship Id="rId22" Target="mailto:tsoper@musicchoice.com" TargetMode="External" Type="http://schemas.openxmlformats.org/officeDocument/2006/relationships/hyperlink" /><Relationship Id="rId23" Target="mailto:invoices@canoeventures.com" TargetMode="External" Type="http://schemas.openxmlformats.org/officeDocument/2006/relationships/hyperlink" /><Relationship Id="rId24" Target="mailto:tsoper@musicchoice.com" TargetMode="External" Type="http://schemas.openxmlformats.org/officeDocument/2006/relationships/hyperlink" /><Relationship Id="rId25" Target="mailto:invoices@canoeventures.com" TargetMode="External" Type="http://schemas.openxmlformats.org/officeDocument/2006/relationships/hyperlink" /><Relationship Id="rId26" Target="mailto:tsoper@musicchoice.com" TargetMode="External" Type="http://schemas.openxmlformats.org/officeDocument/2006/relationships/hyperlink" /><Relationship Id="rId27" Target="mailto:invoices@canoeventures.com" TargetMode="External" Type="http://schemas.openxmlformats.org/officeDocument/2006/relationships/hyperlink" /><Relationship Id="rId28" Target="mailto:tsoper@musicchoice.com" TargetMode="External" Type="http://schemas.openxmlformats.org/officeDocument/2006/relationships/hyperlink" /><Relationship Id="rId29" Target="mailto:invoices@canoeventures.com" TargetMode="External" Type="http://schemas.openxmlformats.org/officeDocument/2006/relationships/hyperlink" /><Relationship Id="rId30" Target="mailto:tsoper@musicchoice.com" TargetMode="External" Type="http://schemas.openxmlformats.org/officeDocument/2006/relationships/hyperlink" /><Relationship Id="rId31" Target="mailto:invoices@canoeventures.com" TargetMode="External" Type="http://schemas.openxmlformats.org/officeDocument/2006/relationships/hyperlink" /><Relationship Id="rId32" Target="mailto:tsoper@musicchoice.com" TargetMode="External" Type="http://schemas.openxmlformats.org/officeDocument/2006/relationships/hyperlink" /><Relationship Id="rId33" Target="/xl/drawings/drawing12.xml" Type="http://schemas.openxmlformats.org/officeDocument/2006/relationships/drawing" /></Relationships>
</file>

<file path=xl/worksheets/_rels/sheet13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Silvestro.Accettullo@nbcuni.com" TargetMode="External" Type="http://schemas.openxmlformats.org/officeDocument/2006/relationships/hyperlink" /><Relationship Id="rId3" Target="mailto:invoices@canoeventures.com" TargetMode="External" Type="http://schemas.openxmlformats.org/officeDocument/2006/relationships/hyperlink" /><Relationship Id="rId4" Target="mailto:Silvestro.Accettullo@nbcuni.com" TargetMode="External" Type="http://schemas.openxmlformats.org/officeDocument/2006/relationships/hyperlink" /><Relationship Id="rId5" Target="mailto:invoices@canoeventures.com" TargetMode="External" Type="http://schemas.openxmlformats.org/officeDocument/2006/relationships/hyperlink" /><Relationship Id="rId6" Target="mailto:Silvestro.Accettullo@nbcuni.com" TargetMode="External" Type="http://schemas.openxmlformats.org/officeDocument/2006/relationships/hyperlink" /><Relationship Id="rId7" Target="mailto:invoices@canoeventures.com" TargetMode="External" Type="http://schemas.openxmlformats.org/officeDocument/2006/relationships/hyperlink" /><Relationship Id="rId8" Target="mailto:Silvestro.Accettullo@nbcuni.com" TargetMode="External" Type="http://schemas.openxmlformats.org/officeDocument/2006/relationships/hyperlink" /><Relationship Id="rId9" Target="mailto:invoices@canoeventures.com" TargetMode="External" Type="http://schemas.openxmlformats.org/officeDocument/2006/relationships/hyperlink" /><Relationship Id="rId10" Target="mailto:Silvestro.Accettullo@nbcuni.com" TargetMode="External" Type="http://schemas.openxmlformats.org/officeDocument/2006/relationships/hyperlink" /><Relationship Id="rId11" Target="mailto:invoices@canoeventures.com" TargetMode="External" Type="http://schemas.openxmlformats.org/officeDocument/2006/relationships/hyperlink" /><Relationship Id="rId12" Target="mailto:Silvestro.Accettullo@nbcuni.com" TargetMode="External" Type="http://schemas.openxmlformats.org/officeDocument/2006/relationships/hyperlink" /><Relationship Id="rId13" Target="mailto:invoices@canoeventures.com" TargetMode="External" Type="http://schemas.openxmlformats.org/officeDocument/2006/relationships/hyperlink" /><Relationship Id="rId14" Target="mailto:Silvestro.Accettullo@nbcuni.com" TargetMode="External" Type="http://schemas.openxmlformats.org/officeDocument/2006/relationships/hyperlink" /><Relationship Id="rId15" Target="mailto:invoices@canoeventures.com" TargetMode="External" Type="http://schemas.openxmlformats.org/officeDocument/2006/relationships/hyperlink" /><Relationship Id="rId16" Target="mailto:Silvestro.Accettullo@nbcuni.com" TargetMode="External" Type="http://schemas.openxmlformats.org/officeDocument/2006/relationships/hyperlink" /><Relationship Id="rId17" Target="mailto:invoices@canoeventures.com" TargetMode="External" Type="http://schemas.openxmlformats.org/officeDocument/2006/relationships/hyperlink" /><Relationship Id="rId18" Target="mailto:Silvestro.Accettullo@nbcuni.com" TargetMode="External" Type="http://schemas.openxmlformats.org/officeDocument/2006/relationships/hyperlink" /><Relationship Id="rId19" Target="mailto:invoices@canoeventures.com" TargetMode="External" Type="http://schemas.openxmlformats.org/officeDocument/2006/relationships/hyperlink" /><Relationship Id="rId20" Target="mailto:Silvestro.Accettullo@nbcuni.com" TargetMode="External" Type="http://schemas.openxmlformats.org/officeDocument/2006/relationships/hyperlink" /><Relationship Id="rId21" Target="mailto:invoices@canoeventures.com" TargetMode="External" Type="http://schemas.openxmlformats.org/officeDocument/2006/relationships/hyperlink" /><Relationship Id="rId22" Target="mailto:Silvestro.Accettullo@nbcuni.com" TargetMode="External" Type="http://schemas.openxmlformats.org/officeDocument/2006/relationships/hyperlink" /><Relationship Id="rId23" Target="mailto:invoices@canoeventures.com" TargetMode="External" Type="http://schemas.openxmlformats.org/officeDocument/2006/relationships/hyperlink" /><Relationship Id="rId24" Target="mailto:Silvestro.Accettullo@nbcuni.com" TargetMode="External" Type="http://schemas.openxmlformats.org/officeDocument/2006/relationships/hyperlink" /><Relationship Id="rId25" Target="mailto:invoices@canoeventures.com" TargetMode="External" Type="http://schemas.openxmlformats.org/officeDocument/2006/relationships/hyperlink" /><Relationship Id="rId26" Target="mailto:Silvestro.Accettullo@nbcuni.com" TargetMode="External" Type="http://schemas.openxmlformats.org/officeDocument/2006/relationships/hyperlink" /><Relationship Id="rId27" Target="mailto:invoices@canoeventures.com" TargetMode="External" Type="http://schemas.openxmlformats.org/officeDocument/2006/relationships/hyperlink" /><Relationship Id="rId28" Target="mailto:Silvestro.Accettullo@nbcuni.com" TargetMode="External" Type="http://schemas.openxmlformats.org/officeDocument/2006/relationships/hyperlink" /><Relationship Id="rId29" Target="mailto:invoices@canoeventures.com" TargetMode="External" Type="http://schemas.openxmlformats.org/officeDocument/2006/relationships/hyperlink" /><Relationship Id="rId30" Target="mailto:Silvestro.Accettullo@nbcuni.com" TargetMode="External" Type="http://schemas.openxmlformats.org/officeDocument/2006/relationships/hyperlink" /><Relationship Id="rId31" Target="mailto:invoices@canoeventures.com" TargetMode="External" Type="http://schemas.openxmlformats.org/officeDocument/2006/relationships/hyperlink" /><Relationship Id="rId32" Target="mailto:Silvestro.Accettullo@nbcuni.com" TargetMode="External" Type="http://schemas.openxmlformats.org/officeDocument/2006/relationships/hyperlink" /><Relationship Id="rId33" Target="/xl/drawings/drawing13.xml" Type="http://schemas.openxmlformats.org/officeDocument/2006/relationships/drawing" /></Relationships>
</file>

<file path=xl/worksheets/_rels/sheet14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AccountsPayable@reelzchannel.com" TargetMode="External" Type="http://schemas.openxmlformats.org/officeDocument/2006/relationships/hyperlink" /><Relationship Id="rId3" Target="mailto:Cgeorgakakis@reelz.com" TargetMode="External" Type="http://schemas.openxmlformats.org/officeDocument/2006/relationships/hyperlink" /><Relationship Id="rId4" Target="mailto:invoices@canoeventures.com" TargetMode="External" Type="http://schemas.openxmlformats.org/officeDocument/2006/relationships/hyperlink" /><Relationship Id="rId5" Target="mailto:AccountsPayable@reelzchannel.com" TargetMode="External" Type="http://schemas.openxmlformats.org/officeDocument/2006/relationships/hyperlink" /><Relationship Id="rId6" Target="mailto:Cgeorgakakis@reelz.com" TargetMode="External" Type="http://schemas.openxmlformats.org/officeDocument/2006/relationships/hyperlink" /><Relationship Id="rId7" Target="mailto:invoices@canoeventures.com" TargetMode="External" Type="http://schemas.openxmlformats.org/officeDocument/2006/relationships/hyperlink" /><Relationship Id="rId8" Target="mailto:AccountsPayable@reelzchannel.com" TargetMode="External" Type="http://schemas.openxmlformats.org/officeDocument/2006/relationships/hyperlink" /><Relationship Id="rId9" Target="mailto:Cgeorgakakis@reelz.com" TargetMode="External" Type="http://schemas.openxmlformats.org/officeDocument/2006/relationships/hyperlink" /><Relationship Id="rId10" Target="mailto:invoices@canoeventures.com" TargetMode="External" Type="http://schemas.openxmlformats.org/officeDocument/2006/relationships/hyperlink" /><Relationship Id="rId11" Target="mailto:AccountsPayable@reelzchannel.com" TargetMode="External" Type="http://schemas.openxmlformats.org/officeDocument/2006/relationships/hyperlink" /><Relationship Id="rId12" Target="mailto:Cgeorgakakis@reelz.com" TargetMode="External" Type="http://schemas.openxmlformats.org/officeDocument/2006/relationships/hyperlink" /><Relationship Id="rId13" Target="mailto:invoices@canoeventures.com" TargetMode="External" Type="http://schemas.openxmlformats.org/officeDocument/2006/relationships/hyperlink" /><Relationship Id="rId14" Target="mailto:AccountsPayable@reelzchannel.com" TargetMode="External" Type="http://schemas.openxmlformats.org/officeDocument/2006/relationships/hyperlink" /><Relationship Id="rId15" Target="mailto:Cgeorgakakis@reelz.com" TargetMode="External" Type="http://schemas.openxmlformats.org/officeDocument/2006/relationships/hyperlink" /><Relationship Id="rId16" Target="mailto:invoices@canoeventures.com" TargetMode="External" Type="http://schemas.openxmlformats.org/officeDocument/2006/relationships/hyperlink" /><Relationship Id="rId17" Target="mailto:AccountsPayable@reelzchannel.com" TargetMode="External" Type="http://schemas.openxmlformats.org/officeDocument/2006/relationships/hyperlink" /><Relationship Id="rId18" Target="mailto:Cgeorgakakis@reelz.com" TargetMode="External" Type="http://schemas.openxmlformats.org/officeDocument/2006/relationships/hyperlink" /><Relationship Id="rId19" Target="mailto:invoices@canoeventures.com" TargetMode="External" Type="http://schemas.openxmlformats.org/officeDocument/2006/relationships/hyperlink" /><Relationship Id="rId20" Target="mailto:AccountsPayable@reelzchannel.com" TargetMode="External" Type="http://schemas.openxmlformats.org/officeDocument/2006/relationships/hyperlink" /><Relationship Id="rId21" Target="mailto:Cgeorgakakis@reelz.com" TargetMode="External" Type="http://schemas.openxmlformats.org/officeDocument/2006/relationships/hyperlink" /><Relationship Id="rId22" Target="mailto:invoices@canoeventures.com" TargetMode="External" Type="http://schemas.openxmlformats.org/officeDocument/2006/relationships/hyperlink" /><Relationship Id="rId23" Target="mailto:AccountsPayable@reelzchannel.com" TargetMode="External" Type="http://schemas.openxmlformats.org/officeDocument/2006/relationships/hyperlink" /><Relationship Id="rId24" Target="mailto:Cgeorgakakis@reelz.com" TargetMode="External" Type="http://schemas.openxmlformats.org/officeDocument/2006/relationships/hyperlink" /><Relationship Id="rId25" Target="mailto:invoices@canoeventures.com" TargetMode="External" Type="http://schemas.openxmlformats.org/officeDocument/2006/relationships/hyperlink" /><Relationship Id="rId26" Target="mailto:AccountsPayable@reelzchannel.com" TargetMode="External" Type="http://schemas.openxmlformats.org/officeDocument/2006/relationships/hyperlink" /><Relationship Id="rId27" Target="mailto:Cgeorgakakis@reelz.com" TargetMode="External" Type="http://schemas.openxmlformats.org/officeDocument/2006/relationships/hyperlink" /><Relationship Id="rId28" Target="mailto:invoices@canoeventures.com" TargetMode="External" Type="http://schemas.openxmlformats.org/officeDocument/2006/relationships/hyperlink" /><Relationship Id="rId29" Target="mailto:AccountsPayable@reelzchannel.com" TargetMode="External" Type="http://schemas.openxmlformats.org/officeDocument/2006/relationships/hyperlink" /><Relationship Id="rId30" Target="mailto:Cgeorgakakis@reelz.com" TargetMode="External" Type="http://schemas.openxmlformats.org/officeDocument/2006/relationships/hyperlink" /><Relationship Id="rId31" Target="mailto:invoices@canoeventures.com" TargetMode="External" Type="http://schemas.openxmlformats.org/officeDocument/2006/relationships/hyperlink" /><Relationship Id="rId32" Target="mailto:AccountsPayable@reelzchannel.com" TargetMode="External" Type="http://schemas.openxmlformats.org/officeDocument/2006/relationships/hyperlink" /><Relationship Id="rId33" Target="mailto:Cgeorgakakis@reelz.com" TargetMode="External" Type="http://schemas.openxmlformats.org/officeDocument/2006/relationships/hyperlink" /><Relationship Id="rId34" Target="mailto:invoices@canoeventures.com" TargetMode="External" Type="http://schemas.openxmlformats.org/officeDocument/2006/relationships/hyperlink" /><Relationship Id="rId35" Target="mailto:AccountsPayable@reelzchannel.com" TargetMode="External" Type="http://schemas.openxmlformats.org/officeDocument/2006/relationships/hyperlink" /><Relationship Id="rId36" Target="mailto:Cgeorgakakis@reelz.com" TargetMode="External" Type="http://schemas.openxmlformats.org/officeDocument/2006/relationships/hyperlink" /><Relationship Id="rId37" Target="mailto:invoices@canoeventures.com" TargetMode="External" Type="http://schemas.openxmlformats.org/officeDocument/2006/relationships/hyperlink" /><Relationship Id="rId38" Target="mailto:AccountsPayable@reelzchannel.com" TargetMode="External" Type="http://schemas.openxmlformats.org/officeDocument/2006/relationships/hyperlink" /><Relationship Id="rId39" Target="mailto:Cgeorgakakis@reelz.com" TargetMode="External" Type="http://schemas.openxmlformats.org/officeDocument/2006/relationships/hyperlink" /><Relationship Id="rId40" Target="mailto:invoices@canoeventures.com" TargetMode="External" Type="http://schemas.openxmlformats.org/officeDocument/2006/relationships/hyperlink" /><Relationship Id="rId41" Target="mailto:AccountsPayable@reelzchannel.com" TargetMode="External" Type="http://schemas.openxmlformats.org/officeDocument/2006/relationships/hyperlink" /><Relationship Id="rId42" Target="mailto:Cgeorgakakis@reelz.com" TargetMode="External" Type="http://schemas.openxmlformats.org/officeDocument/2006/relationships/hyperlink" /><Relationship Id="rId43" Target="mailto:invoices@canoeventures.com" TargetMode="External" Type="http://schemas.openxmlformats.org/officeDocument/2006/relationships/hyperlink" /><Relationship Id="rId44" Target="mailto:AccountsPayable@reelzchannel.com" TargetMode="External" Type="http://schemas.openxmlformats.org/officeDocument/2006/relationships/hyperlink" /><Relationship Id="rId45" Target="mailto:Cgeorgakakis@reelz.com" TargetMode="External" Type="http://schemas.openxmlformats.org/officeDocument/2006/relationships/hyperlink" /><Relationship Id="rId46" Target="mailto:invoices@canoeventures.com" TargetMode="External" Type="http://schemas.openxmlformats.org/officeDocument/2006/relationships/hyperlink" /><Relationship Id="rId47" Target="mailto:AccountsPayable@reelzchannel.com" TargetMode="External" Type="http://schemas.openxmlformats.org/officeDocument/2006/relationships/hyperlink" /><Relationship Id="rId48" Target="mailto:Cgeorgakakis@reelz.com" TargetMode="External" Type="http://schemas.openxmlformats.org/officeDocument/2006/relationships/hyperlink" /><Relationship Id="rId49" Target="/xl/drawings/drawing14.xml" Type="http://schemas.openxmlformats.org/officeDocument/2006/relationships/drawing" /></Relationships>
</file>

<file path=xl/worksheets/_rels/sheet15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christofer_frey@spe.sony.com" TargetMode="External" Type="http://schemas.openxmlformats.org/officeDocument/2006/relationships/hyperlink" /><Relationship Id="rId3" Target="mailto:invoices@canoeventures.com" TargetMode="External" Type="http://schemas.openxmlformats.org/officeDocument/2006/relationships/hyperlink" /><Relationship Id="rId4" Target="mailto:christofer_frey@spe.sony.com" TargetMode="External" Type="http://schemas.openxmlformats.org/officeDocument/2006/relationships/hyperlink" /><Relationship Id="rId5" Target="mailto:invoices@canoeventures.com" TargetMode="External" Type="http://schemas.openxmlformats.org/officeDocument/2006/relationships/hyperlink" /><Relationship Id="rId6" Target="mailto:christofer_frey@spe.sony.com" TargetMode="External" Type="http://schemas.openxmlformats.org/officeDocument/2006/relationships/hyperlink" /><Relationship Id="rId7" Target="mailto:invoices@canoeventures.com" TargetMode="External" Type="http://schemas.openxmlformats.org/officeDocument/2006/relationships/hyperlink" /><Relationship Id="rId8" Target="mailto:christofer_frey@spe.sony.com" TargetMode="External" Type="http://schemas.openxmlformats.org/officeDocument/2006/relationships/hyperlink" /><Relationship Id="rId9" Target="mailto:invoices@canoeventures.com" TargetMode="External" Type="http://schemas.openxmlformats.org/officeDocument/2006/relationships/hyperlink" /><Relationship Id="rId10" Target="mailto:christofer_frey@spe.sony.com" TargetMode="External" Type="http://schemas.openxmlformats.org/officeDocument/2006/relationships/hyperlink" /><Relationship Id="rId11" Target="mailto:invoices@canoeventures.com" TargetMode="External" Type="http://schemas.openxmlformats.org/officeDocument/2006/relationships/hyperlink" /><Relationship Id="rId12" Target="mailto:christofer_frey@spe.sony.com" TargetMode="External" Type="http://schemas.openxmlformats.org/officeDocument/2006/relationships/hyperlink" /><Relationship Id="rId13" Target="mailto:invoices@canoeventures.com" TargetMode="External" Type="http://schemas.openxmlformats.org/officeDocument/2006/relationships/hyperlink" /><Relationship Id="rId14" Target="mailto:christofer_frey@spe.sony.com" TargetMode="External" Type="http://schemas.openxmlformats.org/officeDocument/2006/relationships/hyperlink" /><Relationship Id="rId15" Target="mailto:invoices@canoeventures.com" TargetMode="External" Type="http://schemas.openxmlformats.org/officeDocument/2006/relationships/hyperlink" /><Relationship Id="rId16" Target="mailto:christofer_frey@spe.sony.com" TargetMode="External" Type="http://schemas.openxmlformats.org/officeDocument/2006/relationships/hyperlink" /><Relationship Id="rId17" Target="mailto:invoices@canoeventures.com" TargetMode="External" Type="http://schemas.openxmlformats.org/officeDocument/2006/relationships/hyperlink" /><Relationship Id="rId18" Target="mailto:christofer_frey@spe.sony.com" TargetMode="External" Type="http://schemas.openxmlformats.org/officeDocument/2006/relationships/hyperlink" /><Relationship Id="rId19" Target="mailto:invoices@canoeventures.com" TargetMode="External" Type="http://schemas.openxmlformats.org/officeDocument/2006/relationships/hyperlink" /><Relationship Id="rId20" Target="mailto:christofer_frey@spe.sony.com" TargetMode="External" Type="http://schemas.openxmlformats.org/officeDocument/2006/relationships/hyperlink" /><Relationship Id="rId21" Target="mailto:invoices@canoeventures.com" TargetMode="External" Type="http://schemas.openxmlformats.org/officeDocument/2006/relationships/hyperlink" /><Relationship Id="rId22" Target="mailto:christofer_frey@spe.sony.com" TargetMode="External" Type="http://schemas.openxmlformats.org/officeDocument/2006/relationships/hyperlink" /><Relationship Id="rId23" Target="mailto:invoices@canoeventures.com" TargetMode="External" Type="http://schemas.openxmlformats.org/officeDocument/2006/relationships/hyperlink" /><Relationship Id="rId24" Target="mailto:christofer_frey@spe.sony.com" TargetMode="External" Type="http://schemas.openxmlformats.org/officeDocument/2006/relationships/hyperlink" /><Relationship Id="rId25" Target="mailto:invoices@canoeventures.com" TargetMode="External" Type="http://schemas.openxmlformats.org/officeDocument/2006/relationships/hyperlink" /><Relationship Id="rId26" Target="mailto:christofer_frey@spe.sony.com" TargetMode="External" Type="http://schemas.openxmlformats.org/officeDocument/2006/relationships/hyperlink" /><Relationship Id="rId27" Target="mailto:invoices@canoeventures.com" TargetMode="External" Type="http://schemas.openxmlformats.org/officeDocument/2006/relationships/hyperlink" /><Relationship Id="rId28" Target="mailto:christofer_frey@spe.sony.com" TargetMode="External" Type="http://schemas.openxmlformats.org/officeDocument/2006/relationships/hyperlink" /><Relationship Id="rId29" Target="mailto:invoices@canoeventures.com" TargetMode="External" Type="http://schemas.openxmlformats.org/officeDocument/2006/relationships/hyperlink" /><Relationship Id="rId30" Target="mailto:christofer_frey@spe.sony.com" TargetMode="External" Type="http://schemas.openxmlformats.org/officeDocument/2006/relationships/hyperlink" /><Relationship Id="rId31" Target="mailto:invoices@canoeventures.com" TargetMode="External" Type="http://schemas.openxmlformats.org/officeDocument/2006/relationships/hyperlink" /><Relationship Id="rId32" Target="mailto:christofer_frey@spe.sony.com" TargetMode="External" Type="http://schemas.openxmlformats.org/officeDocument/2006/relationships/hyperlink" /><Relationship Id="rId33" Target="/xl/drawings/drawing15.xml" Type="http://schemas.openxmlformats.org/officeDocument/2006/relationships/drawing" /></Relationships>
</file>

<file path=xl/worksheets/_rels/sheet16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Stephen.Montgomery@starz.com" TargetMode="External" Type="http://schemas.openxmlformats.org/officeDocument/2006/relationships/hyperlink" /><Relationship Id="rId3" Target="mailto:invoices@canoeventures.com" TargetMode="External" Type="http://schemas.openxmlformats.org/officeDocument/2006/relationships/hyperlink" /><Relationship Id="rId4" Target="mailto:Stephen.Montgomery@starz.com" TargetMode="External" Type="http://schemas.openxmlformats.org/officeDocument/2006/relationships/hyperlink" /><Relationship Id="rId5" Target="mailto:invoices@canoeventures.com" TargetMode="External" Type="http://schemas.openxmlformats.org/officeDocument/2006/relationships/hyperlink" /><Relationship Id="rId6" Target="mailto:Stephen.Montgomery@starz.com" TargetMode="External" Type="http://schemas.openxmlformats.org/officeDocument/2006/relationships/hyperlink" /><Relationship Id="rId7" Target="mailto:invoices@canoeventures.com" TargetMode="External" Type="http://schemas.openxmlformats.org/officeDocument/2006/relationships/hyperlink" /><Relationship Id="rId8" Target="mailto:Stephen.Montgomery@starz.com" TargetMode="External" Type="http://schemas.openxmlformats.org/officeDocument/2006/relationships/hyperlink" /><Relationship Id="rId9" Target="mailto:invoices@canoeventures.com" TargetMode="External" Type="http://schemas.openxmlformats.org/officeDocument/2006/relationships/hyperlink" /><Relationship Id="rId10" Target="mailto:Stephen.Montgomery@starz.com" TargetMode="External" Type="http://schemas.openxmlformats.org/officeDocument/2006/relationships/hyperlink" /><Relationship Id="rId11" Target="mailto:invoices@canoeventures.com" TargetMode="External" Type="http://schemas.openxmlformats.org/officeDocument/2006/relationships/hyperlink" /><Relationship Id="rId12" Target="mailto:Stephen.Montgomery@starz.com" TargetMode="External" Type="http://schemas.openxmlformats.org/officeDocument/2006/relationships/hyperlink" /><Relationship Id="rId13" Target="mailto:invoices@canoeventures.com" TargetMode="External" Type="http://schemas.openxmlformats.org/officeDocument/2006/relationships/hyperlink" /><Relationship Id="rId14" Target="mailto:Stephen.Montgomery@starz.com" TargetMode="External" Type="http://schemas.openxmlformats.org/officeDocument/2006/relationships/hyperlink" /><Relationship Id="rId15" Target="mailto:invoices@canoeventures.com" TargetMode="External" Type="http://schemas.openxmlformats.org/officeDocument/2006/relationships/hyperlink" /><Relationship Id="rId16" Target="mailto:Stephen.Montgomery@starz.com" TargetMode="External" Type="http://schemas.openxmlformats.org/officeDocument/2006/relationships/hyperlink" /><Relationship Id="rId17" Target="mailto:invoices@canoeventures.com" TargetMode="External" Type="http://schemas.openxmlformats.org/officeDocument/2006/relationships/hyperlink" /><Relationship Id="rId18" Target="mailto:Stephen.Montgomery@starz.com" TargetMode="External" Type="http://schemas.openxmlformats.org/officeDocument/2006/relationships/hyperlink" /><Relationship Id="rId19" Target="mailto:invoices@canoeventures.com" TargetMode="External" Type="http://schemas.openxmlformats.org/officeDocument/2006/relationships/hyperlink" /><Relationship Id="rId20" Target="mailto:Stephen.Montgomery@starz.com" TargetMode="External" Type="http://schemas.openxmlformats.org/officeDocument/2006/relationships/hyperlink" /><Relationship Id="rId21" Target="mailto:invoices@canoeventures.com" TargetMode="External" Type="http://schemas.openxmlformats.org/officeDocument/2006/relationships/hyperlink" /><Relationship Id="rId22" Target="mailto:Stephen.Montgomery@starz.com" TargetMode="External" Type="http://schemas.openxmlformats.org/officeDocument/2006/relationships/hyperlink" /><Relationship Id="rId23" Target="mailto:invoices@canoeventures.com" TargetMode="External" Type="http://schemas.openxmlformats.org/officeDocument/2006/relationships/hyperlink" /><Relationship Id="rId24" Target="mailto:Stephen.Montgomery@starz.com" TargetMode="External" Type="http://schemas.openxmlformats.org/officeDocument/2006/relationships/hyperlink" /><Relationship Id="rId25" Target="mailto:invoices@canoeventures.com" TargetMode="External" Type="http://schemas.openxmlformats.org/officeDocument/2006/relationships/hyperlink" /><Relationship Id="rId26" Target="mailto:Stephen.Montgomery@starz.com" TargetMode="External" Type="http://schemas.openxmlformats.org/officeDocument/2006/relationships/hyperlink" /><Relationship Id="rId27" Target="mailto:invoices@canoeventures.com" TargetMode="External" Type="http://schemas.openxmlformats.org/officeDocument/2006/relationships/hyperlink" /><Relationship Id="rId28" Target="mailto:Stephen.Montgomery@starz.com" TargetMode="External" Type="http://schemas.openxmlformats.org/officeDocument/2006/relationships/hyperlink" /><Relationship Id="rId29" Target="mailto:invoices@canoeventures.com" TargetMode="External" Type="http://schemas.openxmlformats.org/officeDocument/2006/relationships/hyperlink" /><Relationship Id="rId30" Target="mailto:Stephen.Montgomery@starz.com" TargetMode="External" Type="http://schemas.openxmlformats.org/officeDocument/2006/relationships/hyperlink" /><Relationship Id="rId31" Target="mailto:invoices@canoeventures.com" TargetMode="External" Type="http://schemas.openxmlformats.org/officeDocument/2006/relationships/hyperlink" /><Relationship Id="rId32" Target="mailto:Stephen.Montgomery@starz.com" TargetMode="External" Type="http://schemas.openxmlformats.org/officeDocument/2006/relationships/hyperlink" /><Relationship Id="rId33" Target="/xl/drawings/drawing16.xml" Type="http://schemas.openxmlformats.org/officeDocument/2006/relationships/drawing" /></Relationships>
</file>

<file path=xl/worksheets/_rels/sheet17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invoices@canoeventures.com" TargetMode="External" Type="http://schemas.openxmlformats.org/officeDocument/2006/relationships/hyperlink" /><Relationship Id="rId3" Target="mailto:invoices@canoeventures.com" TargetMode="External" Type="http://schemas.openxmlformats.org/officeDocument/2006/relationships/hyperlink" /><Relationship Id="rId4" Target="mailto:invoices@canoeventures.com" TargetMode="External" Type="http://schemas.openxmlformats.org/officeDocument/2006/relationships/hyperlink" /><Relationship Id="rId5" Target="mailto:invoices@canoeventures.com" TargetMode="External" Type="http://schemas.openxmlformats.org/officeDocument/2006/relationships/hyperlink" /><Relationship Id="rId6" Target="mailto:invoices@canoeventures.com" TargetMode="External" Type="http://schemas.openxmlformats.org/officeDocument/2006/relationships/hyperlink" /><Relationship Id="rId7" Target="mailto:invoices@canoeventures.com" TargetMode="External" Type="http://schemas.openxmlformats.org/officeDocument/2006/relationships/hyperlink" /><Relationship Id="rId8" Target="mailto:invoices@canoeventures.com" TargetMode="External" Type="http://schemas.openxmlformats.org/officeDocument/2006/relationships/hyperlink" /><Relationship Id="rId9" Target="mailto:invoices@canoeventures.com" TargetMode="External" Type="http://schemas.openxmlformats.org/officeDocument/2006/relationships/hyperlink" /><Relationship Id="rId10" Target="mailto:invoices@canoeventures.com" TargetMode="External" Type="http://schemas.openxmlformats.org/officeDocument/2006/relationships/hyperlink" /><Relationship Id="rId11" Target="mailto:invoices@canoeventures.com" TargetMode="External" Type="http://schemas.openxmlformats.org/officeDocument/2006/relationships/hyperlink" /><Relationship Id="rId12" Target="mailto:invoices@canoeventures.com" TargetMode="External" Type="http://schemas.openxmlformats.org/officeDocument/2006/relationships/hyperlink" /><Relationship Id="rId13" Target="mailto:invoices@canoeventures.com" TargetMode="External" Type="http://schemas.openxmlformats.org/officeDocument/2006/relationships/hyperlink" /><Relationship Id="rId14" Target="mailto:invoices@canoeventures.com" TargetMode="External" Type="http://schemas.openxmlformats.org/officeDocument/2006/relationships/hyperlink" /><Relationship Id="rId15" Target="mailto:invoices@canoeventures.com" TargetMode="External" Type="http://schemas.openxmlformats.org/officeDocument/2006/relationships/hyperlink" /><Relationship Id="rId16" Target="mailto:invoices@canoeventures.com" TargetMode="External" Type="http://schemas.openxmlformats.org/officeDocument/2006/relationships/hyperlink" /><Relationship Id="rId17" Target="/xl/drawings/drawing17.xml" Type="http://schemas.openxmlformats.org/officeDocument/2006/relationships/drawing" /></Relationships>
</file>

<file path=xl/worksheets/_rels/sheet18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jfant@tvone.tv" TargetMode="External" Type="http://schemas.openxmlformats.org/officeDocument/2006/relationships/hyperlink" /><Relationship Id="rId3" Target="mailto:invoices@canoeventures.com" TargetMode="External" Type="http://schemas.openxmlformats.org/officeDocument/2006/relationships/hyperlink" /><Relationship Id="rId4" Target="mailto:jfant@tvone.tv" TargetMode="External" Type="http://schemas.openxmlformats.org/officeDocument/2006/relationships/hyperlink" /><Relationship Id="rId5" Target="mailto:invoices@canoeventures.com" TargetMode="External" Type="http://schemas.openxmlformats.org/officeDocument/2006/relationships/hyperlink" /><Relationship Id="rId6" Target="mailto:jfant@tvone.tv" TargetMode="External" Type="http://schemas.openxmlformats.org/officeDocument/2006/relationships/hyperlink" /><Relationship Id="rId7" Target="mailto:invoices@canoeventures.com" TargetMode="External" Type="http://schemas.openxmlformats.org/officeDocument/2006/relationships/hyperlink" /><Relationship Id="rId8" Target="mailto:jfant@tvone.tv" TargetMode="External" Type="http://schemas.openxmlformats.org/officeDocument/2006/relationships/hyperlink" /><Relationship Id="rId9" Target="mailto:invoices@canoeventures.com" TargetMode="External" Type="http://schemas.openxmlformats.org/officeDocument/2006/relationships/hyperlink" /><Relationship Id="rId10" Target="mailto:jfant@tvone.tv" TargetMode="External" Type="http://schemas.openxmlformats.org/officeDocument/2006/relationships/hyperlink" /><Relationship Id="rId11" Target="mailto:invoices@canoeventures.com" TargetMode="External" Type="http://schemas.openxmlformats.org/officeDocument/2006/relationships/hyperlink" /><Relationship Id="rId12" Target="mailto:jfant@tvone.tv" TargetMode="External" Type="http://schemas.openxmlformats.org/officeDocument/2006/relationships/hyperlink" /><Relationship Id="rId13" Target="mailto:invoices@canoeventures.com" TargetMode="External" Type="http://schemas.openxmlformats.org/officeDocument/2006/relationships/hyperlink" /><Relationship Id="rId14" Target="mailto:jfant@tvone.tv" TargetMode="External" Type="http://schemas.openxmlformats.org/officeDocument/2006/relationships/hyperlink" /><Relationship Id="rId15" Target="mailto:invoices@canoeventures.com" TargetMode="External" Type="http://schemas.openxmlformats.org/officeDocument/2006/relationships/hyperlink" /><Relationship Id="rId16" Target="mailto:jfant@tvone.tv" TargetMode="External" Type="http://schemas.openxmlformats.org/officeDocument/2006/relationships/hyperlink" /><Relationship Id="rId17" Target="mailto:invoices@canoeventures.com" TargetMode="External" Type="http://schemas.openxmlformats.org/officeDocument/2006/relationships/hyperlink" /><Relationship Id="rId18" Target="mailto:jfant@tvone.tv" TargetMode="External" Type="http://schemas.openxmlformats.org/officeDocument/2006/relationships/hyperlink" /><Relationship Id="rId19" Target="mailto:invoices@canoeventures.com" TargetMode="External" Type="http://schemas.openxmlformats.org/officeDocument/2006/relationships/hyperlink" /><Relationship Id="rId20" Target="mailto:jfant@tvone.tv" TargetMode="External" Type="http://schemas.openxmlformats.org/officeDocument/2006/relationships/hyperlink" /><Relationship Id="rId21" Target="mailto:invoices@canoeventures.com" TargetMode="External" Type="http://schemas.openxmlformats.org/officeDocument/2006/relationships/hyperlink" /><Relationship Id="rId22" Target="mailto:jfant@tvone.tv" TargetMode="External" Type="http://schemas.openxmlformats.org/officeDocument/2006/relationships/hyperlink" /><Relationship Id="rId23" Target="mailto:invoices@canoeventures.com" TargetMode="External" Type="http://schemas.openxmlformats.org/officeDocument/2006/relationships/hyperlink" /><Relationship Id="rId24" Target="mailto:jfant@tvone.tv" TargetMode="External" Type="http://schemas.openxmlformats.org/officeDocument/2006/relationships/hyperlink" /><Relationship Id="rId25" Target="mailto:invoices@canoeventures.com" TargetMode="External" Type="http://schemas.openxmlformats.org/officeDocument/2006/relationships/hyperlink" /><Relationship Id="rId26" Target="mailto:jfant@tvone.tv" TargetMode="External" Type="http://schemas.openxmlformats.org/officeDocument/2006/relationships/hyperlink" /><Relationship Id="rId27" Target="mailto:invoices@canoeventures.com" TargetMode="External" Type="http://schemas.openxmlformats.org/officeDocument/2006/relationships/hyperlink" /><Relationship Id="rId28" Target="mailto:jfant@tvone.tv" TargetMode="External" Type="http://schemas.openxmlformats.org/officeDocument/2006/relationships/hyperlink" /><Relationship Id="rId29" Target="mailto:invoices@canoeventures.com" TargetMode="External" Type="http://schemas.openxmlformats.org/officeDocument/2006/relationships/hyperlink" /><Relationship Id="rId30" Target="mailto:jfant@tvone.tv" TargetMode="External" Type="http://schemas.openxmlformats.org/officeDocument/2006/relationships/hyperlink" /><Relationship Id="rId31" Target="mailto:invoices@canoeventures.com" TargetMode="External" Type="http://schemas.openxmlformats.org/officeDocument/2006/relationships/hyperlink" /><Relationship Id="rId32" Target="mailto:jfant@tvone.tv" TargetMode="External" Type="http://schemas.openxmlformats.org/officeDocument/2006/relationships/hyperlink" /><Relationship Id="rId33" Target="/xl/drawings/drawing18.xml" Type="http://schemas.openxmlformats.org/officeDocument/2006/relationships/drawing" /></Relationships>
</file>

<file path=xl/worksheets/_rels/sheet19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invoices@canoeventures.com" TargetMode="External" Type="http://schemas.openxmlformats.org/officeDocument/2006/relationships/hyperlink" /><Relationship Id="rId3" Target="mailto:invoices@canoeventures.com" TargetMode="External" Type="http://schemas.openxmlformats.org/officeDocument/2006/relationships/hyperlink" /><Relationship Id="rId4" Target="mailto:invoices@canoeventures.com" TargetMode="External" Type="http://schemas.openxmlformats.org/officeDocument/2006/relationships/hyperlink" /><Relationship Id="rId5" Target="mailto:invoices@canoeventures.com" TargetMode="External" Type="http://schemas.openxmlformats.org/officeDocument/2006/relationships/hyperlink" /><Relationship Id="rId6" Target="mailto:invoices@canoeventures.com" TargetMode="External" Type="http://schemas.openxmlformats.org/officeDocument/2006/relationships/hyperlink" /><Relationship Id="rId7" Target="mailto:invoices@canoeventures.com" TargetMode="External" Type="http://schemas.openxmlformats.org/officeDocument/2006/relationships/hyperlink" /><Relationship Id="rId8" Target="mailto:invoices@canoeventures.com" TargetMode="External" Type="http://schemas.openxmlformats.org/officeDocument/2006/relationships/hyperlink" /><Relationship Id="rId9" Target="mailto:invoices@canoeventures.com" TargetMode="External" Type="http://schemas.openxmlformats.org/officeDocument/2006/relationships/hyperlink" /><Relationship Id="rId10" Target="mailto:invoices@canoeventures.com" TargetMode="External" Type="http://schemas.openxmlformats.org/officeDocument/2006/relationships/hyperlink" /><Relationship Id="rId11" Target="mailto:invoices@canoeventures.com" TargetMode="External" Type="http://schemas.openxmlformats.org/officeDocument/2006/relationships/hyperlink" /><Relationship Id="rId12" Target="mailto:invoices@canoeventures.com" TargetMode="External" Type="http://schemas.openxmlformats.org/officeDocument/2006/relationships/hyperlink" /><Relationship Id="rId13" Target="mailto:invoices@canoeventures.com" TargetMode="External" Type="http://schemas.openxmlformats.org/officeDocument/2006/relationships/hyperlink" /><Relationship Id="rId14" Target="mailto:invoices@canoeventures.com" TargetMode="External" Type="http://schemas.openxmlformats.org/officeDocument/2006/relationships/hyperlink" /><Relationship Id="rId15" Target="mailto:invoices@canoeventures.com" TargetMode="External" Type="http://schemas.openxmlformats.org/officeDocument/2006/relationships/hyperlink" /><Relationship Id="rId16" Target="mailto:invoices@canoeventures.com" TargetMode="External" Type="http://schemas.openxmlformats.org/officeDocument/2006/relationships/hyperlink" /><Relationship Id="rId17" Target="/xl/drawings/drawing19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Karl.Reece@disney.com" TargetMode="External" Type="http://schemas.openxmlformats.org/officeDocument/2006/relationships/hyperlink" /><Relationship Id="rId3" Target="mailto:invoices@canoeventures.com" TargetMode="External" Type="http://schemas.openxmlformats.org/officeDocument/2006/relationships/hyperlink" /><Relationship Id="rId4" Target="mailto:Karl.Reece@disney.com" TargetMode="External" Type="http://schemas.openxmlformats.org/officeDocument/2006/relationships/hyperlink" /><Relationship Id="rId5" Target="mailto:invoices@canoeventures.com" TargetMode="External" Type="http://schemas.openxmlformats.org/officeDocument/2006/relationships/hyperlink" /><Relationship Id="rId6" Target="mailto:Karl.Reece@disney.com" TargetMode="External" Type="http://schemas.openxmlformats.org/officeDocument/2006/relationships/hyperlink" /><Relationship Id="rId7" Target="mailto:invoices@canoeventures.com" TargetMode="External" Type="http://schemas.openxmlformats.org/officeDocument/2006/relationships/hyperlink" /><Relationship Id="rId8" Target="mailto:Karl.Reece@disney.com" TargetMode="External" Type="http://schemas.openxmlformats.org/officeDocument/2006/relationships/hyperlink" /><Relationship Id="rId9" Target="mailto:invoices@canoeventures.com" TargetMode="External" Type="http://schemas.openxmlformats.org/officeDocument/2006/relationships/hyperlink" /><Relationship Id="rId10" Target="mailto:Karl.Reece@disney.com" TargetMode="External" Type="http://schemas.openxmlformats.org/officeDocument/2006/relationships/hyperlink" /><Relationship Id="rId11" Target="mailto:invoices@canoeventures.com" TargetMode="External" Type="http://schemas.openxmlformats.org/officeDocument/2006/relationships/hyperlink" /><Relationship Id="rId12" Target="mailto:Karl.Reece@disney.com" TargetMode="External" Type="http://schemas.openxmlformats.org/officeDocument/2006/relationships/hyperlink" /><Relationship Id="rId13" Target="mailto:invoices@canoeventures.com" TargetMode="External" Type="http://schemas.openxmlformats.org/officeDocument/2006/relationships/hyperlink" /><Relationship Id="rId14" Target="mailto:Karl.Reece@disney.com" TargetMode="External" Type="http://schemas.openxmlformats.org/officeDocument/2006/relationships/hyperlink" /><Relationship Id="rId15" Target="mailto:invoices@canoeventures.com" TargetMode="External" Type="http://schemas.openxmlformats.org/officeDocument/2006/relationships/hyperlink" /><Relationship Id="rId16" Target="mailto:Karl.Reece@disney.com" TargetMode="External" Type="http://schemas.openxmlformats.org/officeDocument/2006/relationships/hyperlink" /><Relationship Id="rId17" Target="mailto:invoices@canoeventures.com" TargetMode="External" Type="http://schemas.openxmlformats.org/officeDocument/2006/relationships/hyperlink" /><Relationship Id="rId18" Target="mailto:Karl.Reece@disney.com" TargetMode="External" Type="http://schemas.openxmlformats.org/officeDocument/2006/relationships/hyperlink" /><Relationship Id="rId19" Target="mailto:invoices@canoeventures.com" TargetMode="External" Type="http://schemas.openxmlformats.org/officeDocument/2006/relationships/hyperlink" /><Relationship Id="rId20" Target="mailto:Karl.Reece@disney.com" TargetMode="External" Type="http://schemas.openxmlformats.org/officeDocument/2006/relationships/hyperlink" /><Relationship Id="rId21" Target="mailto:invoices@canoeventures.com" TargetMode="External" Type="http://schemas.openxmlformats.org/officeDocument/2006/relationships/hyperlink" /><Relationship Id="rId22" Target="mailto:Karl.Reece@disney.com" TargetMode="External" Type="http://schemas.openxmlformats.org/officeDocument/2006/relationships/hyperlink" /><Relationship Id="rId23" Target="mailto:invoices@canoeventures.com" TargetMode="External" Type="http://schemas.openxmlformats.org/officeDocument/2006/relationships/hyperlink" /><Relationship Id="rId24" Target="mailto:Karl.Reece@disney.com" TargetMode="External" Type="http://schemas.openxmlformats.org/officeDocument/2006/relationships/hyperlink" /><Relationship Id="rId25" Target="mailto:invoices@canoeventures.com" TargetMode="External" Type="http://schemas.openxmlformats.org/officeDocument/2006/relationships/hyperlink" /><Relationship Id="rId26" Target="mailto:Karl.Reece@disney.com" TargetMode="External" Type="http://schemas.openxmlformats.org/officeDocument/2006/relationships/hyperlink" /><Relationship Id="rId27" Target="mailto:invoices@canoeventures.com" TargetMode="External" Type="http://schemas.openxmlformats.org/officeDocument/2006/relationships/hyperlink" /><Relationship Id="rId28" Target="mailto:Karl.Reece@disney.com" TargetMode="External" Type="http://schemas.openxmlformats.org/officeDocument/2006/relationships/hyperlink" /><Relationship Id="rId29" Target="mailto:invoices@canoeventures.com" TargetMode="External" Type="http://schemas.openxmlformats.org/officeDocument/2006/relationships/hyperlink" /><Relationship Id="rId30" Target="mailto:Karl.Reece@disney.com" TargetMode="External" Type="http://schemas.openxmlformats.org/officeDocument/2006/relationships/hyperlink" /><Relationship Id="rId31" Target="mailto:invoices@canoeventures.com" TargetMode="External" Type="http://schemas.openxmlformats.org/officeDocument/2006/relationships/hyperlink" /><Relationship Id="rId32" Target="mailto:Karl.Reece@disney.com" TargetMode="External" Type="http://schemas.openxmlformats.org/officeDocument/2006/relationships/hyperlink" /><Relationship Id="rId33" Target="/xl/drawings/drawing2.xml" Type="http://schemas.openxmlformats.org/officeDocument/2006/relationships/drawing" /></Relationships>
</file>

<file path=xl/worksheets/_rels/sheet20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kelly.smith@viacom.com" TargetMode="External" Type="http://schemas.openxmlformats.org/officeDocument/2006/relationships/hyperlink" /><Relationship Id="rId3" Target="mailto:invoices@canoeventures.com" TargetMode="External" Type="http://schemas.openxmlformats.org/officeDocument/2006/relationships/hyperlink" /><Relationship Id="rId4" Target="mailto:kelly.smith@viacom.com" TargetMode="External" Type="http://schemas.openxmlformats.org/officeDocument/2006/relationships/hyperlink" /><Relationship Id="rId5" Target="mailto:invoices@canoeventures.com" TargetMode="External" Type="http://schemas.openxmlformats.org/officeDocument/2006/relationships/hyperlink" /><Relationship Id="rId6" Target="mailto:kelly.smith@viacom.com" TargetMode="External" Type="http://schemas.openxmlformats.org/officeDocument/2006/relationships/hyperlink" /><Relationship Id="rId7" Target="mailto:invoices@canoeventures.com" TargetMode="External" Type="http://schemas.openxmlformats.org/officeDocument/2006/relationships/hyperlink" /><Relationship Id="rId8" Target="mailto:kelly.smith@viacom.com" TargetMode="External" Type="http://schemas.openxmlformats.org/officeDocument/2006/relationships/hyperlink" /><Relationship Id="rId9" Target="mailto:invoices@canoeventures.com" TargetMode="External" Type="http://schemas.openxmlformats.org/officeDocument/2006/relationships/hyperlink" /><Relationship Id="rId10" Target="mailto:kelly.smith@viacom.com" TargetMode="External" Type="http://schemas.openxmlformats.org/officeDocument/2006/relationships/hyperlink" /><Relationship Id="rId11" Target="mailto:invoices@canoeventures.com" TargetMode="External" Type="http://schemas.openxmlformats.org/officeDocument/2006/relationships/hyperlink" /><Relationship Id="rId12" Target="mailto:kelly.smith@viacom.com" TargetMode="External" Type="http://schemas.openxmlformats.org/officeDocument/2006/relationships/hyperlink" /><Relationship Id="rId13" Target="mailto:invoices@canoeventures.com" TargetMode="External" Type="http://schemas.openxmlformats.org/officeDocument/2006/relationships/hyperlink" /><Relationship Id="rId14" Target="mailto:kelly.smith@viacom.com" TargetMode="External" Type="http://schemas.openxmlformats.org/officeDocument/2006/relationships/hyperlink" /><Relationship Id="rId15" Target="mailto:invoices@canoeventures.com" TargetMode="External" Type="http://schemas.openxmlformats.org/officeDocument/2006/relationships/hyperlink" /><Relationship Id="rId16" Target="mailto:kelly.smith@viacom.com" TargetMode="External" Type="http://schemas.openxmlformats.org/officeDocument/2006/relationships/hyperlink" /><Relationship Id="rId17" Target="mailto:invoices@canoeventures.com" TargetMode="External" Type="http://schemas.openxmlformats.org/officeDocument/2006/relationships/hyperlink" /><Relationship Id="rId18" Target="mailto:kelly.smith@viacom.com" TargetMode="External" Type="http://schemas.openxmlformats.org/officeDocument/2006/relationships/hyperlink" /><Relationship Id="rId19" Target="mailto:invoices@canoeventures.com" TargetMode="External" Type="http://schemas.openxmlformats.org/officeDocument/2006/relationships/hyperlink" /><Relationship Id="rId20" Target="mailto:kelly.smith@viacom.com" TargetMode="External" Type="http://schemas.openxmlformats.org/officeDocument/2006/relationships/hyperlink" /><Relationship Id="rId21" Target="mailto:invoices@canoeventures.com" TargetMode="External" Type="http://schemas.openxmlformats.org/officeDocument/2006/relationships/hyperlink" /><Relationship Id="rId22" Target="mailto:kelly.smith@viacom.com" TargetMode="External" Type="http://schemas.openxmlformats.org/officeDocument/2006/relationships/hyperlink" /><Relationship Id="rId23" Target="mailto:invoices@canoeventures.com" TargetMode="External" Type="http://schemas.openxmlformats.org/officeDocument/2006/relationships/hyperlink" /><Relationship Id="rId24" Target="mailto:kelly.smith@viacom.com" TargetMode="External" Type="http://schemas.openxmlformats.org/officeDocument/2006/relationships/hyperlink" /><Relationship Id="rId25" Target="mailto:invoices@canoeventures.com" TargetMode="External" Type="http://schemas.openxmlformats.org/officeDocument/2006/relationships/hyperlink" /><Relationship Id="rId26" Target="mailto:kelly.smith@viacom.com" TargetMode="External" Type="http://schemas.openxmlformats.org/officeDocument/2006/relationships/hyperlink" /><Relationship Id="rId27" Target="mailto:invoices@canoeventures.com" TargetMode="External" Type="http://schemas.openxmlformats.org/officeDocument/2006/relationships/hyperlink" /><Relationship Id="rId28" Target="mailto:kelly.smith@viacom.com" TargetMode="External" Type="http://schemas.openxmlformats.org/officeDocument/2006/relationships/hyperlink" /><Relationship Id="rId29" Target="mailto:invoices@canoeventures.com" TargetMode="External" Type="http://schemas.openxmlformats.org/officeDocument/2006/relationships/hyperlink" /><Relationship Id="rId30" Target="mailto:kelly.smith@viacom.com" TargetMode="External" Type="http://schemas.openxmlformats.org/officeDocument/2006/relationships/hyperlink" /><Relationship Id="rId31" Target="mailto:invoices@canoeventures.com" TargetMode="External" Type="http://schemas.openxmlformats.org/officeDocument/2006/relationships/hyperlink" /><Relationship Id="rId32" Target="mailto:kelly.smith@viacom.com" TargetMode="External" Type="http://schemas.openxmlformats.org/officeDocument/2006/relationships/hyperlink" /><Relationship Id="rId33" Target="/xl/drawings/drawing20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Joshua.Berger@amcnetworks.com" TargetMode="External" Type="http://schemas.openxmlformats.org/officeDocument/2006/relationships/hyperlink" /><Relationship Id="rId3" Target="mailto:invoices@canoeventures.com" TargetMode="External" Type="http://schemas.openxmlformats.org/officeDocument/2006/relationships/hyperlink" /><Relationship Id="rId4" Target="mailto:Joshua.Berger@amcnetworks.com" TargetMode="External" Type="http://schemas.openxmlformats.org/officeDocument/2006/relationships/hyperlink" /><Relationship Id="rId5" Target="mailto:invoices@canoeventures.com" TargetMode="External" Type="http://schemas.openxmlformats.org/officeDocument/2006/relationships/hyperlink" /><Relationship Id="rId6" Target="mailto:Joshua.Berger@amcnetworks.com" TargetMode="External" Type="http://schemas.openxmlformats.org/officeDocument/2006/relationships/hyperlink" /><Relationship Id="rId7" Target="mailto:invoices@canoeventures.com" TargetMode="External" Type="http://schemas.openxmlformats.org/officeDocument/2006/relationships/hyperlink" /><Relationship Id="rId8" Target="mailto:Joshua.Berger@amcnetworks.com" TargetMode="External" Type="http://schemas.openxmlformats.org/officeDocument/2006/relationships/hyperlink" /><Relationship Id="rId9" Target="mailto:invoices@canoeventures.com" TargetMode="External" Type="http://schemas.openxmlformats.org/officeDocument/2006/relationships/hyperlink" /><Relationship Id="rId10" Target="mailto:Joshua.Berger@amcnetworks.com" TargetMode="External" Type="http://schemas.openxmlformats.org/officeDocument/2006/relationships/hyperlink" /><Relationship Id="rId11" Target="mailto:invoices@canoeventures.com" TargetMode="External" Type="http://schemas.openxmlformats.org/officeDocument/2006/relationships/hyperlink" /><Relationship Id="rId12" Target="mailto:Joshua.Berger@amcnetworks.com" TargetMode="External" Type="http://schemas.openxmlformats.org/officeDocument/2006/relationships/hyperlink" /><Relationship Id="rId13" Target="mailto:invoices@canoeventures.com" TargetMode="External" Type="http://schemas.openxmlformats.org/officeDocument/2006/relationships/hyperlink" /><Relationship Id="rId14" Target="mailto:Joshua.Berger@amcnetworks.com" TargetMode="External" Type="http://schemas.openxmlformats.org/officeDocument/2006/relationships/hyperlink" /><Relationship Id="rId15" Target="mailto:invoices@canoeventures.com" TargetMode="External" Type="http://schemas.openxmlformats.org/officeDocument/2006/relationships/hyperlink" /><Relationship Id="rId16" Target="mailto:Joshua.Berger@amcnetworks.com" TargetMode="External" Type="http://schemas.openxmlformats.org/officeDocument/2006/relationships/hyperlink" /><Relationship Id="rId17" Target="mailto:invoices@canoeventures.com" TargetMode="External" Type="http://schemas.openxmlformats.org/officeDocument/2006/relationships/hyperlink" /><Relationship Id="rId18" Target="mailto:Joshua.Berger@amcnetworks.com" TargetMode="External" Type="http://schemas.openxmlformats.org/officeDocument/2006/relationships/hyperlink" /><Relationship Id="rId19" Target="mailto:invoices@canoeventures.com" TargetMode="External" Type="http://schemas.openxmlformats.org/officeDocument/2006/relationships/hyperlink" /><Relationship Id="rId20" Target="mailto:Joshua.Berger@amcnetworks.com" TargetMode="External" Type="http://schemas.openxmlformats.org/officeDocument/2006/relationships/hyperlink" /><Relationship Id="rId21" Target="mailto:invoices@canoeventures.com" TargetMode="External" Type="http://schemas.openxmlformats.org/officeDocument/2006/relationships/hyperlink" /><Relationship Id="rId22" Target="mailto:Joshua.Berger@amcnetworks.com" TargetMode="External" Type="http://schemas.openxmlformats.org/officeDocument/2006/relationships/hyperlink" /><Relationship Id="rId23" Target="mailto:invoices@canoeventures.com" TargetMode="External" Type="http://schemas.openxmlformats.org/officeDocument/2006/relationships/hyperlink" /><Relationship Id="rId24" Target="mailto:Joshua.Berger@amcnetworks.com" TargetMode="External" Type="http://schemas.openxmlformats.org/officeDocument/2006/relationships/hyperlink" /><Relationship Id="rId25" Target="mailto:invoices@canoeventures.com" TargetMode="External" Type="http://schemas.openxmlformats.org/officeDocument/2006/relationships/hyperlink" /><Relationship Id="rId26" Target="mailto:Joshua.Berger@amcnetworks.com" TargetMode="External" Type="http://schemas.openxmlformats.org/officeDocument/2006/relationships/hyperlink" /><Relationship Id="rId27" Target="mailto:invoices@canoeventures.com" TargetMode="External" Type="http://schemas.openxmlformats.org/officeDocument/2006/relationships/hyperlink" /><Relationship Id="rId28" Target="mailto:Joshua.Berger@amcnetworks.com" TargetMode="External" Type="http://schemas.openxmlformats.org/officeDocument/2006/relationships/hyperlink" /><Relationship Id="rId29" Target="mailto:invoices@canoeventures.com" TargetMode="External" Type="http://schemas.openxmlformats.org/officeDocument/2006/relationships/hyperlink" /><Relationship Id="rId30" Target="mailto:Joshua.Berger@amcnetworks.com" TargetMode="External" Type="http://schemas.openxmlformats.org/officeDocument/2006/relationships/hyperlink" /><Relationship Id="rId31" Target="mailto:invoices@canoeventures.com" TargetMode="External" Type="http://schemas.openxmlformats.org/officeDocument/2006/relationships/hyperlink" /><Relationship Id="rId32" Target="mailto:Joshua.Berger@amcnetworks.com" TargetMode="External" Type="http://schemas.openxmlformats.org/officeDocument/2006/relationships/hyperlink" /><Relationship Id="rId33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domenico.dimeglio@cbsinteractive.com" TargetMode="External" Type="http://schemas.openxmlformats.org/officeDocument/2006/relationships/hyperlink" /><Relationship Id="rId3" Target="mailto:invoices@canoeventures.com" TargetMode="External" Type="http://schemas.openxmlformats.org/officeDocument/2006/relationships/hyperlink" /><Relationship Id="rId4" Target="mailto:domenico.dimeglio@cbsinteractive.com" TargetMode="External" Type="http://schemas.openxmlformats.org/officeDocument/2006/relationships/hyperlink" /><Relationship Id="rId5" Target="mailto:invoices@canoeventures.com" TargetMode="External" Type="http://schemas.openxmlformats.org/officeDocument/2006/relationships/hyperlink" /><Relationship Id="rId6" Target="mailto:domenico.dimeglio@cbsinteractive.com" TargetMode="External" Type="http://schemas.openxmlformats.org/officeDocument/2006/relationships/hyperlink" /><Relationship Id="rId7" Target="mailto:invoices@canoeventures.com" TargetMode="External" Type="http://schemas.openxmlformats.org/officeDocument/2006/relationships/hyperlink" /><Relationship Id="rId8" Target="mailto:domenico.dimeglio@cbsinteractive.com" TargetMode="External" Type="http://schemas.openxmlformats.org/officeDocument/2006/relationships/hyperlink" /><Relationship Id="rId9" Target="mailto:invoices@canoeventures.com" TargetMode="External" Type="http://schemas.openxmlformats.org/officeDocument/2006/relationships/hyperlink" /><Relationship Id="rId10" Target="mailto:domenico.dimeglio@cbsinteractive.com" TargetMode="External" Type="http://schemas.openxmlformats.org/officeDocument/2006/relationships/hyperlink" /><Relationship Id="rId11" Target="mailto:invoices@canoeventures.com" TargetMode="External" Type="http://schemas.openxmlformats.org/officeDocument/2006/relationships/hyperlink" /><Relationship Id="rId12" Target="mailto:domenico.dimeglio@cbsinteractive.com" TargetMode="External" Type="http://schemas.openxmlformats.org/officeDocument/2006/relationships/hyperlink" /><Relationship Id="rId13" Target="mailto:invoices@canoeventures.com" TargetMode="External" Type="http://schemas.openxmlformats.org/officeDocument/2006/relationships/hyperlink" /><Relationship Id="rId14" Target="mailto:domenico.dimeglio@cbsinteractive.com" TargetMode="External" Type="http://schemas.openxmlformats.org/officeDocument/2006/relationships/hyperlink" /><Relationship Id="rId15" Target="mailto:invoices@canoeventures.com" TargetMode="External" Type="http://schemas.openxmlformats.org/officeDocument/2006/relationships/hyperlink" /><Relationship Id="rId16" Target="mailto:domenico.dimeglio@cbsinteractive.com" TargetMode="External" Type="http://schemas.openxmlformats.org/officeDocument/2006/relationships/hyperlink" /><Relationship Id="rId17" Target="mailto:invoices@canoeventures.com" TargetMode="External" Type="http://schemas.openxmlformats.org/officeDocument/2006/relationships/hyperlink" /><Relationship Id="rId18" Target="mailto:domenico.dimeglio@cbsinteractive.com" TargetMode="External" Type="http://schemas.openxmlformats.org/officeDocument/2006/relationships/hyperlink" /><Relationship Id="rId19" Target="mailto:invoices@canoeventures.com" TargetMode="External" Type="http://schemas.openxmlformats.org/officeDocument/2006/relationships/hyperlink" /><Relationship Id="rId20" Target="mailto:domenico.dimeglio@cbsinteractive.com" TargetMode="External" Type="http://schemas.openxmlformats.org/officeDocument/2006/relationships/hyperlink" /><Relationship Id="rId21" Target="mailto:invoices@canoeventures.com" TargetMode="External" Type="http://schemas.openxmlformats.org/officeDocument/2006/relationships/hyperlink" /><Relationship Id="rId22" Target="mailto:domenico.dimeglio@cbsinteractive.com" TargetMode="External" Type="http://schemas.openxmlformats.org/officeDocument/2006/relationships/hyperlink" /><Relationship Id="rId23" Target="mailto:invoices@canoeventures.com" TargetMode="External" Type="http://schemas.openxmlformats.org/officeDocument/2006/relationships/hyperlink" /><Relationship Id="rId24" Target="mailto:domenico.dimeglio@cbsinteractive.com" TargetMode="External" Type="http://schemas.openxmlformats.org/officeDocument/2006/relationships/hyperlink" /><Relationship Id="rId25" Target="mailto:invoices@canoeventures.com" TargetMode="External" Type="http://schemas.openxmlformats.org/officeDocument/2006/relationships/hyperlink" /><Relationship Id="rId26" Target="mailto:domenico.dimeglio@cbsinteractive.com" TargetMode="External" Type="http://schemas.openxmlformats.org/officeDocument/2006/relationships/hyperlink" /><Relationship Id="rId27" Target="mailto:invoices@canoeventures.com" TargetMode="External" Type="http://schemas.openxmlformats.org/officeDocument/2006/relationships/hyperlink" /><Relationship Id="rId28" Target="mailto:domenico.dimeglio@cbsinteractive.com" TargetMode="External" Type="http://schemas.openxmlformats.org/officeDocument/2006/relationships/hyperlink" /><Relationship Id="rId29" Target="mailto:invoices@canoeventures.com" TargetMode="External" Type="http://schemas.openxmlformats.org/officeDocument/2006/relationships/hyperlink" /><Relationship Id="rId30" Target="mailto:domenico.dimeglio@cbsinteractive.com" TargetMode="External" Type="http://schemas.openxmlformats.org/officeDocument/2006/relationships/hyperlink" /><Relationship Id="rId31" Target="mailto:invoices@canoeventures.com" TargetMode="External" Type="http://schemas.openxmlformats.org/officeDocument/2006/relationships/hyperlink" /><Relationship Id="rId32" Target="mailto:domenico.dimeglio@cbsinteractive.com" TargetMode="External" Type="http://schemas.openxmlformats.org/officeDocument/2006/relationships/hyperlink" /><Relationship Id="rId33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TommyWebber@crownmedia.com" TargetMode="External" Type="http://schemas.openxmlformats.org/officeDocument/2006/relationships/hyperlink" /><Relationship Id="rId3" Target="mailto:invoices@canoeventures.com" TargetMode="External" Type="http://schemas.openxmlformats.org/officeDocument/2006/relationships/hyperlink" /><Relationship Id="rId4" Target="mailto:TommyWebber@crownmedia.com" TargetMode="External" Type="http://schemas.openxmlformats.org/officeDocument/2006/relationships/hyperlink" /><Relationship Id="rId5" Target="mailto:invoices@canoeventures.com" TargetMode="External" Type="http://schemas.openxmlformats.org/officeDocument/2006/relationships/hyperlink" /><Relationship Id="rId6" Target="mailto:TommyWebber@crownmedia.com" TargetMode="External" Type="http://schemas.openxmlformats.org/officeDocument/2006/relationships/hyperlink" /><Relationship Id="rId7" Target="mailto:invoices@canoeventures.com" TargetMode="External" Type="http://schemas.openxmlformats.org/officeDocument/2006/relationships/hyperlink" /><Relationship Id="rId8" Target="mailto:TommyWebber@crownmedia.com" TargetMode="External" Type="http://schemas.openxmlformats.org/officeDocument/2006/relationships/hyperlink" /><Relationship Id="rId9" Target="mailto:invoices@canoeventures.com" TargetMode="External" Type="http://schemas.openxmlformats.org/officeDocument/2006/relationships/hyperlink" /><Relationship Id="rId10" Target="mailto:TommyWebber@crownmedia.com" TargetMode="External" Type="http://schemas.openxmlformats.org/officeDocument/2006/relationships/hyperlink" /><Relationship Id="rId11" Target="mailto:invoices@canoeventures.com" TargetMode="External" Type="http://schemas.openxmlformats.org/officeDocument/2006/relationships/hyperlink" /><Relationship Id="rId12" Target="mailto:TommyWebber@crownmedia.com" TargetMode="External" Type="http://schemas.openxmlformats.org/officeDocument/2006/relationships/hyperlink" /><Relationship Id="rId13" Target="mailto:invoices@canoeventures.com" TargetMode="External" Type="http://schemas.openxmlformats.org/officeDocument/2006/relationships/hyperlink" /><Relationship Id="rId14" Target="mailto:TommyWebber@crownmedia.com" TargetMode="External" Type="http://schemas.openxmlformats.org/officeDocument/2006/relationships/hyperlink" /><Relationship Id="rId15" Target="mailto:invoices@canoeventures.com" TargetMode="External" Type="http://schemas.openxmlformats.org/officeDocument/2006/relationships/hyperlink" /><Relationship Id="rId16" Target="mailto:TommyWebber@crownmedia.com" TargetMode="External" Type="http://schemas.openxmlformats.org/officeDocument/2006/relationships/hyperlink" /><Relationship Id="rId17" Target="mailto:invoices@canoeventures.com" TargetMode="External" Type="http://schemas.openxmlformats.org/officeDocument/2006/relationships/hyperlink" /><Relationship Id="rId18" Target="mailto:TommyWebber@crownmedia.com" TargetMode="External" Type="http://schemas.openxmlformats.org/officeDocument/2006/relationships/hyperlink" /><Relationship Id="rId19" Target="mailto:invoices@canoeventures.com" TargetMode="External" Type="http://schemas.openxmlformats.org/officeDocument/2006/relationships/hyperlink" /><Relationship Id="rId20" Target="mailto:TommyWebber@crownmedia.com" TargetMode="External" Type="http://schemas.openxmlformats.org/officeDocument/2006/relationships/hyperlink" /><Relationship Id="rId21" Target="mailto:invoices@canoeventures.com" TargetMode="External" Type="http://schemas.openxmlformats.org/officeDocument/2006/relationships/hyperlink" /><Relationship Id="rId22" Target="mailto:TommyWebber@crownmedia.com" TargetMode="External" Type="http://schemas.openxmlformats.org/officeDocument/2006/relationships/hyperlink" /><Relationship Id="rId23" Target="mailto:invoices@canoeventures.com" TargetMode="External" Type="http://schemas.openxmlformats.org/officeDocument/2006/relationships/hyperlink" /><Relationship Id="rId24" Target="mailto:TommyWebber@crownmedia.com" TargetMode="External" Type="http://schemas.openxmlformats.org/officeDocument/2006/relationships/hyperlink" /><Relationship Id="rId25" Target="mailto:invoices@canoeventures.com" TargetMode="External" Type="http://schemas.openxmlformats.org/officeDocument/2006/relationships/hyperlink" /><Relationship Id="rId26" Target="mailto:TommyWebber@crownmedia.com" TargetMode="External" Type="http://schemas.openxmlformats.org/officeDocument/2006/relationships/hyperlink" /><Relationship Id="rId27" Target="mailto:invoices@canoeventures.com" TargetMode="External" Type="http://schemas.openxmlformats.org/officeDocument/2006/relationships/hyperlink" /><Relationship Id="rId28" Target="mailto:TommyWebber@crownmedia.com" TargetMode="External" Type="http://schemas.openxmlformats.org/officeDocument/2006/relationships/hyperlink" /><Relationship Id="rId29" Target="mailto:invoices@canoeventures.com" TargetMode="External" Type="http://schemas.openxmlformats.org/officeDocument/2006/relationships/hyperlink" /><Relationship Id="rId30" Target="mailto:TommyWebber@crownmedia.com" TargetMode="External" Type="http://schemas.openxmlformats.org/officeDocument/2006/relationships/hyperlink" /><Relationship Id="rId31" Target="mailto:invoices@canoeventures.com" TargetMode="External" Type="http://schemas.openxmlformats.org/officeDocument/2006/relationships/hyperlink" /><Relationship Id="rId32" Target="mailto:TommyWebber@crownmedia.com" TargetMode="External" Type="http://schemas.openxmlformats.org/officeDocument/2006/relationships/hyperlink" /><Relationship Id="rId33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Howard.Schneider@cwtv.com" TargetMode="External" Type="http://schemas.openxmlformats.org/officeDocument/2006/relationships/hyperlink" /><Relationship Id="rId3" Target="mailto:invoices@canoeventures.com" TargetMode="External" Type="http://schemas.openxmlformats.org/officeDocument/2006/relationships/hyperlink" /><Relationship Id="rId4" Target="mailto:Howard.Schneider@cwtv.com" TargetMode="External" Type="http://schemas.openxmlformats.org/officeDocument/2006/relationships/hyperlink" /><Relationship Id="rId5" Target="mailto:invoices@canoeventures.com" TargetMode="External" Type="http://schemas.openxmlformats.org/officeDocument/2006/relationships/hyperlink" /><Relationship Id="rId6" Target="mailto:Howard.Schneider@cwtv.com" TargetMode="External" Type="http://schemas.openxmlformats.org/officeDocument/2006/relationships/hyperlink" /><Relationship Id="rId7" Target="mailto:invoices@canoeventures.com" TargetMode="External" Type="http://schemas.openxmlformats.org/officeDocument/2006/relationships/hyperlink" /><Relationship Id="rId8" Target="mailto:Howard.Schneider@cwtv.com" TargetMode="External" Type="http://schemas.openxmlformats.org/officeDocument/2006/relationships/hyperlink" /><Relationship Id="rId9" Target="mailto:invoices@canoeventures.com" TargetMode="External" Type="http://schemas.openxmlformats.org/officeDocument/2006/relationships/hyperlink" /><Relationship Id="rId10" Target="mailto:Howard.Schneider@cwtv.com" TargetMode="External" Type="http://schemas.openxmlformats.org/officeDocument/2006/relationships/hyperlink" /><Relationship Id="rId11" Target="mailto:invoices@canoeventures.com" TargetMode="External" Type="http://schemas.openxmlformats.org/officeDocument/2006/relationships/hyperlink" /><Relationship Id="rId12" Target="mailto:Howard.Schneider@cwtv.com" TargetMode="External" Type="http://schemas.openxmlformats.org/officeDocument/2006/relationships/hyperlink" /><Relationship Id="rId13" Target="mailto:invoices@canoeventures.com" TargetMode="External" Type="http://schemas.openxmlformats.org/officeDocument/2006/relationships/hyperlink" /><Relationship Id="rId14" Target="mailto:Howard.Schneider@cwtv.com" TargetMode="External" Type="http://schemas.openxmlformats.org/officeDocument/2006/relationships/hyperlink" /><Relationship Id="rId15" Target="mailto:invoices@canoeventures.com" TargetMode="External" Type="http://schemas.openxmlformats.org/officeDocument/2006/relationships/hyperlink" /><Relationship Id="rId16" Target="mailto:Howard.Schneider@cwtv.com" TargetMode="External" Type="http://schemas.openxmlformats.org/officeDocument/2006/relationships/hyperlink" /><Relationship Id="rId17" Target="mailto:invoices@canoeventures.com" TargetMode="External" Type="http://schemas.openxmlformats.org/officeDocument/2006/relationships/hyperlink" /><Relationship Id="rId18" Target="mailto:Howard.Schneider@cwtv.com" TargetMode="External" Type="http://schemas.openxmlformats.org/officeDocument/2006/relationships/hyperlink" /><Relationship Id="rId19" Target="mailto:invoices@canoeventures.com" TargetMode="External" Type="http://schemas.openxmlformats.org/officeDocument/2006/relationships/hyperlink" /><Relationship Id="rId20" Target="mailto:Howard.Schneider@cwtv.com" TargetMode="External" Type="http://schemas.openxmlformats.org/officeDocument/2006/relationships/hyperlink" /><Relationship Id="rId21" Target="mailto:invoices@canoeventures.com" TargetMode="External" Type="http://schemas.openxmlformats.org/officeDocument/2006/relationships/hyperlink" /><Relationship Id="rId22" Target="mailto:Howard.Schneider@cwtv.com" TargetMode="External" Type="http://schemas.openxmlformats.org/officeDocument/2006/relationships/hyperlink" /><Relationship Id="rId23" Target="mailto:invoices@canoeventures.com" TargetMode="External" Type="http://schemas.openxmlformats.org/officeDocument/2006/relationships/hyperlink" /><Relationship Id="rId24" Target="mailto:Howard.Schneider@cwtv.com" TargetMode="External" Type="http://schemas.openxmlformats.org/officeDocument/2006/relationships/hyperlink" /><Relationship Id="rId25" Target="mailto:invoices@canoeventures.com" TargetMode="External" Type="http://schemas.openxmlformats.org/officeDocument/2006/relationships/hyperlink" /><Relationship Id="rId26" Target="mailto:Howard.Schneider@cwtv.com" TargetMode="External" Type="http://schemas.openxmlformats.org/officeDocument/2006/relationships/hyperlink" /><Relationship Id="rId27" Target="mailto:invoices@canoeventures.com" TargetMode="External" Type="http://schemas.openxmlformats.org/officeDocument/2006/relationships/hyperlink" /><Relationship Id="rId28" Target="mailto:Howard.Schneider@cwtv.com" TargetMode="External" Type="http://schemas.openxmlformats.org/officeDocument/2006/relationships/hyperlink" /><Relationship Id="rId29" Target="mailto:invoices@canoeventures.com" TargetMode="External" Type="http://schemas.openxmlformats.org/officeDocument/2006/relationships/hyperlink" /><Relationship Id="rId30" Target="mailto:Howard.Schneider@cwtv.com" TargetMode="External" Type="http://schemas.openxmlformats.org/officeDocument/2006/relationships/hyperlink" /><Relationship Id="rId31" Target="mailto:invoices@canoeventures.com" TargetMode="External" Type="http://schemas.openxmlformats.org/officeDocument/2006/relationships/hyperlink" /><Relationship Id="rId32" Target="mailto:Howard.Schneider@cwtv.com" TargetMode="External" Type="http://schemas.openxmlformats.org/officeDocument/2006/relationships/hyperlink" /><Relationship Id="rId33" Target="/xl/drawings/drawing6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Kevin_Kroll@discovery.com" TargetMode="External" Type="http://schemas.openxmlformats.org/officeDocument/2006/relationships/hyperlink" /><Relationship Id="rId3" Target="mailto:Discovery_Invoices@discovery.com" TargetMode="External" Type="http://schemas.openxmlformats.org/officeDocument/2006/relationships/hyperlink" /><Relationship Id="rId4" Target="mailto:invoices@canoeventures.com" TargetMode="External" Type="http://schemas.openxmlformats.org/officeDocument/2006/relationships/hyperlink" /><Relationship Id="rId5" Target="mailto:Kevin_Kroll@discovery.com" TargetMode="External" Type="http://schemas.openxmlformats.org/officeDocument/2006/relationships/hyperlink" /><Relationship Id="rId6" Target="mailto:Discovery_Invoices@discovery.com" TargetMode="External" Type="http://schemas.openxmlformats.org/officeDocument/2006/relationships/hyperlink" /><Relationship Id="rId7" Target="mailto:invoices@canoeventures.com" TargetMode="External" Type="http://schemas.openxmlformats.org/officeDocument/2006/relationships/hyperlink" /><Relationship Id="rId8" Target="mailto:Kevin_Kroll@discovery.com" TargetMode="External" Type="http://schemas.openxmlformats.org/officeDocument/2006/relationships/hyperlink" /><Relationship Id="rId9" Target="mailto:Discovery_Invoices@discovery.com" TargetMode="External" Type="http://schemas.openxmlformats.org/officeDocument/2006/relationships/hyperlink" /><Relationship Id="rId10" Target="mailto:invoices@canoeventures.com" TargetMode="External" Type="http://schemas.openxmlformats.org/officeDocument/2006/relationships/hyperlink" /><Relationship Id="rId11" Target="mailto:Kevin_Kroll@discovery.com" TargetMode="External" Type="http://schemas.openxmlformats.org/officeDocument/2006/relationships/hyperlink" /><Relationship Id="rId12" Target="mailto:Discovery_Invoices@discovery.com" TargetMode="External" Type="http://schemas.openxmlformats.org/officeDocument/2006/relationships/hyperlink" /><Relationship Id="rId13" Target="mailto:invoices@canoeventures.com" TargetMode="External" Type="http://schemas.openxmlformats.org/officeDocument/2006/relationships/hyperlink" /><Relationship Id="rId14" Target="mailto:Kevin_Kroll@discovery.com" TargetMode="External" Type="http://schemas.openxmlformats.org/officeDocument/2006/relationships/hyperlink" /><Relationship Id="rId15" Target="mailto:Discovery_Invoices@discovery.com" TargetMode="External" Type="http://schemas.openxmlformats.org/officeDocument/2006/relationships/hyperlink" /><Relationship Id="rId16" Target="mailto:invoices@canoeventures.com" TargetMode="External" Type="http://schemas.openxmlformats.org/officeDocument/2006/relationships/hyperlink" /><Relationship Id="rId17" Target="mailto:Kevin_Kroll@discovery.com" TargetMode="External" Type="http://schemas.openxmlformats.org/officeDocument/2006/relationships/hyperlink" /><Relationship Id="rId18" Target="mailto:Discovery_Invoices@discovery.com" TargetMode="External" Type="http://schemas.openxmlformats.org/officeDocument/2006/relationships/hyperlink" /><Relationship Id="rId19" Target="mailto:invoices@canoeventures.com" TargetMode="External" Type="http://schemas.openxmlformats.org/officeDocument/2006/relationships/hyperlink" /><Relationship Id="rId20" Target="mailto:Kevin_Kroll@discovery.com" TargetMode="External" Type="http://schemas.openxmlformats.org/officeDocument/2006/relationships/hyperlink" /><Relationship Id="rId21" Target="mailto:Discovery_Invoices@discovery.com" TargetMode="External" Type="http://schemas.openxmlformats.org/officeDocument/2006/relationships/hyperlink" /><Relationship Id="rId22" Target="mailto:invoices@canoeventures.com" TargetMode="External" Type="http://schemas.openxmlformats.org/officeDocument/2006/relationships/hyperlink" /><Relationship Id="rId23" Target="mailto:Kevin_Kroll@discovery.com" TargetMode="External" Type="http://schemas.openxmlformats.org/officeDocument/2006/relationships/hyperlink" /><Relationship Id="rId24" Target="mailto:Discovery_Invoices@discovery.com" TargetMode="External" Type="http://schemas.openxmlformats.org/officeDocument/2006/relationships/hyperlink" /><Relationship Id="rId25" Target="mailto:invoices@canoeventures.com" TargetMode="External" Type="http://schemas.openxmlformats.org/officeDocument/2006/relationships/hyperlink" /><Relationship Id="rId26" Target="mailto:Kevin_Kroll@discovery.com" TargetMode="External" Type="http://schemas.openxmlformats.org/officeDocument/2006/relationships/hyperlink" /><Relationship Id="rId27" Target="mailto:Discovery_Invoices@discovery.com" TargetMode="External" Type="http://schemas.openxmlformats.org/officeDocument/2006/relationships/hyperlink" /><Relationship Id="rId28" Target="mailto:invoices@canoeventures.com" TargetMode="External" Type="http://schemas.openxmlformats.org/officeDocument/2006/relationships/hyperlink" /><Relationship Id="rId29" Target="mailto:Kevin_Kroll@discovery.com" TargetMode="External" Type="http://schemas.openxmlformats.org/officeDocument/2006/relationships/hyperlink" /><Relationship Id="rId30" Target="mailto:Discovery_Invoices@discovery.com" TargetMode="External" Type="http://schemas.openxmlformats.org/officeDocument/2006/relationships/hyperlink" /><Relationship Id="rId31" Target="mailto:invoices@canoeventures.com" TargetMode="External" Type="http://schemas.openxmlformats.org/officeDocument/2006/relationships/hyperlink" /><Relationship Id="rId32" Target="mailto:Kevin_Kroll@discovery.com" TargetMode="External" Type="http://schemas.openxmlformats.org/officeDocument/2006/relationships/hyperlink" /><Relationship Id="rId33" Target="mailto:Discovery_Invoices@discovery.com" TargetMode="External" Type="http://schemas.openxmlformats.org/officeDocument/2006/relationships/hyperlink" /><Relationship Id="rId34" Target="mailto:invoices@canoeventures.com" TargetMode="External" Type="http://schemas.openxmlformats.org/officeDocument/2006/relationships/hyperlink" /><Relationship Id="rId35" Target="mailto:Kevin_Kroll@discovery.com" TargetMode="External" Type="http://schemas.openxmlformats.org/officeDocument/2006/relationships/hyperlink" /><Relationship Id="rId36" Target="mailto:Discovery_Invoices@discovery.com" TargetMode="External" Type="http://schemas.openxmlformats.org/officeDocument/2006/relationships/hyperlink" /><Relationship Id="rId37" Target="mailto:invoices@canoeventures.com" TargetMode="External" Type="http://schemas.openxmlformats.org/officeDocument/2006/relationships/hyperlink" /><Relationship Id="rId38" Target="mailto:Kevin_Kroll@discovery.com" TargetMode="External" Type="http://schemas.openxmlformats.org/officeDocument/2006/relationships/hyperlink" /><Relationship Id="rId39" Target="mailto:Discovery_Invoices@discovery.com" TargetMode="External" Type="http://schemas.openxmlformats.org/officeDocument/2006/relationships/hyperlink" /><Relationship Id="rId40" Target="mailto:invoices@canoeventures.com" TargetMode="External" Type="http://schemas.openxmlformats.org/officeDocument/2006/relationships/hyperlink" /><Relationship Id="rId41" Target="mailto:Kevin_Kroll@discovery.com" TargetMode="External" Type="http://schemas.openxmlformats.org/officeDocument/2006/relationships/hyperlink" /><Relationship Id="rId42" Target="mailto:Discovery_Invoices@discovery.com" TargetMode="External" Type="http://schemas.openxmlformats.org/officeDocument/2006/relationships/hyperlink" /><Relationship Id="rId43" Target="mailto:invoices@canoeventures.com" TargetMode="External" Type="http://schemas.openxmlformats.org/officeDocument/2006/relationships/hyperlink" /><Relationship Id="rId44" Target="mailto:Kevin_Kroll@discovery.com" TargetMode="External" Type="http://schemas.openxmlformats.org/officeDocument/2006/relationships/hyperlink" /><Relationship Id="rId45" Target="mailto:Discovery_Invoices@discovery.com" TargetMode="External" Type="http://schemas.openxmlformats.org/officeDocument/2006/relationships/hyperlink" /><Relationship Id="rId46" Target="mailto:invoices@canoeventures.com" TargetMode="External" Type="http://schemas.openxmlformats.org/officeDocument/2006/relationships/hyperlink" /><Relationship Id="rId47" Target="mailto:Kevin_Kroll@discovery.com" TargetMode="External" Type="http://schemas.openxmlformats.org/officeDocument/2006/relationships/hyperlink" /><Relationship Id="rId48" Target="mailto:Discovery_Invoices@discovery.com" TargetMode="External" Type="http://schemas.openxmlformats.org/officeDocument/2006/relationships/hyperlink" /><Relationship Id="rId49" Target="/xl/drawings/drawing7.xml" Type="http://schemas.openxmlformats.org/officeDocument/2006/relationships/drawing" /></Relationships>
</file>

<file path=xl/worksheets/_rels/sheet8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Gvarhely@epix.com" TargetMode="External" Type="http://schemas.openxmlformats.org/officeDocument/2006/relationships/hyperlink" /><Relationship Id="rId3" Target="mailto:invoices@canoeventures.com" TargetMode="External" Type="http://schemas.openxmlformats.org/officeDocument/2006/relationships/hyperlink" /><Relationship Id="rId4" Target="mailto:Gvarhely@epix.com" TargetMode="External" Type="http://schemas.openxmlformats.org/officeDocument/2006/relationships/hyperlink" /><Relationship Id="rId5" Target="mailto:invoices@canoeventures.com" TargetMode="External" Type="http://schemas.openxmlformats.org/officeDocument/2006/relationships/hyperlink" /><Relationship Id="rId6" Target="mailto:Gvarhely@epix.com" TargetMode="External" Type="http://schemas.openxmlformats.org/officeDocument/2006/relationships/hyperlink" /><Relationship Id="rId7" Target="mailto:invoices@canoeventures.com" TargetMode="External" Type="http://schemas.openxmlformats.org/officeDocument/2006/relationships/hyperlink" /><Relationship Id="rId8" Target="mailto:Gvarhely@epix.com" TargetMode="External" Type="http://schemas.openxmlformats.org/officeDocument/2006/relationships/hyperlink" /><Relationship Id="rId9" Target="mailto:invoices@canoeventures.com" TargetMode="External" Type="http://schemas.openxmlformats.org/officeDocument/2006/relationships/hyperlink" /><Relationship Id="rId10" Target="mailto:Gvarhely@epix.com" TargetMode="External" Type="http://schemas.openxmlformats.org/officeDocument/2006/relationships/hyperlink" /><Relationship Id="rId11" Target="mailto:invoices@canoeventures.com" TargetMode="External" Type="http://schemas.openxmlformats.org/officeDocument/2006/relationships/hyperlink" /><Relationship Id="rId12" Target="mailto:Gvarhely@epix.com" TargetMode="External" Type="http://schemas.openxmlformats.org/officeDocument/2006/relationships/hyperlink" /><Relationship Id="rId13" Target="mailto:invoices@canoeventures.com" TargetMode="External" Type="http://schemas.openxmlformats.org/officeDocument/2006/relationships/hyperlink" /><Relationship Id="rId14" Target="mailto:Gvarhely@epix.com" TargetMode="External" Type="http://schemas.openxmlformats.org/officeDocument/2006/relationships/hyperlink" /><Relationship Id="rId15" Target="mailto:invoices@canoeventures.com" TargetMode="External" Type="http://schemas.openxmlformats.org/officeDocument/2006/relationships/hyperlink" /><Relationship Id="rId16" Target="mailto:Gvarhely@epix.com" TargetMode="External" Type="http://schemas.openxmlformats.org/officeDocument/2006/relationships/hyperlink" /><Relationship Id="rId17" Target="mailto:invoices@canoeventures.com" TargetMode="External" Type="http://schemas.openxmlformats.org/officeDocument/2006/relationships/hyperlink" /><Relationship Id="rId18" Target="mailto:Gvarhely@epix.com" TargetMode="External" Type="http://schemas.openxmlformats.org/officeDocument/2006/relationships/hyperlink" /><Relationship Id="rId19" Target="mailto:invoices@canoeventures.com" TargetMode="External" Type="http://schemas.openxmlformats.org/officeDocument/2006/relationships/hyperlink" /><Relationship Id="rId20" Target="mailto:Gvarhely@epix.com" TargetMode="External" Type="http://schemas.openxmlformats.org/officeDocument/2006/relationships/hyperlink" /><Relationship Id="rId21" Target="mailto:invoices@canoeventures.com" TargetMode="External" Type="http://schemas.openxmlformats.org/officeDocument/2006/relationships/hyperlink" /><Relationship Id="rId22" Target="mailto:Gvarhely@epix.com" TargetMode="External" Type="http://schemas.openxmlformats.org/officeDocument/2006/relationships/hyperlink" /><Relationship Id="rId23" Target="mailto:invoices@canoeventures.com" TargetMode="External" Type="http://schemas.openxmlformats.org/officeDocument/2006/relationships/hyperlink" /><Relationship Id="rId24" Target="mailto:Gvarhely@epix.com" TargetMode="External" Type="http://schemas.openxmlformats.org/officeDocument/2006/relationships/hyperlink" /><Relationship Id="rId25" Target="mailto:invoices@canoeventures.com" TargetMode="External" Type="http://schemas.openxmlformats.org/officeDocument/2006/relationships/hyperlink" /><Relationship Id="rId26" Target="mailto:Gvarhely@epix.com" TargetMode="External" Type="http://schemas.openxmlformats.org/officeDocument/2006/relationships/hyperlink" /><Relationship Id="rId27" Target="mailto:invoices@canoeventures.com" TargetMode="External" Type="http://schemas.openxmlformats.org/officeDocument/2006/relationships/hyperlink" /><Relationship Id="rId28" Target="mailto:Gvarhely@epix.com" TargetMode="External" Type="http://schemas.openxmlformats.org/officeDocument/2006/relationships/hyperlink" /><Relationship Id="rId29" Target="mailto:invoices@canoeventures.com" TargetMode="External" Type="http://schemas.openxmlformats.org/officeDocument/2006/relationships/hyperlink" /><Relationship Id="rId30" Target="mailto:Gvarhely@epix.com" TargetMode="External" Type="http://schemas.openxmlformats.org/officeDocument/2006/relationships/hyperlink" /><Relationship Id="rId31" Target="mailto:invoices@canoeventures.com" TargetMode="External" Type="http://schemas.openxmlformats.org/officeDocument/2006/relationships/hyperlink" /><Relationship Id="rId32" Target="mailto:Gvarhely@epix.com" TargetMode="External" Type="http://schemas.openxmlformats.org/officeDocument/2006/relationships/hyperlink" /><Relationship Id="rId33" Target="/xl/drawings/drawing8.xml" Type="http://schemas.openxmlformats.org/officeDocument/2006/relationships/drawing" /></Relationships>
</file>

<file path=xl/worksheets/_rels/sheet9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invoices@canoeventures.com" TargetMode="External" Type="http://schemas.openxmlformats.org/officeDocument/2006/relationships/hyperlink" /><Relationship Id="rId3" Target="mailto:invoices@canoeventures.com" TargetMode="External" Type="http://schemas.openxmlformats.org/officeDocument/2006/relationships/hyperlink" /><Relationship Id="rId4" Target="mailto:invoices@canoeventures.com" TargetMode="External" Type="http://schemas.openxmlformats.org/officeDocument/2006/relationships/hyperlink" /><Relationship Id="rId5" Target="mailto:invoices@canoeventures.com" TargetMode="External" Type="http://schemas.openxmlformats.org/officeDocument/2006/relationships/hyperlink" /><Relationship Id="rId6" Target="mailto:invoices@canoeventures.com" TargetMode="External" Type="http://schemas.openxmlformats.org/officeDocument/2006/relationships/hyperlink" /><Relationship Id="rId7" Target="mailto:invoices@canoeventures.com" TargetMode="External" Type="http://schemas.openxmlformats.org/officeDocument/2006/relationships/hyperlink" /><Relationship Id="rId8" Target="mailto:invoices@canoeventures.com" TargetMode="External" Type="http://schemas.openxmlformats.org/officeDocument/2006/relationships/hyperlink" /><Relationship Id="rId9" Target="mailto:invoices@canoeventures.com" TargetMode="External" Type="http://schemas.openxmlformats.org/officeDocument/2006/relationships/hyperlink" /><Relationship Id="rId10" Target="mailto:invoices@canoeventures.com" TargetMode="External" Type="http://schemas.openxmlformats.org/officeDocument/2006/relationships/hyperlink" /><Relationship Id="rId11" Target="mailto:invoices@canoeventures.com" TargetMode="External" Type="http://schemas.openxmlformats.org/officeDocument/2006/relationships/hyperlink" /><Relationship Id="rId12" Target="mailto:invoices@canoeventures.com" TargetMode="External" Type="http://schemas.openxmlformats.org/officeDocument/2006/relationships/hyperlink" /><Relationship Id="rId13" Target="mailto:invoices@canoeventures.com" TargetMode="External" Type="http://schemas.openxmlformats.org/officeDocument/2006/relationships/hyperlink" /><Relationship Id="rId14" Target="mailto:invoices@canoeventures.com" TargetMode="External" Type="http://schemas.openxmlformats.org/officeDocument/2006/relationships/hyperlink" /><Relationship Id="rId15" Target="mailto:invoices@canoeventures.com" TargetMode="External" Type="http://schemas.openxmlformats.org/officeDocument/2006/relationships/hyperlink" /><Relationship Id="rId16" Target="mailto:invoices@canoeventures.com" TargetMode="External" Type="http://schemas.openxmlformats.org/officeDocument/2006/relationships/hyperlink" /><Relationship Id="rId17" Target="/xl/drawings/drawing9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R341"/>
  <sheetViews>
    <sheetView showGridLines="0" topLeftCell="A28" workbookViewId="0" zoomScaleNormal="100" zoomScalePageLayoutView="80">
      <selection activeCell="K34" sqref="K34"/>
    </sheetView>
  </sheetViews>
  <sheetFormatPr baseColWidth="8" defaultColWidth="8.7109375" defaultRowHeight="15.75" outlineLevelCol="0"/>
  <cols>
    <col customWidth="1" max="1" min="1" style="7" width="1.7109375"/>
    <col customWidth="1" max="2" min="2" style="7" width="10.140625"/>
    <col customWidth="1" max="3" min="3" style="7" width="16.28515625"/>
    <col bestFit="1" customWidth="1" max="4" min="4" style="7" width="80.7109375"/>
    <col bestFit="1" customWidth="1" max="5" min="5" style="7" width="31"/>
    <col customWidth="1" max="7" min="6" style="7" width="16.42578125"/>
    <col customWidth="1" max="8" min="8" style="7" width="19.28515625"/>
    <col customWidth="1" max="9" min="9" style="7" width="16.42578125"/>
    <col bestFit="1" customWidth="1" max="10" min="10" style="7" width="15"/>
    <col bestFit="1" customWidth="1" max="11" min="11" style="7" width="15.140625"/>
    <col customWidth="1" max="12" min="12" style="7" width="1.7109375"/>
    <col customWidth="1" max="13" min="13" style="7" width="12.28515625"/>
    <col customWidth="1" max="14" min="14" style="7" width="16"/>
    <col bestFit="1" customWidth="1" max="15" min="15" style="7" width="20.7109375"/>
    <col bestFit="1" customWidth="1" max="16" min="16" style="7" width="10.140625"/>
    <col bestFit="1" customWidth="1" max="17" min="17" style="7" width="13.140625"/>
    <col bestFit="1" customWidth="1" max="18" min="18" style="7" width="18.140625"/>
    <col bestFit="1" customWidth="1" max="19" min="19" style="7" width="12.42578125"/>
    <col customWidth="1" max="16384" min="20" style="7" width="8.7109375"/>
  </cols>
  <sheetData>
    <row r="1">
      <c r="A1" s="7" t="n"/>
      <c r="B1" s="131" t="n"/>
      <c r="C1" s="131" t="n"/>
      <c r="D1" s="131" t="n"/>
      <c r="E1" s="131" t="n"/>
      <c r="F1" s="131" t="n"/>
      <c r="G1" s="293" t="n"/>
      <c r="H1" s="293" t="n"/>
      <c r="J1" s="63" t="inlineStr">
        <is>
          <t>Invoice Date:</t>
        </is>
      </c>
      <c r="K1" s="137" t="inlineStr">
        <is>
          <t>06/03/2019</t>
        </is>
      </c>
    </row>
    <row r="2">
      <c r="A2" s="7" t="n"/>
      <c r="B2" s="131" t="n"/>
      <c r="C2" s="131" t="n"/>
      <c r="D2" s="131" t="n"/>
      <c r="E2" s="131" t="n"/>
      <c r="F2" s="131" t="n"/>
      <c r="G2" s="131" t="n"/>
      <c r="H2" s="131" t="n"/>
      <c r="J2" s="63" t="inlineStr">
        <is>
          <t>Invoice Number:</t>
        </is>
      </c>
      <c r="K2" s="237" t="n">
        <v>8471</v>
      </c>
    </row>
    <row r="3">
      <c r="A3" s="7" t="n"/>
      <c r="B3" s="131" t="n"/>
      <c r="C3" s="131" t="n"/>
      <c r="D3" s="131" t="n"/>
      <c r="E3" s="131" t="n"/>
      <c r="F3" s="131" t="n"/>
      <c r="G3" s="295" t="n"/>
      <c r="H3" s="295" t="n"/>
      <c r="I3" s="295" t="n"/>
      <c r="J3" s="295" t="n"/>
      <c r="K3" s="295" t="n"/>
    </row>
    <row r="4">
      <c r="A4" s="7" t="n"/>
      <c r="B4" s="131" t="n"/>
      <c r="C4" s="131" t="n"/>
      <c r="D4" s="131" t="n"/>
      <c r="E4" s="131" t="n"/>
      <c r="F4" s="131" t="n"/>
      <c r="G4" s="268" t="inlineStr">
        <is>
          <t>INVOICE</t>
        </is>
      </c>
      <c r="H4" s="304" t="n"/>
      <c r="I4" s="304" t="n"/>
      <c r="J4" s="304" t="n"/>
      <c r="K4" s="304" t="n"/>
    </row>
    <row r="5">
      <c r="A5" s="7" t="n"/>
      <c r="B5" s="134" t="inlineStr">
        <is>
          <t>Canoe Ventures, LLC</t>
        </is>
      </c>
      <c r="C5" s="135" t="n"/>
      <c r="D5" s="135" t="n"/>
      <c r="E5" s="135" t="n"/>
      <c r="F5" s="131" t="n"/>
      <c r="G5" s="274" t="inlineStr">
        <is>
          <t>PLEASE REMIT TO:</t>
        </is>
      </c>
      <c r="H5" s="305" t="n"/>
      <c r="I5" s="305" t="n"/>
      <c r="J5" s="305" t="n"/>
      <c r="K5" s="305" t="n"/>
    </row>
    <row r="6">
      <c r="A6" s="7" t="n"/>
      <c r="B6" s="133" t="inlineStr">
        <is>
          <t>200 Union Boulevard, Suite 201</t>
        </is>
      </c>
      <c r="C6" s="131" t="n"/>
      <c r="D6" s="131" t="n"/>
      <c r="E6" s="131" t="n"/>
      <c r="F6" s="131" t="n"/>
      <c r="G6" s="277" t="inlineStr">
        <is>
          <t>Canoe Ventures, LLC</t>
        </is>
      </c>
    </row>
    <row r="7">
      <c r="A7" s="7" t="n"/>
      <c r="B7" s="133" t="inlineStr">
        <is>
          <t>Lakewood, CO  80228</t>
        </is>
      </c>
      <c r="C7" s="131" t="n"/>
      <c r="D7" s="131" t="n"/>
      <c r="E7" s="131" t="n"/>
      <c r="F7" s="131" t="n"/>
      <c r="G7" s="281" t="inlineStr">
        <is>
          <t>Attention: Accounting Department</t>
        </is>
      </c>
    </row>
    <row r="8">
      <c r="A8" s="7" t="n"/>
      <c r="B8" s="2" t="inlineStr">
        <is>
          <t>303-224-3000</t>
        </is>
      </c>
      <c r="C8" s="131" t="n"/>
      <c r="D8" s="295" t="n"/>
      <c r="E8" s="295" t="n"/>
      <c r="F8" s="295" t="n"/>
      <c r="G8" s="277" t="inlineStr">
        <is>
          <t>200 Union Boulevard, Suite 201</t>
        </is>
      </c>
    </row>
    <row r="9">
      <c r="A9" s="7" t="n"/>
      <c r="B9" s="132" t="inlineStr">
        <is>
          <t>invoices@canoeventures.com</t>
        </is>
      </c>
      <c r="C9" s="295" t="n"/>
      <c r="D9" s="131" t="n"/>
      <c r="E9" s="131" t="n"/>
      <c r="F9" s="131" t="n"/>
      <c r="G9" s="277" t="inlineStr">
        <is>
          <t>Lakewood, CO  80228</t>
        </is>
      </c>
    </row>
    <row r="10">
      <c r="A10" s="7" t="n"/>
      <c r="C10" s="295" t="n"/>
      <c r="D10" s="131" t="n"/>
      <c r="E10" s="131" t="n"/>
      <c r="F10" s="131" t="n"/>
      <c r="G10" s="7" t="n"/>
      <c r="H10" s="7" t="n"/>
      <c r="I10" s="7" t="n"/>
      <c r="J10" s="7" t="n"/>
      <c r="K10" s="7" t="n"/>
    </row>
    <row r="11">
      <c r="A11" s="7" t="n"/>
      <c r="C11" s="130" t="n"/>
      <c r="D11" s="128" t="n"/>
      <c r="E11" s="128" t="n"/>
      <c r="F11" s="128" t="n"/>
      <c r="G11" s="276" t="inlineStr">
        <is>
          <t xml:space="preserve">TERMS                 : NET 30 DAYS      </t>
        </is>
      </c>
    </row>
    <row r="12">
      <c r="A12" s="7" t="n"/>
      <c r="B12" s="122" t="inlineStr">
        <is>
          <t>Bill To:</t>
        </is>
      </c>
      <c r="D12" s="107" t="inlineStr">
        <is>
          <t>A&amp;E Networks</t>
        </is>
      </c>
      <c r="E12" s="128" t="n"/>
      <c r="F12" s="128" t="n"/>
      <c r="G12" s="278" t="inlineStr">
        <is>
          <t>FEDERAL TAX ID : 26-2372059</t>
        </is>
      </c>
    </row>
    <row r="13">
      <c r="A13" s="7" t="n"/>
      <c r="C13" s="128" t="n"/>
      <c r="D13" s="7" t="inlineStr">
        <is>
          <t>Attention: R Lee Barstow, VP Digital Ad Operations</t>
        </is>
      </c>
      <c r="E13" s="128" t="n"/>
      <c r="F13" s="128" t="n"/>
      <c r="G13" s="279" t="inlineStr">
        <is>
          <t>Invoice # is required on all remittances</t>
        </is>
      </c>
    </row>
    <row r="14">
      <c r="A14" s="7" t="n"/>
      <c r="C14" s="128" t="n"/>
      <c r="D14" s="7" t="inlineStr">
        <is>
          <t xml:space="preserve">235 East 45th </t>
        </is>
      </c>
      <c r="E14" s="293" t="n"/>
      <c r="F14" s="293" t="n"/>
      <c r="G14" s="295" t="n"/>
      <c r="H14" s="295" t="n"/>
      <c r="I14" s="295" t="n"/>
      <c r="J14" s="295" t="n"/>
      <c r="K14" s="295" t="n"/>
      <c r="O14" s="64" t="n"/>
    </row>
    <row r="15">
      <c r="A15" s="7" t="inlineStr">
        <is>
          <t xml:space="preserve"> </t>
        </is>
      </c>
      <c r="C15" s="128" t="n"/>
      <c r="D15" s="7" t="inlineStr">
        <is>
          <t>New York, NY 10017</t>
        </is>
      </c>
      <c r="E15" s="293" t="n"/>
      <c r="F15" s="293" t="n"/>
      <c r="G15" s="280" t="inlineStr">
        <is>
          <t>RATE CARD (current Tier in yellow)</t>
        </is>
      </c>
      <c r="O15" s="306" t="n"/>
      <c r="Q15" s="307" t="n"/>
    </row>
    <row r="16">
      <c r="A16" s="7" t="n"/>
      <c r="C16" s="293" t="n"/>
      <c r="D16" s="79" t="inlineStr">
        <is>
          <t>Lee.Barstow@aenetworks.com</t>
        </is>
      </c>
      <c r="E16" s="293" t="n"/>
      <c r="F16" s="293" t="n"/>
      <c r="G16" s="21" t="n"/>
      <c r="H16" s="22" t="inlineStr">
        <is>
          <t>Tier</t>
        </is>
      </c>
      <c r="I16" s="22" t="inlineStr">
        <is>
          <t>CPM</t>
        </is>
      </c>
      <c r="J16" s="23" t="inlineStr">
        <is>
          <t>YTD Impressions</t>
        </is>
      </c>
      <c r="K16" s="22" t="n"/>
      <c r="N16" s="64" t="n"/>
      <c r="O16" s="306" t="n"/>
      <c r="P16" s="64" t="n"/>
      <c r="Q16" s="308" t="n"/>
    </row>
    <row r="17">
      <c r="A17" s="7" t="n"/>
      <c r="C17" s="293" t="n"/>
      <c r="E17" s="293" t="n"/>
      <c r="F17" s="293" t="n"/>
      <c r="G17" s="111" t="n"/>
      <c r="H17" s="110" t="inlineStr">
        <is>
          <t xml:space="preserve">    0M - 200M</t>
        </is>
      </c>
      <c r="I17" s="309" t="n">
        <v>1.28</v>
      </c>
      <c r="J17" s="117" t="n"/>
      <c r="K17" s="107" t="n"/>
      <c r="N17" s="64" t="n"/>
      <c r="Q17" s="308" t="n"/>
    </row>
    <row r="18">
      <c r="A18" s="7" t="n"/>
      <c r="B18" s="124" t="inlineStr">
        <is>
          <t>Invoice Period Start:</t>
        </is>
      </c>
      <c r="D18" s="123" t="n">
        <v>43556</v>
      </c>
      <c r="E18" s="293" t="n"/>
      <c r="F18" s="293" t="n"/>
      <c r="G18" s="310" t="n"/>
      <c r="H18" s="311" t="inlineStr">
        <is>
          <t>200M - 400M</t>
        </is>
      </c>
      <c r="I18" s="312" t="n">
        <v>1.13</v>
      </c>
      <c r="J18" s="313">
        <f>SUM(I28:I225) + D22</f>
        <v/>
      </c>
      <c r="K18" s="313" t="n"/>
      <c r="M18" s="287" t="n"/>
      <c r="N18" s="64" t="n"/>
      <c r="O18" s="307" t="n"/>
    </row>
    <row r="19">
      <c r="A19" s="7" t="n"/>
      <c r="B19" s="124" t="inlineStr">
        <is>
          <t>Invoice Period End:</t>
        </is>
      </c>
      <c r="D19" s="123" t="n">
        <v>43585</v>
      </c>
      <c r="E19" s="293" t="n"/>
      <c r="F19" s="293" t="n"/>
      <c r="G19" s="111" t="n"/>
      <c r="H19" s="110" t="inlineStr">
        <is>
          <t>400M - 600M</t>
        </is>
      </c>
      <c r="I19" s="309" t="n">
        <v>0.99</v>
      </c>
      <c r="J19" s="117" t="n"/>
      <c r="K19" s="107" t="n"/>
      <c r="M19" s="288" t="n"/>
      <c r="N19" s="64" t="n"/>
    </row>
    <row r="20">
      <c r="A20" s="7" t="n"/>
      <c r="B20" s="122" t="inlineStr">
        <is>
          <t>Programming Group:</t>
        </is>
      </c>
      <c r="D20" s="284" t="inlineStr">
        <is>
          <t>A&amp;E</t>
        </is>
      </c>
      <c r="E20" s="293" t="n"/>
      <c r="F20" s="293" t="n"/>
      <c r="G20" s="111" t="n"/>
      <c r="H20" s="110" t="inlineStr">
        <is>
          <t>600M - 800M</t>
        </is>
      </c>
      <c r="I20" s="309" t="n">
        <v>0.85</v>
      </c>
      <c r="J20" s="117" t="n"/>
      <c r="K20" s="107" t="n"/>
      <c r="M20" s="287" t="n"/>
      <c r="N20" s="64" t="n"/>
      <c r="P20" s="64" t="n"/>
      <c r="Q20" s="308" t="n"/>
    </row>
    <row r="21">
      <c r="A21" s="7" t="n"/>
      <c r="B21" s="122" t="inlineStr">
        <is>
          <t>Network(s):</t>
        </is>
      </c>
      <c r="D21" s="284" t="inlineStr">
        <is>
          <t>A&amp;E, Lifetime, History, LMN, FYI, H2, Viceland</t>
        </is>
      </c>
      <c r="E21" s="293" t="n"/>
      <c r="F21" s="293" t="n"/>
      <c r="G21" s="111" t="n"/>
      <c r="H21" s="110" t="inlineStr">
        <is>
          <t xml:space="preserve">   800M - 2B        </t>
        </is>
      </c>
      <c r="I21" s="309" t="n">
        <v>0.71</v>
      </c>
      <c r="J21" s="117" t="n"/>
      <c r="K21" s="107" t="n"/>
      <c r="N21" s="64" t="n"/>
      <c r="O21" s="307" t="n"/>
    </row>
    <row r="22">
      <c r="A22" s="7" t="n"/>
      <c r="B22" s="26" t="inlineStr">
        <is>
          <t>Previous YTD Impressions:</t>
        </is>
      </c>
      <c r="D22" s="49" t="n">
        <v>271013543</v>
      </c>
      <c r="E22" s="293" t="n"/>
      <c r="F22" s="293" t="n"/>
      <c r="G22" s="111" t="n"/>
      <c r="H22" s="110" t="inlineStr">
        <is>
          <t>2B - 3B</t>
        </is>
      </c>
      <c r="I22" s="309" t="n">
        <v>0.61</v>
      </c>
      <c r="J22" s="314" t="n"/>
      <c r="K22" s="107" t="n"/>
      <c r="M22" s="64" t="n"/>
      <c r="N22" s="64" t="n"/>
      <c r="O22" s="64" t="n"/>
    </row>
    <row r="23">
      <c r="A23" s="7" t="n"/>
      <c r="B23" s="26" t="n"/>
      <c r="D23" s="49" t="n"/>
      <c r="E23" s="293" t="n"/>
      <c r="F23" s="293" t="n"/>
      <c r="G23" s="111" t="n"/>
      <c r="H23" s="110" t="inlineStr">
        <is>
          <t>3B - 4B</t>
        </is>
      </c>
      <c r="I23" s="309" t="n">
        <v>0.58</v>
      </c>
      <c r="J23" s="314" t="n"/>
      <c r="K23" s="107" t="n"/>
      <c r="M23" s="64" t="n"/>
      <c r="N23" s="64" t="n"/>
      <c r="O23" s="308" t="n"/>
    </row>
    <row r="24">
      <c r="A24" s="7" t="n"/>
      <c r="B24" s="26" t="n"/>
      <c r="D24" s="49" t="n"/>
      <c r="E24" s="293" t="n"/>
      <c r="F24" s="293" t="n"/>
      <c r="G24" s="111" t="n"/>
      <c r="H24" s="110" t="inlineStr">
        <is>
          <t>4B - 5B</t>
        </is>
      </c>
      <c r="I24" s="309" t="n">
        <v>0.55</v>
      </c>
      <c r="J24" s="314" t="n"/>
      <c r="K24" s="107" t="n"/>
      <c r="M24" s="64" t="n"/>
      <c r="N24" s="64" t="n"/>
    </row>
    <row r="25">
      <c r="A25" s="7" t="n"/>
      <c r="B25" s="26" t="n"/>
      <c r="D25" s="49" t="n"/>
      <c r="E25" s="293" t="n"/>
      <c r="F25" s="293" t="n"/>
      <c r="G25" s="111" t="n"/>
      <c r="H25" s="110" t="inlineStr">
        <is>
          <t>5B +</t>
        </is>
      </c>
      <c r="I25" s="309" t="n">
        <v>0.5</v>
      </c>
      <c r="J25" s="314" t="n"/>
      <c r="K25" s="107" t="n"/>
      <c r="M25" s="64" t="n"/>
      <c r="N25" s="64" t="n"/>
    </row>
    <row r="26">
      <c r="A26" s="7" t="n"/>
      <c r="B26" s="293" t="n"/>
      <c r="C26" s="293" t="n"/>
      <c r="D26" s="293" t="n"/>
      <c r="E26" s="293" t="n"/>
      <c r="F26" s="293" t="n"/>
      <c r="G26" s="293" t="n"/>
      <c r="H26" s="293" t="n"/>
      <c r="I26" s="293" t="n"/>
      <c r="J26" s="293" t="n"/>
      <c r="L26" s="295" t="n"/>
      <c r="M26" s="295" t="n"/>
      <c r="N26" s="81" t="n"/>
    </row>
    <row customHeight="1" ht="31.5" r="27" s="62">
      <c r="B27" s="20" t="inlineStr">
        <is>
          <t>Invoice Line #</t>
        </is>
      </c>
      <c r="C27" s="20" t="inlineStr">
        <is>
          <t>Campaign Reference ID</t>
        </is>
      </c>
      <c r="D27" s="20" t="inlineStr">
        <is>
          <t>Campaign Name</t>
        </is>
      </c>
      <c r="E27" s="20" t="inlineStr">
        <is>
          <t>Network</t>
        </is>
      </c>
      <c r="F27" s="291" t="inlineStr">
        <is>
          <t>Start Date</t>
        </is>
      </c>
      <c r="G27" s="291" t="inlineStr">
        <is>
          <t>End Date</t>
        </is>
      </c>
      <c r="H27" s="86" t="inlineStr">
        <is>
          <t>Total Impressions Delivered</t>
        </is>
      </c>
      <c r="I27" s="86" t="inlineStr">
        <is>
          <t>Current Billed Impressions</t>
        </is>
      </c>
      <c r="J27" s="86" t="inlineStr">
        <is>
          <t>CPM</t>
        </is>
      </c>
      <c r="K27" s="86" t="inlineStr">
        <is>
          <t>Total</t>
        </is>
      </c>
    </row>
    <row r="28">
      <c r="B28" s="315" t="n">
        <v>1</v>
      </c>
      <c r="C28" s="316" t="n">
        <v>27317557</v>
      </c>
      <c r="D28" s="316" t="inlineStr">
        <is>
          <t>10778_10778_AETV &amp; Lifetime_Fox_911 S2_3Q18_$20K Scatter - O-19295 CPLP07</t>
        </is>
      </c>
      <c r="E28" s="316" t="inlineStr">
        <is>
          <t>A&amp;E</t>
        </is>
      </c>
      <c r="F28" s="317" t="n">
        <v>43571</v>
      </c>
      <c r="G28" s="317" t="n">
        <v>43573</v>
      </c>
      <c r="H28" s="316" t="n">
        <v>1267992</v>
      </c>
      <c r="I28" s="316" t="n">
        <v>136824</v>
      </c>
      <c r="J28" s="316" t="n">
        <v>1.13</v>
      </c>
      <c r="K28" s="316">
        <f>ROUND(I28*(J28/1000),2)</f>
        <v/>
      </c>
    </row>
    <row customHeight="1" ht="16.5" r="29" s="62" thickBot="1">
      <c r="B29" s="315" t="n">
        <v>2</v>
      </c>
      <c r="C29" s="316" t="n">
        <v>27317557</v>
      </c>
      <c r="D29" s="316" t="inlineStr">
        <is>
          <t>10778_10778_AETV &amp; Lifetime_Fox_911 S2_3Q18_$20K Scatter - O-19295 CPLP07</t>
        </is>
      </c>
      <c r="E29" s="316" t="inlineStr">
        <is>
          <t>Lifetime</t>
        </is>
      </c>
      <c r="F29" s="317" t="n">
        <v>43571</v>
      </c>
      <c r="G29" s="317" t="n">
        <v>43573</v>
      </c>
      <c r="H29" s="316" t="n">
        <v>995843</v>
      </c>
      <c r="I29" s="316" t="n">
        <v>85799</v>
      </c>
      <c r="J29" s="316" t="n">
        <v>1.13</v>
      </c>
      <c r="K29" s="316">
        <f>ROUND(I29*(J29/1000),2)</f>
        <v/>
      </c>
    </row>
    <row customHeight="1" ht="16.5" r="30" s="62" thickTop="1">
      <c r="B30" s="315" t="n">
        <v>3</v>
      </c>
      <c r="C30" s="316" t="n">
        <v>27317557</v>
      </c>
      <c r="D30" s="316" t="inlineStr">
        <is>
          <t>10778_10778_AETV &amp; Lifetime_Fox_911 S2_3Q18_$20K Scatter - O-19295 CPLP07</t>
        </is>
      </c>
      <c r="E30" s="316" t="inlineStr">
        <is>
          <t>LMN</t>
        </is>
      </c>
      <c r="F30" s="317" t="n">
        <v>43571</v>
      </c>
      <c r="G30" s="317" t="n">
        <v>43573</v>
      </c>
      <c r="H30" s="316" t="n">
        <v>82183</v>
      </c>
      <c r="I30" s="316" t="n">
        <v>17078</v>
      </c>
      <c r="J30" s="316" t="n">
        <v>1.13</v>
      </c>
      <c r="K30" s="316">
        <f>ROUND(I30*(J30/1000),2)</f>
        <v/>
      </c>
    </row>
    <row r="31">
      <c r="B31" s="315" t="n">
        <v>4</v>
      </c>
      <c r="C31" s="316" t="n">
        <v>30072395</v>
      </c>
      <c r="D31" s="316" t="inlineStr">
        <is>
          <t>10924_10924_LMN_A+E House Promotion_VOD Video_2019</t>
        </is>
      </c>
      <c r="E31" s="316" t="inlineStr">
        <is>
          <t>LMN</t>
        </is>
      </c>
      <c r="F31" s="317" t="n">
        <v>43525</v>
      </c>
      <c r="G31" s="317" t="n">
        <v>43555</v>
      </c>
      <c r="H31" s="316" t="n">
        <v>2454229</v>
      </c>
      <c r="I31" s="316" t="n">
        <v>2100</v>
      </c>
      <c r="J31" s="316" t="n">
        <v>1.13</v>
      </c>
      <c r="K31" s="316">
        <f>ROUND(I31*(J31/1000),2)</f>
        <v/>
      </c>
    </row>
    <row r="32">
      <c r="B32" s="315" t="n">
        <v>5</v>
      </c>
      <c r="C32" s="316" t="n">
        <v>30075584</v>
      </c>
      <c r="D32" s="316" t="inlineStr">
        <is>
          <t>10925_10925_Lifetime_A+E House Promotion_VOD Video_2019</t>
        </is>
      </c>
      <c r="E32" s="316" t="inlineStr">
        <is>
          <t>Lifetime</t>
        </is>
      </c>
      <c r="F32" s="317" t="n">
        <v>43525</v>
      </c>
      <c r="G32" s="317" t="n">
        <v>43555</v>
      </c>
      <c r="H32" s="316" t="n">
        <v>18444465</v>
      </c>
      <c r="I32" s="316" t="n">
        <v>4856</v>
      </c>
      <c r="J32" s="316" t="n">
        <v>1.13</v>
      </c>
      <c r="K32" s="316">
        <f>ROUND(I32*(J32/1000),2)</f>
        <v/>
      </c>
    </row>
    <row r="33">
      <c r="B33" s="315" t="n">
        <v>6</v>
      </c>
      <c r="C33" s="316" t="n">
        <v>30075584</v>
      </c>
      <c r="D33" s="316" t="inlineStr">
        <is>
          <t>10925_10925_Lifetime_A+E House Promotion_VOD Video_2019</t>
        </is>
      </c>
      <c r="E33" s="316" t="inlineStr">
        <is>
          <t>LMN</t>
        </is>
      </c>
      <c r="F33" s="317" t="n">
        <v>43525</v>
      </c>
      <c r="G33" s="317" t="n">
        <v>43555</v>
      </c>
      <c r="H33" s="316" t="n">
        <v>2397359</v>
      </c>
      <c r="I33" s="316" t="n">
        <v>2198</v>
      </c>
      <c r="J33" s="316" t="n">
        <v>1.13</v>
      </c>
      <c r="K33" s="316">
        <f>ROUND(I33*(J33/1000),2)</f>
        <v/>
      </c>
    </row>
    <row r="34">
      <c r="B34" s="315" t="n">
        <v>7</v>
      </c>
      <c r="C34" s="316" t="n">
        <v>30081964</v>
      </c>
      <c r="D34" s="316" t="inlineStr">
        <is>
          <t>10927_10927_A&amp;E_A+E House Promotion_Digital Video_2019</t>
        </is>
      </c>
      <c r="E34" s="316" t="inlineStr">
        <is>
          <t>A&amp;E</t>
        </is>
      </c>
      <c r="F34" s="317" t="n">
        <v>43525</v>
      </c>
      <c r="G34" s="317" t="n">
        <v>43555</v>
      </c>
      <c r="H34" s="316" t="n">
        <v>18626053</v>
      </c>
      <c r="I34" s="316" t="n">
        <v>12610</v>
      </c>
      <c r="J34" s="316" t="n">
        <v>1.13</v>
      </c>
      <c r="K34" s="316">
        <f>ROUND(I34*(J34/1000),2)</f>
        <v/>
      </c>
    </row>
    <row r="35">
      <c r="B35" s="315" t="n">
        <v>8</v>
      </c>
      <c r="C35" s="316" t="n">
        <v>30193505</v>
      </c>
      <c r="D35" s="316" t="inlineStr">
        <is>
          <t>10932_10932_Viceland House Promotion VOD</t>
        </is>
      </c>
      <c r="E35" s="316" t="inlineStr">
        <is>
          <t>Viceland</t>
        </is>
      </c>
      <c r="F35" s="317" t="n">
        <v>43466</v>
      </c>
      <c r="G35" s="317" t="n">
        <v>43646</v>
      </c>
      <c r="H35" s="316" t="n">
        <v>1615594</v>
      </c>
      <c r="I35" s="316" t="n">
        <v>624041</v>
      </c>
      <c r="J35" s="316" t="n">
        <v>1.13</v>
      </c>
      <c r="K35" s="316">
        <f>ROUND(I35*(J35/1000),2)</f>
        <v/>
      </c>
    </row>
    <row r="36">
      <c r="B36" s="315" t="n">
        <v>9</v>
      </c>
      <c r="C36" s="316" t="n">
        <v>30244885</v>
      </c>
      <c r="D36" s="316" t="inlineStr">
        <is>
          <t>10928_10928_A+E Networks_Eli Lilly_Trulicity_1Q2019 - 3Q2019_$383k Upfront</t>
        </is>
      </c>
      <c r="E36" s="316" t="inlineStr">
        <is>
          <t>A&amp;E</t>
        </is>
      </c>
      <c r="F36" s="317" t="n">
        <v>43556</v>
      </c>
      <c r="G36" s="317" t="n">
        <v>43646</v>
      </c>
      <c r="H36" s="316" t="n">
        <v>50965</v>
      </c>
      <c r="I36" s="316" t="n">
        <v>8439</v>
      </c>
      <c r="J36" s="316" t="n">
        <v>1.13</v>
      </c>
      <c r="K36" s="316">
        <f>ROUND(I36*(J36/1000),2)</f>
        <v/>
      </c>
    </row>
    <row customHeight="1" ht="16.5" r="37" s="62" thickBot="1">
      <c r="B37" s="315" t="n">
        <v>10</v>
      </c>
      <c r="C37" s="316" t="n">
        <v>30244885</v>
      </c>
      <c r="D37" s="316" t="inlineStr">
        <is>
          <t>10928_10928_A+E Networks_Eli Lilly_Trulicity_1Q2019 - 3Q2019_$383k Upfront</t>
        </is>
      </c>
      <c r="E37" s="316" t="inlineStr">
        <is>
          <t>FYI</t>
        </is>
      </c>
      <c r="F37" s="317" t="n">
        <v>43556</v>
      </c>
      <c r="G37" s="317" t="n">
        <v>43646</v>
      </c>
      <c r="H37" s="316" t="n">
        <v>521</v>
      </c>
      <c r="I37" s="316" t="n">
        <v>110</v>
      </c>
      <c r="J37" s="316" t="n">
        <v>1.13</v>
      </c>
      <c r="K37" s="316">
        <f>ROUND(I37*(J37/1000),2)</f>
        <v/>
      </c>
    </row>
    <row customHeight="1" ht="16.5" r="38" s="62" thickTop="1">
      <c r="B38" s="315" t="n">
        <v>11</v>
      </c>
      <c r="C38" s="316" t="n">
        <v>30244885</v>
      </c>
      <c r="D38" s="316" t="inlineStr">
        <is>
          <t>10928_10928_A+E Networks_Eli Lilly_Trulicity_1Q2019 - 3Q2019_$383k Upfront</t>
        </is>
      </c>
      <c r="E38" s="316" t="inlineStr">
        <is>
          <t>History</t>
        </is>
      </c>
      <c r="F38" s="317" t="n">
        <v>43556</v>
      </c>
      <c r="G38" s="317" t="n">
        <v>43646</v>
      </c>
      <c r="H38" s="316" t="n">
        <v>52968</v>
      </c>
      <c r="I38" s="316" t="n">
        <v>10505</v>
      </c>
      <c r="J38" s="316" t="n">
        <v>1.13</v>
      </c>
      <c r="K38" s="316">
        <f>ROUND(I38*(J38/1000),2)</f>
        <v/>
      </c>
    </row>
    <row r="39">
      <c r="B39" s="315" t="n">
        <v>12</v>
      </c>
      <c r="C39" s="316" t="n">
        <v>30244885</v>
      </c>
      <c r="D39" s="316" t="inlineStr">
        <is>
          <t>10928_10928_A+E Networks_Eli Lilly_Trulicity_1Q2019 - 3Q2019_$383k Upfront</t>
        </is>
      </c>
      <c r="E39" s="316" t="inlineStr">
        <is>
          <t>Lifetime</t>
        </is>
      </c>
      <c r="F39" s="317" t="n">
        <v>43556</v>
      </c>
      <c r="G39" s="317" t="n">
        <v>43646</v>
      </c>
      <c r="H39" s="316" t="n">
        <v>86856</v>
      </c>
      <c r="I39" s="316" t="n">
        <v>5557</v>
      </c>
      <c r="J39" s="316" t="n">
        <v>1.13</v>
      </c>
      <c r="K39" s="316">
        <f>ROUND(I39*(J39/1000),2)</f>
        <v/>
      </c>
    </row>
    <row r="40">
      <c r="B40" s="315" t="n">
        <v>13</v>
      </c>
      <c r="C40" s="316" t="n">
        <v>30244885</v>
      </c>
      <c r="D40" s="316" t="inlineStr">
        <is>
          <t>10928_10928_A+E Networks_Eli Lilly_Trulicity_1Q2019 - 3Q2019_$383k Upfront</t>
        </is>
      </c>
      <c r="E40" s="316" t="inlineStr">
        <is>
          <t>LMN</t>
        </is>
      </c>
      <c r="F40" s="317" t="n">
        <v>43556</v>
      </c>
      <c r="G40" s="317" t="n">
        <v>43646</v>
      </c>
      <c r="H40" s="316" t="n">
        <v>7776</v>
      </c>
      <c r="I40" s="316" t="n">
        <v>1316</v>
      </c>
      <c r="J40" s="316" t="n">
        <v>1.13</v>
      </c>
      <c r="K40" s="316">
        <f>ROUND(I40*(J40/1000),2)</f>
        <v/>
      </c>
    </row>
    <row r="41">
      <c r="B41" s="315" t="n">
        <v>14</v>
      </c>
      <c r="C41" s="316" t="n">
        <v>30303526</v>
      </c>
      <c r="D41" s="316" t="inlineStr">
        <is>
          <t>10939_10939_A+E Networks_Turbo Tax_4Q18 - 2Q19_$100k Upfront</t>
        </is>
      </c>
      <c r="E41" s="316" t="inlineStr">
        <is>
          <t>A&amp;E</t>
        </is>
      </c>
      <c r="F41" s="317" t="n">
        <v>43542</v>
      </c>
      <c r="G41" s="317" t="n">
        <v>43569</v>
      </c>
      <c r="H41" s="316" t="n">
        <v>1345215</v>
      </c>
      <c r="I41" s="316" t="n">
        <v>29870</v>
      </c>
      <c r="J41" s="316" t="n">
        <v>1.13</v>
      </c>
      <c r="K41" s="316">
        <f>ROUND(I41*(J41/1000),2)</f>
        <v/>
      </c>
    </row>
    <row r="42">
      <c r="B42" s="315" t="n">
        <v>15</v>
      </c>
      <c r="C42" s="316" t="n">
        <v>30303526</v>
      </c>
      <c r="D42" s="316" t="inlineStr">
        <is>
          <t>10939_10939_A+E Networks_Turbo Tax_4Q18 - 2Q19_$100k Upfront</t>
        </is>
      </c>
      <c r="E42" s="316" t="inlineStr">
        <is>
          <t>FYI</t>
        </is>
      </c>
      <c r="F42" s="317" t="n">
        <v>43542</v>
      </c>
      <c r="G42" s="317" t="n">
        <v>43569</v>
      </c>
      <c r="H42" s="316" t="n">
        <v>16419</v>
      </c>
      <c r="I42" s="316" t="n">
        <v>209</v>
      </c>
      <c r="J42" s="316" t="n">
        <v>1.13</v>
      </c>
      <c r="K42" s="316">
        <f>ROUND(I42*(J42/1000),2)</f>
        <v/>
      </c>
    </row>
    <row customHeight="1" ht="16.5" r="43" s="62" thickBot="1">
      <c r="B43" s="315" t="n">
        <v>16</v>
      </c>
      <c r="C43" s="316" t="n">
        <v>30303526</v>
      </c>
      <c r="D43" s="316" t="inlineStr">
        <is>
          <t>10939_10939_A+E Networks_Turbo Tax_4Q18 - 2Q19_$100k Upfront</t>
        </is>
      </c>
      <c r="E43" s="316" t="inlineStr">
        <is>
          <t>History</t>
        </is>
      </c>
      <c r="F43" s="317" t="n">
        <v>43542</v>
      </c>
      <c r="G43" s="317" t="n">
        <v>43569</v>
      </c>
      <c r="H43" s="316" t="n">
        <v>1211559</v>
      </c>
      <c r="I43" s="316" t="n">
        <v>25198</v>
      </c>
      <c r="J43" s="316" t="n">
        <v>1.13</v>
      </c>
      <c r="K43" s="316">
        <f>ROUND(I43*(J43/1000),2)</f>
        <v/>
      </c>
    </row>
    <row r="44">
      <c r="B44" s="315" t="n">
        <v>17</v>
      </c>
      <c r="C44" s="316" t="n">
        <v>30303526</v>
      </c>
      <c r="D44" s="316" t="inlineStr">
        <is>
          <t>10939_10939_A+E Networks_Turbo Tax_4Q18 - 2Q19_$100k Upfront</t>
        </is>
      </c>
      <c r="E44" s="316" t="inlineStr">
        <is>
          <t>Lifetime</t>
        </is>
      </c>
      <c r="F44" s="317" t="n">
        <v>43542</v>
      </c>
      <c r="G44" s="317" t="n">
        <v>43569</v>
      </c>
      <c r="H44" s="316" t="n">
        <v>940362</v>
      </c>
      <c r="I44" s="316" t="n">
        <v>16634</v>
      </c>
      <c r="J44" s="316" t="n">
        <v>1.13</v>
      </c>
      <c r="K44" s="316">
        <f>ROUND(I44*(J44/1000),2)</f>
        <v/>
      </c>
    </row>
    <row r="45">
      <c r="B45" s="315" t="n">
        <v>18</v>
      </c>
      <c r="C45" s="316" t="n">
        <v>30303526</v>
      </c>
      <c r="D45" s="316" t="inlineStr">
        <is>
          <t>10939_10939_A+E Networks_Turbo Tax_4Q18 - 2Q19_$100k Upfront</t>
        </is>
      </c>
      <c r="E45" s="316" t="inlineStr">
        <is>
          <t>LMN</t>
        </is>
      </c>
      <c r="F45" s="317" t="n">
        <v>43542</v>
      </c>
      <c r="G45" s="317" t="n">
        <v>43569</v>
      </c>
      <c r="H45" s="316" t="n">
        <v>182136</v>
      </c>
      <c r="I45" s="316" t="n">
        <v>24279</v>
      </c>
      <c r="J45" s="316" t="n">
        <v>1.13</v>
      </c>
      <c r="K45" s="316">
        <f>ROUND(I45*(J45/1000),2)</f>
        <v/>
      </c>
    </row>
    <row r="46">
      <c r="B46" s="315" t="n">
        <v>19</v>
      </c>
      <c r="C46" s="316" t="n">
        <v>30308116</v>
      </c>
      <c r="D46" s="316" t="inlineStr">
        <is>
          <t>10953_10953_History_A+E House Promotion_VOD Video_2019</t>
        </is>
      </c>
      <c r="E46" s="316" t="inlineStr">
        <is>
          <t>History</t>
        </is>
      </c>
      <c r="F46" s="317" t="n">
        <v>43525</v>
      </c>
      <c r="G46" s="317" t="n">
        <v>43555</v>
      </c>
      <c r="H46" s="316" t="n">
        <v>19101225</v>
      </c>
      <c r="I46" s="316" t="n">
        <v>12338</v>
      </c>
      <c r="J46" s="316" t="n">
        <v>1.13</v>
      </c>
      <c r="K46" s="316">
        <f>ROUND(I46*(J46/1000),2)</f>
        <v/>
      </c>
    </row>
    <row r="47">
      <c r="B47" s="315" t="n">
        <v>20</v>
      </c>
      <c r="C47" s="316" t="n">
        <v>30557861</v>
      </c>
      <c r="D47" s="316" t="inlineStr">
        <is>
          <t>10956_10956_A+E Networks_Land Rover_1Q19 Upfront _ $43K O-1DR3L-R2 CPNSQJ</t>
        </is>
      </c>
      <c r="E47" s="316" t="inlineStr">
        <is>
          <t>A&amp;E</t>
        </is>
      </c>
      <c r="F47" s="317" t="n">
        <v>43466</v>
      </c>
      <c r="G47" s="317" t="n">
        <v>43555</v>
      </c>
      <c r="H47" s="316" t="n">
        <v>354465</v>
      </c>
      <c r="I47" s="316" t="n">
        <v>5</v>
      </c>
      <c r="J47" s="316" t="n">
        <v>1.13</v>
      </c>
      <c r="K47" s="316">
        <f>ROUND(I47*(J47/1000),2)</f>
        <v/>
      </c>
    </row>
    <row r="48">
      <c r="B48" s="315" t="n">
        <v>21</v>
      </c>
      <c r="C48" s="316" t="n">
        <v>30582253</v>
      </c>
      <c r="D48" s="316" t="inlineStr">
        <is>
          <t>10963_10963_A+E Networks_Hyundai Upfront_1Q19-3Q19_$535,500 Upfront O-1DJVM-R1 CPN4XN</t>
        </is>
      </c>
      <c r="E48" s="316" t="inlineStr">
        <is>
          <t>A&amp;E</t>
        </is>
      </c>
      <c r="F48" s="317" t="n">
        <v>43525</v>
      </c>
      <c r="G48" s="317" t="n">
        <v>43585</v>
      </c>
      <c r="H48" s="316" t="n">
        <v>1294175</v>
      </c>
      <c r="I48" s="316" t="n">
        <v>264412</v>
      </c>
      <c r="J48" s="316" t="n">
        <v>1.13</v>
      </c>
      <c r="K48" s="316">
        <f>ROUND(I48*(J48/1000),2)</f>
        <v/>
      </c>
    </row>
    <row r="49">
      <c r="B49" s="315" t="n">
        <v>22</v>
      </c>
      <c r="C49" s="316" t="n">
        <v>30582253</v>
      </c>
      <c r="D49" s="316" t="inlineStr">
        <is>
          <t>10963_10963_A+E Networks_Hyundai Upfront_1Q19-3Q19_$535,500 Upfront O-1DJVM-R1 CPN4XN</t>
        </is>
      </c>
      <c r="E49" s="316" t="inlineStr">
        <is>
          <t>FYI</t>
        </is>
      </c>
      <c r="F49" s="317" t="n">
        <v>43556</v>
      </c>
      <c r="G49" s="317" t="n">
        <v>43585</v>
      </c>
      <c r="H49" s="316" t="n">
        <v>17263</v>
      </c>
      <c r="I49" s="316" t="n">
        <v>3979</v>
      </c>
      <c r="J49" s="316" t="n">
        <v>1.13</v>
      </c>
      <c r="K49" s="316">
        <f>ROUND(I49*(J49/1000),2)</f>
        <v/>
      </c>
    </row>
    <row r="50">
      <c r="B50" s="315" t="n">
        <v>23</v>
      </c>
      <c r="C50" s="316" t="n">
        <v>30582253</v>
      </c>
      <c r="D50" s="316" t="inlineStr">
        <is>
          <t>10963_10963_A+E Networks_Hyundai Upfront_1Q19-3Q19_$535,500 Upfront O-1DJVM-R1 CPN4XN</t>
        </is>
      </c>
      <c r="E50" s="316" t="inlineStr">
        <is>
          <t>History</t>
        </is>
      </c>
      <c r="F50" s="317" t="n">
        <v>43525</v>
      </c>
      <c r="G50" s="317" t="n">
        <v>43585</v>
      </c>
      <c r="H50" s="316" t="n">
        <v>1216486</v>
      </c>
      <c r="I50" s="316" t="n">
        <v>288840</v>
      </c>
      <c r="J50" s="316" t="n">
        <v>1.13</v>
      </c>
      <c r="K50" s="316">
        <f>ROUND(I50*(J50/1000),2)</f>
        <v/>
      </c>
    </row>
    <row customHeight="1" ht="16.5" r="51" s="62" thickBot="1">
      <c r="B51" s="315" t="n">
        <v>24</v>
      </c>
      <c r="C51" s="316" t="n">
        <v>30582253</v>
      </c>
      <c r="D51" s="316" t="inlineStr">
        <is>
          <t>10963_10963_A+E Networks_Hyundai Upfront_1Q19-3Q19_$535,500 Upfront O-1DJVM-R1 CPN4XN</t>
        </is>
      </c>
      <c r="E51" s="316" t="inlineStr">
        <is>
          <t>Lifetime</t>
        </is>
      </c>
      <c r="F51" s="317" t="n">
        <v>43556</v>
      </c>
      <c r="G51" s="317" t="n">
        <v>43585</v>
      </c>
      <c r="H51" s="316" t="n">
        <v>891781</v>
      </c>
      <c r="I51" s="316" t="n">
        <v>155348</v>
      </c>
      <c r="J51" s="316" t="n">
        <v>1.13</v>
      </c>
      <c r="K51" s="316">
        <f>ROUND(I51*(J51/1000),2)</f>
        <v/>
      </c>
    </row>
    <row customHeight="1" ht="16.5" r="52" s="62" thickTop="1">
      <c r="B52" s="315" t="n">
        <v>25</v>
      </c>
      <c r="C52" s="316" t="n">
        <v>30582253</v>
      </c>
      <c r="D52" s="316" t="inlineStr">
        <is>
          <t>10963_10963_A+E Networks_Hyundai Upfront_1Q19-3Q19_$535,500 Upfront O-1DJVM-R1 CPN4XN</t>
        </is>
      </c>
      <c r="E52" s="316" t="inlineStr">
        <is>
          <t>LMN</t>
        </is>
      </c>
      <c r="F52" s="317" t="n">
        <v>43556</v>
      </c>
      <c r="G52" s="317" t="n">
        <v>43585</v>
      </c>
      <c r="H52" s="316" t="n">
        <v>144721</v>
      </c>
      <c r="I52" s="316" t="n">
        <v>35289</v>
      </c>
      <c r="J52" s="316" t="n">
        <v>1.13</v>
      </c>
      <c r="K52" s="316">
        <f>ROUND(I52*(J52/1000),2)</f>
        <v/>
      </c>
    </row>
    <row r="53">
      <c r="B53" s="315" t="n">
        <v>26</v>
      </c>
      <c r="C53" s="316" t="n">
        <v>30880807</v>
      </c>
      <c r="D53" s="316" t="inlineStr">
        <is>
          <t>10943_10943_Lifetime_Pfizer_Eucrisa_1Q2019_$96k Upfront - O-1D0TP CPN5SP</t>
        </is>
      </c>
      <c r="E53" s="316" t="inlineStr">
        <is>
          <t>Lifetime</t>
        </is>
      </c>
      <c r="F53" s="317" t="n">
        <v>43542</v>
      </c>
      <c r="G53" s="317" t="n">
        <v>43555</v>
      </c>
      <c r="H53" s="316" t="n">
        <v>1396474</v>
      </c>
      <c r="I53" s="316" t="n">
        <v>6</v>
      </c>
      <c r="J53" s="316" t="n">
        <v>1.13</v>
      </c>
      <c r="K53" s="316">
        <f>ROUND(I53*(J53/1000),2)</f>
        <v/>
      </c>
    </row>
    <row r="54">
      <c r="B54" s="315" t="n">
        <v>27</v>
      </c>
      <c r="C54" s="316" t="n">
        <v>30905130</v>
      </c>
      <c r="D54" s="316" t="inlineStr">
        <is>
          <t>10934_10934_A+E Networks_Eli Lilly_Taltz PSA_1Q2019 - 3Q2019_$81.6k Upfront</t>
        </is>
      </c>
      <c r="E54" s="316" t="inlineStr">
        <is>
          <t>A&amp;E</t>
        </is>
      </c>
      <c r="F54" s="317" t="n">
        <v>43556</v>
      </c>
      <c r="G54" s="317" t="n">
        <v>43646</v>
      </c>
      <c r="H54" s="316" t="n">
        <v>165073</v>
      </c>
      <c r="I54" s="316" t="n">
        <v>33966</v>
      </c>
      <c r="J54" s="316" t="n">
        <v>1.13</v>
      </c>
      <c r="K54" s="316">
        <f>ROUND(I54*(J54/1000),2)</f>
        <v/>
      </c>
    </row>
    <row r="55">
      <c r="B55" s="315" t="n">
        <v>28</v>
      </c>
      <c r="C55" s="316" t="n">
        <v>30905130</v>
      </c>
      <c r="D55" s="316" t="inlineStr">
        <is>
          <t>10934_10934_A+E Networks_Eli Lilly_Taltz PSA_1Q2019 - 3Q2019_$81.6k Upfront</t>
        </is>
      </c>
      <c r="E55" s="316" t="inlineStr">
        <is>
          <t>FYI</t>
        </is>
      </c>
      <c r="F55" s="317" t="n">
        <v>43556</v>
      </c>
      <c r="G55" s="317" t="n">
        <v>43646</v>
      </c>
      <c r="H55" s="316" t="n">
        <v>2187</v>
      </c>
      <c r="I55" s="316" t="n">
        <v>602</v>
      </c>
      <c r="J55" s="316" t="n">
        <v>1.13</v>
      </c>
      <c r="K55" s="316">
        <f>ROUND(I55*(J55/1000),2)</f>
        <v/>
      </c>
    </row>
    <row r="56">
      <c r="B56" s="315" t="n">
        <v>29</v>
      </c>
      <c r="C56" s="316" t="n">
        <v>30905130</v>
      </c>
      <c r="D56" s="316" t="inlineStr">
        <is>
          <t>10934_10934_A+E Networks_Eli Lilly_Taltz PSA_1Q2019 - 3Q2019_$81.6k Upfront</t>
        </is>
      </c>
      <c r="E56" s="316" t="inlineStr">
        <is>
          <t>History</t>
        </is>
      </c>
      <c r="F56" s="317" t="n">
        <v>43556</v>
      </c>
      <c r="G56" s="317" t="n">
        <v>43646</v>
      </c>
      <c r="H56" s="316" t="n">
        <v>161218</v>
      </c>
      <c r="I56" s="316" t="n">
        <v>40948</v>
      </c>
      <c r="J56" s="316" t="n">
        <v>1.13</v>
      </c>
      <c r="K56" s="316">
        <f>ROUND(I56*(J56/1000),2)</f>
        <v/>
      </c>
    </row>
    <row r="57">
      <c r="B57" s="315" t="n">
        <v>30</v>
      </c>
      <c r="C57" s="316" t="n">
        <v>30905130</v>
      </c>
      <c r="D57" s="316" t="inlineStr">
        <is>
          <t>10934_10934_A+E Networks_Eli Lilly_Taltz PSA_1Q2019 - 3Q2019_$81.6k Upfront</t>
        </is>
      </c>
      <c r="E57" s="316" t="inlineStr">
        <is>
          <t>Lifetime</t>
        </is>
      </c>
      <c r="F57" s="317" t="n">
        <v>43556</v>
      </c>
      <c r="G57" s="317" t="n">
        <v>43646</v>
      </c>
      <c r="H57" s="316" t="n">
        <v>127468</v>
      </c>
      <c r="I57" s="316" t="n">
        <v>21646</v>
      </c>
      <c r="J57" s="316" t="n">
        <v>1.13</v>
      </c>
      <c r="K57" s="316">
        <f>ROUND(I57*(J57/1000),2)</f>
        <v/>
      </c>
    </row>
    <row r="58">
      <c r="B58" s="315" t="n">
        <v>31</v>
      </c>
      <c r="C58" s="316" t="n">
        <v>30905130</v>
      </c>
      <c r="D58" s="316" t="inlineStr">
        <is>
          <t>10934_10934_A+E Networks_Eli Lilly_Taltz PSA_1Q2019 - 3Q2019_$81.6k Upfront</t>
        </is>
      </c>
      <c r="E58" s="316" t="inlineStr">
        <is>
          <t>LMN</t>
        </is>
      </c>
      <c r="F58" s="317" t="n">
        <v>43556</v>
      </c>
      <c r="G58" s="317" t="n">
        <v>43646</v>
      </c>
      <c r="H58" s="316" t="n">
        <v>17390</v>
      </c>
      <c r="I58" s="316" t="n">
        <v>3816</v>
      </c>
      <c r="J58" s="316" t="n">
        <v>1.13</v>
      </c>
      <c r="K58" s="316">
        <f>ROUND(I58*(J58/1000),2)</f>
        <v/>
      </c>
    </row>
    <row r="59">
      <c r="B59" s="315" t="n">
        <v>32</v>
      </c>
      <c r="C59" s="316" t="n">
        <v>30937773</v>
      </c>
      <c r="D59" s="316" t="inlineStr">
        <is>
          <t>10942_10942_A+E Networks_Pfizer_Cologuard_1Q2019_$40k Upfront O-1DKVX-R2  CPNPC9</t>
        </is>
      </c>
      <c r="E59" s="316" t="inlineStr">
        <is>
          <t>A&amp;E</t>
        </is>
      </c>
      <c r="F59" s="317" t="n">
        <v>43472</v>
      </c>
      <c r="G59" s="317" t="n">
        <v>43555</v>
      </c>
      <c r="H59" s="316" t="n">
        <v>107653</v>
      </c>
      <c r="I59" s="316" t="n">
        <v>1</v>
      </c>
      <c r="J59" s="316" t="n">
        <v>1.13</v>
      </c>
      <c r="K59" s="316">
        <f>ROUND(I59*(J59/1000),2)</f>
        <v/>
      </c>
    </row>
    <row r="60">
      <c r="B60" s="315" t="n">
        <v>33</v>
      </c>
      <c r="C60" s="316" t="n">
        <v>30964531</v>
      </c>
      <c r="D60" s="316" t="inlineStr">
        <is>
          <t>10933_10933_A+E Networks_Eli Lilly_Taltz PSO_1Q2019 - 3Q2019_$53.4k Upfront</t>
        </is>
      </c>
      <c r="E60" s="316" t="inlineStr">
        <is>
          <t>A&amp;E</t>
        </is>
      </c>
      <c r="F60" s="317" t="n">
        <v>43556</v>
      </c>
      <c r="G60" s="317" t="n">
        <v>43646</v>
      </c>
      <c r="H60" s="316" t="n">
        <v>111309</v>
      </c>
      <c r="I60" s="316" t="n">
        <v>22595</v>
      </c>
      <c r="J60" s="316" t="n">
        <v>1.13</v>
      </c>
      <c r="K60" s="316">
        <f>ROUND(I60*(J60/1000),2)</f>
        <v/>
      </c>
    </row>
    <row r="61">
      <c r="B61" s="315" t="n">
        <v>34</v>
      </c>
      <c r="C61" s="316" t="n">
        <v>30964531</v>
      </c>
      <c r="D61" s="316" t="inlineStr">
        <is>
          <t>10933_10933_A+E Networks_Eli Lilly_Taltz PSO_1Q2019 - 3Q2019_$53.4k Upfront</t>
        </is>
      </c>
      <c r="E61" s="316" t="inlineStr">
        <is>
          <t>FYI</t>
        </is>
      </c>
      <c r="F61" s="317" t="n">
        <v>43556</v>
      </c>
      <c r="G61" s="317" t="n">
        <v>43646</v>
      </c>
      <c r="H61" s="316" t="n">
        <v>1384</v>
      </c>
      <c r="I61" s="316" t="n">
        <v>397</v>
      </c>
      <c r="J61" s="316" t="n">
        <v>1.13</v>
      </c>
      <c r="K61" s="316">
        <f>ROUND(I61*(J61/1000),2)</f>
        <v/>
      </c>
    </row>
    <row r="62">
      <c r="B62" s="315" t="n">
        <v>35</v>
      </c>
      <c r="C62" s="316" t="n">
        <v>30964531</v>
      </c>
      <c r="D62" s="316" t="inlineStr">
        <is>
          <t>10933_10933_A+E Networks_Eli Lilly_Taltz PSO_1Q2019 - 3Q2019_$53.4k Upfront</t>
        </is>
      </c>
      <c r="E62" s="316" t="inlineStr">
        <is>
          <t>History</t>
        </is>
      </c>
      <c r="F62" s="317" t="n">
        <v>43556</v>
      </c>
      <c r="G62" s="317" t="n">
        <v>43646</v>
      </c>
      <c r="H62" s="316" t="n">
        <v>107918</v>
      </c>
      <c r="I62" s="316" t="n">
        <v>27599</v>
      </c>
      <c r="J62" s="316" t="n">
        <v>1.13</v>
      </c>
      <c r="K62" s="316">
        <f>ROUND(I62*(J62/1000),2)</f>
        <v/>
      </c>
    </row>
    <row r="63">
      <c r="B63" s="315" t="n">
        <v>36</v>
      </c>
      <c r="C63" s="316" t="n">
        <v>30964531</v>
      </c>
      <c r="D63" s="316" t="inlineStr">
        <is>
          <t>10933_10933_A+E Networks_Eli Lilly_Taltz PSO_1Q2019 - 3Q2019_$53.4k Upfront</t>
        </is>
      </c>
      <c r="E63" s="316" t="inlineStr">
        <is>
          <t>Lifetime</t>
        </is>
      </c>
      <c r="F63" s="317" t="n">
        <v>43556</v>
      </c>
      <c r="G63" s="317" t="n">
        <v>43646</v>
      </c>
      <c r="H63" s="316" t="n">
        <v>84813</v>
      </c>
      <c r="I63" s="316" t="n">
        <v>14975</v>
      </c>
      <c r="J63" s="316" t="n">
        <v>1.13</v>
      </c>
      <c r="K63" s="316">
        <f>ROUND(I63*(J63/1000),2)</f>
        <v/>
      </c>
    </row>
    <row r="64">
      <c r="B64" s="315" t="n">
        <v>37</v>
      </c>
      <c r="C64" s="316" t="n">
        <v>30964531</v>
      </c>
      <c r="D64" s="316" t="inlineStr">
        <is>
          <t>10933_10933_A+E Networks_Eli Lilly_Taltz PSO_1Q2019 - 3Q2019_$53.4k Upfront</t>
        </is>
      </c>
      <c r="E64" s="316" t="inlineStr">
        <is>
          <t>LMN</t>
        </is>
      </c>
      <c r="F64" s="317" t="n">
        <v>43556</v>
      </c>
      <c r="G64" s="317" t="n">
        <v>43646</v>
      </c>
      <c r="H64" s="316" t="n">
        <v>11995</v>
      </c>
      <c r="I64" s="316" t="n">
        <v>2705</v>
      </c>
      <c r="J64" s="316" t="n">
        <v>1.13</v>
      </c>
      <c r="K64" s="316">
        <f>ROUND(I64*(J64/1000),2)</f>
        <v/>
      </c>
    </row>
    <row r="65">
      <c r="B65" s="315" t="n">
        <v>38</v>
      </c>
      <c r="C65" s="316" t="n">
        <v>30994391</v>
      </c>
      <c r="D65" s="316" t="inlineStr">
        <is>
          <t>10967_10967_A+E Networks_Quicken Loans_2019_$500k_UPF</t>
        </is>
      </c>
      <c r="E65" s="316" t="inlineStr">
        <is>
          <t>A&amp;E</t>
        </is>
      </c>
      <c r="F65" s="317" t="n">
        <v>43525</v>
      </c>
      <c r="G65" s="317" t="n">
        <v>43585</v>
      </c>
      <c r="H65" s="316" t="n">
        <v>1006861</v>
      </c>
      <c r="I65" s="316" t="n">
        <v>335321</v>
      </c>
      <c r="J65" s="316" t="n">
        <v>1.13</v>
      </c>
      <c r="K65" s="316">
        <f>ROUND(I65*(J65/1000),2)</f>
        <v/>
      </c>
    </row>
    <row r="66">
      <c r="B66" s="315" t="n">
        <v>39</v>
      </c>
      <c r="C66" s="316" t="n">
        <v>30994391</v>
      </c>
      <c r="D66" s="316" t="inlineStr">
        <is>
          <t>10967_10967_A+E Networks_Quicken Loans_2019_$500k_UPF</t>
        </is>
      </c>
      <c r="E66" s="316" t="inlineStr">
        <is>
          <t>FYI</t>
        </is>
      </c>
      <c r="F66" s="317" t="n">
        <v>43556</v>
      </c>
      <c r="G66" s="317" t="n">
        <v>43585</v>
      </c>
      <c r="H66" s="316" t="n">
        <v>14920</v>
      </c>
      <c r="I66" s="316" t="n">
        <v>5990</v>
      </c>
      <c r="J66" s="316" t="n">
        <v>1.13</v>
      </c>
      <c r="K66" s="316">
        <f>ROUND(I66*(J66/1000),2)</f>
        <v/>
      </c>
    </row>
    <row r="67">
      <c r="B67" s="315" t="n">
        <v>40</v>
      </c>
      <c r="C67" s="316" t="n">
        <v>30994391</v>
      </c>
      <c r="D67" s="316" t="inlineStr">
        <is>
          <t>10967_10967_A+E Networks_Quicken Loans_2019_$500k_UPF</t>
        </is>
      </c>
      <c r="E67" s="316" t="inlineStr">
        <is>
          <t>History</t>
        </is>
      </c>
      <c r="F67" s="317" t="n">
        <v>43525</v>
      </c>
      <c r="G67" s="317" t="n">
        <v>43585</v>
      </c>
      <c r="H67" s="316" t="n">
        <v>969208</v>
      </c>
      <c r="I67" s="316" t="n">
        <v>387920</v>
      </c>
      <c r="J67" s="316" t="n">
        <v>1.13</v>
      </c>
      <c r="K67" s="316">
        <f>ROUND(I67*(J67/1000),2)</f>
        <v/>
      </c>
    </row>
    <row r="68">
      <c r="B68" s="315" t="n">
        <v>41</v>
      </c>
      <c r="C68" s="316" t="n">
        <v>30994391</v>
      </c>
      <c r="D68" s="316" t="inlineStr">
        <is>
          <t>10967_10967_A+E Networks_Quicken Loans_2019_$500k_UPF</t>
        </is>
      </c>
      <c r="E68" s="316" t="inlineStr">
        <is>
          <t>Lifetime</t>
        </is>
      </c>
      <c r="F68" s="317" t="n">
        <v>43556</v>
      </c>
      <c r="G68" s="317" t="n">
        <v>43585</v>
      </c>
      <c r="H68" s="316" t="n">
        <v>605593</v>
      </c>
      <c r="I68" s="316" t="n">
        <v>204841</v>
      </c>
      <c r="J68" s="316" t="n">
        <v>1.13</v>
      </c>
      <c r="K68" s="316">
        <f>ROUND(I68*(J68/1000),2)</f>
        <v/>
      </c>
    </row>
    <row r="69">
      <c r="B69" s="315" t="n">
        <v>42</v>
      </c>
      <c r="C69" s="316" t="n">
        <v>30994391</v>
      </c>
      <c r="D69" s="316" t="inlineStr">
        <is>
          <t>10967_10967_A+E Networks_Quicken Loans_2019_$500k_UPF</t>
        </is>
      </c>
      <c r="E69" s="316" t="inlineStr">
        <is>
          <t>LMN</t>
        </is>
      </c>
      <c r="F69" s="317" t="n">
        <v>43556</v>
      </c>
      <c r="G69" s="317" t="n">
        <v>43585</v>
      </c>
      <c r="H69" s="316" t="n">
        <v>114867</v>
      </c>
      <c r="I69" s="316" t="n">
        <v>37365</v>
      </c>
      <c r="J69" s="316" t="n">
        <v>1.13</v>
      </c>
      <c r="K69" s="316">
        <f>ROUND(I69*(J69/1000),2)</f>
        <v/>
      </c>
    </row>
    <row r="70">
      <c r="B70" s="315" t="n">
        <v>43</v>
      </c>
      <c r="C70" s="316" t="n">
        <v>31045715</v>
      </c>
      <c r="D70" s="316" t="inlineStr">
        <is>
          <t>10966_10966_A&amp;E Networks_AT&amp;T VOD_1Q2019_$100K_Upfront</t>
        </is>
      </c>
      <c r="E70" s="316" t="inlineStr">
        <is>
          <t>A&amp;E</t>
        </is>
      </c>
      <c r="F70" s="317" t="n">
        <v>43525</v>
      </c>
      <c r="G70" s="317" t="n">
        <v>43555</v>
      </c>
      <c r="H70" s="316" t="n">
        <v>2070139</v>
      </c>
      <c r="I70" s="316" t="n">
        <v>8</v>
      </c>
      <c r="J70" s="316" t="n">
        <v>1.13</v>
      </c>
      <c r="K70" s="316">
        <f>ROUND(I70*(J70/1000),2)</f>
        <v/>
      </c>
    </row>
    <row r="71">
      <c r="B71" s="315" t="n">
        <v>44</v>
      </c>
      <c r="C71" s="316" t="n">
        <v>31045715</v>
      </c>
      <c r="D71" s="316" t="inlineStr">
        <is>
          <t>10966_10966_A&amp;E Networks_AT&amp;T VOD_1Q2019_$100K_Upfront</t>
        </is>
      </c>
      <c r="E71" s="316" t="inlineStr">
        <is>
          <t>History</t>
        </is>
      </c>
      <c r="F71" s="317" t="n">
        <v>43525</v>
      </c>
      <c r="G71" s="317" t="n">
        <v>43555</v>
      </c>
      <c r="H71" s="316" t="n">
        <v>1935204</v>
      </c>
      <c r="I71" s="316" t="n">
        <v>6</v>
      </c>
      <c r="J71" s="316" t="n">
        <v>1.13</v>
      </c>
      <c r="K71" s="316">
        <f>ROUND(I71*(J71/1000),2)</f>
        <v/>
      </c>
    </row>
    <row r="72">
      <c r="B72" s="315" t="n">
        <v>45</v>
      </c>
      <c r="C72" s="316" t="n">
        <v>31068403</v>
      </c>
      <c r="D72" s="316" t="inlineStr">
        <is>
          <t>10961_10961_A+E Network_Dennys_APEX_1Q-4Q19_$158k</t>
        </is>
      </c>
      <c r="E72" s="316" t="inlineStr">
        <is>
          <t>A&amp;E</t>
        </is>
      </c>
      <c r="F72" s="317" t="n">
        <v>43556</v>
      </c>
      <c r="G72" s="317" t="n">
        <v>43646</v>
      </c>
      <c r="H72" s="316" t="n">
        <v>1757579</v>
      </c>
      <c r="I72" s="316" t="n">
        <v>144656</v>
      </c>
      <c r="J72" s="316" t="n">
        <v>1.13</v>
      </c>
      <c r="K72" s="316">
        <f>ROUND(I72*(J72/1000),2)</f>
        <v/>
      </c>
    </row>
    <row r="73">
      <c r="B73" s="315" t="n">
        <v>46</v>
      </c>
      <c r="C73" s="316" t="n">
        <v>31070224</v>
      </c>
      <c r="D73" s="316" t="inlineStr">
        <is>
          <t>10908_10908_A+E Networks_GEICO_VOD 2019 Upfront_1Q-4Q_$425k</t>
        </is>
      </c>
      <c r="E73" s="316" t="inlineStr">
        <is>
          <t>A&amp;E</t>
        </is>
      </c>
      <c r="F73" s="317" t="n">
        <v>43556</v>
      </c>
      <c r="G73" s="317" t="n">
        <v>43646</v>
      </c>
      <c r="H73" s="316" t="n">
        <v>2603112</v>
      </c>
      <c r="I73" s="316" t="n">
        <v>640977</v>
      </c>
      <c r="J73" s="316" t="n">
        <v>1.13</v>
      </c>
      <c r="K73" s="316">
        <f>ROUND(I73*(J73/1000),2)</f>
        <v/>
      </c>
    </row>
    <row r="74">
      <c r="B74" s="315" t="n">
        <v>47</v>
      </c>
      <c r="C74" s="316" t="n">
        <v>31070224</v>
      </c>
      <c r="D74" s="316" t="inlineStr">
        <is>
          <t>10908_10908_A+E Networks_GEICO_VOD 2019 Upfront_1Q-4Q_$425k</t>
        </is>
      </c>
      <c r="E74" s="316" t="inlineStr">
        <is>
          <t>FYI</t>
        </is>
      </c>
      <c r="F74" s="317" t="n">
        <v>43556</v>
      </c>
      <c r="G74" s="317" t="n">
        <v>43646</v>
      </c>
      <c r="H74" s="316" t="n">
        <v>36280</v>
      </c>
      <c r="I74" s="316" t="n">
        <v>11270</v>
      </c>
      <c r="J74" s="316" t="n">
        <v>1.13</v>
      </c>
      <c r="K74" s="316">
        <f>ROUND(I74*(J74/1000),2)</f>
        <v/>
      </c>
    </row>
    <row r="75">
      <c r="B75" s="315" t="n">
        <v>48</v>
      </c>
      <c r="C75" s="316" t="n">
        <v>31070224</v>
      </c>
      <c r="D75" s="316" t="inlineStr">
        <is>
          <t>10908_10908_A+E Networks_GEICO_VOD 2019 Upfront_1Q-4Q_$425k</t>
        </is>
      </c>
      <c r="E75" s="316" t="inlineStr">
        <is>
          <t>History</t>
        </is>
      </c>
      <c r="F75" s="317" t="n">
        <v>43556</v>
      </c>
      <c r="G75" s="317" t="n">
        <v>43646</v>
      </c>
      <c r="H75" s="316" t="n">
        <v>2607191</v>
      </c>
      <c r="I75" s="316" t="n">
        <v>776767</v>
      </c>
      <c r="J75" s="316" t="n">
        <v>1.13</v>
      </c>
      <c r="K75" s="316">
        <f>ROUND(I75*(J75/1000),2)</f>
        <v/>
      </c>
    </row>
    <row r="76">
      <c r="B76" s="315" t="n">
        <v>49</v>
      </c>
      <c r="C76" s="316" t="n">
        <v>31070224</v>
      </c>
      <c r="D76" s="316" t="inlineStr">
        <is>
          <t>10908_10908_A+E Networks_GEICO_VOD 2019 Upfront_1Q-4Q_$425k</t>
        </is>
      </c>
      <c r="E76" s="316" t="inlineStr">
        <is>
          <t>Lifetime</t>
        </is>
      </c>
      <c r="F76" s="317" t="n">
        <v>43556</v>
      </c>
      <c r="G76" s="317" t="n">
        <v>43646</v>
      </c>
      <c r="H76" s="316" t="n">
        <v>1854460</v>
      </c>
      <c r="I76" s="316" t="n">
        <v>393554</v>
      </c>
      <c r="J76" s="316" t="n">
        <v>1.13</v>
      </c>
      <c r="K76" s="316">
        <f>ROUND(I76*(J76/1000),2)</f>
        <v/>
      </c>
    </row>
    <row r="77">
      <c r="B77" s="315" t="n">
        <v>50</v>
      </c>
      <c r="C77" s="316" t="n">
        <v>31070224</v>
      </c>
      <c r="D77" s="316" t="inlineStr">
        <is>
          <t>10908_10908_A+E Networks_GEICO_VOD 2019 Upfront_1Q-4Q_$425k</t>
        </is>
      </c>
      <c r="E77" s="316" t="inlineStr">
        <is>
          <t>LMN</t>
        </is>
      </c>
      <c r="F77" s="317" t="n">
        <v>43556</v>
      </c>
      <c r="G77" s="317" t="n">
        <v>43646</v>
      </c>
      <c r="H77" s="316" t="n">
        <v>282613</v>
      </c>
      <c r="I77" s="316" t="n">
        <v>75672</v>
      </c>
      <c r="J77" s="316" t="n">
        <v>1.13</v>
      </c>
      <c r="K77" s="316">
        <f>ROUND(I77*(J77/1000),2)</f>
        <v/>
      </c>
    </row>
    <row r="78">
      <c r="B78" s="315" t="n">
        <v>51</v>
      </c>
      <c r="C78" s="316" t="n">
        <v>31124456</v>
      </c>
      <c r="D78" s="316" t="inlineStr">
        <is>
          <t>10958_10958_A+E Networks_Jaguar_1Q19 Upfront _ $31K O-1DR3M-R2 CPNSQ4</t>
        </is>
      </c>
      <c r="E78" s="316" t="inlineStr">
        <is>
          <t>A&amp;E</t>
        </is>
      </c>
      <c r="F78" s="317" t="n">
        <v>43479</v>
      </c>
      <c r="G78" s="317" t="n">
        <v>43555</v>
      </c>
      <c r="H78" s="316" t="n">
        <v>259942</v>
      </c>
      <c r="I78" s="316" t="n">
        <v>3</v>
      </c>
      <c r="J78" s="316" t="n">
        <v>1.13</v>
      </c>
      <c r="K78" s="316">
        <f>ROUND(I78*(J78/1000),2)</f>
        <v/>
      </c>
    </row>
    <row r="79">
      <c r="B79" s="315" t="n">
        <v>52</v>
      </c>
      <c r="C79" s="316" t="n">
        <v>31172959</v>
      </c>
      <c r="D79" s="316" t="inlineStr">
        <is>
          <t>10969_10969_A&amp;E_Hersheys_Ice Breakers_1Q19_$6.4k_UPF</t>
        </is>
      </c>
      <c r="E79" s="316" t="inlineStr">
        <is>
          <t>A&amp;E</t>
        </is>
      </c>
      <c r="F79" s="317" t="n">
        <v>43535</v>
      </c>
      <c r="G79" s="317" t="n">
        <v>43555</v>
      </c>
      <c r="H79" s="316" t="n">
        <v>238014</v>
      </c>
      <c r="I79" s="316" t="n">
        <v>4</v>
      </c>
      <c r="J79" s="316" t="n">
        <v>1.13</v>
      </c>
      <c r="K79" s="316">
        <f>ROUND(I79*(J79/1000),2)</f>
        <v/>
      </c>
    </row>
    <row r="80">
      <c r="B80" s="315" t="n">
        <v>53</v>
      </c>
      <c r="C80" s="316" t="n">
        <v>31264408</v>
      </c>
      <c r="D80" s="316" t="inlineStr">
        <is>
          <t>10990_10990_A+E Networks_Esurance_DR_1Q19_$46.7K</t>
        </is>
      </c>
      <c r="E80" s="316" t="inlineStr">
        <is>
          <t>A&amp;E</t>
        </is>
      </c>
      <c r="F80" s="317" t="n">
        <v>43525</v>
      </c>
      <c r="G80" s="317" t="n">
        <v>43555</v>
      </c>
      <c r="H80" s="316" t="n">
        <v>1481457</v>
      </c>
      <c r="I80" s="316" t="n">
        <v>1</v>
      </c>
      <c r="J80" s="316" t="n">
        <v>1.13</v>
      </c>
      <c r="K80" s="316">
        <f>ROUND(I80*(J80/1000),2)</f>
        <v/>
      </c>
    </row>
    <row r="81">
      <c r="B81" s="315" t="n">
        <v>54</v>
      </c>
      <c r="C81" s="316" t="n">
        <v>31264408</v>
      </c>
      <c r="D81" s="316" t="inlineStr">
        <is>
          <t>10990_10990_A+E Networks_Esurance_DR_1Q19_$46.7K</t>
        </is>
      </c>
      <c r="E81" s="316" t="inlineStr">
        <is>
          <t>Lifetime</t>
        </is>
      </c>
      <c r="F81" s="317" t="n">
        <v>43525</v>
      </c>
      <c r="G81" s="317" t="n">
        <v>43555</v>
      </c>
      <c r="H81" s="316" t="n">
        <v>970771</v>
      </c>
      <c r="I81" s="316" t="n">
        <v>1</v>
      </c>
      <c r="J81" s="316" t="n">
        <v>1.13</v>
      </c>
      <c r="K81" s="316">
        <f>ROUND(I81*(J81/1000),2)</f>
        <v/>
      </c>
    </row>
    <row r="82">
      <c r="B82" s="315" t="n">
        <v>55</v>
      </c>
      <c r="C82" s="316" t="n">
        <v>31275208</v>
      </c>
      <c r="D82" s="316" t="inlineStr">
        <is>
          <t>10991_10991_A+E Networks_Eli Lilly_Verzenio_1Q2019 _$115k Upfront</t>
        </is>
      </c>
      <c r="E82" s="316" t="inlineStr">
        <is>
          <t>A&amp;E</t>
        </is>
      </c>
      <c r="F82" s="317" t="n">
        <v>43556</v>
      </c>
      <c r="G82" s="317" t="n">
        <v>43646</v>
      </c>
      <c r="H82" s="316" t="n">
        <v>520444</v>
      </c>
      <c r="I82" s="316" t="n">
        <v>134223</v>
      </c>
      <c r="J82" s="316" t="n">
        <v>1.13</v>
      </c>
      <c r="K82" s="316">
        <f>ROUND(I82*(J82/1000),2)</f>
        <v/>
      </c>
    </row>
    <row r="83">
      <c r="B83" s="315" t="n">
        <v>56</v>
      </c>
      <c r="C83" s="316" t="n">
        <v>31275208</v>
      </c>
      <c r="D83" s="316" t="inlineStr">
        <is>
          <t>10991_10991_A+E Networks_Eli Lilly_Verzenio_1Q2019 _$115k Upfront</t>
        </is>
      </c>
      <c r="E83" s="316" t="inlineStr">
        <is>
          <t>FYI</t>
        </is>
      </c>
      <c r="F83" s="317" t="n">
        <v>43556</v>
      </c>
      <c r="G83" s="317" t="n">
        <v>43646</v>
      </c>
      <c r="H83" s="316" t="n">
        <v>7660</v>
      </c>
      <c r="I83" s="316" t="n">
        <v>2354</v>
      </c>
      <c r="J83" s="316" t="n">
        <v>1.13</v>
      </c>
      <c r="K83" s="316">
        <f>ROUND(I83*(J83/1000),2)</f>
        <v/>
      </c>
    </row>
    <row r="84">
      <c r="B84" s="315" t="n">
        <v>57</v>
      </c>
      <c r="C84" s="316" t="n">
        <v>31275208</v>
      </c>
      <c r="D84" s="316" t="inlineStr">
        <is>
          <t>10991_10991_A+E Networks_Eli Lilly_Verzenio_1Q2019 _$115k Upfront</t>
        </is>
      </c>
      <c r="E84" s="316" t="inlineStr">
        <is>
          <t>History</t>
        </is>
      </c>
      <c r="F84" s="317" t="n">
        <v>43556</v>
      </c>
      <c r="G84" s="317" t="n">
        <v>43646</v>
      </c>
      <c r="H84" s="316" t="n">
        <v>503270</v>
      </c>
      <c r="I84" s="316" t="n">
        <v>147658</v>
      </c>
      <c r="J84" s="316" t="n">
        <v>1.13</v>
      </c>
      <c r="K84" s="316">
        <f>ROUND(I84*(J84/1000),2)</f>
        <v/>
      </c>
    </row>
    <row r="85">
      <c r="B85" s="315" t="n">
        <v>58</v>
      </c>
      <c r="C85" s="316" t="n">
        <v>31275208</v>
      </c>
      <c r="D85" s="316" t="inlineStr">
        <is>
          <t>10991_10991_A+E Networks_Eli Lilly_Verzenio_1Q2019 _$115k Upfront</t>
        </is>
      </c>
      <c r="E85" s="316" t="inlineStr">
        <is>
          <t>Lifetime</t>
        </is>
      </c>
      <c r="F85" s="317" t="n">
        <v>43556</v>
      </c>
      <c r="G85" s="317" t="n">
        <v>43646</v>
      </c>
      <c r="H85" s="316" t="n">
        <v>361681</v>
      </c>
      <c r="I85" s="316" t="n">
        <v>90154</v>
      </c>
      <c r="J85" s="316" t="n">
        <v>1.13</v>
      </c>
      <c r="K85" s="316">
        <f>ROUND(I85*(J85/1000),2)</f>
        <v/>
      </c>
    </row>
    <row r="86">
      <c r="B86" s="315" t="n">
        <v>59</v>
      </c>
      <c r="C86" s="316" t="n">
        <v>31275208</v>
      </c>
      <c r="D86" s="316" t="inlineStr">
        <is>
          <t>10991_10991_A+E Networks_Eli Lilly_Verzenio_1Q2019 _$115k Upfront</t>
        </is>
      </c>
      <c r="E86" s="316" t="inlineStr">
        <is>
          <t>LMN</t>
        </is>
      </c>
      <c r="F86" s="317" t="n">
        <v>43556</v>
      </c>
      <c r="G86" s="317" t="n">
        <v>43646</v>
      </c>
      <c r="H86" s="316" t="n">
        <v>59716</v>
      </c>
      <c r="I86" s="316" t="n">
        <v>17135</v>
      </c>
      <c r="J86" s="316" t="n">
        <v>1.13</v>
      </c>
      <c r="K86" s="316">
        <f>ROUND(I86*(J86/1000),2)</f>
        <v/>
      </c>
    </row>
    <row r="87">
      <c r="B87" s="315" t="n">
        <v>60</v>
      </c>
      <c r="C87" s="316" t="n">
        <v>31287029</v>
      </c>
      <c r="D87" s="316" t="inlineStr">
        <is>
          <t>10977_10977_A&amp;E_Hersheys_Twizzlers_1Q19_$8.7k_UPF</t>
        </is>
      </c>
      <c r="E87" s="316" t="inlineStr">
        <is>
          <t>A&amp;E</t>
        </is>
      </c>
      <c r="F87" s="317" t="n">
        <v>43549</v>
      </c>
      <c r="G87" s="317" t="n">
        <v>43555</v>
      </c>
      <c r="H87" s="316" t="n">
        <v>330483</v>
      </c>
      <c r="I87" s="316" t="n">
        <v>17</v>
      </c>
      <c r="J87" s="316" t="n">
        <v>1.13</v>
      </c>
      <c r="K87" s="316">
        <f>ROUND(I87*(J87/1000),2)</f>
        <v/>
      </c>
    </row>
    <row r="88">
      <c r="B88" s="315" t="n">
        <v>61</v>
      </c>
      <c r="C88" s="316" t="n">
        <v>31327031</v>
      </c>
      <c r="D88" s="316" t="inlineStr">
        <is>
          <t>10930_10930_History_Mitsubishi_Upfront_1Q19_$36k</t>
        </is>
      </c>
      <c r="E88" s="316" t="inlineStr">
        <is>
          <t>History</t>
        </is>
      </c>
      <c r="F88" s="317" t="n">
        <v>43535</v>
      </c>
      <c r="G88" s="317" t="n">
        <v>43555</v>
      </c>
      <c r="H88" s="316" t="n">
        <v>580631</v>
      </c>
      <c r="I88" s="316" t="n">
        <v>2</v>
      </c>
      <c r="J88" s="316" t="n">
        <v>1.13</v>
      </c>
      <c r="K88" s="316">
        <f>ROUND(I88*(J88/1000),2)</f>
        <v/>
      </c>
    </row>
    <row r="89">
      <c r="B89" s="315" t="n">
        <v>62</v>
      </c>
      <c r="C89" s="316" t="n">
        <v>31352783</v>
      </c>
      <c r="D89" s="316" t="inlineStr">
        <is>
          <t>10962_10962_History_Fidelity_1Q19_$64k Upfront</t>
        </is>
      </c>
      <c r="E89" s="316" t="inlineStr">
        <is>
          <t>History</t>
        </is>
      </c>
      <c r="F89" s="317" t="n">
        <v>43481</v>
      </c>
      <c r="G89" s="317" t="n">
        <v>43576</v>
      </c>
      <c r="H89" s="316" t="n">
        <v>1225079</v>
      </c>
      <c r="I89" s="316" t="n">
        <v>233982</v>
      </c>
      <c r="J89" s="316" t="n">
        <v>1.13</v>
      </c>
      <c r="K89" s="316">
        <f>ROUND(I89*(J89/1000),2)</f>
        <v/>
      </c>
    </row>
    <row r="90">
      <c r="B90" s="315" t="n">
        <v>63</v>
      </c>
      <c r="C90" s="316" t="n">
        <v>31803791</v>
      </c>
      <c r="D90" s="316" t="inlineStr">
        <is>
          <t>11002_11002_A+E Networks_Eli Lilly_Galca_1Q2019 _$29,750 Upfront</t>
        </is>
      </c>
      <c r="E90" s="316" t="inlineStr">
        <is>
          <t>A&amp;E</t>
        </is>
      </c>
      <c r="F90" s="317" t="n">
        <v>43556</v>
      </c>
      <c r="G90" s="317" t="n">
        <v>43646</v>
      </c>
      <c r="H90" s="316" t="n">
        <v>429483</v>
      </c>
      <c r="I90" s="316" t="n">
        <v>216180</v>
      </c>
      <c r="J90" s="316" t="n">
        <v>1.13</v>
      </c>
      <c r="K90" s="316">
        <f>ROUND(I90*(J90/1000),2)</f>
        <v/>
      </c>
    </row>
    <row r="91">
      <c r="B91" s="315" t="n">
        <v>64</v>
      </c>
      <c r="C91" s="316" t="n">
        <v>31803791</v>
      </c>
      <c r="D91" s="316" t="inlineStr">
        <is>
          <t>11002_11002_A+E Networks_Eli Lilly_Galca_1Q2019 _$29,750 Upfront</t>
        </is>
      </c>
      <c r="E91" s="316" t="inlineStr">
        <is>
          <t>FYI</t>
        </is>
      </c>
      <c r="F91" s="317" t="n">
        <v>43556</v>
      </c>
      <c r="G91" s="317" t="n">
        <v>43646</v>
      </c>
      <c r="H91" s="316" t="n">
        <v>5627</v>
      </c>
      <c r="I91" s="316" t="n">
        <v>3017</v>
      </c>
      <c r="J91" s="316" t="n">
        <v>1.13</v>
      </c>
      <c r="K91" s="316">
        <f>ROUND(I91*(J91/1000),2)</f>
        <v/>
      </c>
    </row>
    <row r="92">
      <c r="B92" s="315" t="n">
        <v>65</v>
      </c>
      <c r="C92" s="316" t="n">
        <v>31803791</v>
      </c>
      <c r="D92" s="316" t="inlineStr">
        <is>
          <t>11002_11002_A+E Networks_Eli Lilly_Galca_1Q2019 _$29,750 Upfront</t>
        </is>
      </c>
      <c r="E92" s="316" t="inlineStr">
        <is>
          <t>History</t>
        </is>
      </c>
      <c r="F92" s="317" t="n">
        <v>43556</v>
      </c>
      <c r="G92" s="317" t="n">
        <v>43646</v>
      </c>
      <c r="H92" s="316" t="n">
        <v>396343</v>
      </c>
      <c r="I92" s="316" t="n">
        <v>211687</v>
      </c>
      <c r="J92" s="316" t="n">
        <v>1.13</v>
      </c>
      <c r="K92" s="316">
        <f>ROUND(I92*(J92/1000),2)</f>
        <v/>
      </c>
    </row>
    <row r="93">
      <c r="B93" s="315" t="n">
        <v>66</v>
      </c>
      <c r="C93" s="316" t="n">
        <v>31803791</v>
      </c>
      <c r="D93" s="316" t="inlineStr">
        <is>
          <t>11002_11002_A+E Networks_Eli Lilly_Galca_1Q2019 _$29,750 Upfront</t>
        </is>
      </c>
      <c r="E93" s="316" t="inlineStr">
        <is>
          <t>Lifetime</t>
        </is>
      </c>
      <c r="F93" s="317" t="n">
        <v>43556</v>
      </c>
      <c r="G93" s="317" t="n">
        <v>43646</v>
      </c>
      <c r="H93" s="316" t="n">
        <v>265305</v>
      </c>
      <c r="I93" s="316" t="n">
        <v>125792</v>
      </c>
      <c r="J93" s="316" t="n">
        <v>1.13</v>
      </c>
      <c r="K93" s="316">
        <f>ROUND(I93*(J93/1000),2)</f>
        <v/>
      </c>
    </row>
    <row r="94">
      <c r="B94" s="315" t="n">
        <v>67</v>
      </c>
      <c r="C94" s="316" t="n">
        <v>31803791</v>
      </c>
      <c r="D94" s="316" t="inlineStr">
        <is>
          <t>11002_11002_A+E Networks_Eli Lilly_Galca_1Q2019 _$29,750 Upfront</t>
        </is>
      </c>
      <c r="E94" s="316" t="inlineStr">
        <is>
          <t>LMN</t>
        </is>
      </c>
      <c r="F94" s="317" t="n">
        <v>43556</v>
      </c>
      <c r="G94" s="317" t="n">
        <v>43646</v>
      </c>
      <c r="H94" s="316" t="n">
        <v>59387</v>
      </c>
      <c r="I94" s="316" t="n">
        <v>30039</v>
      </c>
      <c r="J94" s="316" t="n">
        <v>1.13</v>
      </c>
      <c r="K94" s="316">
        <f>ROUND(I94*(J94/1000),2)</f>
        <v/>
      </c>
    </row>
    <row r="95">
      <c r="B95" s="315" t="n">
        <v>68</v>
      </c>
      <c r="C95" s="316" t="n">
        <v>32363297</v>
      </c>
      <c r="D95" s="316" t="inlineStr">
        <is>
          <t>11019_11019_History_Chrysler Ram Light Duty_P25-54_1Q_March_$25K</t>
        </is>
      </c>
      <c r="E95" s="316" t="inlineStr">
        <is>
          <t>History</t>
        </is>
      </c>
      <c r="F95" s="317" t="n">
        <v>43538</v>
      </c>
      <c r="G95" s="317" t="n">
        <v>43585</v>
      </c>
      <c r="H95" s="316" t="n">
        <v>717217</v>
      </c>
      <c r="I95" s="316" t="n">
        <v>284941</v>
      </c>
      <c r="J95" s="316" t="n">
        <v>1.13</v>
      </c>
      <c r="K95" s="316">
        <f>ROUND(I95*(J95/1000),2)</f>
        <v/>
      </c>
    </row>
    <row r="96">
      <c r="B96" s="315" t="n">
        <v>69</v>
      </c>
      <c r="C96" s="316" t="n">
        <v>32370375</v>
      </c>
      <c r="D96" s="316" t="inlineStr">
        <is>
          <t>11023_11023_History_Chrysler Ram Heavy Duty_P25-54_1Q_March_$10K</t>
        </is>
      </c>
      <c r="E96" s="316" t="inlineStr">
        <is>
          <t>History</t>
        </is>
      </c>
      <c r="F96" s="317" t="n">
        <v>43538</v>
      </c>
      <c r="G96" s="317" t="n">
        <v>43585</v>
      </c>
      <c r="H96" s="316" t="n">
        <v>467971</v>
      </c>
      <c r="I96" s="316" t="n">
        <v>187382</v>
      </c>
      <c r="J96" s="316" t="n">
        <v>1.13</v>
      </c>
      <c r="K96" s="316">
        <f>ROUND(I96*(J96/1000),2)</f>
        <v/>
      </c>
    </row>
    <row r="97">
      <c r="B97" s="315" t="n">
        <v>70</v>
      </c>
      <c r="C97" s="316" t="n">
        <v>32413100</v>
      </c>
      <c r="D97" s="316" t="inlineStr">
        <is>
          <t>11021_11021_A&amp;E_ Apartments.com_1-3Q19_P18-49_$100k</t>
        </is>
      </c>
      <c r="E97" s="316" t="inlineStr">
        <is>
          <t>A&amp;E</t>
        </is>
      </c>
      <c r="F97" s="317" t="n">
        <v>43535</v>
      </c>
      <c r="G97" s="317" t="n">
        <v>43646</v>
      </c>
      <c r="H97" s="316" t="n">
        <v>695317</v>
      </c>
      <c r="I97" s="316" t="n">
        <v>251486</v>
      </c>
      <c r="J97" s="316" t="n">
        <v>1.13</v>
      </c>
      <c r="K97" s="316">
        <f>ROUND(I97*(J97/1000),2)</f>
        <v/>
      </c>
    </row>
    <row r="98">
      <c r="B98" s="315" t="n">
        <v>71</v>
      </c>
      <c r="C98" s="316" t="n">
        <v>32420986</v>
      </c>
      <c r="D98" s="316" t="inlineStr">
        <is>
          <t>11025_11025_A+E Networks_NBCU_Bravo_Project Runway_1Q2Q19_$0</t>
        </is>
      </c>
      <c r="E98" s="316" t="inlineStr">
        <is>
          <t>Lifetime</t>
        </is>
      </c>
      <c r="F98" s="317" t="n">
        <v>43539</v>
      </c>
      <c r="G98" s="317" t="n">
        <v>43559</v>
      </c>
      <c r="H98" s="316" t="n">
        <v>543476</v>
      </c>
      <c r="I98" s="316" t="n">
        <v>92457</v>
      </c>
      <c r="J98" s="316" t="n">
        <v>1.13</v>
      </c>
      <c r="K98" s="316">
        <f>ROUND(I98*(J98/1000),2)</f>
        <v/>
      </c>
    </row>
    <row r="99">
      <c r="B99" s="315" t="n">
        <v>72</v>
      </c>
      <c r="C99" s="316" t="n">
        <v>32758074</v>
      </c>
      <c r="D99" s="316" t="inlineStr">
        <is>
          <t>11022_11022_A&amp;E Networks_ Preen_2Q19 Scatter_$25K</t>
        </is>
      </c>
      <c r="E99" s="316" t="inlineStr">
        <is>
          <t>A&amp;E</t>
        </is>
      </c>
      <c r="F99" s="317" t="n">
        <v>43549</v>
      </c>
      <c r="G99" s="317" t="n">
        <v>43590</v>
      </c>
      <c r="H99" s="316" t="n">
        <v>126996</v>
      </c>
      <c r="I99" s="316" t="n">
        <v>101235</v>
      </c>
      <c r="J99" s="316" t="n">
        <v>1.13</v>
      </c>
      <c r="K99" s="316">
        <f>ROUND(I99*(J99/1000),2)</f>
        <v/>
      </c>
    </row>
    <row r="100">
      <c r="B100" s="315" t="n">
        <v>73</v>
      </c>
      <c r="C100" s="316" t="n">
        <v>32758074</v>
      </c>
      <c r="D100" s="316" t="inlineStr">
        <is>
          <t>11022_11022_A&amp;E Networks_ Preen_2Q19 Scatter_$25K</t>
        </is>
      </c>
      <c r="E100" s="316" t="inlineStr">
        <is>
          <t>FYI</t>
        </is>
      </c>
      <c r="F100" s="317" t="n">
        <v>43549</v>
      </c>
      <c r="G100" s="317" t="n">
        <v>43590</v>
      </c>
      <c r="H100" s="316" t="n">
        <v>2047</v>
      </c>
      <c r="I100" s="316" t="n">
        <v>1631</v>
      </c>
      <c r="J100" s="316" t="n">
        <v>1.13</v>
      </c>
      <c r="K100" s="316">
        <f>ROUND(I100*(J100/1000),2)</f>
        <v/>
      </c>
    </row>
    <row r="101">
      <c r="B101" s="315" t="n">
        <v>74</v>
      </c>
      <c r="C101" s="316" t="n">
        <v>32758074</v>
      </c>
      <c r="D101" s="316" t="inlineStr">
        <is>
          <t>11022_11022_A&amp;E Networks_ Preen_2Q19 Scatter_$25K</t>
        </is>
      </c>
      <c r="E101" s="316" t="inlineStr">
        <is>
          <t>History</t>
        </is>
      </c>
      <c r="F101" s="317" t="n">
        <v>43549</v>
      </c>
      <c r="G101" s="317" t="n">
        <v>43590</v>
      </c>
      <c r="H101" s="316" t="n">
        <v>130291</v>
      </c>
      <c r="I101" s="316" t="n">
        <v>108227</v>
      </c>
      <c r="J101" s="316" t="n">
        <v>1.13</v>
      </c>
      <c r="K101" s="316">
        <f>ROUND(I101*(J101/1000),2)</f>
        <v/>
      </c>
    </row>
    <row r="102">
      <c r="B102" s="315" t="n">
        <v>75</v>
      </c>
      <c r="C102" s="316" t="n">
        <v>32758074</v>
      </c>
      <c r="D102" s="316" t="inlineStr">
        <is>
          <t>11022_11022_A&amp;E Networks_ Preen_2Q19 Scatter_$25K</t>
        </is>
      </c>
      <c r="E102" s="316" t="inlineStr">
        <is>
          <t>Lifetime</t>
        </is>
      </c>
      <c r="F102" s="317" t="n">
        <v>43549</v>
      </c>
      <c r="G102" s="317" t="n">
        <v>43590</v>
      </c>
      <c r="H102" s="316" t="n">
        <v>74268</v>
      </c>
      <c r="I102" s="316" t="n">
        <v>59084</v>
      </c>
      <c r="J102" s="316" t="n">
        <v>1.13</v>
      </c>
      <c r="K102" s="316">
        <f>ROUND(I102*(J102/1000),2)</f>
        <v/>
      </c>
    </row>
    <row r="103">
      <c r="B103" s="315" t="n">
        <v>76</v>
      </c>
      <c r="C103" s="316" t="n">
        <v>32758074</v>
      </c>
      <c r="D103" s="316" t="inlineStr">
        <is>
          <t>11022_11022_A&amp;E Networks_ Preen_2Q19 Scatter_$25K</t>
        </is>
      </c>
      <c r="E103" s="316" t="inlineStr">
        <is>
          <t>LMN</t>
        </is>
      </c>
      <c r="F103" s="317" t="n">
        <v>43549</v>
      </c>
      <c r="G103" s="317" t="n">
        <v>43590</v>
      </c>
      <c r="H103" s="316" t="n">
        <v>18120</v>
      </c>
      <c r="I103" s="316" t="n">
        <v>14006</v>
      </c>
      <c r="J103" s="316" t="n">
        <v>1.13</v>
      </c>
      <c r="K103" s="316">
        <f>ROUND(I103*(J103/1000),2)</f>
        <v/>
      </c>
    </row>
    <row r="104">
      <c r="B104" s="315" t="n">
        <v>77</v>
      </c>
      <c r="C104" s="316" t="n">
        <v>32793893</v>
      </c>
      <c r="D104" s="316" t="inlineStr">
        <is>
          <t>11044_11044_A+E Networks_Match.com_2Q2019_$80k Scatter</t>
        </is>
      </c>
      <c r="E104" s="316" t="inlineStr">
        <is>
          <t>A&amp;E</t>
        </is>
      </c>
      <c r="F104" s="317" t="n">
        <v>43549</v>
      </c>
      <c r="G104" s="317" t="n">
        <v>43597</v>
      </c>
      <c r="H104" s="316" t="n">
        <v>234399</v>
      </c>
      <c r="I104" s="316" t="n">
        <v>177870</v>
      </c>
      <c r="J104" s="316" t="n">
        <v>1.13</v>
      </c>
      <c r="K104" s="316">
        <f>ROUND(I104*(J104/1000),2)</f>
        <v/>
      </c>
    </row>
    <row r="105">
      <c r="B105" s="315" t="n">
        <v>78</v>
      </c>
      <c r="C105" s="316" t="n">
        <v>32793893</v>
      </c>
      <c r="D105" s="316" t="inlineStr">
        <is>
          <t>11044_11044_A+E Networks_Match.com_2Q2019_$80k Scatter</t>
        </is>
      </c>
      <c r="E105" s="316" t="inlineStr">
        <is>
          <t>FYI</t>
        </is>
      </c>
      <c r="F105" s="317" t="n">
        <v>43549</v>
      </c>
      <c r="G105" s="317" t="n">
        <v>43597</v>
      </c>
      <c r="H105" s="316" t="n">
        <v>4034</v>
      </c>
      <c r="I105" s="316" t="n">
        <v>3028</v>
      </c>
      <c r="J105" s="316" t="n">
        <v>1.13</v>
      </c>
      <c r="K105" s="316">
        <f>ROUND(I105*(J105/1000),2)</f>
        <v/>
      </c>
    </row>
    <row r="106">
      <c r="B106" s="315" t="n">
        <v>79</v>
      </c>
      <c r="C106" s="316" t="n">
        <v>32793893</v>
      </c>
      <c r="D106" s="316" t="inlineStr">
        <is>
          <t>11044_11044_A+E Networks_Match.com_2Q2019_$80k Scatter</t>
        </is>
      </c>
      <c r="E106" s="316" t="inlineStr">
        <is>
          <t>History</t>
        </is>
      </c>
      <c r="F106" s="317" t="n">
        <v>43549</v>
      </c>
      <c r="G106" s="317" t="n">
        <v>43597</v>
      </c>
      <c r="H106" s="316" t="n">
        <v>261326</v>
      </c>
      <c r="I106" s="316" t="n">
        <v>206123</v>
      </c>
      <c r="J106" s="316" t="n">
        <v>1.13</v>
      </c>
      <c r="K106" s="316">
        <f>ROUND(I106*(J106/1000),2)</f>
        <v/>
      </c>
    </row>
    <row r="107">
      <c r="B107" s="315" t="n">
        <v>80</v>
      </c>
      <c r="C107" s="316" t="n">
        <v>32793893</v>
      </c>
      <c r="D107" s="316" t="inlineStr">
        <is>
          <t>11044_11044_A+E Networks_Match.com_2Q2019_$80k Scatter</t>
        </is>
      </c>
      <c r="E107" s="316" t="inlineStr">
        <is>
          <t>Lifetime</t>
        </is>
      </c>
      <c r="F107" s="317" t="n">
        <v>43549</v>
      </c>
      <c r="G107" s="317" t="n">
        <v>43597</v>
      </c>
      <c r="H107" s="316" t="n">
        <v>134500</v>
      </c>
      <c r="I107" s="316" t="n">
        <v>101357</v>
      </c>
      <c r="J107" s="316" t="n">
        <v>1.13</v>
      </c>
      <c r="K107" s="316">
        <f>ROUND(I107*(J107/1000),2)</f>
        <v/>
      </c>
    </row>
    <row r="108">
      <c r="B108" s="315" t="n">
        <v>81</v>
      </c>
      <c r="C108" s="316" t="n">
        <v>32793893</v>
      </c>
      <c r="D108" s="316" t="inlineStr">
        <is>
          <t>11044_11044_A+E Networks_Match.com_2Q2019_$80k Scatter</t>
        </is>
      </c>
      <c r="E108" s="316" t="inlineStr">
        <is>
          <t>LMN</t>
        </is>
      </c>
      <c r="F108" s="317" t="n">
        <v>43549</v>
      </c>
      <c r="G108" s="317" t="n">
        <v>43597</v>
      </c>
      <c r="H108" s="316" t="n">
        <v>23999</v>
      </c>
      <c r="I108" s="316" t="n">
        <v>17758</v>
      </c>
      <c r="J108" s="316" t="n">
        <v>1.13</v>
      </c>
      <c r="K108" s="316">
        <f>ROUND(I108*(J108/1000),2)</f>
        <v/>
      </c>
    </row>
    <row r="109">
      <c r="B109" s="315" t="n">
        <v>82</v>
      </c>
      <c r="C109" s="316" t="n">
        <v>32797350</v>
      </c>
      <c r="D109" s="316" t="inlineStr">
        <is>
          <t>11043_11043_Viceland_Match.com_VOD_Q2 2019_$20k Scatter</t>
        </is>
      </c>
      <c r="E109" s="316" t="inlineStr">
        <is>
          <t>Viceland</t>
        </is>
      </c>
      <c r="F109" s="317" t="n">
        <v>43549</v>
      </c>
      <c r="G109" s="317" t="n">
        <v>43597</v>
      </c>
      <c r="H109" s="316" t="n">
        <v>321367</v>
      </c>
      <c r="I109" s="316" t="n">
        <v>247681</v>
      </c>
      <c r="J109" s="316" t="n">
        <v>1.13</v>
      </c>
      <c r="K109" s="316">
        <f>ROUND(I109*(J109/1000),2)</f>
        <v/>
      </c>
    </row>
    <row r="110">
      <c r="B110" s="315" t="n">
        <v>83</v>
      </c>
      <c r="C110" s="316" t="n">
        <v>32810792</v>
      </c>
      <c r="D110" s="316" t="inlineStr">
        <is>
          <t>11050_11050_Lifetime_A+E House Promotion_VOD Video_Q2-2019</t>
        </is>
      </c>
      <c r="E110" s="316" t="inlineStr">
        <is>
          <t>Lifetime</t>
        </is>
      </c>
      <c r="F110" s="317" t="n">
        <v>43556</v>
      </c>
      <c r="G110" s="317" t="n">
        <v>43585</v>
      </c>
      <c r="H110" s="316" t="n">
        <v>2653068</v>
      </c>
      <c r="I110" s="316" t="n">
        <v>2653068</v>
      </c>
      <c r="J110" s="316" t="n">
        <v>1.13</v>
      </c>
      <c r="K110" s="316">
        <f>ROUND(I110*(J110/1000),2)</f>
        <v/>
      </c>
    </row>
    <row r="111">
      <c r="B111" s="315" t="n">
        <v>84</v>
      </c>
      <c r="C111" s="316" t="n">
        <v>32810792</v>
      </c>
      <c r="D111" s="316" t="inlineStr">
        <is>
          <t>11050_11050_Lifetime_A+E House Promotion_VOD Video_Q2-2019</t>
        </is>
      </c>
      <c r="E111" s="316" t="inlineStr">
        <is>
          <t>LMN</t>
        </is>
      </c>
      <c r="F111" s="317" t="n">
        <v>43556</v>
      </c>
      <c r="G111" s="317" t="n">
        <v>43585</v>
      </c>
      <c r="H111" s="316" t="n">
        <v>542729</v>
      </c>
      <c r="I111" s="316" t="n">
        <v>542729</v>
      </c>
      <c r="J111" s="316" t="n">
        <v>1.13</v>
      </c>
      <c r="K111" s="316">
        <f>ROUND(I111*(J111/1000),2)</f>
        <v/>
      </c>
    </row>
    <row r="112">
      <c r="B112" s="315" t="n">
        <v>85</v>
      </c>
      <c r="C112" s="316" t="n">
        <v>32823449</v>
      </c>
      <c r="D112" s="316" t="inlineStr">
        <is>
          <t>11051_11051_LMN_A+E House Promotion_VOD Video_Q2-2019</t>
        </is>
      </c>
      <c r="E112" s="316" t="inlineStr">
        <is>
          <t>LMN</t>
        </is>
      </c>
      <c r="F112" s="317" t="n">
        <v>43556</v>
      </c>
      <c r="G112" s="317" t="n">
        <v>43585</v>
      </c>
      <c r="H112" s="316" t="n">
        <v>537693</v>
      </c>
      <c r="I112" s="316" t="n">
        <v>537693</v>
      </c>
      <c r="J112" s="316" t="n">
        <v>1.13</v>
      </c>
      <c r="K112" s="316">
        <f>ROUND(I112*(J112/1000),2)</f>
        <v/>
      </c>
    </row>
    <row r="113">
      <c r="B113" s="315" t="n">
        <v>86</v>
      </c>
      <c r="C113" s="316" t="n">
        <v>32825864</v>
      </c>
      <c r="D113" s="316" t="inlineStr">
        <is>
          <t>11052_11052_A&amp;E_A+E House Promotion_VOD_Q2-2019</t>
        </is>
      </c>
      <c r="E113" s="316" t="inlineStr">
        <is>
          <t>A&amp;E</t>
        </is>
      </c>
      <c r="F113" s="317" t="n">
        <v>43556</v>
      </c>
      <c r="G113" s="317" t="n">
        <v>43585</v>
      </c>
      <c r="H113" s="316" t="n">
        <v>4040334</v>
      </c>
      <c r="I113" s="316" t="n">
        <v>4040334</v>
      </c>
      <c r="J113" s="316" t="n">
        <v>1.13</v>
      </c>
      <c r="K113" s="316">
        <f>ROUND(I113*(J113/1000),2)</f>
        <v/>
      </c>
    </row>
    <row r="114">
      <c r="B114" s="315" t="n">
        <v>87</v>
      </c>
      <c r="C114" s="316" t="n">
        <v>32837427</v>
      </c>
      <c r="D114" s="316" t="inlineStr">
        <is>
          <t>11033_11033_A&amp;E_Hersheys_KitKat_2Q19_$3.2K_UF</t>
        </is>
      </c>
      <c r="E114" s="316" t="inlineStr">
        <is>
          <t>A&amp;E</t>
        </is>
      </c>
      <c r="F114" s="317" t="n">
        <v>43556</v>
      </c>
      <c r="G114" s="317" t="n">
        <v>43576</v>
      </c>
      <c r="H114" s="316" t="n">
        <v>25307</v>
      </c>
      <c r="I114" s="316" t="n">
        <v>25307</v>
      </c>
      <c r="J114" s="316" t="n">
        <v>1.13</v>
      </c>
      <c r="K114" s="316">
        <f>ROUND(I114*(J114/1000),2)</f>
        <v/>
      </c>
    </row>
    <row r="115">
      <c r="B115" s="315" t="n">
        <v>88</v>
      </c>
      <c r="C115" s="316" t="n">
        <v>32837480</v>
      </c>
      <c r="D115" s="316" t="inlineStr">
        <is>
          <t>11030_11030_Lifetime_Hershey_KitKat_$3.2k_2QUF</t>
        </is>
      </c>
      <c r="E115" s="316" t="inlineStr">
        <is>
          <t>Lifetime</t>
        </is>
      </c>
      <c r="F115" s="317" t="n">
        <v>43556</v>
      </c>
      <c r="G115" s="317" t="n">
        <v>43576</v>
      </c>
      <c r="H115" s="316" t="n">
        <v>34608</v>
      </c>
      <c r="I115" s="316" t="n">
        <v>34608</v>
      </c>
      <c r="J115" s="316" t="n">
        <v>1.13</v>
      </c>
      <c r="K115" s="316">
        <f>ROUND(I115*(J115/1000),2)</f>
        <v/>
      </c>
    </row>
    <row r="116">
      <c r="B116" s="315" t="n">
        <v>89</v>
      </c>
      <c r="C116" s="316" t="n">
        <v>32845475</v>
      </c>
      <c r="D116" s="316" t="inlineStr">
        <is>
          <t>11053_11053_A&amp;E Networks_Little Caesars_2Q19_$75k_UPF</t>
        </is>
      </c>
      <c r="E116" s="316" t="inlineStr">
        <is>
          <t>A&amp;E</t>
        </is>
      </c>
      <c r="F116" s="317" t="n">
        <v>43556</v>
      </c>
      <c r="G116" s="317" t="n">
        <v>43646</v>
      </c>
      <c r="H116" s="316" t="n">
        <v>180380</v>
      </c>
      <c r="I116" s="316" t="n">
        <v>180380</v>
      </c>
      <c r="J116" s="316" t="n">
        <v>1.13</v>
      </c>
      <c r="K116" s="316">
        <f>ROUND(I116*(J116/1000),2)</f>
        <v/>
      </c>
    </row>
    <row r="117">
      <c r="B117" s="315" t="n">
        <v>90</v>
      </c>
      <c r="C117" s="316" t="n">
        <v>32845475</v>
      </c>
      <c r="D117" s="316" t="inlineStr">
        <is>
          <t>11053_11053_A&amp;E Networks_Little Caesars_2Q19_$75k_UPF</t>
        </is>
      </c>
      <c r="E117" s="316" t="inlineStr">
        <is>
          <t>History</t>
        </is>
      </c>
      <c r="F117" s="317" t="n">
        <v>43556</v>
      </c>
      <c r="G117" s="317" t="n">
        <v>43646</v>
      </c>
      <c r="H117" s="316" t="n">
        <v>213108</v>
      </c>
      <c r="I117" s="316" t="n">
        <v>213108</v>
      </c>
      <c r="J117" s="316" t="n">
        <v>1.13</v>
      </c>
      <c r="K117" s="316">
        <f>ROUND(I117*(J117/1000),2)</f>
        <v/>
      </c>
    </row>
    <row r="118">
      <c r="B118" s="315" t="n">
        <v>91</v>
      </c>
      <c r="C118" s="316" t="n">
        <v>32848567</v>
      </c>
      <c r="D118" s="316" t="inlineStr">
        <is>
          <t>11031_11031_A&amp;E_Hersheys_Twizzlers_2Q19_$5,957_UF</t>
        </is>
      </c>
      <c r="E118" s="316" t="inlineStr">
        <is>
          <t>A&amp;E</t>
        </is>
      </c>
      <c r="F118" s="317" t="n">
        <v>43556</v>
      </c>
      <c r="G118" s="317" t="n">
        <v>43618</v>
      </c>
      <c r="H118" s="316" t="n">
        <v>58712</v>
      </c>
      <c r="I118" s="316" t="n">
        <v>58712</v>
      </c>
      <c r="J118" s="316" t="n">
        <v>1.13</v>
      </c>
      <c r="K118" s="316">
        <f>ROUND(I118*(J118/1000),2)</f>
        <v/>
      </c>
    </row>
    <row r="119">
      <c r="B119" s="315" t="n">
        <v>92</v>
      </c>
      <c r="C119" s="316" t="n">
        <v>32848794</v>
      </c>
      <c r="D119" s="316" t="inlineStr">
        <is>
          <t>11032_11032_Lifetime_Hershey_Twizzlers_2Q19_$5,957_UF</t>
        </is>
      </c>
      <c r="E119" s="316" t="inlineStr">
        <is>
          <t>Lifetime</t>
        </is>
      </c>
      <c r="F119" s="317" t="n">
        <v>43556</v>
      </c>
      <c r="G119" s="317" t="n">
        <v>43618</v>
      </c>
      <c r="H119" s="316" t="n">
        <v>71730</v>
      </c>
      <c r="I119" s="316" t="n">
        <v>71730</v>
      </c>
      <c r="J119" s="316" t="n">
        <v>1.13</v>
      </c>
      <c r="K119" s="316">
        <f>ROUND(I119*(J119/1000),2)</f>
        <v/>
      </c>
    </row>
    <row r="120">
      <c r="B120" s="315" t="n">
        <v>93</v>
      </c>
      <c r="C120" s="316" t="n">
        <v>32854478</v>
      </c>
      <c r="D120" s="316" t="inlineStr">
        <is>
          <t>11034_11034_A&amp;E_Hersheys_Reeses_2Q19_$8.3K_UF</t>
        </is>
      </c>
      <c r="E120" s="316" t="inlineStr">
        <is>
          <t>A&amp;E</t>
        </is>
      </c>
      <c r="F120" s="317" t="n">
        <v>43556</v>
      </c>
      <c r="G120" s="317" t="n">
        <v>43646</v>
      </c>
      <c r="H120" s="316" t="n">
        <v>127125</v>
      </c>
      <c r="I120" s="316" t="n">
        <v>127125</v>
      </c>
      <c r="J120" s="316" t="n">
        <v>1.13</v>
      </c>
      <c r="K120" s="316">
        <f>ROUND(I120*(J120/1000),2)</f>
        <v/>
      </c>
    </row>
    <row r="121">
      <c r="B121" s="315" t="n">
        <v>94</v>
      </c>
      <c r="C121" s="316" t="n">
        <v>32854572</v>
      </c>
      <c r="D121" s="316" t="inlineStr">
        <is>
          <t>11035_11035_Lifetime_Hersheys_Reeses_$8.3K_2Q19_UF</t>
        </is>
      </c>
      <c r="E121" s="316" t="inlineStr">
        <is>
          <t>Lifetime</t>
        </is>
      </c>
      <c r="F121" s="317" t="n">
        <v>43556</v>
      </c>
      <c r="G121" s="317" t="n">
        <v>43646</v>
      </c>
      <c r="H121" s="316" t="n">
        <v>125910</v>
      </c>
      <c r="I121" s="316" t="n">
        <v>125910</v>
      </c>
      <c r="J121" s="316" t="n">
        <v>1.13</v>
      </c>
      <c r="K121" s="316">
        <f>ROUND(I121*(J121/1000),2)</f>
        <v/>
      </c>
    </row>
    <row r="122">
      <c r="B122" s="315" t="n">
        <v>95</v>
      </c>
      <c r="C122" s="316" t="n">
        <v>32866704</v>
      </c>
      <c r="D122" s="316" t="inlineStr">
        <is>
          <t>11038_11038_Lifetime_Hersheys_Hershey Core_$7.7k_2Q19_UF</t>
        </is>
      </c>
      <c r="E122" s="316" t="inlineStr">
        <is>
          <t>Lifetime</t>
        </is>
      </c>
      <c r="F122" s="317" t="n">
        <v>43556</v>
      </c>
      <c r="G122" s="317" t="n">
        <v>43646</v>
      </c>
      <c r="H122" s="316" t="n">
        <v>117382</v>
      </c>
      <c r="I122" s="316" t="n">
        <v>117382</v>
      </c>
      <c r="J122" s="316" t="n">
        <v>1.13</v>
      </c>
      <c r="K122" s="316">
        <f>ROUND(I122*(J122/1000),2)</f>
        <v/>
      </c>
    </row>
    <row r="123">
      <c r="B123" s="315" t="n">
        <v>96</v>
      </c>
      <c r="C123" s="316" t="n">
        <v>32866859</v>
      </c>
      <c r="D123" s="316" t="inlineStr">
        <is>
          <t>11039_11039_A&amp;E_Hersheys_Hershey Core_$7.7k_2Q19_UF</t>
        </is>
      </c>
      <c r="E123" s="316" t="inlineStr">
        <is>
          <t>A&amp;E</t>
        </is>
      </c>
      <c r="F123" s="317" t="n">
        <v>43556</v>
      </c>
      <c r="G123" s="317" t="n">
        <v>43646</v>
      </c>
      <c r="H123" s="316" t="n">
        <v>100122</v>
      </c>
      <c r="I123" s="316" t="n">
        <v>100122</v>
      </c>
      <c r="J123" s="316" t="n">
        <v>1.13</v>
      </c>
      <c r="K123" s="316">
        <f>ROUND(I123*(J123/1000),2)</f>
        <v/>
      </c>
    </row>
    <row r="124">
      <c r="B124" s="315" t="n">
        <v>97</v>
      </c>
      <c r="C124" s="316" t="n">
        <v>32876606</v>
      </c>
      <c r="D124" s="316" t="inlineStr">
        <is>
          <t>11057_11057_A+E Networks_Esurance_DR_2Q19_$51K</t>
        </is>
      </c>
      <c r="E124" s="316" t="inlineStr">
        <is>
          <t>A&amp;E</t>
        </is>
      </c>
      <c r="F124" s="317" t="n">
        <v>43556</v>
      </c>
      <c r="G124" s="317" t="n">
        <v>43585</v>
      </c>
      <c r="H124" s="316" t="n">
        <v>515404</v>
      </c>
      <c r="I124" s="316" t="n">
        <v>515404</v>
      </c>
      <c r="J124" s="316" t="n">
        <v>1.13</v>
      </c>
      <c r="K124" s="316">
        <f>ROUND(I124*(J124/1000),2)</f>
        <v/>
      </c>
    </row>
    <row r="125">
      <c r="B125" s="315" t="n">
        <v>98</v>
      </c>
      <c r="C125" s="316" t="n">
        <v>32876606</v>
      </c>
      <c r="D125" s="316" t="inlineStr">
        <is>
          <t>11057_11057_A+E Networks_Esurance_DR_2Q19_$51K</t>
        </is>
      </c>
      <c r="E125" s="316" t="inlineStr">
        <is>
          <t>FYI</t>
        </is>
      </c>
      <c r="F125" s="317" t="n">
        <v>43556</v>
      </c>
      <c r="G125" s="317" t="n">
        <v>43585</v>
      </c>
      <c r="H125" s="316" t="n">
        <v>9123</v>
      </c>
      <c r="I125" s="316" t="n">
        <v>9123</v>
      </c>
      <c r="J125" s="316" t="n">
        <v>1.13</v>
      </c>
      <c r="K125" s="316">
        <f>ROUND(I125*(J125/1000),2)</f>
        <v/>
      </c>
    </row>
    <row r="126">
      <c r="B126" s="315" t="n">
        <v>99</v>
      </c>
      <c r="C126" s="316" t="n">
        <v>32876606</v>
      </c>
      <c r="D126" s="316" t="inlineStr">
        <is>
          <t>11057_11057_A+E Networks_Esurance_DR_2Q19_$51K</t>
        </is>
      </c>
      <c r="E126" s="316" t="inlineStr">
        <is>
          <t>History</t>
        </is>
      </c>
      <c r="F126" s="317" t="n">
        <v>43556</v>
      </c>
      <c r="G126" s="317" t="n">
        <v>43585</v>
      </c>
      <c r="H126" s="316" t="n">
        <v>602672</v>
      </c>
      <c r="I126" s="316" t="n">
        <v>602672</v>
      </c>
      <c r="J126" s="316" t="n">
        <v>1.13</v>
      </c>
      <c r="K126" s="316">
        <f>ROUND(I126*(J126/1000),2)</f>
        <v/>
      </c>
    </row>
    <row r="127">
      <c r="B127" s="315" t="n">
        <v>100</v>
      </c>
      <c r="C127" s="316" t="n">
        <v>32876606</v>
      </c>
      <c r="D127" s="316" t="inlineStr">
        <is>
          <t>11057_11057_A+E Networks_Esurance_DR_2Q19_$51K</t>
        </is>
      </c>
      <c r="E127" s="316" t="inlineStr">
        <is>
          <t>Lifetime</t>
        </is>
      </c>
      <c r="F127" s="317" t="n">
        <v>43556</v>
      </c>
      <c r="G127" s="317" t="n">
        <v>43585</v>
      </c>
      <c r="H127" s="316" t="n">
        <v>310736</v>
      </c>
      <c r="I127" s="316" t="n">
        <v>310736</v>
      </c>
      <c r="J127" s="316" t="n">
        <v>1.13</v>
      </c>
      <c r="K127" s="316">
        <f>ROUND(I127*(J127/1000),2)</f>
        <v/>
      </c>
    </row>
    <row r="128">
      <c r="B128" s="315" t="n">
        <v>101</v>
      </c>
      <c r="C128" s="316" t="n">
        <v>32876606</v>
      </c>
      <c r="D128" s="316" t="inlineStr">
        <is>
          <t>11057_11057_A+E Networks_Esurance_DR_2Q19_$51K</t>
        </is>
      </c>
      <c r="E128" s="316" t="inlineStr">
        <is>
          <t>LMN</t>
        </is>
      </c>
      <c r="F128" s="317" t="n">
        <v>43556</v>
      </c>
      <c r="G128" s="317" t="n">
        <v>43585</v>
      </c>
      <c r="H128" s="316" t="n">
        <v>57763</v>
      </c>
      <c r="I128" s="316" t="n">
        <v>57763</v>
      </c>
      <c r="J128" s="316" t="n">
        <v>1.13</v>
      </c>
      <c r="K128" s="316">
        <f>ROUND(I128*(J128/1000),2)</f>
        <v/>
      </c>
    </row>
    <row r="129">
      <c r="B129" s="315" t="n">
        <v>102</v>
      </c>
      <c r="C129" s="316" t="n">
        <v>32877275</v>
      </c>
      <c r="D129" s="316" t="inlineStr">
        <is>
          <t>11058_11058_History_A+E House Promotion_VOD Video_2019</t>
        </is>
      </c>
      <c r="E129" s="316" t="inlineStr">
        <is>
          <t>History</t>
        </is>
      </c>
      <c r="F129" s="317" t="n">
        <v>43556</v>
      </c>
      <c r="G129" s="317" t="n">
        <v>43585</v>
      </c>
      <c r="H129" s="316" t="n">
        <v>4917896</v>
      </c>
      <c r="I129" s="316" t="n">
        <v>4917896</v>
      </c>
      <c r="J129" s="316" t="n">
        <v>1.13</v>
      </c>
      <c r="K129" s="316">
        <f>ROUND(I129*(J129/1000),2)</f>
        <v/>
      </c>
    </row>
    <row r="130">
      <c r="B130" s="315" t="n">
        <v>103</v>
      </c>
      <c r="C130" s="316" t="n">
        <v>32880598</v>
      </c>
      <c r="D130" s="316" t="inlineStr">
        <is>
          <t>11037_11037_A&amp;E_Hersheys_Ice Breakers_$2.5k_2Q19_UF</t>
        </is>
      </c>
      <c r="E130" s="316" t="inlineStr">
        <is>
          <t>A&amp;E</t>
        </is>
      </c>
      <c r="F130" s="317" t="n">
        <v>43570</v>
      </c>
      <c r="G130" s="317" t="n">
        <v>43590</v>
      </c>
      <c r="H130" s="316" t="n">
        <v>30754</v>
      </c>
      <c r="I130" s="316" t="n">
        <v>30754</v>
      </c>
      <c r="J130" s="316" t="n">
        <v>1.13</v>
      </c>
      <c r="K130" s="316">
        <f>ROUND(I130*(J130/1000),2)</f>
        <v/>
      </c>
    </row>
    <row r="131">
      <c r="B131" s="315" t="n">
        <v>104</v>
      </c>
      <c r="C131" s="316" t="n">
        <v>32880605</v>
      </c>
      <c r="D131" s="316" t="inlineStr">
        <is>
          <t>11036_11036_Lifetime_Hershey_Ice Breakers_$2.5K_2Q19 UF</t>
        </is>
      </c>
      <c r="E131" s="316" t="inlineStr">
        <is>
          <t>Lifetime</t>
        </is>
      </c>
      <c r="F131" s="317" t="n">
        <v>43570</v>
      </c>
      <c r="G131" s="317" t="n">
        <v>43590</v>
      </c>
      <c r="H131" s="316" t="n">
        <v>35192</v>
      </c>
      <c r="I131" s="316" t="n">
        <v>35192</v>
      </c>
      <c r="J131" s="316" t="n">
        <v>1.13</v>
      </c>
      <c r="K131" s="316">
        <f>ROUND(I131*(J131/1000),2)</f>
        <v/>
      </c>
    </row>
    <row r="132">
      <c r="B132" s="315" t="n">
        <v>105</v>
      </c>
      <c r="C132" s="316" t="n">
        <v>32905451</v>
      </c>
      <c r="D132" s="316" t="inlineStr">
        <is>
          <t>11059_11059_A&amp;E and Lifetime_WW_2Q3Q_$136k</t>
        </is>
      </c>
      <c r="E132" s="316" t="inlineStr">
        <is>
          <t>A&amp;E</t>
        </is>
      </c>
      <c r="F132" s="317" t="n">
        <v>43555</v>
      </c>
      <c r="G132" s="317" t="n">
        <v>43631</v>
      </c>
      <c r="H132" s="316" t="n">
        <v>319611</v>
      </c>
      <c r="I132" s="316" t="n">
        <v>319611</v>
      </c>
      <c r="J132" s="316" t="n">
        <v>1.13</v>
      </c>
      <c r="K132" s="316">
        <f>ROUND(I132*(J132/1000),2)</f>
        <v/>
      </c>
    </row>
    <row r="133">
      <c r="B133" s="315" t="n">
        <v>106</v>
      </c>
      <c r="C133" s="316" t="n">
        <v>32905451</v>
      </c>
      <c r="D133" s="316" t="inlineStr">
        <is>
          <t>11059_11059_A&amp;E and Lifetime_WW_2Q3Q_$136k</t>
        </is>
      </c>
      <c r="E133" s="316" t="inlineStr">
        <is>
          <t>Lifetime</t>
        </is>
      </c>
      <c r="F133" s="317" t="n">
        <v>43555</v>
      </c>
      <c r="G133" s="317" t="n">
        <v>43631</v>
      </c>
      <c r="H133" s="316" t="n">
        <v>178924</v>
      </c>
      <c r="I133" s="316" t="n">
        <v>178924</v>
      </c>
      <c r="J133" s="316" t="n">
        <v>1.13</v>
      </c>
      <c r="K133" s="316">
        <f>ROUND(I133*(J133/1000),2)</f>
        <v/>
      </c>
    </row>
    <row r="134">
      <c r="B134" s="315" t="n">
        <v>107</v>
      </c>
      <c r="C134" s="316" t="n">
        <v>32907409</v>
      </c>
      <c r="D134" s="316" t="inlineStr">
        <is>
          <t>11055_11055_A&amp;E Networks_P&amp;G_2Q_$127.5k</t>
        </is>
      </c>
      <c r="E134" s="316" t="inlineStr">
        <is>
          <t>A&amp;E</t>
        </is>
      </c>
      <c r="F134" s="317" t="n">
        <v>43556</v>
      </c>
      <c r="G134" s="317" t="n">
        <v>43646</v>
      </c>
      <c r="H134" s="316" t="n">
        <v>187034</v>
      </c>
      <c r="I134" s="316" t="n">
        <v>187034</v>
      </c>
      <c r="J134" s="316" t="n">
        <v>1.13</v>
      </c>
      <c r="K134" s="316">
        <f>ROUND(I134*(J134/1000),2)</f>
        <v/>
      </c>
    </row>
    <row r="135">
      <c r="B135" s="315" t="n">
        <v>108</v>
      </c>
      <c r="C135" s="316" t="n">
        <v>32907409</v>
      </c>
      <c r="D135" s="316" t="inlineStr">
        <is>
          <t>11055_11055_A&amp;E Networks_P&amp;G_2Q_$127.5k</t>
        </is>
      </c>
      <c r="E135" s="316" t="inlineStr">
        <is>
          <t>FYI</t>
        </is>
      </c>
      <c r="F135" s="317" t="n">
        <v>43556</v>
      </c>
      <c r="G135" s="317" t="n">
        <v>43646</v>
      </c>
      <c r="H135" s="316" t="n">
        <v>3981</v>
      </c>
      <c r="I135" s="316" t="n">
        <v>3981</v>
      </c>
      <c r="J135" s="316" t="n">
        <v>1.13</v>
      </c>
      <c r="K135" s="316">
        <f>ROUND(I135*(J135/1000),2)</f>
        <v/>
      </c>
    </row>
    <row customHeight="1" ht="15.75" r="136" s="62">
      <c r="B136" s="315" t="n">
        <v>109</v>
      </c>
      <c r="C136" s="316" t="n">
        <v>32907409</v>
      </c>
      <c r="D136" s="316" t="inlineStr">
        <is>
          <t>11055_11055_A&amp;E Networks_P&amp;G_2Q_$127.5k</t>
        </is>
      </c>
      <c r="E136" s="316" t="inlineStr">
        <is>
          <t>History</t>
        </is>
      </c>
      <c r="F136" s="317" t="n">
        <v>43556</v>
      </c>
      <c r="G136" s="317" t="n">
        <v>43646</v>
      </c>
      <c r="H136" s="316" t="n">
        <v>273491</v>
      </c>
      <c r="I136" s="316" t="n">
        <v>273491</v>
      </c>
      <c r="J136" s="316" t="n">
        <v>1.13</v>
      </c>
      <c r="K136" s="316">
        <f>ROUND(I136*(J136/1000),2)</f>
        <v/>
      </c>
    </row>
    <row r="137">
      <c r="B137" s="315" t="n">
        <v>110</v>
      </c>
      <c r="C137" s="316" t="n">
        <v>32907409</v>
      </c>
      <c r="D137" s="316" t="inlineStr">
        <is>
          <t>11055_11055_A&amp;E Networks_P&amp;G_2Q_$127.5k</t>
        </is>
      </c>
      <c r="E137" s="316" t="inlineStr">
        <is>
          <t>Lifetime</t>
        </is>
      </c>
      <c r="F137" s="317" t="n">
        <v>43556</v>
      </c>
      <c r="G137" s="317" t="n">
        <v>43646</v>
      </c>
      <c r="H137" s="316" t="n">
        <v>135816</v>
      </c>
      <c r="I137" s="316" t="n">
        <v>135816</v>
      </c>
      <c r="J137" s="316" t="n">
        <v>1.13</v>
      </c>
      <c r="K137" s="316">
        <f>ROUND(I137*(J137/1000),2)</f>
        <v/>
      </c>
    </row>
    <row r="138">
      <c r="B138" s="315" t="n">
        <v>111</v>
      </c>
      <c r="C138" s="316" t="n">
        <v>32907409</v>
      </c>
      <c r="D138" s="316" t="inlineStr">
        <is>
          <t>11055_11055_A&amp;E Networks_P&amp;G_2Q_$127.5k</t>
        </is>
      </c>
      <c r="E138" s="316" t="inlineStr">
        <is>
          <t>LMN</t>
        </is>
      </c>
      <c r="F138" s="317" t="n">
        <v>43556</v>
      </c>
      <c r="G138" s="317" t="n">
        <v>43646</v>
      </c>
      <c r="H138" s="316" t="n">
        <v>27551</v>
      </c>
      <c r="I138" s="316" t="n">
        <v>27551</v>
      </c>
      <c r="J138" s="316" t="n">
        <v>1.13</v>
      </c>
      <c r="K138" s="316">
        <f>ROUND(I138*(J138/1000),2)</f>
        <v/>
      </c>
    </row>
    <row r="139">
      <c r="B139" s="315" t="n">
        <v>112</v>
      </c>
      <c r="C139" s="316" t="n">
        <v>32925802</v>
      </c>
      <c r="D139" s="316" t="inlineStr">
        <is>
          <t>11040_11040_History_Mitsubishi_Upfront_2Q19_$53,900</t>
        </is>
      </c>
      <c r="E139" s="316" t="inlineStr">
        <is>
          <t>History</t>
        </is>
      </c>
      <c r="F139" s="317" t="n">
        <v>43556</v>
      </c>
      <c r="G139" s="317" t="n">
        <v>43569</v>
      </c>
      <c r="H139" s="316" t="n">
        <v>286912</v>
      </c>
      <c r="I139" s="316" t="n">
        <v>286912</v>
      </c>
      <c r="J139" s="316" t="n">
        <v>1.13</v>
      </c>
      <c r="K139" s="316">
        <f>ROUND(I139*(J139/1000),2)</f>
        <v/>
      </c>
    </row>
    <row r="140">
      <c r="B140" s="315" t="n">
        <v>113</v>
      </c>
      <c r="C140" s="316" t="n">
        <v>32927881</v>
      </c>
      <c r="D140" s="316" t="inlineStr">
        <is>
          <t>11054_11054_A+E Networks_Shark Ninja_2Q19 Upfront_$86,624</t>
        </is>
      </c>
      <c r="E140" s="316" t="inlineStr">
        <is>
          <t>A&amp;E</t>
        </is>
      </c>
      <c r="F140" s="317" t="n">
        <v>43556</v>
      </c>
      <c r="G140" s="317" t="n">
        <v>43597</v>
      </c>
      <c r="H140" s="316" t="n">
        <v>690136</v>
      </c>
      <c r="I140" s="316" t="n">
        <v>690136</v>
      </c>
      <c r="J140" s="316" t="n">
        <v>1.13</v>
      </c>
      <c r="K140" s="316">
        <f>ROUND(I140*(J140/1000),2)</f>
        <v/>
      </c>
    </row>
    <row r="141">
      <c r="B141" s="315" t="n">
        <v>114</v>
      </c>
      <c r="C141" s="316" t="n">
        <v>32927881</v>
      </c>
      <c r="D141" s="316" t="inlineStr">
        <is>
          <t>11054_11054_A+E Networks_Shark Ninja_2Q19 Upfront_$86,624</t>
        </is>
      </c>
      <c r="E141" s="316" t="inlineStr">
        <is>
          <t>Lifetime</t>
        </is>
      </c>
      <c r="F141" s="317" t="n">
        <v>43556</v>
      </c>
      <c r="G141" s="317" t="n">
        <v>43597</v>
      </c>
      <c r="H141" s="316" t="n">
        <v>423694</v>
      </c>
      <c r="I141" s="316" t="n">
        <v>423694</v>
      </c>
      <c r="J141" s="316" t="n">
        <v>1.13</v>
      </c>
      <c r="K141" s="316">
        <f>ROUND(I141*(J141/1000),2)</f>
        <v/>
      </c>
    </row>
    <row customHeight="1" ht="15.75" r="142" s="62">
      <c r="B142" s="315" t="n">
        <v>115</v>
      </c>
      <c r="C142" s="316" t="n">
        <v>32927881</v>
      </c>
      <c r="D142" s="316" t="inlineStr">
        <is>
          <t>11054_11054_A+E Networks_Shark Ninja_2Q19 Upfront_$86,624</t>
        </is>
      </c>
      <c r="E142" s="316" t="inlineStr">
        <is>
          <t>LMN</t>
        </is>
      </c>
      <c r="F142" s="317" t="n">
        <v>43556</v>
      </c>
      <c r="G142" s="317" t="n">
        <v>43597</v>
      </c>
      <c r="H142" s="316" t="n">
        <v>81131</v>
      </c>
      <c r="I142" s="316" t="n">
        <v>81131</v>
      </c>
      <c r="J142" s="316" t="n">
        <v>1.13</v>
      </c>
      <c r="K142" s="316">
        <f>ROUND(I142*(J142/1000),2)</f>
        <v/>
      </c>
    </row>
    <row r="143">
      <c r="B143" s="315" t="n">
        <v>116</v>
      </c>
      <c r="C143" s="316" t="n">
        <v>32944528</v>
      </c>
      <c r="D143" s="316" t="inlineStr">
        <is>
          <t>11056_11056_A+E Networks_Smile Direct Club_DR_VOD_2Q19_$39k</t>
        </is>
      </c>
      <c r="E143" s="316" t="inlineStr">
        <is>
          <t>A&amp;E</t>
        </is>
      </c>
      <c r="F143" s="317" t="n">
        <v>43556</v>
      </c>
      <c r="G143" s="317" t="n">
        <v>43646</v>
      </c>
      <c r="H143" s="316" t="n">
        <v>265251</v>
      </c>
      <c r="I143" s="316" t="n">
        <v>265251</v>
      </c>
      <c r="J143" s="316" t="n">
        <v>1.13</v>
      </c>
      <c r="K143" s="316">
        <f>ROUND(I143*(J143/1000),2)</f>
        <v/>
      </c>
    </row>
    <row r="144">
      <c r="B144" s="315" t="n">
        <v>117</v>
      </c>
      <c r="C144" s="316" t="n">
        <v>32944528</v>
      </c>
      <c r="D144" s="316" t="inlineStr">
        <is>
          <t>11056_11056_A+E Networks_Smile Direct Club_DR_VOD_2Q19_$39k</t>
        </is>
      </c>
      <c r="E144" s="316" t="inlineStr">
        <is>
          <t>History</t>
        </is>
      </c>
      <c r="F144" s="317" t="n">
        <v>43556</v>
      </c>
      <c r="G144" s="317" t="n">
        <v>43646</v>
      </c>
      <c r="H144" s="316" t="n">
        <v>313558</v>
      </c>
      <c r="I144" s="316" t="n">
        <v>313558</v>
      </c>
      <c r="J144" s="316" t="n">
        <v>1.13</v>
      </c>
      <c r="K144" s="316">
        <f>ROUND(I144*(J144/1000),2)</f>
        <v/>
      </c>
    </row>
    <row r="145">
      <c r="B145" s="315" t="n">
        <v>118</v>
      </c>
      <c r="C145" s="316" t="n">
        <v>32969802</v>
      </c>
      <c r="D145" s="316" t="inlineStr">
        <is>
          <t>11065_11065_A+E Networks_Aimovig _2Q2019_$100k Scatter</t>
        </is>
      </c>
      <c r="E145" s="316" t="inlineStr">
        <is>
          <t>A&amp;E</t>
        </is>
      </c>
      <c r="F145" s="317" t="n">
        <v>43556</v>
      </c>
      <c r="G145" s="317" t="n">
        <v>43646</v>
      </c>
      <c r="H145" s="316" t="n">
        <v>362176</v>
      </c>
      <c r="I145" s="316" t="n">
        <v>362176</v>
      </c>
      <c r="J145" s="316" t="n">
        <v>1.13</v>
      </c>
      <c r="K145" s="316">
        <f>ROUND(I145*(J145/1000),2)</f>
        <v/>
      </c>
    </row>
    <row r="146">
      <c r="B146" s="315" t="n">
        <v>119</v>
      </c>
      <c r="C146" s="316" t="n">
        <v>32969802</v>
      </c>
      <c r="D146" s="316" t="inlineStr">
        <is>
          <t>11065_11065_A+E Networks_Aimovig _2Q2019_$100k Scatter</t>
        </is>
      </c>
      <c r="E146" s="316" t="inlineStr">
        <is>
          <t>FYI</t>
        </is>
      </c>
      <c r="F146" s="317" t="n">
        <v>43556</v>
      </c>
      <c r="G146" s="317" t="n">
        <v>43646</v>
      </c>
      <c r="H146" s="316" t="n">
        <v>6431</v>
      </c>
      <c r="I146" s="316" t="n">
        <v>6431</v>
      </c>
      <c r="J146" s="316" t="n">
        <v>1.13</v>
      </c>
      <c r="K146" s="316">
        <f>ROUND(I146*(J146/1000),2)</f>
        <v/>
      </c>
    </row>
    <row r="147">
      <c r="B147" s="315" t="n">
        <v>120</v>
      </c>
      <c r="C147" s="316" t="n">
        <v>32969802</v>
      </c>
      <c r="D147" s="316" t="inlineStr">
        <is>
          <t>11065_11065_A+E Networks_Aimovig _2Q2019_$100k Scatter</t>
        </is>
      </c>
      <c r="E147" s="316" t="inlineStr">
        <is>
          <t>Lifetime</t>
        </is>
      </c>
      <c r="F147" s="317" t="n">
        <v>43556</v>
      </c>
      <c r="G147" s="317" t="n">
        <v>43646</v>
      </c>
      <c r="H147" s="316" t="n">
        <v>220647</v>
      </c>
      <c r="I147" s="316" t="n">
        <v>220647</v>
      </c>
      <c r="J147" s="316" t="n">
        <v>1.13</v>
      </c>
      <c r="K147" s="316">
        <f>ROUND(I147*(J147/1000),2)</f>
        <v/>
      </c>
    </row>
    <row r="148">
      <c r="B148" s="315" t="n">
        <v>121</v>
      </c>
      <c r="C148" s="316" t="n">
        <v>32969802</v>
      </c>
      <c r="D148" s="316" t="inlineStr">
        <is>
          <t>11065_11065_A+E Networks_Aimovig _2Q2019_$100k Scatter</t>
        </is>
      </c>
      <c r="E148" s="316" t="inlineStr">
        <is>
          <t>LMN</t>
        </is>
      </c>
      <c r="F148" s="317" t="n">
        <v>43556</v>
      </c>
      <c r="G148" s="317" t="n">
        <v>43646</v>
      </c>
      <c r="H148" s="316" t="n">
        <v>41057</v>
      </c>
      <c r="I148" s="316" t="n">
        <v>41057</v>
      </c>
      <c r="J148" s="316" t="n">
        <v>1.13</v>
      </c>
      <c r="K148" s="316">
        <f>ROUND(I148*(J148/1000),2)</f>
        <v/>
      </c>
    </row>
    <row r="149">
      <c r="B149" s="315" t="n">
        <v>122</v>
      </c>
      <c r="C149" s="316" t="n">
        <v>32971901</v>
      </c>
      <c r="D149" s="316" t="inlineStr">
        <is>
          <t>11069_11069_History_GM Chevy_2Q19_$50K Upfront</t>
        </is>
      </c>
      <c r="E149" s="316" t="inlineStr">
        <is>
          <t>History</t>
        </is>
      </c>
      <c r="F149" s="317" t="n">
        <v>43556</v>
      </c>
      <c r="G149" s="317" t="n">
        <v>43646</v>
      </c>
      <c r="H149" s="316" t="n">
        <v>615921</v>
      </c>
      <c r="I149" s="316" t="n">
        <v>615921</v>
      </c>
      <c r="J149" s="316" t="n">
        <v>1.13</v>
      </c>
      <c r="K149" s="316">
        <f>ROUND(I149*(J149/1000),2)</f>
        <v/>
      </c>
    </row>
    <row r="150">
      <c r="B150" s="315" t="n">
        <v>123</v>
      </c>
      <c r="C150" s="316" t="n">
        <v>32983956</v>
      </c>
      <c r="D150" s="316" t="inlineStr">
        <is>
          <t>11066_11066_A&amp;E Networks_AT&amp;T VOD_2Q2019_$100K_Upfront</t>
        </is>
      </c>
      <c r="E150" s="316" t="inlineStr">
        <is>
          <t>A&amp;E</t>
        </is>
      </c>
      <c r="F150" s="317" t="n">
        <v>43557</v>
      </c>
      <c r="G150" s="317" t="n">
        <v>43585</v>
      </c>
      <c r="H150" s="316" t="n">
        <v>466757</v>
      </c>
      <c r="I150" s="316" t="n">
        <v>466757</v>
      </c>
      <c r="J150" s="316" t="n">
        <v>1.13</v>
      </c>
      <c r="K150" s="316">
        <f>ROUND(I150*(J150/1000),2)</f>
        <v/>
      </c>
    </row>
    <row r="151">
      <c r="B151" s="315" t="n">
        <v>124</v>
      </c>
      <c r="C151" s="316" t="n">
        <v>32983956</v>
      </c>
      <c r="D151" s="316" t="inlineStr">
        <is>
          <t>11066_11066_A&amp;E Networks_AT&amp;T VOD_2Q2019_$100K_Upfront</t>
        </is>
      </c>
      <c r="E151" s="316" t="inlineStr">
        <is>
          <t>FYI</t>
        </is>
      </c>
      <c r="F151" s="317" t="n">
        <v>43557</v>
      </c>
      <c r="G151" s="317" t="n">
        <v>43585</v>
      </c>
      <c r="H151" s="316" t="n">
        <v>8197</v>
      </c>
      <c r="I151" s="316" t="n">
        <v>8197</v>
      </c>
      <c r="J151" s="316" t="n">
        <v>1.13</v>
      </c>
      <c r="K151" s="316">
        <f>ROUND(I151*(J151/1000),2)</f>
        <v/>
      </c>
    </row>
    <row r="152">
      <c r="B152" s="315" t="n">
        <v>125</v>
      </c>
      <c r="C152" s="316" t="n">
        <v>32983956</v>
      </c>
      <c r="D152" s="316" t="inlineStr">
        <is>
          <t>11066_11066_A&amp;E Networks_AT&amp;T VOD_2Q2019_$100K_Upfront</t>
        </is>
      </c>
      <c r="E152" s="316" t="inlineStr">
        <is>
          <t>History</t>
        </is>
      </c>
      <c r="F152" s="317" t="n">
        <v>43557</v>
      </c>
      <c r="G152" s="317" t="n">
        <v>43585</v>
      </c>
      <c r="H152" s="316" t="n">
        <v>550201</v>
      </c>
      <c r="I152" s="316" t="n">
        <v>550201</v>
      </c>
      <c r="J152" s="316" t="n">
        <v>1.13</v>
      </c>
      <c r="K152" s="316">
        <f>ROUND(I152*(J152/1000),2)</f>
        <v/>
      </c>
    </row>
    <row r="153">
      <c r="B153" s="315" t="n">
        <v>126</v>
      </c>
      <c r="C153" s="316" t="n">
        <v>32983956</v>
      </c>
      <c r="D153" s="316" t="inlineStr">
        <is>
          <t>11066_11066_A&amp;E Networks_AT&amp;T VOD_2Q2019_$100K_Upfront</t>
        </is>
      </c>
      <c r="E153" s="316" t="inlineStr">
        <is>
          <t>Lifetime</t>
        </is>
      </c>
      <c r="F153" s="317" t="n">
        <v>43557</v>
      </c>
      <c r="G153" s="317" t="n">
        <v>43585</v>
      </c>
      <c r="H153" s="316" t="n">
        <v>289208</v>
      </c>
      <c r="I153" s="316" t="n">
        <v>289208</v>
      </c>
      <c r="J153" s="316" t="n">
        <v>1.13</v>
      </c>
      <c r="K153" s="316">
        <f>ROUND(I153*(J153/1000),2)</f>
        <v/>
      </c>
    </row>
    <row r="154">
      <c r="B154" s="315" t="n">
        <v>127</v>
      </c>
      <c r="C154" s="316" t="n">
        <v>32983956</v>
      </c>
      <c r="D154" s="316" t="inlineStr">
        <is>
          <t>11066_11066_A&amp;E Networks_AT&amp;T VOD_2Q2019_$100K_Upfront</t>
        </is>
      </c>
      <c r="E154" s="316" t="inlineStr">
        <is>
          <t>LMN</t>
        </is>
      </c>
      <c r="F154" s="317" t="n">
        <v>43557</v>
      </c>
      <c r="G154" s="317" t="n">
        <v>43585</v>
      </c>
      <c r="H154" s="316" t="n">
        <v>50848</v>
      </c>
      <c r="I154" s="316" t="n">
        <v>50848</v>
      </c>
      <c r="J154" s="316" t="n">
        <v>1.13</v>
      </c>
      <c r="K154" s="316">
        <f>ROUND(I154*(J154/1000),2)</f>
        <v/>
      </c>
    </row>
    <row r="155">
      <c r="B155" s="315" t="n">
        <v>128</v>
      </c>
      <c r="C155" s="316" t="n">
        <v>33008900</v>
      </c>
      <c r="D155" s="316" t="inlineStr">
        <is>
          <t>11073_11073_Lifetime_Pfizer_Xeljanz XER_2Q2019_$43K Upfront O-1JHWW-R1 CPQPCY</t>
        </is>
      </c>
      <c r="E155" s="316" t="inlineStr">
        <is>
          <t>Lifetime</t>
        </is>
      </c>
      <c r="F155" s="317" t="n">
        <v>43556</v>
      </c>
      <c r="G155" s="317" t="n">
        <v>43618</v>
      </c>
      <c r="H155" s="316" t="n">
        <v>93515</v>
      </c>
      <c r="I155" s="316" t="n">
        <v>93515</v>
      </c>
      <c r="J155" s="316" t="n">
        <v>1.13</v>
      </c>
      <c r="K155" s="316">
        <f>ROUND(I155*(J155/1000),2)</f>
        <v/>
      </c>
    </row>
    <row r="156">
      <c r="B156" s="315" t="n">
        <v>129</v>
      </c>
      <c r="C156" s="316" t="n">
        <v>33008978</v>
      </c>
      <c r="D156" s="316" t="inlineStr">
        <is>
          <t>11070_11070_A+E Networks_Pfizer_Xeljanz XER_2Q2019_$144K Upfront O-1JHWN-R1 CPQPCY</t>
        </is>
      </c>
      <c r="E156" s="316" t="inlineStr">
        <is>
          <t>A&amp;E</t>
        </is>
      </c>
      <c r="F156" s="317" t="n">
        <v>43556</v>
      </c>
      <c r="G156" s="317" t="n">
        <v>43618</v>
      </c>
      <c r="H156" s="316" t="n">
        <v>138107</v>
      </c>
      <c r="I156" s="316" t="n">
        <v>138107</v>
      </c>
      <c r="J156" s="316" t="n">
        <v>1.13</v>
      </c>
      <c r="K156" s="316">
        <f>ROUND(I156*(J156/1000),2)</f>
        <v/>
      </c>
    </row>
    <row r="157">
      <c r="B157" s="315" t="n">
        <v>130</v>
      </c>
      <c r="C157" s="316" t="n">
        <v>33008978</v>
      </c>
      <c r="D157" s="316" t="inlineStr">
        <is>
          <t>11070_11070_A+E Networks_Pfizer_Xeljanz XER_2Q2019_$144K Upfront O-1JHWN-R1 CPQPCY</t>
        </is>
      </c>
      <c r="E157" s="316" t="inlineStr">
        <is>
          <t>FYI</t>
        </is>
      </c>
      <c r="F157" s="317" t="n">
        <v>43556</v>
      </c>
      <c r="G157" s="317" t="n">
        <v>43618</v>
      </c>
      <c r="H157" s="316" t="n">
        <v>2640</v>
      </c>
      <c r="I157" s="316" t="n">
        <v>2640</v>
      </c>
      <c r="J157" s="316" t="n">
        <v>1.13</v>
      </c>
      <c r="K157" s="316">
        <f>ROUND(I157*(J157/1000),2)</f>
        <v/>
      </c>
    </row>
    <row r="158">
      <c r="B158" s="315" t="n">
        <v>131</v>
      </c>
      <c r="C158" s="316" t="n">
        <v>33008978</v>
      </c>
      <c r="D158" s="316" t="inlineStr">
        <is>
          <t>11070_11070_A+E Networks_Pfizer_Xeljanz XER_2Q2019_$144K Upfront O-1JHWN-R1 CPQPCY</t>
        </is>
      </c>
      <c r="E158" s="316" t="inlineStr">
        <is>
          <t>History</t>
        </is>
      </c>
      <c r="F158" s="317" t="n">
        <v>43556</v>
      </c>
      <c r="G158" s="317" t="n">
        <v>43618</v>
      </c>
      <c r="H158" s="316" t="n">
        <v>173851</v>
      </c>
      <c r="I158" s="316" t="n">
        <v>173851</v>
      </c>
      <c r="J158" s="316" t="n">
        <v>1.13</v>
      </c>
      <c r="K158" s="316">
        <f>ROUND(I158*(J158/1000),2)</f>
        <v/>
      </c>
    </row>
    <row r="159">
      <c r="B159" s="315" t="n">
        <v>132</v>
      </c>
      <c r="C159" s="316" t="n">
        <v>33022132</v>
      </c>
      <c r="D159" s="316" t="inlineStr">
        <is>
          <t>11078_11078_Viceland_Adidas_2Q2019</t>
        </is>
      </c>
      <c r="E159" s="316" t="inlineStr">
        <is>
          <t>Viceland</t>
        </is>
      </c>
      <c r="F159" s="317" t="n">
        <v>43558</v>
      </c>
      <c r="G159" s="317" t="n">
        <v>43611</v>
      </c>
      <c r="H159" s="316" t="n">
        <v>42904</v>
      </c>
      <c r="I159" s="316" t="n">
        <v>42904</v>
      </c>
      <c r="J159" s="316" t="n">
        <v>1.13</v>
      </c>
      <c r="K159" s="316">
        <f>ROUND(I159*(J159/1000),2)</f>
        <v/>
      </c>
    </row>
    <row customHeight="1" ht="14.25" r="160" s="62">
      <c r="B160" s="315" t="n">
        <v>133</v>
      </c>
      <c r="C160" s="316" t="n">
        <v>33043119</v>
      </c>
      <c r="D160" s="316" t="inlineStr">
        <is>
          <t>11071_11071_A+E Networks_Pfizer_Xeljanz XUC_2Q2019_$43K Upfront O-1JHX7-R1 CPQLTM</t>
        </is>
      </c>
      <c r="E160" s="316" t="inlineStr">
        <is>
          <t>A&amp;E</t>
        </is>
      </c>
      <c r="F160" s="317" t="n">
        <v>43556</v>
      </c>
      <c r="G160" s="317" t="n">
        <v>43604</v>
      </c>
      <c r="H160" s="316" t="n">
        <v>50842</v>
      </c>
      <c r="I160" s="316" t="n">
        <v>50842</v>
      </c>
      <c r="J160" s="316" t="n">
        <v>1.13</v>
      </c>
      <c r="K160" s="316">
        <f>ROUND(I160*(J160/1000),2)</f>
        <v/>
      </c>
    </row>
    <row r="161">
      <c r="B161" s="315" t="n">
        <v>134</v>
      </c>
      <c r="C161" s="316" t="n">
        <v>33043119</v>
      </c>
      <c r="D161" s="316" t="inlineStr">
        <is>
          <t>11071_11071_A+E Networks_Pfizer_Xeljanz XUC_2Q2019_$43K Upfront O-1JHX7-R1 CPQLTM</t>
        </is>
      </c>
      <c r="E161" s="316" t="inlineStr">
        <is>
          <t>FYI</t>
        </is>
      </c>
      <c r="F161" s="317" t="n">
        <v>43556</v>
      </c>
      <c r="G161" s="317" t="n">
        <v>43604</v>
      </c>
      <c r="H161" s="316" t="n">
        <v>1006</v>
      </c>
      <c r="I161" s="316" t="n">
        <v>1006</v>
      </c>
      <c r="J161" s="316" t="n">
        <v>1.13</v>
      </c>
      <c r="K161" s="316">
        <f>ROUND(I161*(J161/1000),2)</f>
        <v/>
      </c>
    </row>
    <row r="162">
      <c r="B162" s="315" t="n">
        <v>135</v>
      </c>
      <c r="C162" s="316" t="n">
        <v>33043119</v>
      </c>
      <c r="D162" s="316" t="inlineStr">
        <is>
          <t>11071_11071_A+E Networks_Pfizer_Xeljanz XUC_2Q2019_$43K Upfront O-1JHX7-R1 CPQLTM</t>
        </is>
      </c>
      <c r="E162" s="316" t="inlineStr">
        <is>
          <t>History</t>
        </is>
      </c>
      <c r="F162" s="317" t="n">
        <v>43556</v>
      </c>
      <c r="G162" s="317" t="n">
        <v>43604</v>
      </c>
      <c r="H162" s="316" t="n">
        <v>52225</v>
      </c>
      <c r="I162" s="316" t="n">
        <v>52225</v>
      </c>
      <c r="J162" s="316" t="n">
        <v>1.13</v>
      </c>
      <c r="K162" s="316">
        <f>ROUND(I162*(J162/1000),2)</f>
        <v/>
      </c>
    </row>
    <row r="163">
      <c r="B163" s="315" t="n">
        <v>136</v>
      </c>
      <c r="C163" s="316" t="n">
        <v>33045415</v>
      </c>
      <c r="D163" s="316" t="inlineStr">
        <is>
          <t>11072_11072_Lifetime_Pfizer_Xeljanz XUC_2Q2019_$17K Upfront O-1JHXT-R1CPQLTM</t>
        </is>
      </c>
      <c r="E163" s="316" t="inlineStr">
        <is>
          <t>Lifetime</t>
        </is>
      </c>
      <c r="F163" s="317" t="n">
        <v>43556</v>
      </c>
      <c r="G163" s="317" t="n">
        <v>43604</v>
      </c>
      <c r="H163" s="316" t="n">
        <v>45154</v>
      </c>
      <c r="I163" s="316" t="n">
        <v>45154</v>
      </c>
      <c r="J163" s="316" t="n">
        <v>1.13</v>
      </c>
      <c r="K163" s="316">
        <f>ROUND(I163*(J163/1000),2)</f>
        <v/>
      </c>
    </row>
    <row r="164">
      <c r="B164" s="315" t="n">
        <v>137</v>
      </c>
      <c r="C164" s="316" t="n">
        <v>33053905</v>
      </c>
      <c r="D164" s="316" t="inlineStr">
        <is>
          <t>11076_11076_A&amp;E_NBCU Oxygen Murder For Hire VOD_2Q19_50k_Scatter</t>
        </is>
      </c>
      <c r="E164" s="316" t="inlineStr">
        <is>
          <t>A&amp;E</t>
        </is>
      </c>
      <c r="F164" s="317" t="n">
        <v>43563</v>
      </c>
      <c r="G164" s="317" t="n">
        <v>43626</v>
      </c>
      <c r="H164" s="316" t="n">
        <v>383716</v>
      </c>
      <c r="I164" s="316" t="n">
        <v>383716</v>
      </c>
      <c r="J164" s="316" t="n">
        <v>1.13</v>
      </c>
      <c r="K164" s="316">
        <f>ROUND(I164*(J164/1000),2)</f>
        <v/>
      </c>
    </row>
    <row r="165">
      <c r="B165" s="315" t="n">
        <v>138</v>
      </c>
      <c r="C165" s="316" t="n">
        <v>33068277</v>
      </c>
      <c r="D165" s="316" t="inlineStr">
        <is>
          <t>11074_11074_A+E Networks_Pfizer_Cologuard_2Q2019_$13k Upfront O-1JHHG-R1CPQ2MX</t>
        </is>
      </c>
      <c r="E165" s="316" t="inlineStr">
        <is>
          <t>A&amp;E</t>
        </is>
      </c>
      <c r="F165" s="317" t="n">
        <v>43563</v>
      </c>
      <c r="G165" s="317" t="n">
        <v>43611</v>
      </c>
      <c r="H165" s="316" t="n">
        <v>12318</v>
      </c>
      <c r="I165" s="316" t="n">
        <v>12318</v>
      </c>
      <c r="J165" s="316" t="n">
        <v>1.13</v>
      </c>
      <c r="K165" s="316">
        <f>ROUND(I165*(J165/1000),2)</f>
        <v/>
      </c>
    </row>
    <row r="166">
      <c r="B166" s="315" t="n">
        <v>139</v>
      </c>
      <c r="C166" s="316" t="n">
        <v>33068277</v>
      </c>
      <c r="D166" s="316" t="inlineStr">
        <is>
          <t>11074_11074_A+E Networks_Pfizer_Cologuard_2Q2019_$13k Upfront O-1JHHG-R1CPQ2MX</t>
        </is>
      </c>
      <c r="E166" s="316" t="inlineStr">
        <is>
          <t>FYI</t>
        </is>
      </c>
      <c r="F166" s="317" t="n">
        <v>43563</v>
      </c>
      <c r="G166" s="317" t="n">
        <v>43611</v>
      </c>
      <c r="H166" s="316" t="n">
        <v>211</v>
      </c>
      <c r="I166" s="316" t="n">
        <v>211</v>
      </c>
      <c r="J166" s="316" t="n">
        <v>1.13</v>
      </c>
      <c r="K166" s="316">
        <f>ROUND(I166*(J166/1000),2)</f>
        <v/>
      </c>
    </row>
    <row r="167">
      <c r="B167" s="315" t="n">
        <v>140</v>
      </c>
      <c r="C167" s="316" t="n">
        <v>33068277</v>
      </c>
      <c r="D167" s="316" t="inlineStr">
        <is>
          <t>11074_11074_A+E Networks_Pfizer_Cologuard_2Q2019_$13k Upfront O-1JHHG-R1CPQ2MX</t>
        </is>
      </c>
      <c r="E167" s="316" t="inlineStr">
        <is>
          <t>History</t>
        </is>
      </c>
      <c r="F167" s="317" t="n">
        <v>43563</v>
      </c>
      <c r="G167" s="317" t="n">
        <v>43611</v>
      </c>
      <c r="H167" s="316" t="n">
        <v>15833</v>
      </c>
      <c r="I167" s="316" t="n">
        <v>15833</v>
      </c>
      <c r="J167" s="316" t="n">
        <v>1.13</v>
      </c>
      <c r="K167" s="316">
        <f>ROUND(I167*(J167/1000),2)</f>
        <v/>
      </c>
    </row>
    <row r="168">
      <c r="B168" s="315" t="n">
        <v>141</v>
      </c>
      <c r="C168" s="316" t="n">
        <v>33102902</v>
      </c>
      <c r="D168" s="316" t="inlineStr">
        <is>
          <t>11075_11075_Lifetime_Pfizer_Eucrisa_2Q2019_$19k Upfront O-1JHL5 CPQ2FJ</t>
        </is>
      </c>
      <c r="E168" s="316" t="inlineStr">
        <is>
          <t>Lifetime</t>
        </is>
      </c>
      <c r="F168" s="317" t="n">
        <v>43563</v>
      </c>
      <c r="G168" s="317" t="n">
        <v>43583</v>
      </c>
      <c r="H168" s="316" t="n">
        <v>76922</v>
      </c>
      <c r="I168" s="316" t="n">
        <v>76922</v>
      </c>
      <c r="J168" s="316" t="n">
        <v>1.13</v>
      </c>
      <c r="K168" s="316">
        <f>ROUND(I168*(J168/1000),2)</f>
        <v/>
      </c>
    </row>
    <row r="169">
      <c r="B169" s="315" t="n">
        <v>142</v>
      </c>
      <c r="C169" s="316" t="n">
        <v>33103523</v>
      </c>
      <c r="D169" s="316" t="inlineStr">
        <is>
          <t>11083_11083_A+E Networks_Sprint Ignite_2Q2019 - 3Q2019</t>
        </is>
      </c>
      <c r="E169" s="316" t="inlineStr">
        <is>
          <t>Lifetime</t>
        </is>
      </c>
      <c r="F169" s="317" t="n">
        <v>43580</v>
      </c>
      <c r="G169" s="317" t="n">
        <v>43646</v>
      </c>
      <c r="H169" s="316" t="n">
        <v>822257</v>
      </c>
      <c r="I169" s="316" t="n">
        <v>822257</v>
      </c>
      <c r="J169" s="316" t="n">
        <v>1.13</v>
      </c>
      <c r="K169" s="316">
        <f>ROUND(I169*(J169/1000),2)</f>
        <v/>
      </c>
    </row>
    <row r="170">
      <c r="B170" s="315" t="n">
        <v>143</v>
      </c>
      <c r="C170" s="316" t="n">
        <v>33127859</v>
      </c>
      <c r="D170" s="316" t="inlineStr">
        <is>
          <t>11061_11061_AETV History Lifetime LMN_Navy Federal Credit Union_Q2 2019_$229k</t>
        </is>
      </c>
      <c r="E170" s="316" t="inlineStr">
        <is>
          <t>A&amp;E</t>
        </is>
      </c>
      <c r="F170" s="317" t="n">
        <v>43564</v>
      </c>
      <c r="G170" s="317" t="n">
        <v>43611</v>
      </c>
      <c r="H170" s="316" t="n">
        <v>305951</v>
      </c>
      <c r="I170" s="316" t="n">
        <v>305951</v>
      </c>
      <c r="J170" s="316" t="n">
        <v>1.13</v>
      </c>
      <c r="K170" s="316">
        <f>ROUND(I170*(J170/1000),2)</f>
        <v/>
      </c>
    </row>
    <row r="171">
      <c r="B171" s="315" t="n">
        <v>144</v>
      </c>
      <c r="C171" s="316" t="n">
        <v>33127859</v>
      </c>
      <c r="D171" s="316" t="inlineStr">
        <is>
          <t>11061_11061_AETV History Lifetime LMN_Navy Federal Credit Union_Q2 2019_$229k</t>
        </is>
      </c>
      <c r="E171" s="316" t="inlineStr">
        <is>
          <t>History</t>
        </is>
      </c>
      <c r="F171" s="317" t="n">
        <v>43564</v>
      </c>
      <c r="G171" s="317" t="n">
        <v>43611</v>
      </c>
      <c r="H171" s="316" t="n">
        <v>380945</v>
      </c>
      <c r="I171" s="316" t="n">
        <v>380945</v>
      </c>
      <c r="J171" s="316" t="n">
        <v>1.13</v>
      </c>
      <c r="K171" s="316">
        <f>ROUND(I171*(J171/1000),2)</f>
        <v/>
      </c>
    </row>
    <row r="172">
      <c r="B172" s="315" t="n">
        <v>145</v>
      </c>
      <c r="C172" s="316" t="n">
        <v>33127859</v>
      </c>
      <c r="D172" s="316" t="inlineStr">
        <is>
          <t>11061_11061_AETV History Lifetime LMN_Navy Federal Credit Union_Q2 2019_$229k</t>
        </is>
      </c>
      <c r="E172" s="316" t="inlineStr">
        <is>
          <t>Lifetime</t>
        </is>
      </c>
      <c r="F172" s="317" t="n">
        <v>43564</v>
      </c>
      <c r="G172" s="317" t="n">
        <v>43611</v>
      </c>
      <c r="H172" s="316" t="n">
        <v>204272</v>
      </c>
      <c r="I172" s="316" t="n">
        <v>204272</v>
      </c>
      <c r="J172" s="316" t="n">
        <v>1.13</v>
      </c>
      <c r="K172" s="316">
        <f>ROUND(I172*(J172/1000),2)</f>
        <v/>
      </c>
    </row>
    <row r="173">
      <c r="B173" s="315" t="n">
        <v>146</v>
      </c>
      <c r="C173" s="316" t="n">
        <v>33127859</v>
      </c>
      <c r="D173" s="316" t="inlineStr">
        <is>
          <t>11061_11061_AETV History Lifetime LMN_Navy Federal Credit Union_Q2 2019_$229k</t>
        </is>
      </c>
      <c r="E173" s="316" t="inlineStr">
        <is>
          <t>LMN</t>
        </is>
      </c>
      <c r="F173" s="317" t="n">
        <v>43564</v>
      </c>
      <c r="G173" s="317" t="n">
        <v>43611</v>
      </c>
      <c r="H173" s="316" t="n">
        <v>37374</v>
      </c>
      <c r="I173" s="316" t="n">
        <v>37374</v>
      </c>
      <c r="J173" s="316" t="n">
        <v>1.13</v>
      </c>
      <c r="K173" s="316">
        <f>ROUND(I173*(J173/1000),2)</f>
        <v/>
      </c>
    </row>
    <row r="174">
      <c r="B174" s="315" t="n">
        <v>147</v>
      </c>
      <c r="C174" s="316" t="n">
        <v>33146439</v>
      </c>
      <c r="D174" s="316" t="inlineStr">
        <is>
          <t>11077_11077_A+E Networks_Universal Orlando_2Q19 Upfront_$50k</t>
        </is>
      </c>
      <c r="E174" s="316" t="inlineStr">
        <is>
          <t>A&amp;E</t>
        </is>
      </c>
      <c r="F174" s="317" t="n">
        <v>43565</v>
      </c>
      <c r="G174" s="317" t="n">
        <v>43639</v>
      </c>
      <c r="H174" s="316" t="n">
        <v>183675</v>
      </c>
      <c r="I174" s="316" t="n">
        <v>183675</v>
      </c>
      <c r="J174" s="316" t="n">
        <v>1.13</v>
      </c>
      <c r="K174" s="316">
        <f>ROUND(I174*(J174/1000),2)</f>
        <v/>
      </c>
    </row>
    <row r="175">
      <c r="B175" s="315" t="n">
        <v>148</v>
      </c>
      <c r="C175" s="316" t="n">
        <v>33202813</v>
      </c>
      <c r="D175" s="316" t="inlineStr">
        <is>
          <t>11086_11086_AETV &amp; History_Stihl_2Q2019 - 4Q2019_$80k</t>
        </is>
      </c>
      <c r="E175" s="316" t="inlineStr">
        <is>
          <t>A&amp;E</t>
        </is>
      </c>
      <c r="F175" s="317" t="n">
        <v>43570</v>
      </c>
      <c r="G175" s="317" t="n">
        <v>43611</v>
      </c>
      <c r="H175" s="316" t="n">
        <v>145161</v>
      </c>
      <c r="I175" s="316" t="n">
        <v>145161</v>
      </c>
      <c r="J175" s="316" t="n">
        <v>1.13</v>
      </c>
      <c r="K175" s="316">
        <f>ROUND(I175*(J175/1000),2)</f>
        <v/>
      </c>
    </row>
    <row r="176">
      <c r="B176" s="315" t="n">
        <v>149</v>
      </c>
      <c r="C176" s="316" t="n">
        <v>33202813</v>
      </c>
      <c r="D176" s="316" t="inlineStr">
        <is>
          <t>11086_11086_AETV &amp; History_Stihl_2Q2019 - 4Q2019_$80k</t>
        </is>
      </c>
      <c r="E176" s="316" t="inlineStr">
        <is>
          <t>History</t>
        </is>
      </c>
      <c r="F176" s="317" t="n">
        <v>43570</v>
      </c>
      <c r="G176" s="317" t="n">
        <v>43611</v>
      </c>
      <c r="H176" s="316" t="n">
        <v>188901</v>
      </c>
      <c r="I176" s="316" t="n">
        <v>188901</v>
      </c>
      <c r="J176" s="316" t="n">
        <v>1.13</v>
      </c>
      <c r="K176" s="316">
        <f>ROUND(I176*(J176/1000),2)</f>
        <v/>
      </c>
    </row>
    <row r="177">
      <c r="B177" s="315" t="n">
        <v>150</v>
      </c>
      <c r="C177" s="316" t="n">
        <v>33232342</v>
      </c>
      <c r="D177" s="316" t="inlineStr">
        <is>
          <t>11090_11090_A+E Networks_Land Rover_2Q19_$157K_Upfront O-1KPQ3 CPR99H</t>
        </is>
      </c>
      <c r="E177" s="316" t="inlineStr">
        <is>
          <t>A&amp;E</t>
        </is>
      </c>
      <c r="F177" s="317" t="n">
        <v>43570</v>
      </c>
      <c r="G177" s="317" t="n">
        <v>43646</v>
      </c>
      <c r="H177" s="316" t="n">
        <v>138747</v>
      </c>
      <c r="I177" s="316" t="n">
        <v>138747</v>
      </c>
      <c r="J177" s="316" t="n">
        <v>1.13</v>
      </c>
      <c r="K177" s="316">
        <f>ROUND(I177*(J177/1000),2)</f>
        <v/>
      </c>
    </row>
    <row r="178">
      <c r="B178" s="315" t="n">
        <v>151</v>
      </c>
      <c r="C178" s="316" t="n">
        <v>33232342</v>
      </c>
      <c r="D178" s="316" t="inlineStr">
        <is>
          <t>11090_11090_A+E Networks_Land Rover_2Q19_$157K_Upfront O-1KPQ3 CPR99H</t>
        </is>
      </c>
      <c r="E178" s="316" t="inlineStr">
        <is>
          <t>FYI</t>
        </is>
      </c>
      <c r="F178" s="317" t="n">
        <v>43570</v>
      </c>
      <c r="G178" s="317" t="n">
        <v>43646</v>
      </c>
      <c r="H178" s="316" t="n">
        <v>2165</v>
      </c>
      <c r="I178" s="316" t="n">
        <v>2165</v>
      </c>
      <c r="J178" s="316" t="n">
        <v>1.13</v>
      </c>
      <c r="K178" s="316">
        <f>ROUND(I178*(J178/1000),2)</f>
        <v/>
      </c>
    </row>
    <row r="179">
      <c r="B179" s="315" t="n">
        <v>152</v>
      </c>
      <c r="C179" s="316" t="n">
        <v>33232342</v>
      </c>
      <c r="D179" s="316" t="inlineStr">
        <is>
          <t>11090_11090_A+E Networks_Land Rover_2Q19_$157K_Upfront O-1KPQ3 CPR99H</t>
        </is>
      </c>
      <c r="E179" s="316" t="inlineStr">
        <is>
          <t>History</t>
        </is>
      </c>
      <c r="F179" s="317" t="n">
        <v>43570</v>
      </c>
      <c r="G179" s="317" t="n">
        <v>43646</v>
      </c>
      <c r="H179" s="316" t="n">
        <v>206921</v>
      </c>
      <c r="I179" s="316" t="n">
        <v>206921</v>
      </c>
      <c r="J179" s="316" t="n">
        <v>1.13</v>
      </c>
      <c r="K179" s="316">
        <f>ROUND(I179*(J179/1000),2)</f>
        <v/>
      </c>
    </row>
    <row r="180">
      <c r="B180" s="315" t="n">
        <v>153</v>
      </c>
      <c r="C180" s="316" t="n">
        <v>33232342</v>
      </c>
      <c r="D180" s="316" t="inlineStr">
        <is>
          <t>11090_11090_A+E Networks_Land Rover_2Q19_$157K_Upfront O-1KPQ3 CPR99H</t>
        </is>
      </c>
      <c r="E180" s="316" t="inlineStr">
        <is>
          <t>Lifetime</t>
        </is>
      </c>
      <c r="F180" s="317" t="n">
        <v>43570</v>
      </c>
      <c r="G180" s="317" t="n">
        <v>43646</v>
      </c>
      <c r="H180" s="316" t="n">
        <v>110735</v>
      </c>
      <c r="I180" s="316" t="n">
        <v>110735</v>
      </c>
      <c r="J180" s="316" t="n">
        <v>1.13</v>
      </c>
      <c r="K180" s="316">
        <f>ROUND(I180*(J180/1000),2)</f>
        <v/>
      </c>
    </row>
    <row r="181">
      <c r="B181" s="315" t="n">
        <v>154</v>
      </c>
      <c r="C181" s="316" t="n">
        <v>33232342</v>
      </c>
      <c r="D181" s="316" t="inlineStr">
        <is>
          <t>11090_11090_A+E Networks_Land Rover_2Q19_$157K_Upfront O-1KPQ3 CPR99H</t>
        </is>
      </c>
      <c r="E181" s="316" t="inlineStr">
        <is>
          <t>LMN</t>
        </is>
      </c>
      <c r="F181" s="317" t="n">
        <v>43570</v>
      </c>
      <c r="G181" s="317" t="n">
        <v>43646</v>
      </c>
      <c r="H181" s="316" t="n">
        <v>43352</v>
      </c>
      <c r="I181" s="316" t="n">
        <v>43352</v>
      </c>
      <c r="J181" s="316" t="n">
        <v>1.13</v>
      </c>
      <c r="K181" s="316">
        <f>ROUND(I181*(J181/1000),2)</f>
        <v/>
      </c>
    </row>
    <row r="182">
      <c r="B182" s="315" t="n">
        <v>155</v>
      </c>
      <c r="C182" s="316" t="n">
        <v>33233722</v>
      </c>
      <c r="D182" s="316" t="inlineStr">
        <is>
          <t>11089_11089_A+E Networks_Jaguar_2Q19_$92K_Upfront O-1JQVZ-R1 CPQTF1</t>
        </is>
      </c>
      <c r="E182" s="316" t="inlineStr">
        <is>
          <t>A&amp;E</t>
        </is>
      </c>
      <c r="F182" s="317" t="n">
        <v>43570</v>
      </c>
      <c r="G182" s="317" t="n">
        <v>43646</v>
      </c>
      <c r="H182" s="316" t="n">
        <v>126088</v>
      </c>
      <c r="I182" s="316" t="n">
        <v>126088</v>
      </c>
      <c r="J182" s="316" t="n">
        <v>1.13</v>
      </c>
      <c r="K182" s="316">
        <f>ROUND(I182*(J182/1000),2)</f>
        <v/>
      </c>
    </row>
    <row r="183">
      <c r="B183" s="315" t="n">
        <v>156</v>
      </c>
      <c r="C183" s="316" t="n">
        <v>33233722</v>
      </c>
      <c r="D183" s="316" t="inlineStr">
        <is>
          <t>11089_11089_A+E Networks_Jaguar_2Q19_$92K_Upfront O-1JQVZ-R1 CPQTF1</t>
        </is>
      </c>
      <c r="E183" s="316" t="inlineStr">
        <is>
          <t>FYI</t>
        </is>
      </c>
      <c r="F183" s="317" t="n">
        <v>43570</v>
      </c>
      <c r="G183" s="317" t="n">
        <v>43646</v>
      </c>
      <c r="H183" s="316" t="n">
        <v>2186</v>
      </c>
      <c r="I183" s="316" t="n">
        <v>2186</v>
      </c>
      <c r="J183" s="316" t="n">
        <v>1.13</v>
      </c>
      <c r="K183" s="316">
        <f>ROUND(I183*(J183/1000),2)</f>
        <v/>
      </c>
    </row>
    <row r="184">
      <c r="B184" s="315" t="n">
        <v>157</v>
      </c>
      <c r="C184" s="316" t="n">
        <v>33233722</v>
      </c>
      <c r="D184" s="316" t="inlineStr">
        <is>
          <t>11089_11089_A+E Networks_Jaguar_2Q19_$92K_Upfront O-1JQVZ-R1 CPQTF1</t>
        </is>
      </c>
      <c r="E184" s="316" t="inlineStr">
        <is>
          <t>History</t>
        </is>
      </c>
      <c r="F184" s="317" t="n">
        <v>43570</v>
      </c>
      <c r="G184" s="317" t="n">
        <v>43646</v>
      </c>
      <c r="H184" s="316" t="n">
        <v>172924</v>
      </c>
      <c r="I184" s="316" t="n">
        <v>172924</v>
      </c>
      <c r="J184" s="316" t="n">
        <v>1.13</v>
      </c>
      <c r="K184" s="316">
        <f>ROUND(I184*(J184/1000),2)</f>
        <v/>
      </c>
    </row>
    <row r="185">
      <c r="B185" s="315" t="n">
        <v>158</v>
      </c>
      <c r="C185" s="316" t="n">
        <v>33233722</v>
      </c>
      <c r="D185" s="316" t="inlineStr">
        <is>
          <t>11089_11089_A+E Networks_Jaguar_2Q19_$92K_Upfront O-1JQVZ-R1 CPQTF1</t>
        </is>
      </c>
      <c r="E185" s="316" t="inlineStr">
        <is>
          <t>Lifetime</t>
        </is>
      </c>
      <c r="F185" s="317" t="n">
        <v>43570</v>
      </c>
      <c r="G185" s="317" t="n">
        <v>43646</v>
      </c>
      <c r="H185" s="316" t="n">
        <v>77720</v>
      </c>
      <c r="I185" s="316" t="n">
        <v>77720</v>
      </c>
      <c r="J185" s="316" t="n">
        <v>1.13</v>
      </c>
      <c r="K185" s="316">
        <f>ROUND(I185*(J185/1000),2)</f>
        <v/>
      </c>
    </row>
    <row r="186">
      <c r="B186" s="315" t="n">
        <v>159</v>
      </c>
      <c r="C186" s="316" t="n">
        <v>33233722</v>
      </c>
      <c r="D186" s="316" t="inlineStr">
        <is>
          <t>11089_11089_A+E Networks_Jaguar_2Q19_$92K_Upfront O-1JQVZ-R1 CPQTF1</t>
        </is>
      </c>
      <c r="E186" s="316" t="inlineStr">
        <is>
          <t>LMN</t>
        </is>
      </c>
      <c r="F186" s="317" t="n">
        <v>43570</v>
      </c>
      <c r="G186" s="317" t="n">
        <v>43646</v>
      </c>
      <c r="H186" s="316" t="n">
        <v>15615</v>
      </c>
      <c r="I186" s="316" t="n">
        <v>15615</v>
      </c>
      <c r="J186" s="316" t="n">
        <v>1.13</v>
      </c>
      <c r="K186" s="316">
        <f>ROUND(I186*(J186/1000),2)</f>
        <v/>
      </c>
    </row>
    <row r="187">
      <c r="B187" s="315" t="n">
        <v>160</v>
      </c>
      <c r="C187" s="316" t="n">
        <v>33253056</v>
      </c>
      <c r="D187" s="316" t="inlineStr">
        <is>
          <t>11087_11087_A+E Networks_JP Morgan Chase VOD 2019 Upfront_2Q19_$106k</t>
        </is>
      </c>
      <c r="E187" s="316" t="inlineStr">
        <is>
          <t>A&amp;E</t>
        </is>
      </c>
      <c r="F187" s="317" t="n">
        <v>43570</v>
      </c>
      <c r="G187" s="317" t="n">
        <v>43583</v>
      </c>
      <c r="H187" s="316" t="n">
        <v>363960</v>
      </c>
      <c r="I187" s="316" t="n">
        <v>363960</v>
      </c>
      <c r="J187" s="316" t="n">
        <v>1.13</v>
      </c>
      <c r="K187" s="316">
        <f>ROUND(I187*(J187/1000),2)</f>
        <v/>
      </c>
    </row>
    <row r="188">
      <c r="B188" s="315" t="n">
        <v>161</v>
      </c>
      <c r="C188" s="316" t="n">
        <v>33253056</v>
      </c>
      <c r="D188" s="316" t="inlineStr">
        <is>
          <t>11087_11087_A+E Networks_JP Morgan Chase VOD 2019 Upfront_2Q19_$106k</t>
        </is>
      </c>
      <c r="E188" s="316" t="inlineStr">
        <is>
          <t>FYI</t>
        </is>
      </c>
      <c r="F188" s="317" t="n">
        <v>43570</v>
      </c>
      <c r="G188" s="317" t="n">
        <v>43583</v>
      </c>
      <c r="H188" s="316" t="n">
        <v>5925</v>
      </c>
      <c r="I188" s="316" t="n">
        <v>5925</v>
      </c>
      <c r="J188" s="316" t="n">
        <v>1.13</v>
      </c>
      <c r="K188" s="316">
        <f>ROUND(I188*(J188/1000),2)</f>
        <v/>
      </c>
    </row>
    <row r="189">
      <c r="B189" s="315" t="n">
        <v>162</v>
      </c>
      <c r="C189" s="316" t="n">
        <v>33253056</v>
      </c>
      <c r="D189" s="316" t="inlineStr">
        <is>
          <t>11087_11087_A+E Networks_JP Morgan Chase VOD 2019 Upfront_2Q19_$106k</t>
        </is>
      </c>
      <c r="E189" s="316" t="inlineStr">
        <is>
          <t>History</t>
        </is>
      </c>
      <c r="F189" s="317" t="n">
        <v>43570</v>
      </c>
      <c r="G189" s="317" t="n">
        <v>43583</v>
      </c>
      <c r="H189" s="316" t="n">
        <v>485478</v>
      </c>
      <c r="I189" s="316" t="n">
        <v>485478</v>
      </c>
      <c r="J189" s="316" t="n">
        <v>1.13</v>
      </c>
      <c r="K189" s="316">
        <f>ROUND(I189*(J189/1000),2)</f>
        <v/>
      </c>
    </row>
    <row r="190">
      <c r="B190" s="315" t="n">
        <v>163</v>
      </c>
      <c r="C190" s="316" t="n">
        <v>33253056</v>
      </c>
      <c r="D190" s="316" t="inlineStr">
        <is>
          <t>11087_11087_A+E Networks_JP Morgan Chase VOD 2019 Upfront_2Q19_$106k</t>
        </is>
      </c>
      <c r="E190" s="316" t="inlineStr">
        <is>
          <t>Lifetime</t>
        </is>
      </c>
      <c r="F190" s="317" t="n">
        <v>43570</v>
      </c>
      <c r="G190" s="317" t="n">
        <v>43583</v>
      </c>
      <c r="H190" s="316" t="n">
        <v>233116</v>
      </c>
      <c r="I190" s="316" t="n">
        <v>233116</v>
      </c>
      <c r="J190" s="316" t="n">
        <v>1.13</v>
      </c>
      <c r="K190" s="316">
        <f>ROUND(I190*(J190/1000),2)</f>
        <v/>
      </c>
    </row>
    <row r="191">
      <c r="B191" s="315" t="n">
        <v>164</v>
      </c>
      <c r="C191" s="316" t="n">
        <v>33253056</v>
      </c>
      <c r="D191" s="316" t="inlineStr">
        <is>
          <t>11087_11087_A+E Networks_JP Morgan Chase VOD 2019 Upfront_2Q19_$106k</t>
        </is>
      </c>
      <c r="E191" s="316" t="inlineStr">
        <is>
          <t>LMN</t>
        </is>
      </c>
      <c r="F191" s="317" t="n">
        <v>43570</v>
      </c>
      <c r="G191" s="317" t="n">
        <v>43583</v>
      </c>
      <c r="H191" s="316" t="n">
        <v>51642</v>
      </c>
      <c r="I191" s="316" t="n">
        <v>51642</v>
      </c>
      <c r="J191" s="316" t="n">
        <v>1.13</v>
      </c>
      <c r="K191" s="316">
        <f>ROUND(I191*(J191/1000),2)</f>
        <v/>
      </c>
    </row>
    <row r="192">
      <c r="B192" s="315" t="n">
        <v>165</v>
      </c>
      <c r="C192" s="316" t="n">
        <v>33257892</v>
      </c>
      <c r="D192" s="316" t="inlineStr">
        <is>
          <t>11358_11358_UAT_A+E Networks_Pfizer_2Q2019_$300k Upfront_GregScenario1</t>
        </is>
      </c>
      <c r="E192" s="316" t="inlineStr">
        <is>
          <t>A&amp;E</t>
        </is>
      </c>
      <c r="F192" s="317" t="n">
        <v>43572</v>
      </c>
      <c r="G192" s="317" t="n">
        <v>43574</v>
      </c>
      <c r="H192" s="316" t="n">
        <v>1998</v>
      </c>
      <c r="I192" s="316" t="n">
        <v>1998</v>
      </c>
      <c r="J192" s="316" t="n">
        <v>1.13</v>
      </c>
      <c r="K192" s="316">
        <f>ROUND(I192*(J192/1000),2)</f>
        <v/>
      </c>
    </row>
    <row r="193">
      <c r="B193" s="315" t="n">
        <v>166</v>
      </c>
      <c r="C193" s="316" t="n">
        <v>33257892</v>
      </c>
      <c r="D193" s="316" t="inlineStr">
        <is>
          <t>11358_11358_UAT_A+E Networks_Pfizer_2Q2019_$300k Upfront_GregScenario1</t>
        </is>
      </c>
      <c r="E193" s="316" t="inlineStr">
        <is>
          <t>FYI</t>
        </is>
      </c>
      <c r="F193" s="317" t="n">
        <v>43572</v>
      </c>
      <c r="G193" s="317" t="n">
        <v>43574</v>
      </c>
      <c r="H193" s="316" t="n">
        <v>13</v>
      </c>
      <c r="I193" s="316" t="n">
        <v>13</v>
      </c>
      <c r="J193" s="316" t="n">
        <v>1.13</v>
      </c>
      <c r="K193" s="316">
        <f>ROUND(I193*(J193/1000),2)</f>
        <v/>
      </c>
    </row>
    <row r="194">
      <c r="B194" s="315" t="n">
        <v>167</v>
      </c>
      <c r="C194" s="316" t="n">
        <v>33257892</v>
      </c>
      <c r="D194" s="316" t="inlineStr">
        <is>
          <t>11358_11358_UAT_A+E Networks_Pfizer_2Q2019_$300k Upfront_GregScenario1</t>
        </is>
      </c>
      <c r="E194" s="316" t="inlineStr">
        <is>
          <t>History</t>
        </is>
      </c>
      <c r="F194" s="317" t="n">
        <v>43572</v>
      </c>
      <c r="G194" s="317" t="n">
        <v>43574</v>
      </c>
      <c r="H194" s="316" t="n">
        <v>2269</v>
      </c>
      <c r="I194" s="316" t="n">
        <v>2269</v>
      </c>
      <c r="J194" s="316" t="n">
        <v>1.13</v>
      </c>
      <c r="K194" s="316">
        <f>ROUND(I194*(J194/1000),2)</f>
        <v/>
      </c>
    </row>
    <row r="195">
      <c r="B195" s="315" t="n">
        <v>168</v>
      </c>
      <c r="C195" s="316" t="n">
        <v>33257892</v>
      </c>
      <c r="D195" s="316" t="inlineStr">
        <is>
          <t>11358_11358_UAT_A+E Networks_Pfizer_2Q2019_$300k Upfront_GregScenario1</t>
        </is>
      </c>
      <c r="E195" s="316" t="inlineStr">
        <is>
          <t>Lifetime</t>
        </is>
      </c>
      <c r="F195" s="317" t="n">
        <v>43572</v>
      </c>
      <c r="G195" s="317" t="n">
        <v>43574</v>
      </c>
      <c r="H195" s="316" t="n">
        <v>1412</v>
      </c>
      <c r="I195" s="316" t="n">
        <v>1412</v>
      </c>
      <c r="J195" s="316" t="n">
        <v>1.13</v>
      </c>
      <c r="K195" s="316">
        <f>ROUND(I195*(J195/1000),2)</f>
        <v/>
      </c>
    </row>
    <row r="196">
      <c r="B196" s="315" t="n">
        <v>169</v>
      </c>
      <c r="C196" s="316" t="n">
        <v>33257892</v>
      </c>
      <c r="D196" s="316" t="inlineStr">
        <is>
          <t>11358_11358_UAT_A+E Networks_Pfizer_2Q2019_$300k Upfront_GregScenario1</t>
        </is>
      </c>
      <c r="E196" s="316" t="inlineStr">
        <is>
          <t>LMN</t>
        </is>
      </c>
      <c r="F196" s="317" t="n">
        <v>43572</v>
      </c>
      <c r="G196" s="317" t="n">
        <v>43574</v>
      </c>
      <c r="H196" s="316" t="n">
        <v>181</v>
      </c>
      <c r="I196" s="316" t="n">
        <v>181</v>
      </c>
      <c r="J196" s="316" t="n">
        <v>1.13</v>
      </c>
      <c r="K196" s="316">
        <f>ROUND(I196*(J196/1000),2)</f>
        <v/>
      </c>
    </row>
    <row r="197">
      <c r="B197" s="315" t="n">
        <v>170</v>
      </c>
      <c r="C197" s="316" t="n">
        <v>33258124</v>
      </c>
      <c r="D197" s="316" t="inlineStr">
        <is>
          <t>11441_UAT_A+E Networks_Pfizer_2Q2019_$300k Upfront_Scenario1(Greg)</t>
        </is>
      </c>
      <c r="E197" s="316" t="inlineStr">
        <is>
          <t>A&amp;E</t>
        </is>
      </c>
      <c r="F197" s="317" t="n">
        <v>43573</v>
      </c>
      <c r="G197" s="317" t="n">
        <v>43574</v>
      </c>
      <c r="H197" s="316" t="n">
        <v>431</v>
      </c>
      <c r="I197" s="316" t="n">
        <v>431</v>
      </c>
      <c r="J197" s="316" t="n">
        <v>1.13</v>
      </c>
      <c r="K197" s="316">
        <f>ROUND(I197*(J197/1000),2)</f>
        <v/>
      </c>
    </row>
    <row r="198">
      <c r="B198" s="315" t="n">
        <v>171</v>
      </c>
      <c r="C198" s="316" t="n">
        <v>33258124</v>
      </c>
      <c r="D198" s="316" t="inlineStr">
        <is>
          <t>11441_UAT_A+E Networks_Pfizer_2Q2019_$300k Upfront_Scenario1(Greg)</t>
        </is>
      </c>
      <c r="E198" s="316" t="inlineStr">
        <is>
          <t>History</t>
        </is>
      </c>
      <c r="F198" s="317" t="n">
        <v>43573</v>
      </c>
      <c r="G198" s="317" t="n">
        <v>43574</v>
      </c>
      <c r="H198" s="316" t="n">
        <v>359</v>
      </c>
      <c r="I198" s="316" t="n">
        <v>359</v>
      </c>
      <c r="J198" s="316" t="n">
        <v>1.13</v>
      </c>
      <c r="K198" s="316">
        <f>ROUND(I198*(J198/1000),2)</f>
        <v/>
      </c>
    </row>
    <row r="199">
      <c r="B199" s="315" t="n">
        <v>172</v>
      </c>
      <c r="C199" s="316" t="n">
        <v>33258124</v>
      </c>
      <c r="D199" s="316" t="inlineStr">
        <is>
          <t>11441_UAT_A+E Networks_Pfizer_2Q2019_$300k Upfront_Scenario1(Greg)</t>
        </is>
      </c>
      <c r="E199" s="316" t="inlineStr">
        <is>
          <t>Lifetime</t>
        </is>
      </c>
      <c r="F199" s="317" t="n">
        <v>43573</v>
      </c>
      <c r="G199" s="317" t="n">
        <v>43574</v>
      </c>
      <c r="H199" s="316" t="n">
        <v>185</v>
      </c>
      <c r="I199" s="316" t="n">
        <v>185</v>
      </c>
      <c r="J199" s="316" t="n">
        <v>1.13</v>
      </c>
      <c r="K199" s="316">
        <f>ROUND(I199*(J199/1000),2)</f>
        <v/>
      </c>
    </row>
    <row r="200">
      <c r="B200" s="315" t="n">
        <v>173</v>
      </c>
      <c r="C200" s="316" t="n">
        <v>33258124</v>
      </c>
      <c r="D200" s="316" t="inlineStr">
        <is>
          <t>11441_UAT_A+E Networks_Pfizer_2Q2019_$300k Upfront_Scenario1(Greg)</t>
        </is>
      </c>
      <c r="E200" s="316" t="inlineStr">
        <is>
          <t>LMN</t>
        </is>
      </c>
      <c r="F200" s="317" t="n">
        <v>43573</v>
      </c>
      <c r="G200" s="317" t="n">
        <v>43574</v>
      </c>
      <c r="H200" s="316" t="n">
        <v>73</v>
      </c>
      <c r="I200" s="316" t="n">
        <v>73</v>
      </c>
      <c r="J200" s="316" t="n">
        <v>1.13</v>
      </c>
      <c r="K200" s="316">
        <f>ROUND(I200*(J200/1000),2)</f>
        <v/>
      </c>
    </row>
    <row r="201">
      <c r="B201" s="315" t="n">
        <v>174</v>
      </c>
      <c r="C201" s="316" t="n">
        <v>33258142</v>
      </c>
      <c r="D201" s="316" t="inlineStr">
        <is>
          <t>11371_11371_UAT_A+E Networks_Eli Lilly_2Q2019_$300k Upfront_GregScenario7</t>
        </is>
      </c>
      <c r="E201" s="316" t="inlineStr">
        <is>
          <t>A&amp;E</t>
        </is>
      </c>
      <c r="F201" s="317" t="n">
        <v>43572</v>
      </c>
      <c r="G201" s="317" t="n">
        <v>43574</v>
      </c>
      <c r="H201" s="316" t="n">
        <v>2874</v>
      </c>
      <c r="I201" s="316" t="n">
        <v>2874</v>
      </c>
      <c r="J201" s="316" t="n">
        <v>1.13</v>
      </c>
      <c r="K201" s="316">
        <f>ROUND(I201*(J201/1000),2)</f>
        <v/>
      </c>
    </row>
    <row r="202">
      <c r="B202" s="315" t="n">
        <v>175</v>
      </c>
      <c r="C202" s="316" t="n">
        <v>33258142</v>
      </c>
      <c r="D202" s="316" t="inlineStr">
        <is>
          <t>11371_11371_UAT_A+E Networks_Eli Lilly_2Q2019_$300k Upfront_GregScenario7</t>
        </is>
      </c>
      <c r="E202" s="316" t="inlineStr">
        <is>
          <t>FYI</t>
        </is>
      </c>
      <c r="F202" s="317" t="n">
        <v>43572</v>
      </c>
      <c r="G202" s="317" t="n">
        <v>43574</v>
      </c>
      <c r="H202" s="316" t="n">
        <v>21</v>
      </c>
      <c r="I202" s="316" t="n">
        <v>21</v>
      </c>
      <c r="J202" s="316" t="n">
        <v>1.13</v>
      </c>
      <c r="K202" s="316">
        <f>ROUND(I202*(J202/1000),2)</f>
        <v/>
      </c>
    </row>
    <row r="203">
      <c r="B203" s="315" t="n">
        <v>176</v>
      </c>
      <c r="C203" s="316" t="n">
        <v>33258142</v>
      </c>
      <c r="D203" s="316" t="inlineStr">
        <is>
          <t>11371_11371_UAT_A+E Networks_Eli Lilly_2Q2019_$300k Upfront_GregScenario7</t>
        </is>
      </c>
      <c r="E203" s="316" t="inlineStr">
        <is>
          <t>History</t>
        </is>
      </c>
      <c r="F203" s="317" t="n">
        <v>43572</v>
      </c>
      <c r="G203" s="317" t="n">
        <v>43574</v>
      </c>
      <c r="H203" s="316" t="n">
        <v>3314</v>
      </c>
      <c r="I203" s="316" t="n">
        <v>3314</v>
      </c>
      <c r="J203" s="316" t="n">
        <v>1.13</v>
      </c>
      <c r="K203" s="316">
        <f>ROUND(I203*(J203/1000),2)</f>
        <v/>
      </c>
    </row>
    <row r="204">
      <c r="B204" s="315" t="n">
        <v>177</v>
      </c>
      <c r="C204" s="316" t="n">
        <v>33258142</v>
      </c>
      <c r="D204" s="316" t="inlineStr">
        <is>
          <t>11371_11371_UAT_A+E Networks_Eli Lilly_2Q2019_$300k Upfront_GregScenario7</t>
        </is>
      </c>
      <c r="E204" s="316" t="inlineStr">
        <is>
          <t>Lifetime</t>
        </is>
      </c>
      <c r="F204" s="317" t="n">
        <v>43572</v>
      </c>
      <c r="G204" s="317" t="n">
        <v>43574</v>
      </c>
      <c r="H204" s="316" t="n">
        <v>2155</v>
      </c>
      <c r="I204" s="316" t="n">
        <v>2155</v>
      </c>
      <c r="J204" s="316" t="n">
        <v>1.13</v>
      </c>
      <c r="K204" s="316">
        <f>ROUND(I204*(J204/1000),2)</f>
        <v/>
      </c>
    </row>
    <row r="205">
      <c r="B205" s="315" t="n">
        <v>178</v>
      </c>
      <c r="C205" s="316" t="n">
        <v>33258142</v>
      </c>
      <c r="D205" s="316" t="inlineStr">
        <is>
          <t>11371_11371_UAT_A+E Networks_Eli Lilly_2Q2019_$300k Upfront_GregScenario7</t>
        </is>
      </c>
      <c r="E205" s="316" t="inlineStr">
        <is>
          <t>LMN</t>
        </is>
      </c>
      <c r="F205" s="317" t="n">
        <v>43572</v>
      </c>
      <c r="G205" s="317" t="n">
        <v>43574</v>
      </c>
      <c r="H205" s="316" t="n">
        <v>294</v>
      </c>
      <c r="I205" s="316" t="n">
        <v>294</v>
      </c>
      <c r="J205" s="316" t="n">
        <v>1.13</v>
      </c>
      <c r="K205" s="316">
        <f>ROUND(I205*(J205/1000),2)</f>
        <v/>
      </c>
    </row>
    <row r="206">
      <c r="B206" s="315" t="n">
        <v>179</v>
      </c>
      <c r="C206" s="316" t="n">
        <v>33258323</v>
      </c>
      <c r="D206" s="316" t="inlineStr">
        <is>
          <t>11438_UAT_Viceland_MailChimp_2Q2019_$20k Scatter_Scenario6(Greg)</t>
        </is>
      </c>
      <c r="E206" s="316" t="inlineStr">
        <is>
          <t>Viceland</t>
        </is>
      </c>
      <c r="F206" s="317" t="n">
        <v>43573</v>
      </c>
      <c r="G206" s="317" t="n">
        <v>43574</v>
      </c>
      <c r="H206" s="316" t="n">
        <v>1052</v>
      </c>
      <c r="I206" s="316" t="n">
        <v>1052</v>
      </c>
      <c r="J206" s="316" t="n">
        <v>1.13</v>
      </c>
      <c r="K206" s="316">
        <f>ROUND(I206*(J206/1000),2)</f>
        <v/>
      </c>
    </row>
    <row r="207">
      <c r="B207" s="315" t="n">
        <v>180</v>
      </c>
      <c r="C207" s="316" t="n">
        <v>33258347</v>
      </c>
      <c r="D207" s="316" t="inlineStr">
        <is>
          <t>11437_UAT_A+E Networks_Eli Lilly_2Q2019_$300k Upfront_Scenario7(Greg)</t>
        </is>
      </c>
      <c r="E207" s="316" t="inlineStr">
        <is>
          <t>A&amp;E</t>
        </is>
      </c>
      <c r="F207" s="317" t="n">
        <v>43573</v>
      </c>
      <c r="G207" s="317" t="n">
        <v>43574</v>
      </c>
      <c r="H207" s="316" t="n">
        <v>1081</v>
      </c>
      <c r="I207" s="316" t="n">
        <v>1081</v>
      </c>
      <c r="J207" s="316" t="n">
        <v>1.13</v>
      </c>
      <c r="K207" s="316">
        <f>ROUND(I207*(J207/1000),2)</f>
        <v/>
      </c>
    </row>
    <row r="208">
      <c r="B208" s="315" t="n">
        <v>181</v>
      </c>
      <c r="C208" s="316" t="n">
        <v>33258347</v>
      </c>
      <c r="D208" s="316" t="inlineStr">
        <is>
          <t>11437_UAT_A+E Networks_Eli Lilly_2Q2019_$300k Upfront_Scenario7(Greg)</t>
        </is>
      </c>
      <c r="E208" s="316" t="inlineStr">
        <is>
          <t>FYI</t>
        </is>
      </c>
      <c r="F208" s="317" t="n">
        <v>43573</v>
      </c>
      <c r="G208" s="317" t="n">
        <v>43574</v>
      </c>
      <c r="H208" s="316" t="n">
        <v>1</v>
      </c>
      <c r="I208" s="316" t="n">
        <v>1</v>
      </c>
      <c r="J208" s="316" t="n">
        <v>1.13</v>
      </c>
      <c r="K208" s="316">
        <f>ROUND(I208*(J208/1000),2)</f>
        <v/>
      </c>
    </row>
    <row r="209">
      <c r="B209" s="315" t="n">
        <v>182</v>
      </c>
      <c r="C209" s="316" t="n">
        <v>33258347</v>
      </c>
      <c r="D209" s="316" t="inlineStr">
        <is>
          <t>11437_UAT_A+E Networks_Eli Lilly_2Q2019_$300k Upfront_Scenario7(Greg)</t>
        </is>
      </c>
      <c r="E209" s="316" t="inlineStr">
        <is>
          <t>History</t>
        </is>
      </c>
      <c r="F209" s="317" t="n">
        <v>43573</v>
      </c>
      <c r="G209" s="317" t="n">
        <v>43574</v>
      </c>
      <c r="H209" s="316" t="n">
        <v>911</v>
      </c>
      <c r="I209" s="316" t="n">
        <v>911</v>
      </c>
      <c r="J209" s="316" t="n">
        <v>1.13</v>
      </c>
      <c r="K209" s="316">
        <f>ROUND(I209*(J209/1000),2)</f>
        <v/>
      </c>
    </row>
    <row r="210">
      <c r="B210" s="315" t="n">
        <v>183</v>
      </c>
      <c r="C210" s="316" t="n">
        <v>33258347</v>
      </c>
      <c r="D210" s="316" t="inlineStr">
        <is>
          <t>11437_UAT_A+E Networks_Eli Lilly_2Q2019_$300k Upfront_Scenario7(Greg)</t>
        </is>
      </c>
      <c r="E210" s="316" t="inlineStr">
        <is>
          <t>Lifetime</t>
        </is>
      </c>
      <c r="F210" s="317" t="n">
        <v>43573</v>
      </c>
      <c r="G210" s="317" t="n">
        <v>43574</v>
      </c>
      <c r="H210" s="316" t="n">
        <v>487</v>
      </c>
      <c r="I210" s="316" t="n">
        <v>487</v>
      </c>
      <c r="J210" s="316" t="n">
        <v>1.13</v>
      </c>
      <c r="K210" s="316">
        <f>ROUND(I210*(J210/1000),2)</f>
        <v/>
      </c>
    </row>
    <row r="211">
      <c r="B211" s="315" t="n">
        <v>184</v>
      </c>
      <c r="C211" s="316" t="n">
        <v>33258347</v>
      </c>
      <c r="D211" s="316" t="inlineStr">
        <is>
          <t>11437_UAT_A+E Networks_Eli Lilly_2Q2019_$300k Upfront_Scenario7(Greg)</t>
        </is>
      </c>
      <c r="E211" s="316" t="inlineStr">
        <is>
          <t>LMN</t>
        </is>
      </c>
      <c r="F211" s="317" t="n">
        <v>43573</v>
      </c>
      <c r="G211" s="317" t="n">
        <v>43574</v>
      </c>
      <c r="H211" s="316" t="n">
        <v>113</v>
      </c>
      <c r="I211" s="316" t="n">
        <v>113</v>
      </c>
      <c r="J211" s="316" t="n">
        <v>1.13</v>
      </c>
      <c r="K211" s="316">
        <f>ROUND(I211*(J211/1000),2)</f>
        <v/>
      </c>
    </row>
    <row r="212">
      <c r="B212" s="315" t="n">
        <v>185</v>
      </c>
      <c r="C212" s="316" t="n">
        <v>33263066</v>
      </c>
      <c r="D212" s="316" t="inlineStr">
        <is>
          <t>11085_11085_Viceland_Pepsi_2Q2019 VOD_$29,750 Scatter</t>
        </is>
      </c>
      <c r="E212" s="316" t="inlineStr">
        <is>
          <t>Viceland</t>
        </is>
      </c>
      <c r="F212" s="317" t="n">
        <v>43571</v>
      </c>
      <c r="G212" s="317" t="n">
        <v>43583</v>
      </c>
      <c r="H212" s="316" t="n">
        <v>304762</v>
      </c>
      <c r="I212" s="316" t="n">
        <v>304762</v>
      </c>
      <c r="J212" s="316" t="n">
        <v>1.13</v>
      </c>
      <c r="K212" s="316">
        <f>ROUND(I212*(J212/1000),2)</f>
        <v/>
      </c>
    </row>
    <row r="213">
      <c r="B213" s="315" t="n">
        <v>186</v>
      </c>
      <c r="C213" s="316" t="n">
        <v>33310906</v>
      </c>
      <c r="D213" s="316" t="inlineStr">
        <is>
          <t>11088_11088_A+E Networks_Tracfone Straight Talk_2Q19_$142K</t>
        </is>
      </c>
      <c r="E213" s="316" t="inlineStr">
        <is>
          <t>A&amp;E</t>
        </is>
      </c>
      <c r="F213" s="317" t="n">
        <v>43577</v>
      </c>
      <c r="G213" s="317" t="n">
        <v>43646</v>
      </c>
      <c r="H213" s="316" t="n">
        <v>246056</v>
      </c>
      <c r="I213" s="316" t="n">
        <v>246056</v>
      </c>
      <c r="J213" s="316" t="n">
        <v>1.13</v>
      </c>
      <c r="K213" s="316">
        <f>ROUND(I213*(J213/1000),2)</f>
        <v/>
      </c>
    </row>
    <row r="214">
      <c r="B214" s="315" t="n">
        <v>187</v>
      </c>
      <c r="C214" s="316" t="n">
        <v>33310906</v>
      </c>
      <c r="D214" s="316" t="inlineStr">
        <is>
          <t>11088_11088_A+E Networks_Tracfone Straight Talk_2Q19_$142K</t>
        </is>
      </c>
      <c r="E214" s="316" t="inlineStr">
        <is>
          <t>FYI</t>
        </is>
      </c>
      <c r="F214" s="317" t="n">
        <v>43577</v>
      </c>
      <c r="G214" s="317" t="n">
        <v>43646</v>
      </c>
      <c r="H214" s="316" t="n">
        <v>4038</v>
      </c>
      <c r="I214" s="316" t="n">
        <v>4038</v>
      </c>
      <c r="J214" s="316" t="n">
        <v>1.13</v>
      </c>
      <c r="K214" s="316">
        <f>ROUND(I214*(J214/1000),2)</f>
        <v/>
      </c>
    </row>
    <row r="215">
      <c r="B215" s="315" t="n">
        <v>188</v>
      </c>
      <c r="C215" s="316" t="n">
        <v>33310906</v>
      </c>
      <c r="D215" s="316" t="inlineStr">
        <is>
          <t>11088_11088_A+E Networks_Tracfone Straight Talk_2Q19_$142K</t>
        </is>
      </c>
      <c r="E215" s="316" t="inlineStr">
        <is>
          <t>History</t>
        </is>
      </c>
      <c r="F215" s="317" t="n">
        <v>43577</v>
      </c>
      <c r="G215" s="317" t="n">
        <v>43646</v>
      </c>
      <c r="H215" s="316" t="n">
        <v>298596</v>
      </c>
      <c r="I215" s="316" t="n">
        <v>298596</v>
      </c>
      <c r="J215" s="316" t="n">
        <v>1.13</v>
      </c>
      <c r="K215" s="316">
        <f>ROUND(I215*(J215/1000),2)</f>
        <v/>
      </c>
    </row>
    <row r="216">
      <c r="B216" s="315" t="n">
        <v>189</v>
      </c>
      <c r="C216" s="316" t="n">
        <v>33310906</v>
      </c>
      <c r="D216" s="316" t="inlineStr">
        <is>
          <t>11088_11088_A+E Networks_Tracfone Straight Talk_2Q19_$142K</t>
        </is>
      </c>
      <c r="E216" s="316" t="inlineStr">
        <is>
          <t>Lifetime</t>
        </is>
      </c>
      <c r="F216" s="317" t="n">
        <v>43577</v>
      </c>
      <c r="G216" s="317" t="n">
        <v>43646</v>
      </c>
      <c r="H216" s="316" t="n">
        <v>46346</v>
      </c>
      <c r="I216" s="316" t="n">
        <v>46346</v>
      </c>
      <c r="J216" s="316" t="n">
        <v>1.13</v>
      </c>
      <c r="K216" s="316">
        <f>ROUND(I216*(J216/1000),2)</f>
        <v/>
      </c>
    </row>
    <row r="217">
      <c r="B217" s="315" t="n">
        <v>190</v>
      </c>
      <c r="C217" s="316" t="n">
        <v>33310906</v>
      </c>
      <c r="D217" s="316" t="inlineStr">
        <is>
          <t>11088_11088_A+E Networks_Tracfone Straight Talk_2Q19_$142K</t>
        </is>
      </c>
      <c r="E217" s="316" t="inlineStr">
        <is>
          <t>LMN</t>
        </is>
      </c>
      <c r="F217" s="317" t="n">
        <v>43577</v>
      </c>
      <c r="G217" s="317" t="n">
        <v>43646</v>
      </c>
      <c r="H217" s="316" t="n">
        <v>34695</v>
      </c>
      <c r="I217" s="316" t="n">
        <v>34695</v>
      </c>
      <c r="J217" s="316" t="n">
        <v>1.13</v>
      </c>
      <c r="K217" s="316">
        <f>ROUND(I217*(J217/1000),2)</f>
        <v/>
      </c>
    </row>
    <row r="218">
      <c r="B218" s="315" t="n">
        <v>191</v>
      </c>
      <c r="C218" s="316" t="inlineStr">
        <is>
          <t>NA</t>
        </is>
      </c>
      <c r="D218" s="316" t="inlineStr">
        <is>
          <t>A&amp;E Marketplace Sold Campaigns</t>
        </is>
      </c>
      <c r="E218" s="316" t="inlineStr">
        <is>
          <t>A&amp;E</t>
        </is>
      </c>
      <c r="F218" s="317" t="n">
        <v>43556</v>
      </c>
      <c r="G218" s="317" t="n">
        <v>43585</v>
      </c>
      <c r="H218" s="316" t="n">
        <v>18278545</v>
      </c>
      <c r="I218" s="316" t="n">
        <v>18278545</v>
      </c>
      <c r="J218" s="316" t="n">
        <v>1.13</v>
      </c>
      <c r="K218" s="316">
        <f>ROUND(I218*(J218/1000),2)</f>
        <v/>
      </c>
    </row>
    <row r="219">
      <c r="B219" s="315" t="n">
        <v>192</v>
      </c>
      <c r="C219" s="316" t="inlineStr">
        <is>
          <t>NA</t>
        </is>
      </c>
      <c r="D219" s="316" t="inlineStr">
        <is>
          <t>FYI Marketplace Sold Campaigns</t>
        </is>
      </c>
      <c r="E219" s="316" t="inlineStr">
        <is>
          <t>FYI</t>
        </is>
      </c>
      <c r="F219" s="317" t="n">
        <v>43556</v>
      </c>
      <c r="G219" s="317" t="n">
        <v>43585</v>
      </c>
      <c r="H219" s="316" t="n">
        <v>353514</v>
      </c>
      <c r="I219" s="316" t="n">
        <v>353514</v>
      </c>
      <c r="J219" s="316" t="n">
        <v>1.13</v>
      </c>
      <c r="K219" s="316">
        <f>ROUND(I219*(J219/1000),2)</f>
        <v/>
      </c>
    </row>
    <row r="220">
      <c r="B220" s="315" t="n">
        <v>193</v>
      </c>
      <c r="C220" s="316" t="inlineStr">
        <is>
          <t>NA</t>
        </is>
      </c>
      <c r="D220" s="316" t="inlineStr">
        <is>
          <t>History Marketplace Sold Campaigns</t>
        </is>
      </c>
      <c r="E220" s="316" t="inlineStr">
        <is>
          <t>History</t>
        </is>
      </c>
      <c r="F220" s="317" t="n">
        <v>43556</v>
      </c>
      <c r="G220" s="317" t="n">
        <v>43585</v>
      </c>
      <c r="H220" s="316" t="n">
        <v>18495064</v>
      </c>
      <c r="I220" s="316" t="n">
        <v>18495064</v>
      </c>
      <c r="J220" s="316" t="n">
        <v>1.13</v>
      </c>
      <c r="K220" s="316">
        <f>ROUND(I220*(J220/1000),2)</f>
        <v/>
      </c>
    </row>
    <row r="221">
      <c r="B221" s="315" t="n">
        <v>194</v>
      </c>
      <c r="C221" s="316" t="inlineStr">
        <is>
          <t>NA</t>
        </is>
      </c>
      <c r="D221" s="316" t="inlineStr">
        <is>
          <t>Lifetime Marketplace Sold Campaigns</t>
        </is>
      </c>
      <c r="E221" s="316" t="inlineStr">
        <is>
          <t>Lifetime</t>
        </is>
      </c>
      <c r="F221" s="317" t="n">
        <v>43556</v>
      </c>
      <c r="G221" s="317" t="n">
        <v>43585</v>
      </c>
      <c r="H221" s="316" t="n">
        <v>9314197</v>
      </c>
      <c r="I221" s="316" t="n">
        <v>9314197</v>
      </c>
      <c r="J221" s="316" t="n">
        <v>1.13</v>
      </c>
      <c r="K221" s="316">
        <f>ROUND(I221*(J221/1000),2)</f>
        <v/>
      </c>
    </row>
    <row r="222">
      <c r="B222" s="315" t="n">
        <v>195</v>
      </c>
      <c r="C222" s="316" t="inlineStr">
        <is>
          <t>NA</t>
        </is>
      </c>
      <c r="D222" s="316" t="inlineStr">
        <is>
          <t>LMN Marketplace Sold Campaigns</t>
        </is>
      </c>
      <c r="E222" s="316" t="inlineStr">
        <is>
          <t>LMN</t>
        </is>
      </c>
      <c r="F222" s="317" t="n">
        <v>43556</v>
      </c>
      <c r="G222" s="317" t="n">
        <v>43585</v>
      </c>
      <c r="H222" s="316" t="n">
        <v>996357</v>
      </c>
      <c r="I222" s="316" t="n">
        <v>996357</v>
      </c>
      <c r="J222" s="316" t="n">
        <v>1.13</v>
      </c>
      <c r="K222" s="316">
        <f>ROUND(I222*(J222/1000),2)</f>
        <v/>
      </c>
    </row>
    <row r="223">
      <c r="B223" s="315" t="n">
        <v>196</v>
      </c>
      <c r="C223" s="316" t="inlineStr">
        <is>
          <t>NA</t>
        </is>
      </c>
      <c r="D223" s="316" t="inlineStr">
        <is>
          <t>Viceland Marketplace Sold Campaigns</t>
        </is>
      </c>
      <c r="E223" s="316" t="inlineStr">
        <is>
          <t>Viceland</t>
        </is>
      </c>
      <c r="F223" s="317" t="n">
        <v>43556</v>
      </c>
      <c r="G223" s="317" t="n">
        <v>43585</v>
      </c>
      <c r="H223" s="316" t="n">
        <v>0</v>
      </c>
      <c r="I223" s="316" t="n">
        <v>0</v>
      </c>
      <c r="J223" s="316" t="n">
        <v>1.13</v>
      </c>
      <c r="K223" s="316">
        <f>ROUND(I223*(J223/1000),2)</f>
        <v/>
      </c>
    </row>
    <row r="224">
      <c r="B224" s="101" t="n"/>
      <c r="C224" s="98" t="n"/>
      <c r="F224" s="318" t="n"/>
      <c r="G224" s="288" t="n"/>
      <c r="H224" s="64" t="n"/>
      <c r="I224" s="319" t="n"/>
      <c r="J224" s="320" t="n"/>
      <c r="K224" s="320" t="n"/>
      <c r="L224" s="64" t="n"/>
      <c r="N224" s="64" t="n"/>
    </row>
    <row r="225">
      <c r="B225" s="101" t="n"/>
      <c r="C225" s="98" t="n"/>
      <c r="F225" s="50" t="n"/>
      <c r="G225" s="50" t="n"/>
      <c r="H225" s="50" t="n"/>
      <c r="I225" s="321" t="n"/>
      <c r="J225" s="322" t="n"/>
      <c r="K225" s="322" t="n"/>
      <c r="L225" s="64" t="n"/>
      <c r="N225" s="64" t="n"/>
    </row>
    <row r="226">
      <c r="B226" s="101" t="n"/>
      <c r="C226" s="98" t="n"/>
      <c r="D226" s="64" t="n"/>
      <c r="F226" s="318" t="n"/>
      <c r="G226" s="288" t="n"/>
      <c r="H226" s="64" t="n"/>
      <c r="I226" s="7" t="n"/>
      <c r="J226" s="64" t="n"/>
      <c r="K226" s="319" t="n"/>
      <c r="L226" s="64" t="n"/>
      <c r="N226" s="64" t="n"/>
    </row>
    <row r="227">
      <c r="B227" s="101" t="n"/>
      <c r="C227" s="98" t="n"/>
      <c r="F227" s="318" t="n"/>
      <c r="G227" s="63" t="inlineStr">
        <is>
          <t>Sub-totals by Network:</t>
        </is>
      </c>
      <c r="H227" s="61" t="inlineStr">
        <is>
          <t>A&amp;E</t>
        </is>
      </c>
      <c r="I227" s="64">
        <f>SUMIF(E28:E225,H227,I28:I225)</f>
        <v/>
      </c>
      <c r="J227" s="319" t="n"/>
      <c r="K227" s="323">
        <f>SUMIF(E28:E225,H227,K28:K225)</f>
        <v/>
      </c>
      <c r="L227" s="64" t="n"/>
      <c r="N227" s="64" t="n"/>
    </row>
    <row r="228">
      <c r="B228" s="101" t="n"/>
      <c r="C228" s="98" t="n"/>
      <c r="D228" s="64" t="n"/>
      <c r="F228" s="318" t="n"/>
      <c r="G228" s="64" t="n"/>
      <c r="H228" s="61" t="inlineStr">
        <is>
          <t>Lifetime</t>
        </is>
      </c>
      <c r="I228" s="64">
        <f>SUMIF(E28:E225,H228,I28:I225)</f>
        <v/>
      </c>
      <c r="J228" s="319" t="n"/>
      <c r="K228" s="323">
        <f>SUMIF(E28:E225,H228,K28:K225)</f>
        <v/>
      </c>
      <c r="L228" s="64" t="n"/>
      <c r="N228" s="64" t="n"/>
    </row>
    <row r="229">
      <c r="B229" s="101" t="n"/>
      <c r="C229" s="98" t="n"/>
      <c r="F229" s="318" t="n"/>
      <c r="G229" s="64" t="n"/>
      <c r="H229" s="61" t="inlineStr">
        <is>
          <t>History</t>
        </is>
      </c>
      <c r="I229" s="64">
        <f>SUMIF(E28:E225,H229,I28:I225)</f>
        <v/>
      </c>
      <c r="J229" s="319" t="n"/>
      <c r="K229" s="323">
        <f>SUMIF(E28:E225,H229,K28:K225)</f>
        <v/>
      </c>
      <c r="L229" s="64" t="n"/>
      <c r="N229" s="64" t="n"/>
    </row>
    <row r="230">
      <c r="B230" s="101" t="n"/>
      <c r="C230" s="98" t="n"/>
      <c r="F230" s="318" t="n"/>
      <c r="G230" s="64" t="n"/>
      <c r="H230" s="61" t="inlineStr">
        <is>
          <t>LMN</t>
        </is>
      </c>
      <c r="I230" s="64">
        <f>SUMIF(E28:E225,H230,I28:I225)</f>
        <v/>
      </c>
      <c r="J230" s="319" t="n"/>
      <c r="K230" s="323">
        <f>SUMIF(E28:E225,H230,K28:K225)</f>
        <v/>
      </c>
      <c r="L230" s="64" t="n"/>
      <c r="N230" s="64" t="n"/>
    </row>
    <row r="231">
      <c r="B231" s="101" t="n"/>
      <c r="C231" s="98" t="n"/>
      <c r="F231" s="318" t="n"/>
      <c r="G231" s="64" t="n"/>
      <c r="H231" s="61" t="inlineStr">
        <is>
          <t>FYI</t>
        </is>
      </c>
      <c r="I231" s="64">
        <f>SUMIF(E28:E225,H231,I28:I225)</f>
        <v/>
      </c>
      <c r="J231" s="319" t="n"/>
      <c r="K231" s="323">
        <f>SUMIF(E28:E225,H231,K28:K225)</f>
        <v/>
      </c>
      <c r="L231" s="64" t="n"/>
      <c r="N231" s="64" t="n"/>
    </row>
    <row r="232">
      <c r="B232" s="101" t="n"/>
      <c r="C232" s="98" t="n"/>
      <c r="F232" s="318" t="n"/>
      <c r="G232" s="64" t="n"/>
      <c r="H232" s="61" t="inlineStr">
        <is>
          <t>Viceland</t>
        </is>
      </c>
      <c r="I232" s="64">
        <f>SUMIF(E28:E225,H232,I28:I225)</f>
        <v/>
      </c>
      <c r="J232" s="319" t="n"/>
      <c r="K232" s="323">
        <f>SUMIF(E28:E225,H232,K28:K225)</f>
        <v/>
      </c>
      <c r="L232" s="64" t="n"/>
      <c r="N232" s="64" t="n"/>
    </row>
    <row r="233">
      <c r="B233" s="101" t="n"/>
      <c r="C233" s="98" t="n"/>
      <c r="F233" s="50" t="n"/>
      <c r="G233" s="50" t="n"/>
      <c r="H233" s="51" t="n"/>
      <c r="I233" s="50" t="n"/>
      <c r="J233" s="321" t="n"/>
      <c r="K233" s="322" t="n"/>
      <c r="L233" s="64" t="n"/>
      <c r="N233" s="64" t="n"/>
    </row>
    <row r="234">
      <c r="B234" s="101" t="n"/>
      <c r="C234" s="98" t="n"/>
      <c r="F234" s="318" t="n"/>
      <c r="G234" s="64" t="n"/>
      <c r="H234" s="7" t="n"/>
      <c r="I234" s="64" t="n"/>
      <c r="J234" s="319" t="n"/>
      <c r="K234" s="320" t="n"/>
      <c r="L234" s="64" t="n"/>
      <c r="N234" s="64" t="n"/>
    </row>
    <row r="235">
      <c r="B235" s="101" t="n"/>
      <c r="C235" s="98" t="n"/>
      <c r="F235" s="318" t="n"/>
      <c r="G235" s="63" t="inlineStr">
        <is>
          <t>Total:</t>
        </is>
      </c>
      <c r="H235" s="64" t="n"/>
      <c r="I235" s="64">
        <f>SUM(I28:I225)</f>
        <v/>
      </c>
      <c r="K235" s="324">
        <f>SUM(K28:K225)</f>
        <v/>
      </c>
      <c r="L235" s="64" t="n"/>
      <c r="N235" s="64" t="n"/>
    </row>
    <row r="236">
      <c r="L236" s="64" t="n"/>
      <c r="N236" s="64" t="n"/>
    </row>
    <row r="237">
      <c r="B237" s="77" t="inlineStr">
        <is>
          <t xml:space="preserve">Invoice Comments:
</t>
        </is>
      </c>
      <c r="C237" s="69" t="n"/>
      <c r="D237" s="82" t="n"/>
      <c r="E237" s="69" t="n"/>
      <c r="F237" s="69" t="n"/>
      <c r="G237" s="69" t="n"/>
      <c r="H237" s="69" t="n"/>
      <c r="I237" s="69" t="n"/>
      <c r="J237" s="69" t="n"/>
      <c r="K237" s="70" t="n"/>
      <c r="L237" s="64" t="n"/>
      <c r="N237" s="64" t="n"/>
    </row>
    <row r="238">
      <c r="B238" s="71" t="n"/>
      <c r="C238" s="72" t="n"/>
      <c r="D238" s="72" t="n"/>
      <c r="E238" s="72" t="n"/>
      <c r="F238" s="72" t="n"/>
      <c r="G238" s="72" t="n"/>
      <c r="H238" s="72" t="n"/>
      <c r="I238" s="72" t="n"/>
      <c r="J238" s="72" t="n"/>
      <c r="K238" s="73" t="n"/>
      <c r="L238" s="64" t="n"/>
      <c r="N238" s="64" t="n"/>
    </row>
    <row r="239">
      <c r="B239" s="35" t="n"/>
      <c r="C239" s="35" t="n"/>
      <c r="D239" s="35" t="n"/>
      <c r="E239" s="35" t="n"/>
      <c r="F239" s="35" t="n"/>
      <c r="G239" s="35" t="n"/>
      <c r="H239" s="35" t="n"/>
      <c r="I239" s="35" t="n"/>
      <c r="J239" s="35" t="n"/>
      <c r="K239" s="35" t="n"/>
      <c r="L239" s="64" t="n"/>
      <c r="N239" s="64" t="n"/>
    </row>
    <row r="240">
      <c r="B240" s="7" t="n"/>
      <c r="C240" s="7" t="n"/>
      <c r="D240" s="7" t="n"/>
      <c r="E240" s="7" t="n"/>
      <c r="F240" s="7" t="n"/>
      <c r="G240" s="7" t="n"/>
      <c r="H240" s="7" t="n"/>
      <c r="I240" s="7" t="n"/>
      <c r="J240" s="7" t="n"/>
      <c r="K240" s="7" t="n"/>
      <c r="L240" s="64" t="n"/>
      <c r="N240" s="64" t="n"/>
    </row>
    <row r="241">
      <c r="B241" s="7" t="n"/>
      <c r="C241" s="7" t="n"/>
      <c r="D241" s="7" t="n"/>
      <c r="E241" s="7" t="n"/>
      <c r="F241" s="7" t="n"/>
      <c r="G241" s="7" t="n"/>
      <c r="H241" s="7" t="n"/>
      <c r="I241" s="7" t="n"/>
      <c r="J241" s="61" t="inlineStr">
        <is>
          <t>A&amp;E</t>
        </is>
      </c>
      <c r="K241" s="324">
        <f>SUMIF(E28:E225,J241,K28:K225)</f>
        <v/>
      </c>
      <c r="L241" s="64" t="n"/>
      <c r="N241" s="64" t="n"/>
    </row>
    <row r="242">
      <c r="J242" s="61" t="inlineStr">
        <is>
          <t>Lifetime</t>
        </is>
      </c>
      <c r="K242" s="324">
        <f>SUMIF(E28:E225,J242,K28:K225)</f>
        <v/>
      </c>
      <c r="L242" s="64" t="n"/>
      <c r="M242" s="324" t="n"/>
      <c r="N242" s="64" t="n"/>
    </row>
    <row r="243">
      <c r="B243" s="26" t="inlineStr">
        <is>
          <t>Please detach this portion and return with your remittance to:</t>
        </is>
      </c>
      <c r="J243" s="61" t="inlineStr">
        <is>
          <t>History</t>
        </is>
      </c>
      <c r="K243" s="324">
        <f>SUMIF(E28:E225,J243,K28:K225)</f>
        <v/>
      </c>
      <c r="L243" s="64" t="n"/>
      <c r="N243" s="64" t="n"/>
    </row>
    <row r="244">
      <c r="B244" s="26" t="n"/>
      <c r="J244" s="61" t="inlineStr">
        <is>
          <t>LMN</t>
        </is>
      </c>
      <c r="K244" s="324">
        <f>SUMIF(E28:E225,J244,K28:K225)</f>
        <v/>
      </c>
      <c r="L244" s="64" t="n"/>
      <c r="N244" s="64" t="n"/>
    </row>
    <row r="245">
      <c r="B245" s="26" t="n"/>
      <c r="J245" s="61" t="inlineStr">
        <is>
          <t>FYI</t>
        </is>
      </c>
      <c r="K245" s="324">
        <f>SUMIF(E28:E225,J245,K28:K225)</f>
        <v/>
      </c>
      <c r="L245" s="64" t="n"/>
      <c r="N245" s="64" t="n"/>
    </row>
    <row r="246">
      <c r="J246" s="61" t="inlineStr">
        <is>
          <t>Viceland</t>
        </is>
      </c>
      <c r="K246" s="324">
        <f>SUMIF(E28:E225,J246,K28:K225)</f>
        <v/>
      </c>
      <c r="L246" s="64" t="n"/>
      <c r="N246" s="64" t="n"/>
    </row>
    <row r="247">
      <c r="J247" s="61" t="n"/>
      <c r="K247" s="325" t="n"/>
      <c r="L247" s="64" t="n"/>
      <c r="N247" s="64" t="n"/>
    </row>
    <row r="248">
      <c r="C248" s="32" t="inlineStr">
        <is>
          <t>Canoe Ventures, LLC</t>
        </is>
      </c>
      <c r="D248" s="74" t="n"/>
      <c r="E248" s="30" t="inlineStr">
        <is>
          <t>Invoice Date:</t>
        </is>
      </c>
      <c r="F248" s="28">
        <f>K1</f>
        <v/>
      </c>
      <c r="J248" s="61" t="n"/>
      <c r="L248" s="64" t="n"/>
      <c r="N248" s="64" t="n"/>
    </row>
    <row r="249">
      <c r="C249" s="25" t="inlineStr">
        <is>
          <t>Attention: Accounting Department</t>
        </is>
      </c>
      <c r="D249" s="75" t="n"/>
      <c r="E249" s="61" t="inlineStr">
        <is>
          <t>Invoice Number:</t>
        </is>
      </c>
      <c r="F249" s="29">
        <f>K2</f>
        <v/>
      </c>
      <c r="J249" s="61" t="n"/>
      <c r="L249" s="64" t="n"/>
      <c r="N249" s="64" t="n"/>
    </row>
    <row r="250">
      <c r="C250" s="33" t="inlineStr">
        <is>
          <t>200 Union Boulevard, Suite 201</t>
        </is>
      </c>
      <c r="D250" s="75" t="n"/>
      <c r="E250" s="61" t="inlineStr">
        <is>
          <t>Programmer:</t>
        </is>
      </c>
      <c r="F250" s="29">
        <f>D12</f>
        <v/>
      </c>
      <c r="J250" s="61" t="n"/>
      <c r="L250" s="64" t="n"/>
      <c r="N250" s="64" t="n"/>
    </row>
    <row r="251">
      <c r="C251" s="34" t="inlineStr">
        <is>
          <t>Lakewood, CO  80228</t>
        </is>
      </c>
      <c r="D251" s="76" t="n"/>
      <c r="E251" s="61" t="n"/>
      <c r="F251" s="29" t="n"/>
      <c r="J251" s="27" t="inlineStr">
        <is>
          <t>Amount Due:</t>
        </is>
      </c>
      <c r="K251" s="326">
        <f>SUM(K28:K225)</f>
        <v/>
      </c>
      <c r="L251" s="64" t="n"/>
      <c r="N251" s="64" t="n"/>
    </row>
    <row r="252">
      <c r="C252" s="19" t="n"/>
      <c r="D252" s="19" t="n"/>
      <c r="E252" s="18" t="n"/>
      <c r="F252" s="18" t="n"/>
      <c r="G252" s="18" t="n"/>
      <c r="L252" s="64" t="n"/>
      <c r="N252" s="64" t="n"/>
    </row>
    <row r="253">
      <c r="C253" s="19" t="n"/>
      <c r="D253" s="19" t="n"/>
      <c r="E253" s="18" t="n"/>
      <c r="F253" s="18" t="n"/>
      <c r="G253" s="18" t="n"/>
      <c r="L253" s="64" t="n"/>
      <c r="N253" s="64" t="n"/>
    </row>
    <row r="254">
      <c r="C254" s="19" t="n"/>
      <c r="D254" s="19" t="n"/>
      <c r="E254" s="18" t="n"/>
      <c r="F254" s="18" t="n"/>
      <c r="G254" s="18" t="n"/>
      <c r="L254" s="64" t="n"/>
      <c r="N254" s="64" t="n"/>
    </row>
    <row r="255">
      <c r="C255" s="19" t="n"/>
      <c r="D255" s="19" t="n"/>
      <c r="E255" s="18" t="n"/>
      <c r="F255" s="18" t="n"/>
      <c r="G255" s="18" t="n"/>
      <c r="L255" s="64" t="n"/>
      <c r="N255" s="64" t="n"/>
    </row>
    <row r="256">
      <c r="C256" s="19" t="n"/>
      <c r="D256" s="19" t="n"/>
      <c r="E256" s="18" t="n"/>
      <c r="F256" s="18" t="n"/>
      <c r="G256" s="18" t="n"/>
      <c r="L256" s="64" t="n"/>
      <c r="N256" s="64" t="n"/>
    </row>
    <row r="257">
      <c r="C257" s="19" t="n"/>
      <c r="D257" s="19" t="n"/>
      <c r="E257" s="18" t="n"/>
      <c r="F257" s="18" t="n"/>
      <c r="G257" s="18" t="n"/>
      <c r="L257" s="64" t="n"/>
      <c r="N257" s="64" t="n"/>
    </row>
    <row r="258">
      <c r="C258" s="19" t="n"/>
      <c r="D258" s="19" t="n"/>
      <c r="E258" s="18" t="n"/>
      <c r="F258" s="18" t="n"/>
      <c r="G258" s="18" t="n"/>
      <c r="L258" s="64" t="n"/>
      <c r="N258" s="64" t="n"/>
    </row>
    <row r="259">
      <c r="C259" s="19" t="n"/>
      <c r="D259" s="19" t="n"/>
      <c r="E259" s="18" t="n"/>
      <c r="F259" s="18" t="n"/>
      <c r="G259" s="18" t="n"/>
      <c r="L259" s="64" t="n"/>
      <c r="N259" s="64" t="n"/>
    </row>
    <row r="260">
      <c r="C260" s="19" t="n"/>
      <c r="D260" s="19" t="n"/>
      <c r="E260" s="18" t="n"/>
      <c r="F260" s="18" t="n"/>
      <c r="G260" s="18" t="n"/>
      <c r="M260" s="64" t="n"/>
      <c r="O260" s="64" t="n"/>
    </row>
    <row r="261">
      <c r="C261" s="19" t="n"/>
      <c r="D261" s="19" t="n"/>
      <c r="E261" s="18" t="n"/>
      <c r="F261" s="18" t="n"/>
      <c r="G261" s="18" t="n"/>
      <c r="M261" s="64" t="n"/>
      <c r="O261" s="64" t="n"/>
    </row>
    <row r="262">
      <c r="C262" s="19" t="n"/>
      <c r="D262" s="19" t="n"/>
      <c r="E262" s="18" t="n"/>
      <c r="F262" s="18" t="n"/>
      <c r="G262" s="18" t="n"/>
      <c r="M262" s="64" t="n"/>
      <c r="O262" s="64" t="n"/>
    </row>
    <row r="263">
      <c r="C263" s="19" t="n"/>
      <c r="D263" s="19" t="n"/>
      <c r="E263" s="18" t="n"/>
      <c r="F263" s="18" t="n"/>
      <c r="G263" s="18" t="n"/>
      <c r="M263" s="64" t="n"/>
      <c r="O263" s="64" t="n"/>
    </row>
    <row r="264">
      <c r="C264" s="19" t="n"/>
      <c r="D264" s="19" t="n"/>
      <c r="E264" s="18" t="n"/>
      <c r="F264" s="18" t="n"/>
      <c r="G264" s="18" t="n"/>
      <c r="M264" s="64" t="n"/>
      <c r="O264" s="64" t="n"/>
    </row>
    <row r="265">
      <c r="C265" s="19" t="n"/>
      <c r="D265" s="19" t="n"/>
      <c r="E265" s="18" t="n"/>
      <c r="F265" s="18" t="n"/>
      <c r="G265" s="18" t="n"/>
      <c r="M265" s="64" t="n"/>
      <c r="O265" s="64" t="n"/>
    </row>
    <row r="266">
      <c r="M266" s="64" t="n"/>
      <c r="O266" s="64" t="n"/>
    </row>
    <row r="267">
      <c r="M267" s="64" t="n"/>
      <c r="O267" s="64" t="n"/>
    </row>
    <row r="268">
      <c r="M268" s="64" t="n"/>
      <c r="O268" s="64" t="n"/>
    </row>
    <row r="269">
      <c r="M269" s="64" t="n"/>
      <c r="O269" s="64" t="n"/>
    </row>
    <row r="270">
      <c r="M270" s="64" t="n"/>
      <c r="O270" s="64" t="n"/>
    </row>
    <row r="271">
      <c r="M271" s="64" t="n"/>
      <c r="O271" s="64" t="n"/>
    </row>
    <row r="272">
      <c r="M272" s="64" t="n"/>
      <c r="O272" s="64" t="n"/>
    </row>
    <row r="273">
      <c r="M273" s="64" t="n"/>
      <c r="O273" s="64" t="n"/>
    </row>
    <row r="274">
      <c r="M274" s="64" t="n"/>
      <c r="O274" s="64" t="n"/>
    </row>
    <row r="275">
      <c r="M275" s="64" t="n"/>
      <c r="O275" s="64" t="n"/>
    </row>
    <row r="276">
      <c r="M276" s="64" t="n"/>
      <c r="O276" s="64" t="n"/>
    </row>
    <row r="277">
      <c r="M277" s="64" t="n"/>
      <c r="O277" s="64" t="n"/>
    </row>
    <row r="278">
      <c r="M278" s="64" t="n"/>
      <c r="O278" s="64" t="n"/>
    </row>
    <row r="279">
      <c r="M279" s="64" t="n"/>
      <c r="O279" s="64" t="n"/>
    </row>
    <row r="280">
      <c r="M280" s="64" t="n"/>
      <c r="O280" s="64" t="n"/>
    </row>
    <row r="281">
      <c r="M281" s="64" t="n"/>
      <c r="O281" s="64" t="n"/>
    </row>
    <row r="282">
      <c r="M282" s="64" t="n"/>
      <c r="O282" s="64" t="n"/>
    </row>
    <row r="283">
      <c r="M283" s="64" t="n"/>
      <c r="O283" s="64" t="n"/>
    </row>
    <row r="284">
      <c r="M284" s="64" t="n"/>
      <c r="O284" s="64" t="n"/>
    </row>
    <row r="285">
      <c r="M285" s="64" t="n"/>
      <c r="O285" s="64" t="n"/>
    </row>
    <row r="286">
      <c r="M286" s="64" t="n"/>
      <c r="O286" s="64" t="n"/>
    </row>
    <row r="287">
      <c r="M287" s="64" t="n"/>
      <c r="O287" s="64" t="n"/>
    </row>
    <row r="288">
      <c r="M288" s="64" t="n"/>
      <c r="O288" s="64" t="n"/>
    </row>
    <row r="289">
      <c r="M289" s="64" t="n"/>
      <c r="O289" s="64" t="n"/>
    </row>
    <row r="290">
      <c r="M290" s="64" t="n"/>
      <c r="O290" s="64" t="n"/>
    </row>
    <row r="291">
      <c r="M291" s="64" t="n"/>
      <c r="O291" s="64" t="n"/>
    </row>
    <row r="292">
      <c r="M292" s="64" t="n"/>
      <c r="O292" s="64" t="n"/>
    </row>
    <row r="293">
      <c r="M293" s="64" t="n"/>
      <c r="O293" s="64" t="n"/>
    </row>
    <row r="294">
      <c r="M294" s="64" t="n"/>
      <c r="O294" s="64" t="n"/>
    </row>
    <row r="295">
      <c r="M295" s="64" t="n"/>
      <c r="O295" s="64" t="n"/>
    </row>
    <row r="296">
      <c r="M296" s="64" t="n"/>
      <c r="O296" s="64" t="n"/>
    </row>
    <row r="297">
      <c r="M297" s="64" t="n"/>
      <c r="O297" s="64" t="n"/>
    </row>
    <row r="298">
      <c r="M298" s="64" t="n"/>
      <c r="O298" s="64" t="n"/>
    </row>
    <row r="299">
      <c r="M299" s="64" t="n"/>
      <c r="O299" s="64" t="n"/>
    </row>
    <row r="300">
      <c r="M300" s="64" t="n"/>
      <c r="O300" s="64" t="n"/>
    </row>
    <row r="301">
      <c r="M301" s="64" t="n"/>
      <c r="O301" s="64" t="n"/>
    </row>
    <row r="302">
      <c r="M302" s="64" t="n"/>
      <c r="O302" s="64" t="n"/>
    </row>
    <row r="303">
      <c r="M303" s="64" t="n"/>
      <c r="O303" s="64" t="n"/>
    </row>
    <row r="304">
      <c r="M304" s="64" t="n"/>
      <c r="O304" s="64" t="n"/>
    </row>
    <row r="305">
      <c r="M305" s="64" t="n"/>
      <c r="O305" s="64" t="n"/>
    </row>
    <row r="306">
      <c r="M306" s="64" t="n"/>
      <c r="O306" s="64" t="n"/>
    </row>
    <row r="307">
      <c r="M307" s="64" t="n"/>
      <c r="O307" s="64" t="n"/>
    </row>
    <row r="308">
      <c r="M308" s="64" t="n"/>
      <c r="O308" s="64" t="n"/>
    </row>
    <row r="309">
      <c r="M309" s="64" t="n"/>
      <c r="O309" s="64" t="n"/>
    </row>
    <row r="310">
      <c r="M310" s="64" t="n"/>
      <c r="O310" s="64" t="n"/>
    </row>
    <row r="311">
      <c r="M311" s="64" t="n"/>
      <c r="O311" s="64" t="n"/>
    </row>
    <row r="312">
      <c r="M312" s="64" t="n"/>
      <c r="O312" s="64" t="n"/>
    </row>
    <row r="313">
      <c r="M313" s="64" t="n"/>
      <c r="O313" s="64" t="n"/>
    </row>
    <row r="314">
      <c r="M314" s="64" t="n"/>
      <c r="O314" s="64" t="n"/>
    </row>
    <row r="315">
      <c r="M315" s="64" t="n"/>
      <c r="O315" s="64" t="n"/>
    </row>
    <row r="316">
      <c r="M316" s="64" t="n"/>
      <c r="O316" s="64" t="n"/>
    </row>
    <row r="317">
      <c r="M317" s="64" t="n"/>
      <c r="O317" s="64" t="n"/>
    </row>
    <row r="318">
      <c r="L318" s="64" t="n"/>
      <c r="N318" s="64" t="n"/>
    </row>
    <row r="319">
      <c r="M319" s="64" t="n"/>
      <c r="O319" s="64" t="n"/>
    </row>
    <row r="320">
      <c r="M320" s="61" t="n"/>
      <c r="N320" s="64" t="n"/>
      <c r="O320" s="64" t="n"/>
    </row>
    <row r="321">
      <c r="M321" s="61" t="n"/>
      <c r="N321" s="64" t="n"/>
      <c r="O321" s="64" t="n"/>
    </row>
    <row r="322">
      <c r="M322" s="61" t="n"/>
      <c r="N322" s="64" t="n"/>
      <c r="O322" s="64" t="n"/>
    </row>
    <row r="323">
      <c r="M323" s="61" t="n"/>
      <c r="N323" s="64" t="n"/>
      <c r="O323" s="64" t="n"/>
    </row>
    <row r="324">
      <c r="M324" s="61" t="n"/>
      <c r="N324" s="64" t="n"/>
      <c r="O324" s="64" t="n"/>
    </row>
    <row r="325">
      <c r="M325" s="61" t="n"/>
      <c r="N325" s="64" t="n"/>
      <c r="O325" s="64" t="n"/>
    </row>
    <row r="326">
      <c r="L326" s="320" t="n"/>
    </row>
    <row r="327">
      <c r="O327" s="64" t="n"/>
    </row>
    <row r="328"/>
    <row r="329"/>
    <row r="330"/>
    <row r="331"/>
    <row r="332"/>
    <row r="333"/>
    <row r="334"/>
    <row r="335"/>
    <row r="336"/>
    <row r="337"/>
    <row r="338"/>
    <row r="339">
      <c r="L339" s="7" t="n"/>
      <c r="M339" s="7" t="n"/>
      <c r="R339" s="64" t="n"/>
    </row>
    <row r="340">
      <c r="L340" s="7" t="n"/>
      <c r="M340" s="7" t="n"/>
    </row>
    <row r="341">
      <c r="L341" s="7" t="n"/>
      <c r="M341" s="7" t="n"/>
    </row>
  </sheetData>
  <mergeCells count="10">
    <mergeCell ref="G13:K13"/>
    <mergeCell ref="G15:K15"/>
    <mergeCell ref="G5:K5"/>
    <mergeCell ref="G6:K6"/>
    <mergeCell ref="G7:K7"/>
    <mergeCell ref="G4:K4"/>
    <mergeCell ref="G11:K11"/>
    <mergeCell ref="G9:K9"/>
    <mergeCell ref="G8:K8"/>
    <mergeCell ref="G12:K12"/>
  </mergeCells>
  <hyperlinks>
    <hyperlink ref="B9" r:id="rId31"/>
    <hyperlink ref="D16" r:id="rId32"/>
    <hyperlink ref="B9" r:id="rId31"/>
    <hyperlink ref="D16" r:id="rId32"/>
    <hyperlink ref="B9" r:id="rId31"/>
    <hyperlink ref="D16" r:id="rId32"/>
    <hyperlink ref="B9" r:id="rId31"/>
    <hyperlink ref="D16" r:id="rId32"/>
    <hyperlink ref="B9" r:id="rId31"/>
    <hyperlink ref="D16" r:id="rId32"/>
    <hyperlink ref="B9" r:id="rId31"/>
    <hyperlink ref="D16" r:id="rId32"/>
    <hyperlink ref="B9" r:id="rId31"/>
    <hyperlink ref="D16" r:id="rId32"/>
    <hyperlink ref="B9" r:id="rId31"/>
    <hyperlink ref="D16" r:id="rId32"/>
    <hyperlink ref="B9" r:id="rId31"/>
    <hyperlink ref="D16" r:id="rId32"/>
    <hyperlink ref="B9" r:id="rId31"/>
    <hyperlink ref="D16" r:id="rId32"/>
    <hyperlink ref="B9" r:id="rId31"/>
    <hyperlink ref="D16" r:id="rId32"/>
    <hyperlink ref="B9" r:id="rId31"/>
    <hyperlink ref="D16" r:id="rId32"/>
    <hyperlink ref="B9" r:id="rId31"/>
    <hyperlink ref="D16" r:id="rId32"/>
    <hyperlink ref="B9" r:id="rId31"/>
    <hyperlink ref="D16" r:id="rId32"/>
    <hyperlink ref="B9" r:id="rId31"/>
    <hyperlink ref="D16" r:id="rId32"/>
    <hyperlink ref="B9" r:id="rId31"/>
    <hyperlink ref="D16" r:id="rId32"/>
  </hyperlinks>
  <printOptions horizontalCentered="1"/>
  <pageMargins bottom="0.6" footer="0.2" header="0.2" left="0.5" right="0.5" top="0.5"/>
  <pageSetup fitToHeight="0" orientation="landscape" scale="54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33"/>
</worksheet>
</file>

<file path=xl/worksheets/sheet10.xml><?xml version="1.0" encoding="utf-8"?>
<worksheet xmlns:r="http://schemas.openxmlformats.org/officeDocument/2006/relationships" xmlns="http://schemas.openxmlformats.org/spreadsheetml/2006/main">
  <sheetPr codeName="Sheet8">
    <outlinePr summaryBelow="1" summaryRight="1"/>
    <pageSetUpPr fitToPage="1"/>
  </sheetPr>
  <dimension ref="A1:O47"/>
  <sheetViews>
    <sheetView showGridLines="0" topLeftCell="A22" workbookViewId="0" zoomScale="115" zoomScaleNormal="115" zoomScalePageLayoutView="90">
      <selection activeCell="G50" sqref="G50"/>
    </sheetView>
  </sheetViews>
  <sheetFormatPr baseColWidth="8" defaultColWidth="8.7109375" defaultRowHeight="15.75" outlineLevelCol="0"/>
  <cols>
    <col customWidth="1" max="1" min="1" style="7" width="1.42578125"/>
    <col customWidth="1" max="2" min="2" style="7" width="10.140625"/>
    <col customWidth="1" max="3" min="3" style="7" width="16.28515625"/>
    <col customWidth="1" max="4" min="4" style="7" width="50.7109375"/>
    <col customWidth="1" max="5" min="5" style="7" width="20.7109375"/>
    <col bestFit="1" customWidth="1" max="6" min="6" style="7" width="15.42578125"/>
    <col bestFit="1" customWidth="1" max="7" min="7" style="7" width="14"/>
    <col customWidth="1" max="8" min="8" style="7" width="25.7109375"/>
    <col customWidth="1" max="9" min="9" style="7" width="13"/>
    <col customWidth="1" max="10" min="10" style="7" width="13.7109375"/>
    <col customWidth="1" max="11" min="11" style="7" width="12.7109375"/>
    <col bestFit="1" customWidth="1" max="12" min="12" style="7" width="14"/>
    <col bestFit="1" customWidth="1" max="13" min="13" style="7" width="12.7109375"/>
    <col customWidth="1" max="14" min="14" style="7" width="12.28515625"/>
    <col customWidth="1" max="15" min="15" style="7" width="16"/>
    <col customWidth="1" max="16" min="16" style="7" width="4.7109375"/>
    <col customWidth="1" max="16384" min="17" style="7" width="8.7109375"/>
  </cols>
  <sheetData>
    <row r="1">
      <c r="B1" s="131" t="n"/>
      <c r="C1" s="131" t="n"/>
      <c r="D1" s="131" t="n"/>
      <c r="E1" s="131" t="n"/>
      <c r="F1" s="131" t="n"/>
      <c r="G1" s="131" t="n"/>
      <c r="H1" s="293" t="n"/>
      <c r="I1" s="293" t="n"/>
      <c r="K1" s="63" t="inlineStr">
        <is>
          <t>06/03/2019</t>
        </is>
      </c>
      <c r="L1" s="137" t="n"/>
    </row>
    <row r="2">
      <c r="B2" s="131" t="n"/>
      <c r="C2" s="131" t="n"/>
      <c r="D2" s="131" t="n"/>
      <c r="E2" s="131" t="n"/>
      <c r="F2" s="131" t="n"/>
      <c r="G2" s="131" t="n"/>
      <c r="H2" s="131" t="n"/>
      <c r="I2" s="131" t="n"/>
      <c r="K2" s="63" t="n">
        <v>8478</v>
      </c>
      <c r="L2" s="157" t="n"/>
    </row>
    <row r="3">
      <c r="B3" s="131" t="n"/>
      <c r="C3" s="131" t="n"/>
      <c r="D3" s="131" t="n"/>
      <c r="E3" s="131" t="n"/>
      <c r="F3" s="131" t="n"/>
      <c r="G3" s="131" t="n"/>
      <c r="H3" s="295" t="n"/>
      <c r="I3" s="295" t="n"/>
      <c r="J3" s="295" t="n"/>
      <c r="K3" s="295" t="n"/>
      <c r="L3" s="295" t="n"/>
    </row>
    <row r="4">
      <c r="B4" s="131" t="n"/>
      <c r="C4" s="131" t="n"/>
      <c r="D4" s="131" t="n"/>
      <c r="E4" s="131" t="n"/>
      <c r="F4" s="131" t="n"/>
      <c r="G4" s="131" t="n"/>
      <c r="H4" s="268" t="inlineStr">
        <is>
          <t>INVOICE</t>
        </is>
      </c>
      <c r="I4" s="304" t="n"/>
      <c r="J4" s="304" t="n"/>
      <c r="K4" s="304" t="n"/>
      <c r="L4" s="304" t="n"/>
    </row>
    <row r="5">
      <c r="C5" s="135" t="n"/>
      <c r="D5" s="135" t="n"/>
      <c r="E5" s="135" t="n"/>
      <c r="F5" s="131" t="n"/>
      <c r="G5" s="131" t="n"/>
      <c r="H5" s="274" t="inlineStr">
        <is>
          <t>PLEASE REMIT TO:</t>
        </is>
      </c>
      <c r="I5" s="305" t="n"/>
      <c r="J5" s="305" t="n"/>
      <c r="K5" s="305" t="n"/>
      <c r="L5" s="305" t="n"/>
    </row>
    <row r="6">
      <c r="B6" s="134" t="inlineStr">
        <is>
          <t>Canoe Ventures, LLC</t>
        </is>
      </c>
      <c r="C6" s="131" t="n"/>
      <c r="D6" s="131" t="n"/>
      <c r="E6" s="131" t="n"/>
      <c r="F6" s="131" t="n"/>
      <c r="G6" s="131" t="n"/>
      <c r="H6" s="277" t="inlineStr">
        <is>
          <t>Canoe Ventures, LLC</t>
        </is>
      </c>
    </row>
    <row r="7">
      <c r="B7" s="133" t="inlineStr">
        <is>
          <t>200 Union Boulevard, Suite 201</t>
        </is>
      </c>
      <c r="C7" s="131" t="n"/>
      <c r="D7" s="131" t="n"/>
      <c r="E7" s="131" t="n"/>
      <c r="F7" s="131" t="n"/>
      <c r="G7" s="131" t="n"/>
      <c r="H7" s="281" t="inlineStr">
        <is>
          <t>Attention: Accounting Department</t>
        </is>
      </c>
    </row>
    <row r="8">
      <c r="B8" s="133" t="inlineStr">
        <is>
          <t>Lakewood, CO  80228</t>
        </is>
      </c>
      <c r="C8" s="131" t="n"/>
      <c r="D8" s="295" t="n"/>
      <c r="E8" s="295" t="n"/>
      <c r="F8" s="295" t="n"/>
      <c r="G8" s="295" t="n"/>
      <c r="H8" s="277" t="inlineStr">
        <is>
          <t>200 Union Boulevard, Suite 201</t>
        </is>
      </c>
    </row>
    <row r="9">
      <c r="B9" s="2" t="inlineStr">
        <is>
          <t>303-224-3000</t>
        </is>
      </c>
      <c r="C9" s="295" t="n"/>
      <c r="D9" s="131" t="n"/>
      <c r="E9" s="131" t="n"/>
      <c r="F9" s="131" t="n"/>
      <c r="G9" s="131" t="n"/>
      <c r="H9" s="277" t="inlineStr">
        <is>
          <t>Lakewood, CO  80228</t>
        </is>
      </c>
    </row>
    <row r="10">
      <c r="B10" s="132" t="inlineStr">
        <is>
          <t>invoices@canoeventures.com</t>
        </is>
      </c>
      <c r="C10" s="295" t="n"/>
      <c r="D10" s="131" t="n"/>
      <c r="E10" s="131" t="n"/>
      <c r="F10" s="131" t="n"/>
      <c r="G10" s="131" t="n"/>
    </row>
    <row r="11">
      <c r="C11" s="130" t="n"/>
      <c r="D11" s="128" t="n"/>
      <c r="E11" s="128" t="n"/>
      <c r="F11" s="128" t="n"/>
      <c r="G11" s="128" t="n"/>
      <c r="H11" s="276" t="inlineStr">
        <is>
          <t xml:space="preserve">TERMS                 : NET 30 DAYS      </t>
        </is>
      </c>
    </row>
    <row r="12">
      <c r="B12" s="122" t="inlineStr">
        <is>
          <t>Bill To:</t>
        </is>
      </c>
      <c r="C12" s="128" t="n"/>
      <c r="D12" s="185" t="inlineStr">
        <is>
          <t>Kabillion</t>
        </is>
      </c>
      <c r="E12" s="128" t="n"/>
      <c r="F12" s="128" t="n"/>
      <c r="G12" s="128" t="n"/>
      <c r="H12" s="278" t="inlineStr">
        <is>
          <t>FEDERAL TAX ID : 26-2372059</t>
        </is>
      </c>
    </row>
    <row r="13">
      <c r="C13" s="128" t="n"/>
      <c r="D13" s="126" t="inlineStr">
        <is>
          <t>Attention: Stevan Levy</t>
        </is>
      </c>
      <c r="E13" s="128" t="n"/>
      <c r="F13" s="128" t="n"/>
      <c r="G13" s="128" t="n"/>
      <c r="H13" s="279" t="inlineStr">
        <is>
          <t>Invoice # is required on all remittances</t>
        </is>
      </c>
    </row>
    <row r="14">
      <c r="C14" s="128" t="n"/>
      <c r="D14" s="185" t="n"/>
      <c r="E14" s="293" t="n"/>
      <c r="F14" s="293" t="n"/>
      <c r="G14" s="293" t="n"/>
      <c r="H14" s="295" t="n"/>
      <c r="I14" s="295" t="n"/>
      <c r="J14" s="295" t="n"/>
      <c r="K14" s="295" t="n"/>
      <c r="L14" s="295" t="n"/>
    </row>
    <row r="15">
      <c r="A15" s="7" t="inlineStr">
        <is>
          <t xml:space="preserve"> </t>
        </is>
      </c>
      <c r="C15" s="293" t="n"/>
      <c r="D15" s="125" t="inlineStr">
        <is>
          <t>slevy@kabillion.com</t>
        </is>
      </c>
      <c r="E15" s="293" t="n"/>
      <c r="F15" s="293" t="n"/>
      <c r="G15" s="293" t="n"/>
      <c r="H15" s="280" t="inlineStr">
        <is>
          <t>RATE CARD (current Tier in yellow)</t>
        </is>
      </c>
    </row>
    <row r="16">
      <c r="D16" s="185" t="n"/>
      <c r="E16" s="293" t="n"/>
      <c r="F16" s="293" t="n"/>
      <c r="G16" s="293" t="n"/>
      <c r="H16" s="21" t="n"/>
      <c r="I16" s="22" t="inlineStr">
        <is>
          <t>Tier</t>
        </is>
      </c>
      <c r="J16" s="22" t="inlineStr">
        <is>
          <t>CPM</t>
        </is>
      </c>
      <c r="K16" s="23" t="inlineStr">
        <is>
          <t>YTD Impressions</t>
        </is>
      </c>
      <c r="L16" s="22" t="n"/>
    </row>
    <row r="17">
      <c r="C17" s="293" t="n"/>
      <c r="D17" s="79" t="n"/>
      <c r="E17" s="293" t="n"/>
      <c r="F17" s="293" t="n"/>
      <c r="G17" s="293" t="n"/>
      <c r="H17" s="111" t="n"/>
      <c r="I17" s="110" t="inlineStr">
        <is>
          <t xml:space="preserve">    0M - 200M</t>
        </is>
      </c>
      <c r="J17" s="309" t="n">
        <v>1.05</v>
      </c>
      <c r="K17" s="156" t="n"/>
      <c r="L17" s="107" t="n"/>
    </row>
    <row r="18">
      <c r="B18" s="124" t="inlineStr">
        <is>
          <t>Invoice Period Start:</t>
        </is>
      </c>
      <c r="D18" s="123" t="n">
        <v>43556</v>
      </c>
      <c r="E18" s="293" t="n"/>
      <c r="F18" s="293" t="n"/>
      <c r="G18" s="293" t="n"/>
      <c r="H18" s="111" t="n"/>
      <c r="I18" s="110" t="inlineStr">
        <is>
          <t>200M - 400M</t>
        </is>
      </c>
      <c r="J18" s="309" t="n">
        <v>1</v>
      </c>
      <c r="K18" s="117" t="n"/>
      <c r="L18" s="107" t="n"/>
    </row>
    <row r="19">
      <c r="B19" s="124" t="inlineStr">
        <is>
          <t>Invoice Period End:</t>
        </is>
      </c>
      <c r="D19" s="123" t="n">
        <v>43585</v>
      </c>
      <c r="E19" s="293" t="n"/>
      <c r="F19" s="293" t="n"/>
      <c r="G19" s="293" t="n"/>
      <c r="H19" s="111" t="n"/>
      <c r="I19" s="110" t="inlineStr">
        <is>
          <t>400M - 600M</t>
        </is>
      </c>
      <c r="J19" s="309" t="n">
        <v>0.95</v>
      </c>
      <c r="K19" s="117" t="n"/>
      <c r="L19" s="107" t="n"/>
    </row>
    <row r="20">
      <c r="B20" s="122" t="inlineStr">
        <is>
          <t>Programming Group:</t>
        </is>
      </c>
      <c r="D20" s="284" t="inlineStr">
        <is>
          <t>Kabillion</t>
        </is>
      </c>
      <c r="E20" s="293" t="n"/>
      <c r="F20" s="293" t="n"/>
      <c r="G20" s="293" t="n"/>
      <c r="H20" s="111" t="n"/>
      <c r="I20" s="110" t="inlineStr">
        <is>
          <t>600M - 800M</t>
        </is>
      </c>
      <c r="J20" s="309" t="n">
        <v>0.89</v>
      </c>
      <c r="K20" s="117" t="n"/>
      <c r="L20" s="107" t="n"/>
    </row>
    <row r="21">
      <c r="B21" s="122" t="inlineStr">
        <is>
          <t>Network(s):</t>
        </is>
      </c>
      <c r="D21" s="284" t="inlineStr">
        <is>
          <t>Kabillion, Girls Rule</t>
        </is>
      </c>
      <c r="F21" s="293" t="n"/>
      <c r="G21" s="293" t="n"/>
      <c r="H21" s="111" t="n"/>
      <c r="I21" s="110" t="inlineStr">
        <is>
          <t xml:space="preserve">  800M - 2B        </t>
        </is>
      </c>
      <c r="J21" s="309" t="n">
        <v>0.84</v>
      </c>
      <c r="K21" s="117" t="n"/>
      <c r="L21" s="107" t="n"/>
    </row>
    <row r="22">
      <c r="B22" s="26" t="inlineStr">
        <is>
          <t>Previous YTD Impressions:</t>
        </is>
      </c>
      <c r="D22" s="49" t="n">
        <v>1476204</v>
      </c>
      <c r="E22" s="293" t="n"/>
      <c r="F22" s="293" t="n"/>
      <c r="G22" s="293" t="n"/>
      <c r="H22" s="111" t="n"/>
      <c r="I22" s="110" t="inlineStr">
        <is>
          <t>2B - 3B</t>
        </is>
      </c>
      <c r="J22" s="309" t="n">
        <v>0.79</v>
      </c>
      <c r="K22" s="314" t="n"/>
      <c r="L22" s="107" t="n"/>
    </row>
    <row r="23">
      <c r="B23" s="26" t="n"/>
      <c r="D23" s="49" t="n"/>
      <c r="E23" s="293" t="n"/>
      <c r="F23" s="293" t="n"/>
      <c r="G23" s="293" t="n"/>
      <c r="H23" s="111" t="n"/>
      <c r="I23" s="110" t="inlineStr">
        <is>
          <t>3B - 4B</t>
        </is>
      </c>
      <c r="J23" s="309" t="n">
        <v>0.75</v>
      </c>
      <c r="K23" s="314" t="n"/>
      <c r="L23" s="107" t="n"/>
    </row>
    <row r="24">
      <c r="B24" s="26" t="n"/>
      <c r="D24" s="49" t="n"/>
      <c r="E24" s="293" t="n"/>
      <c r="F24" s="293" t="n"/>
      <c r="G24" s="293" t="n"/>
      <c r="H24" s="111" t="n"/>
      <c r="I24" s="110" t="inlineStr">
        <is>
          <t>4B+</t>
        </is>
      </c>
      <c r="J24" s="309" t="n">
        <v>0.73</v>
      </c>
      <c r="K24" s="314" t="n"/>
      <c r="L24" s="107" t="n"/>
    </row>
    <row r="25">
      <c r="B25" s="293" t="n"/>
      <c r="C25" s="293" t="n"/>
      <c r="D25" s="293" t="n"/>
      <c r="E25" s="293" t="n"/>
      <c r="F25" s="293" t="n"/>
      <c r="G25" s="293" t="n"/>
      <c r="H25" s="293" t="n"/>
      <c r="I25" s="293" t="n"/>
      <c r="J25" s="293" t="n"/>
      <c r="L25" s="295" t="n"/>
      <c r="M25" s="295" t="n"/>
      <c r="N25" s="295" t="n"/>
      <c r="O25" s="295" t="n"/>
    </row>
    <row customHeight="1" ht="47.25" r="26" s="62">
      <c r="B26" s="20" t="inlineStr">
        <is>
          <t>Invoice Line #</t>
        </is>
      </c>
      <c r="C26" s="20" t="inlineStr">
        <is>
          <t>Campaign Reference ID</t>
        </is>
      </c>
      <c r="D26" s="20" t="inlineStr">
        <is>
          <t>Campaign Name</t>
        </is>
      </c>
      <c r="E26" s="20" t="inlineStr">
        <is>
          <t>Network</t>
        </is>
      </c>
      <c r="F26" s="291" t="inlineStr">
        <is>
          <t>Start Date</t>
        </is>
      </c>
      <c r="G26" s="291" t="inlineStr">
        <is>
          <t>End Date</t>
        </is>
      </c>
      <c r="H26" s="291" t="inlineStr">
        <is>
          <t>Campaign Goal</t>
        </is>
      </c>
      <c r="I26" s="291" t="inlineStr">
        <is>
          <t>Total Impressions Delivered</t>
        </is>
      </c>
      <c r="J26" s="291" t="inlineStr">
        <is>
          <t>Current Billed Impressions</t>
        </is>
      </c>
      <c r="K26" s="291" t="inlineStr">
        <is>
          <t>CPM</t>
        </is>
      </c>
      <c r="L26" s="291" t="inlineStr">
        <is>
          <t>Total</t>
        </is>
      </c>
    </row>
    <row r="27">
      <c r="B27" s="315" t="n">
        <v>1</v>
      </c>
      <c r="C27" s="316" t="n">
        <v>10221981</v>
      </c>
      <c r="D27" s="316" t="inlineStr">
        <is>
          <t>Chuck E Cheese (2019 04)</t>
        </is>
      </c>
      <c r="E27" s="316" t="inlineStr">
        <is>
          <t>Kabillion</t>
        </is>
      </c>
      <c r="F27" s="317" t="n">
        <v>43556</v>
      </c>
      <c r="G27" s="317" t="n">
        <v>43585</v>
      </c>
      <c r="H27" s="316" t="n">
        <v>61202</v>
      </c>
      <c r="I27" s="316" t="n">
        <v>61202</v>
      </c>
      <c r="J27" s="316" t="n">
        <v>1.05</v>
      </c>
      <c r="K27" s="316">
        <f>ROUND(I27*(J27/1000),2)</f>
        <v/>
      </c>
    </row>
    <row customHeight="1" ht="16.5" r="28" s="62" thickBot="1">
      <c r="B28" s="315" t="n">
        <v>2</v>
      </c>
      <c r="C28" s="316" t="n">
        <v>10241977</v>
      </c>
      <c r="D28" s="316" t="inlineStr">
        <is>
          <t>Goldfish 2019-04 to 07</t>
        </is>
      </c>
      <c r="E28" s="316" t="inlineStr">
        <is>
          <t>Kabillion</t>
        </is>
      </c>
      <c r="F28" s="317" t="n">
        <v>43584</v>
      </c>
      <c r="G28" s="317" t="n">
        <v>43674</v>
      </c>
      <c r="H28" s="316" t="n">
        <v>13053</v>
      </c>
      <c r="I28" s="316" t="n">
        <v>13053</v>
      </c>
      <c r="J28" s="316" t="n">
        <v>1.05</v>
      </c>
      <c r="K28" s="316">
        <f>ROUND(I28*(J28/1000),2)</f>
        <v/>
      </c>
    </row>
    <row customHeight="1" ht="16.5" r="29" s="62" thickTop="1">
      <c r="B29" s="101" t="n"/>
      <c r="C29" s="101" t="n"/>
      <c r="F29" s="204" t="n"/>
      <c r="G29" s="204" t="n"/>
      <c r="H29" s="307" t="n"/>
      <c r="I29" s="64" t="n"/>
      <c r="J29" s="64" t="n"/>
      <c r="K29" s="335" t="n"/>
      <c r="L29" s="336" t="n"/>
    </row>
    <row r="30">
      <c r="B30" s="101" t="n"/>
      <c r="C30" s="98" t="n"/>
      <c r="F30" s="318" t="n"/>
      <c r="G30" s="288" t="n"/>
      <c r="H30" s="50" t="n"/>
      <c r="I30" s="50" t="n"/>
      <c r="J30" s="330" t="n"/>
      <c r="K30" s="331" t="n"/>
      <c r="L30" s="331" t="n"/>
    </row>
    <row r="31">
      <c r="B31" s="101" t="n"/>
      <c r="C31" s="98" t="n"/>
      <c r="F31" s="318" t="n"/>
      <c r="G31" s="288" t="n"/>
      <c r="H31" s="64" t="n"/>
      <c r="J31" s="64" t="n"/>
      <c r="K31" s="335" t="n"/>
      <c r="L31" s="336" t="n"/>
    </row>
    <row customHeight="1" ht="16.5" r="32" s="62" thickBot="1">
      <c r="B32" s="101" t="n"/>
      <c r="C32" s="98" t="n"/>
      <c r="F32" s="318" t="n"/>
      <c r="G32" s="288" t="n"/>
      <c r="H32" s="106" t="inlineStr">
        <is>
          <t>Sub-totals by Network:</t>
        </is>
      </c>
      <c r="I32" s="288" t="inlineStr">
        <is>
          <t>Kabillion</t>
        </is>
      </c>
      <c r="J32" s="287">
        <f>SUMIF($E$27:$E$28,$I30,$J$27:$J$28)</f>
        <v/>
      </c>
      <c r="K32" s="332" t="n"/>
      <c r="L32" s="334">
        <f>SUMIF($E$27:$E$28,$I30,$L$27:$L$28)</f>
        <v/>
      </c>
    </row>
    <row customHeight="1" ht="16.5" r="33" s="62" thickTop="1">
      <c r="B33" s="101" t="n"/>
      <c r="C33" s="98" t="n"/>
      <c r="F33" s="318" t="n"/>
      <c r="G33" s="288" t="n"/>
      <c r="H33" s="106" t="n"/>
      <c r="I33" s="288" t="inlineStr">
        <is>
          <t>Kabillion Girls Rule</t>
        </is>
      </c>
      <c r="J33" s="287">
        <f>SUMIF($E$27:$E$28,$I31,$J$27:$J$28)</f>
        <v/>
      </c>
      <c r="K33" s="332" t="n"/>
      <c r="L33" s="334">
        <f>SUMIF($E$27:$E$28,$I31,$L$27:$L$28)</f>
        <v/>
      </c>
    </row>
    <row r="34">
      <c r="B34" s="101" t="n"/>
      <c r="C34" s="98" t="n"/>
      <c r="F34" s="318" t="n"/>
      <c r="G34" s="288" t="n"/>
      <c r="H34" s="50" t="n"/>
      <c r="I34" s="51" t="n"/>
      <c r="J34" s="50" t="n"/>
      <c r="K34" s="330" t="n"/>
      <c r="L34" s="331" t="n"/>
    </row>
    <row r="35">
      <c r="B35" s="101" t="n"/>
      <c r="C35" s="98" t="n"/>
      <c r="F35" s="318" t="n"/>
      <c r="G35" s="288" t="n"/>
      <c r="H35" s="64" t="n"/>
      <c r="J35" s="64" t="n"/>
      <c r="K35" s="335" t="n"/>
      <c r="L35" s="336" t="n"/>
    </row>
    <row r="36">
      <c r="B36" s="101" t="n"/>
      <c r="C36" s="98" t="n"/>
      <c r="F36" s="318" t="n"/>
      <c r="G36" s="288" t="n"/>
      <c r="H36" s="106" t="inlineStr">
        <is>
          <t>Total:</t>
        </is>
      </c>
      <c r="J36" s="64">
        <f>SUM(J30:J31)</f>
        <v/>
      </c>
      <c r="K36" s="335" t="n"/>
      <c r="L36" s="345">
        <f>SUM(L30:L31)</f>
        <v/>
      </c>
    </row>
    <row r="37">
      <c r="B37" s="101" t="n"/>
      <c r="C37" s="98" t="n"/>
      <c r="F37" s="318" t="n"/>
      <c r="G37" s="288" t="n"/>
      <c r="H37" s="64" t="n"/>
      <c r="J37" s="64" t="n"/>
      <c r="K37" s="335" t="n"/>
      <c r="L37" s="336" t="n"/>
    </row>
    <row customHeight="1" ht="15" r="38" s="62" thickBot="1">
      <c r="B38" s="77" t="inlineStr">
        <is>
          <t xml:space="preserve">Invoice Comments:
</t>
        </is>
      </c>
      <c r="C38" s="69" t="n"/>
      <c r="D38" s="82" t="n"/>
      <c r="E38" s="69" t="n"/>
      <c r="F38" s="69" t="n"/>
      <c r="G38" s="69" t="n"/>
      <c r="H38" s="69" t="n"/>
      <c r="I38" s="69" t="n"/>
      <c r="J38" s="69" t="n"/>
      <c r="K38" s="69" t="n"/>
      <c r="L38" s="70" t="n"/>
    </row>
    <row customHeight="1" ht="15" r="39" s="62">
      <c r="B39" s="203" t="n"/>
      <c r="C39" s="201" t="n"/>
      <c r="D39" s="202" t="n"/>
      <c r="E39" s="201" t="n"/>
      <c r="F39" s="201" t="n"/>
      <c r="G39" s="201" t="n"/>
      <c r="H39" s="201" t="n"/>
      <c r="I39" s="201" t="n"/>
      <c r="J39" s="201" t="n"/>
      <c r="K39" s="201" t="n"/>
      <c r="L39" s="200" t="n"/>
    </row>
    <row r="40">
      <c r="B40" s="199" t="n"/>
      <c r="C40" s="199" t="n"/>
      <c r="D40" s="199" t="n"/>
      <c r="E40" s="199" t="n"/>
      <c r="F40" s="199" t="n"/>
      <c r="G40" s="199" t="n"/>
      <c r="H40" s="199" t="n"/>
      <c r="I40" s="199" t="n"/>
      <c r="J40" s="199" t="n"/>
      <c r="K40" s="199" t="n"/>
      <c r="L40" s="199" t="n"/>
    </row>
    <row r="41">
      <c r="B41" s="26" t="inlineStr">
        <is>
          <t>Please detach this portion and return with your remittance to:</t>
        </is>
      </c>
      <c r="K41" s="288" t="n"/>
      <c r="L41" s="334" t="n"/>
    </row>
    <row r="42">
      <c r="L42" s="336" t="n"/>
    </row>
    <row r="43">
      <c r="C43" s="32" t="inlineStr">
        <is>
          <t>Canoe Ventures, LLC</t>
        </is>
      </c>
      <c r="D43" s="140" t="n"/>
      <c r="E43" s="30" t="inlineStr">
        <is>
          <t>Invoice Date:</t>
        </is>
      </c>
      <c r="F43" s="28">
        <f>L1</f>
        <v/>
      </c>
    </row>
    <row r="44">
      <c r="C44" s="25" t="inlineStr">
        <is>
          <t>Attention: Accounting Department</t>
        </is>
      </c>
      <c r="D44" s="75" t="n"/>
      <c r="E44" s="61" t="inlineStr">
        <is>
          <t>Invoice Number:</t>
        </is>
      </c>
      <c r="F44" s="29">
        <f>L2</f>
        <v/>
      </c>
    </row>
    <row r="45">
      <c r="C45" s="33" t="inlineStr">
        <is>
          <t>200 Union Boulevard, Suite 201</t>
        </is>
      </c>
      <c r="D45" s="139" t="n"/>
      <c r="E45" s="61" t="inlineStr">
        <is>
          <t>Programmer:</t>
        </is>
      </c>
      <c r="F45" s="29" t="inlineStr">
        <is>
          <t>Kabillion</t>
        </is>
      </c>
    </row>
    <row r="46">
      <c r="C46" s="34" t="inlineStr">
        <is>
          <t>Lakewood, CO  80228</t>
        </is>
      </c>
      <c r="D46" s="138" t="n"/>
      <c r="E46" s="174" t="n"/>
      <c r="F46" s="284" t="n"/>
      <c r="H46" s="172" t="n"/>
      <c r="I46" s="186" t="n"/>
      <c r="K46" s="27" t="inlineStr">
        <is>
          <t>Amount Due:</t>
        </is>
      </c>
      <c r="L46" s="343">
        <f>L34</f>
        <v/>
      </c>
    </row>
    <row r="47">
      <c r="C47" s="19" t="n"/>
      <c r="D47" s="19" t="n"/>
      <c r="E47" s="18" t="n"/>
      <c r="F47" s="172" t="n"/>
      <c r="G47" s="172" t="n"/>
      <c r="H47" s="172" t="n"/>
      <c r="I47" s="172" t="n"/>
    </row>
  </sheetData>
  <autoFilter ref="B26:L27"/>
  <mergeCells count="12">
    <mergeCell ref="D21:E21"/>
    <mergeCell ref="H5:L5"/>
    <mergeCell ref="H6:L6"/>
    <mergeCell ref="H7:L7"/>
    <mergeCell ref="F44:G44"/>
    <mergeCell ref="H13:L13"/>
    <mergeCell ref="H15:L15"/>
    <mergeCell ref="H4:L4"/>
    <mergeCell ref="H11:L11"/>
    <mergeCell ref="H9:L9"/>
    <mergeCell ref="H8:L8"/>
    <mergeCell ref="H12:L12"/>
  </mergeCells>
  <hyperlinks>
    <hyperlink ref="B10" r:id="rId31"/>
    <hyperlink display="mailto:slevy@kabillion.com" ref="D15" r:id="rId32"/>
    <hyperlink ref="B10" r:id="rId31"/>
    <hyperlink display="mailto:slevy@kabillion.com" ref="D15" r:id="rId32"/>
    <hyperlink ref="B10" r:id="rId31"/>
    <hyperlink display="mailto:slevy@kabillion.com" ref="D15" r:id="rId32"/>
    <hyperlink ref="B10" r:id="rId31"/>
    <hyperlink display="mailto:slevy@kabillion.com" ref="D15" r:id="rId32"/>
    <hyperlink ref="B10" r:id="rId31"/>
    <hyperlink display="mailto:slevy@kabillion.com" ref="D15" r:id="rId32"/>
    <hyperlink ref="B10" r:id="rId31"/>
    <hyperlink display="mailto:slevy@kabillion.com" ref="D15" r:id="rId32"/>
    <hyperlink ref="B10" r:id="rId31"/>
    <hyperlink display="mailto:slevy@kabillion.com" ref="D15" r:id="rId32"/>
    <hyperlink ref="B10" r:id="rId31"/>
    <hyperlink display="mailto:slevy@kabillion.com" ref="D15" r:id="rId32"/>
    <hyperlink ref="B10" r:id="rId31"/>
    <hyperlink display="mailto:slevy@kabillion.com" ref="D15" r:id="rId32"/>
    <hyperlink ref="B10" r:id="rId31"/>
    <hyperlink display="mailto:slevy@kabillion.com" ref="D15" r:id="rId32"/>
    <hyperlink ref="B10" r:id="rId31"/>
    <hyperlink display="mailto:slevy@kabillion.com" ref="D15" r:id="rId32"/>
    <hyperlink ref="B10" r:id="rId31"/>
    <hyperlink display="mailto:slevy@kabillion.com" ref="D15" r:id="rId32"/>
    <hyperlink ref="B10" r:id="rId31"/>
    <hyperlink display="mailto:slevy@kabillion.com" ref="D15" r:id="rId32"/>
    <hyperlink ref="B10" r:id="rId31"/>
    <hyperlink display="mailto:slevy@kabillion.com" ref="D15" r:id="rId32"/>
    <hyperlink ref="B10" r:id="rId31"/>
    <hyperlink display="mailto:slevy@kabillion.com" ref="D15" r:id="rId32"/>
    <hyperlink ref="B10" r:id="rId31"/>
    <hyperlink display="mailto:slevy@kabillion.com" ref="D15" r:id="rId32"/>
  </hyperlinks>
  <printOptions horizontalCentered="1"/>
  <pageMargins bottom="0.6" footer="0.2" header="0.2" left="0.5" right="0.5" top="0.5"/>
  <pageSetup fitToHeight="0" orientation="landscape" scale="59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33"/>
</worksheet>
</file>

<file path=xl/worksheets/sheet11.xml><?xml version="1.0" encoding="utf-8"?>
<worksheet xmlns:r="http://schemas.openxmlformats.org/officeDocument/2006/relationships" xmlns="http://schemas.openxmlformats.org/spreadsheetml/2006/main">
  <sheetPr codeName="Sheet9">
    <outlinePr summaryBelow="1" summaryRight="1"/>
    <pageSetUpPr fitToPage="1"/>
  </sheetPr>
  <dimension ref="A1:O49"/>
  <sheetViews>
    <sheetView showGridLines="0" topLeftCell="A26" workbookViewId="0" zoomScale="130" zoomScaleNormal="130" zoomScalePageLayoutView="90">
      <selection activeCell="H47" sqref="H47"/>
    </sheetView>
  </sheetViews>
  <sheetFormatPr baseColWidth="8" defaultColWidth="8.7109375" defaultRowHeight="15.75" outlineLevelCol="0"/>
  <cols>
    <col customWidth="1" max="1" min="1" style="7" width="1.42578125"/>
    <col customWidth="1" max="2" min="2" style="7" width="10.140625"/>
    <col customWidth="1" max="3" min="3" style="7" width="16.28515625"/>
    <col customWidth="1" max="4" min="4" style="7" width="50.7109375"/>
    <col customWidth="1" max="5" min="5" style="7" width="20.7109375"/>
    <col bestFit="1" customWidth="1" max="6" min="6" style="7" width="11.7109375"/>
    <col customWidth="1" max="7" min="7" style="7" width="12.42578125"/>
    <col bestFit="1" customWidth="1" max="8" min="8" style="7" width="11.7109375"/>
    <col customWidth="1" max="9" min="9" style="7" width="13"/>
    <col customWidth="1" max="10" min="10" style="7" width="13.7109375"/>
    <col customWidth="1" max="11" min="11" style="7" width="12.7109375"/>
    <col bestFit="1" customWidth="1" max="13" min="12" style="7" width="12.7109375"/>
    <col customWidth="1" max="14" min="14" style="7" width="12.28515625"/>
    <col customWidth="1" max="15" min="15" style="7" width="16"/>
    <col customWidth="1" max="16" min="16" style="7" width="4.7109375"/>
    <col customWidth="1" max="16384" min="17" style="7" width="8.7109375"/>
  </cols>
  <sheetData>
    <row r="1">
      <c r="B1" s="131" t="n"/>
      <c r="C1" s="131" t="n"/>
      <c r="D1" s="131" t="n"/>
      <c r="E1" s="131" t="n"/>
      <c r="F1" s="131" t="n"/>
      <c r="G1" s="131" t="n"/>
      <c r="H1" s="293" t="n"/>
      <c r="I1" s="293" t="n"/>
      <c r="K1" s="63" t="inlineStr">
        <is>
          <t>06/03/2019</t>
        </is>
      </c>
      <c r="L1" s="137" t="n"/>
    </row>
    <row r="2">
      <c r="B2" s="131" t="n"/>
      <c r="C2" s="131" t="n"/>
      <c r="D2" s="131" t="n"/>
      <c r="E2" s="131" t="n"/>
      <c r="F2" s="131" t="n"/>
      <c r="G2" s="131" t="n"/>
      <c r="H2" s="131" t="n"/>
      <c r="I2" s="131" t="n"/>
      <c r="K2" s="63" t="n">
        <v>8477</v>
      </c>
      <c r="L2" s="157" t="n"/>
    </row>
    <row r="3">
      <c r="B3" s="131" t="n"/>
      <c r="C3" s="131" t="n"/>
      <c r="D3" s="131" t="n"/>
      <c r="E3" s="131" t="n"/>
      <c r="F3" s="131" t="n"/>
      <c r="G3" s="131" t="n"/>
      <c r="H3" s="295" t="n"/>
      <c r="I3" s="295" t="n"/>
      <c r="J3" s="295" t="n"/>
      <c r="K3" s="295" t="n"/>
      <c r="L3" s="295" t="n"/>
    </row>
    <row r="4">
      <c r="B4" s="131" t="n"/>
      <c r="C4" s="131" t="n"/>
      <c r="D4" s="131" t="n"/>
      <c r="E4" s="131" t="n"/>
      <c r="F4" s="131" t="n"/>
      <c r="G4" s="131" t="n"/>
      <c r="H4" s="268" t="inlineStr">
        <is>
          <t>INVOICE</t>
        </is>
      </c>
      <c r="I4" s="304" t="n"/>
      <c r="J4" s="304" t="n"/>
      <c r="K4" s="304" t="n"/>
      <c r="L4" s="304" t="n"/>
    </row>
    <row r="5">
      <c r="C5" s="135" t="n"/>
      <c r="D5" s="135" t="n"/>
      <c r="E5" s="135" t="n"/>
      <c r="F5" s="131" t="n"/>
      <c r="G5" s="131" t="n"/>
      <c r="H5" s="274" t="inlineStr">
        <is>
          <t>PLEASE REMIT TO:</t>
        </is>
      </c>
      <c r="I5" s="305" t="n"/>
      <c r="J5" s="305" t="n"/>
      <c r="K5" s="305" t="n"/>
      <c r="L5" s="305" t="n"/>
    </row>
    <row r="6">
      <c r="B6" s="134" t="inlineStr">
        <is>
          <t>Canoe Ventures, LLC</t>
        </is>
      </c>
      <c r="C6" s="131" t="n"/>
      <c r="D6" s="131" t="n"/>
      <c r="E6" s="131" t="n"/>
      <c r="F6" s="131" t="n"/>
      <c r="G6" s="131" t="n"/>
      <c r="H6" s="277" t="inlineStr">
        <is>
          <t>Canoe Ventures, LLC</t>
        </is>
      </c>
    </row>
    <row r="7">
      <c r="B7" s="133" t="inlineStr">
        <is>
          <t>200 Union Boulevard, Suite 201</t>
        </is>
      </c>
      <c r="C7" s="131" t="n"/>
      <c r="D7" s="131" t="n"/>
      <c r="E7" s="131" t="n"/>
      <c r="F7" s="131" t="n"/>
      <c r="G7" s="131" t="n"/>
      <c r="H7" s="281" t="inlineStr">
        <is>
          <t>Attention: Accounting Department</t>
        </is>
      </c>
    </row>
    <row r="8">
      <c r="B8" s="133" t="inlineStr">
        <is>
          <t>Lakewood, CO  80228</t>
        </is>
      </c>
      <c r="C8" s="131" t="n"/>
      <c r="D8" s="295" t="n"/>
      <c r="E8" s="295" t="n"/>
      <c r="F8" s="295" t="n"/>
      <c r="G8" s="295" t="n"/>
      <c r="H8" s="277" t="inlineStr">
        <is>
          <t>200 Union Boulevard, Suite 201</t>
        </is>
      </c>
    </row>
    <row r="9">
      <c r="B9" s="2" t="inlineStr">
        <is>
          <t>303-224-3000</t>
        </is>
      </c>
      <c r="C9" s="295" t="n"/>
      <c r="D9" s="131" t="n"/>
      <c r="E9" s="131" t="n"/>
      <c r="F9" s="131" t="n"/>
      <c r="G9" s="131" t="n"/>
      <c r="H9" s="277" t="inlineStr">
        <is>
          <t>Lakewood, CO  80228</t>
        </is>
      </c>
    </row>
    <row r="10">
      <c r="B10" s="132" t="inlineStr">
        <is>
          <t>invoices@canoeventures.com</t>
        </is>
      </c>
      <c r="C10" s="295" t="n"/>
      <c r="D10" s="131" t="n"/>
      <c r="E10" s="131" t="n"/>
      <c r="F10" s="131" t="n"/>
      <c r="G10" s="131" t="n"/>
    </row>
    <row r="11">
      <c r="C11" s="130" t="n"/>
      <c r="D11" s="128" t="n"/>
      <c r="E11" s="128" t="n"/>
      <c r="F11" s="128" t="n"/>
      <c r="G11" s="128" t="n"/>
      <c r="H11" s="276" t="inlineStr">
        <is>
          <t xml:space="preserve">TERMS                 : NET 30 DAYS      </t>
        </is>
      </c>
    </row>
    <row r="12">
      <c r="B12" s="122" t="inlineStr">
        <is>
          <t>Bill To:</t>
        </is>
      </c>
      <c r="C12" s="128" t="n"/>
      <c r="D12" s="185" t="inlineStr">
        <is>
          <t>Genius Brands</t>
        </is>
      </c>
      <c r="E12" s="128" t="n"/>
      <c r="F12" s="128" t="n"/>
      <c r="G12" s="128" t="n"/>
      <c r="H12" s="278" t="inlineStr">
        <is>
          <t>FEDERAL TAX ID : 26-2372059</t>
        </is>
      </c>
    </row>
    <row r="13">
      <c r="C13" s="128" t="n"/>
      <c r="D13" s="126" t="inlineStr">
        <is>
          <t>Attention: Mike Medlock</t>
        </is>
      </c>
      <c r="E13" s="128" t="n"/>
      <c r="F13" s="128" t="n"/>
      <c r="G13" s="128" t="n"/>
      <c r="H13" s="279" t="inlineStr">
        <is>
          <t>Invoice # is required on all remittances</t>
        </is>
      </c>
    </row>
    <row r="14">
      <c r="C14" s="128" t="n"/>
      <c r="D14" s="185" t="n"/>
      <c r="E14" s="293" t="n"/>
      <c r="F14" s="293" t="n"/>
      <c r="G14" s="293" t="n"/>
      <c r="H14" s="295" t="n"/>
      <c r="I14" s="295" t="n"/>
      <c r="J14" s="295" t="n"/>
      <c r="K14" s="295" t="n"/>
      <c r="L14" s="295" t="n"/>
    </row>
    <row r="15">
      <c r="A15" s="7" t="inlineStr">
        <is>
          <t xml:space="preserve"> </t>
        </is>
      </c>
      <c r="C15" s="293" t="n"/>
      <c r="D15" s="125" t="inlineStr">
        <is>
          <t>mmedlock@gnusbrands.com</t>
        </is>
      </c>
      <c r="E15" s="293" t="n"/>
      <c r="F15" s="293" t="n"/>
      <c r="G15" s="293" t="n"/>
      <c r="H15" s="280" t="inlineStr">
        <is>
          <t>RATE CARD (current Tier in yellow)</t>
        </is>
      </c>
    </row>
    <row r="16">
      <c r="D16" s="185" t="n"/>
      <c r="E16" s="293" t="n"/>
      <c r="F16" s="293" t="n"/>
      <c r="G16" s="293" t="n"/>
      <c r="H16" s="21" t="n"/>
      <c r="I16" s="22" t="inlineStr">
        <is>
          <t>Tier</t>
        </is>
      </c>
      <c r="J16" s="22" t="inlineStr">
        <is>
          <t>CPM</t>
        </is>
      </c>
      <c r="K16" s="23" t="inlineStr">
        <is>
          <t>YTD Impressions</t>
        </is>
      </c>
      <c r="L16" s="22" t="n"/>
    </row>
    <row r="17">
      <c r="C17" s="293" t="n"/>
      <c r="D17" s="79" t="n"/>
      <c r="E17" s="293" t="n"/>
      <c r="F17" s="293" t="n"/>
      <c r="G17" s="293" t="n"/>
      <c r="H17" s="111" t="n"/>
      <c r="I17" s="110" t="inlineStr">
        <is>
          <t xml:space="preserve">    0M - 200M</t>
        </is>
      </c>
      <c r="J17" s="309" t="n">
        <v>1.05</v>
      </c>
      <c r="K17" s="344" t="n"/>
      <c r="L17" s="107" t="n"/>
    </row>
    <row r="18">
      <c r="B18" s="124" t="inlineStr">
        <is>
          <t>Invoice Period Start:</t>
        </is>
      </c>
      <c r="D18" s="123" t="n">
        <v>43556</v>
      </c>
      <c r="E18" s="293" t="n"/>
      <c r="F18" s="293" t="n"/>
      <c r="G18" s="293" t="n"/>
      <c r="H18" s="111" t="n"/>
      <c r="I18" s="110" t="inlineStr">
        <is>
          <t>200M - 400M</t>
        </is>
      </c>
      <c r="J18" s="309" t="n">
        <v>1</v>
      </c>
      <c r="K18" s="117" t="n"/>
      <c r="L18" s="107" t="n"/>
    </row>
    <row r="19">
      <c r="B19" s="124" t="inlineStr">
        <is>
          <t>Invoice Period End:</t>
        </is>
      </c>
      <c r="D19" s="123" t="n">
        <v>43585</v>
      </c>
      <c r="E19" s="293" t="n"/>
      <c r="F19" s="293" t="n"/>
      <c r="G19" s="293" t="n"/>
      <c r="H19" s="111" t="n"/>
      <c r="I19" s="110" t="inlineStr">
        <is>
          <t>400M - 600M</t>
        </is>
      </c>
      <c r="J19" s="309" t="n">
        <v>0.95</v>
      </c>
      <c r="K19" s="117" t="n"/>
      <c r="L19" s="107" t="n"/>
    </row>
    <row r="20">
      <c r="B20" s="122" t="inlineStr">
        <is>
          <t>Programming Group:</t>
        </is>
      </c>
      <c r="D20" s="284" t="inlineStr">
        <is>
          <t>Genius Brands</t>
        </is>
      </c>
      <c r="E20" s="293" t="n"/>
      <c r="F20" s="293" t="n"/>
      <c r="G20" s="293" t="n"/>
      <c r="H20" s="111" t="n"/>
      <c r="I20" s="110" t="inlineStr">
        <is>
          <t>600M - 800M</t>
        </is>
      </c>
      <c r="J20" s="309" t="n">
        <v>0.89</v>
      </c>
      <c r="K20" s="117" t="n"/>
      <c r="L20" s="107" t="n"/>
    </row>
    <row r="21">
      <c r="B21" s="122" t="inlineStr">
        <is>
          <t>Network(s):</t>
        </is>
      </c>
      <c r="D21" s="284" t="inlineStr">
        <is>
          <t>Kid Genius</t>
        </is>
      </c>
      <c r="F21" s="293" t="n"/>
      <c r="G21" s="293" t="n"/>
      <c r="H21" s="111" t="n"/>
      <c r="I21" s="110" t="inlineStr">
        <is>
          <t xml:space="preserve">  800M - 2B        </t>
        </is>
      </c>
      <c r="J21" s="309" t="n">
        <v>0.84</v>
      </c>
      <c r="K21" s="117" t="n"/>
      <c r="L21" s="107" t="n"/>
    </row>
    <row r="22">
      <c r="B22" s="26" t="inlineStr">
        <is>
          <t>Previous YTD Impressions:</t>
        </is>
      </c>
      <c r="D22" s="49" t="n">
        <v>0</v>
      </c>
      <c r="E22" s="293" t="n"/>
      <c r="F22" s="293" t="n"/>
      <c r="G22" s="293" t="n"/>
      <c r="H22" s="111" t="n"/>
      <c r="I22" s="110" t="inlineStr">
        <is>
          <t xml:space="preserve">2B - 3B    </t>
        </is>
      </c>
      <c r="J22" s="309" t="n">
        <v>0.79</v>
      </c>
      <c r="K22" s="314" t="n"/>
      <c r="L22" s="107" t="n"/>
    </row>
    <row r="23">
      <c r="B23" s="26" t="n"/>
      <c r="D23" s="49" t="n"/>
      <c r="E23" s="293" t="n"/>
      <c r="F23" s="293" t="n"/>
      <c r="G23" s="293" t="n"/>
      <c r="H23" s="111" t="n"/>
      <c r="I23" s="110" t="inlineStr">
        <is>
          <t>3B - 4B</t>
        </is>
      </c>
      <c r="J23" s="309" t="n">
        <v>0.75</v>
      </c>
      <c r="K23" s="314" t="n"/>
      <c r="L23" s="107" t="n"/>
    </row>
    <row r="24">
      <c r="B24" s="26" t="n"/>
      <c r="D24" s="49" t="n"/>
      <c r="E24" s="293" t="n"/>
      <c r="F24" s="293" t="n"/>
      <c r="G24" s="293" t="n"/>
      <c r="H24" s="111" t="n"/>
      <c r="I24" s="110" t="inlineStr">
        <is>
          <t>4B+</t>
        </is>
      </c>
      <c r="J24" s="309" t="n">
        <v>0.73</v>
      </c>
      <c r="K24" s="314" t="n"/>
      <c r="L24" s="107" t="n"/>
    </row>
    <row r="25">
      <c r="B25" s="293" t="n"/>
      <c r="C25" s="293" t="n"/>
      <c r="D25" s="293" t="n"/>
      <c r="E25" s="293" t="n"/>
      <c r="F25" s="293" t="n"/>
      <c r="G25" s="293" t="n"/>
      <c r="H25" s="293" t="n"/>
      <c r="I25" s="293" t="n"/>
      <c r="J25" s="293" t="n"/>
      <c r="L25" s="295" t="n"/>
      <c r="M25" s="295" t="n"/>
      <c r="N25" s="295" t="n"/>
      <c r="O25" s="295" t="n"/>
    </row>
    <row customHeight="1" ht="47.25" r="26" s="62">
      <c r="B26" s="20" t="inlineStr">
        <is>
          <t>Invoice Line #</t>
        </is>
      </c>
      <c r="C26" s="20" t="inlineStr">
        <is>
          <t>Campaign Reference ID</t>
        </is>
      </c>
      <c r="D26" s="20" t="inlineStr">
        <is>
          <t>Campaign Name</t>
        </is>
      </c>
      <c r="E26" s="20" t="inlineStr">
        <is>
          <t>Network</t>
        </is>
      </c>
      <c r="F26" s="291" t="inlineStr">
        <is>
          <t>Start Date</t>
        </is>
      </c>
      <c r="G26" s="291" t="inlineStr">
        <is>
          <t>End Date</t>
        </is>
      </c>
      <c r="H26" s="291" t="inlineStr">
        <is>
          <t>Campaign Goal</t>
        </is>
      </c>
      <c r="I26" s="291" t="inlineStr">
        <is>
          <t>Total Impressions Delivered</t>
        </is>
      </c>
      <c r="J26" s="291" t="inlineStr">
        <is>
          <t>Current Billed Impressions</t>
        </is>
      </c>
      <c r="K26" s="291" t="inlineStr">
        <is>
          <t>CPM</t>
        </is>
      </c>
      <c r="L26" s="291" t="inlineStr">
        <is>
          <t>Total</t>
        </is>
      </c>
    </row>
    <row r="27">
      <c r="B27" s="315" t="n">
        <v>1</v>
      </c>
      <c r="C27" s="316" t="n">
        <v>10231972</v>
      </c>
      <c r="D27" s="316" t="inlineStr">
        <is>
          <t>CBFM_CPA_Campaign_KidGenius</t>
        </is>
      </c>
      <c r="E27" s="316" t="inlineStr">
        <is>
          <t>Backfill Campaigns</t>
        </is>
      </c>
      <c r="F27" s="317" t="n">
        <v>43570</v>
      </c>
      <c r="G27" s="317" t="n">
        <v>43830</v>
      </c>
      <c r="H27" s="316" t="n">
        <v>42637</v>
      </c>
      <c r="I27" s="316" t="n">
        <v>42637</v>
      </c>
      <c r="J27" s="316" t="n">
        <v>1.05</v>
      </c>
      <c r="K27" s="316">
        <f>ROUND(I27*(J27/1000),2)</f>
        <v/>
      </c>
    </row>
    <row customHeight="1" ht="16.5" r="28" s="62" thickBot="1">
      <c r="B28" s="315" t="n">
        <v>2</v>
      </c>
      <c r="C28" s="316" t="n">
        <v>10231972</v>
      </c>
      <c r="D28" s="316" t="inlineStr">
        <is>
          <t>CBFM_CPA_Campaign_KidGenius</t>
        </is>
      </c>
      <c r="E28" s="316" t="inlineStr">
        <is>
          <t>Backfill Campaigns</t>
        </is>
      </c>
      <c r="F28" s="317" t="n">
        <v>43570</v>
      </c>
      <c r="G28" s="317" t="n">
        <v>43830</v>
      </c>
      <c r="H28" s="316" t="n">
        <v>8303</v>
      </c>
      <c r="I28" s="316" t="n">
        <v>8303</v>
      </c>
      <c r="J28" s="316" t="n">
        <v>1.05</v>
      </c>
      <c r="K28" s="316">
        <f>ROUND(I28*(J28/1000),2)</f>
        <v/>
      </c>
    </row>
    <row customHeight="1" ht="16.5" r="29" s="62" thickTop="1">
      <c r="B29" s="101" t="n"/>
      <c r="F29" s="204" t="n"/>
      <c r="G29" s="204" t="n"/>
      <c r="H29" s="64" t="n"/>
      <c r="I29" s="64" t="n"/>
      <c r="J29" s="287" t="n"/>
      <c r="K29" s="335" t="n"/>
      <c r="L29" s="336" t="n"/>
    </row>
    <row r="30">
      <c r="B30" s="101" t="n"/>
      <c r="C30" s="98" t="n"/>
      <c r="F30" s="318" t="n"/>
      <c r="G30" s="288" t="n"/>
      <c r="H30" s="50" t="n"/>
      <c r="I30" s="50" t="n"/>
      <c r="J30" s="330" t="n"/>
      <c r="K30" s="331" t="n"/>
      <c r="L30" s="331" t="n"/>
    </row>
    <row r="31">
      <c r="B31" s="101" t="n"/>
      <c r="C31" s="98" t="n"/>
      <c r="F31" s="318" t="n"/>
      <c r="G31" s="288" t="n"/>
      <c r="H31" s="64" t="n"/>
      <c r="J31" s="64" t="n"/>
      <c r="K31" s="335" t="n"/>
      <c r="L31" s="336" t="n"/>
    </row>
    <row r="32">
      <c r="B32" s="101" t="n"/>
      <c r="C32" s="98" t="n"/>
      <c r="F32" s="318" t="n"/>
      <c r="G32" s="288" t="n"/>
      <c r="H32" s="106" t="inlineStr">
        <is>
          <t>Sub-totals by Network:</t>
        </is>
      </c>
      <c r="I32" s="288" t="inlineStr">
        <is>
          <t>Kid Genius</t>
        </is>
      </c>
      <c r="J32" s="287">
        <f>SUMIF($E$27:$E$28,$I30,$J$27:$J$28)</f>
        <v/>
      </c>
      <c r="K32" s="332" t="n"/>
      <c r="L32" s="334">
        <f>SUMIF($E$27:$E$28,$I30,$L$27:$L$28)</f>
        <v/>
      </c>
    </row>
    <row r="33">
      <c r="B33" s="101" t="n"/>
      <c r="C33" s="98" t="n"/>
      <c r="F33" s="318" t="n"/>
      <c r="G33" s="288" t="n"/>
      <c r="H33" s="106" t="n"/>
      <c r="I33" s="288" t="inlineStr">
        <is>
          <t>Baby Genius</t>
        </is>
      </c>
      <c r="J33" s="287">
        <f>SUMIF($E$27:$E$28,$I31,$J$27:$J$28)</f>
        <v/>
      </c>
      <c r="K33" s="332" t="n"/>
      <c r="L33" s="334">
        <f>SUMIF($E$27:$E$28,$I31,$L$27:$L$28)</f>
        <v/>
      </c>
    </row>
    <row customHeight="1" ht="16.5" r="34" s="62" thickBot="1">
      <c r="B34" s="101" t="n"/>
      <c r="C34" s="98" t="n"/>
      <c r="F34" s="318" t="n"/>
      <c r="G34" s="288" t="n"/>
      <c r="H34" s="106" t="n"/>
      <c r="I34" s="288" t="inlineStr">
        <is>
          <t>Backfill Campaigns</t>
        </is>
      </c>
      <c r="J34" s="287">
        <f>SUMIF($E$27:$E$28,$I32,$J$27:$J$28)</f>
        <v/>
      </c>
      <c r="K34" s="332" t="n"/>
      <c r="L34" s="341" t="inlineStr">
        <is>
          <t xml:space="preserve">Not billed </t>
        </is>
      </c>
    </row>
    <row customHeight="1" ht="16.5" r="35" s="62" thickTop="1">
      <c r="B35" s="101" t="n"/>
      <c r="C35" s="98" t="n"/>
      <c r="F35" s="318" t="n"/>
      <c r="G35" s="288" t="n"/>
      <c r="H35" s="106" t="n"/>
      <c r="I35" s="288" t="n"/>
      <c r="J35" s="287" t="n"/>
      <c r="K35" s="332" t="n"/>
      <c r="L35" s="334" t="n"/>
    </row>
    <row r="36">
      <c r="B36" s="101" t="n"/>
      <c r="C36" s="98" t="n"/>
      <c r="F36" s="318" t="n"/>
      <c r="G36" s="288" t="n"/>
      <c r="H36" s="50" t="n"/>
      <c r="I36" s="51" t="n"/>
      <c r="J36" s="50" t="n"/>
      <c r="K36" s="330" t="n"/>
      <c r="L36" s="331" t="n"/>
    </row>
    <row r="37">
      <c r="B37" s="101" t="n"/>
      <c r="C37" s="98" t="n"/>
      <c r="F37" s="318" t="n"/>
      <c r="G37" s="288" t="n"/>
      <c r="H37" s="64" t="n"/>
      <c r="J37" s="64" t="n"/>
      <c r="K37" s="335" t="n"/>
      <c r="L37" s="336" t="n"/>
    </row>
    <row customHeight="1" ht="15.75" r="38" s="62">
      <c r="B38" s="101" t="n"/>
      <c r="C38" s="98" t="n"/>
      <c r="F38" s="318" t="n"/>
      <c r="G38" s="288" t="n"/>
      <c r="H38" s="106" t="inlineStr">
        <is>
          <t>Total:</t>
        </is>
      </c>
      <c r="J38" s="64">
        <f>SUM(J30:J31)</f>
        <v/>
      </c>
      <c r="K38" s="335" t="n"/>
      <c r="L38" s="345">
        <f>SUM(L30:L32)</f>
        <v/>
      </c>
    </row>
    <row customHeight="1" ht="15.75" r="39" s="62">
      <c r="B39" s="101" t="n"/>
      <c r="C39" s="98" t="n"/>
      <c r="F39" s="318" t="n"/>
      <c r="G39" s="288" t="n"/>
      <c r="H39" s="64" t="n"/>
      <c r="J39" s="64" t="n"/>
      <c r="K39" s="335" t="n"/>
      <c r="L39" s="336" t="n"/>
    </row>
    <row customHeight="1" ht="16.5" r="40" s="62" thickBot="1">
      <c r="B40" s="77" t="inlineStr">
        <is>
          <t xml:space="preserve">Invoice Comments:
</t>
        </is>
      </c>
      <c r="C40" s="69" t="n"/>
      <c r="D40" s="82" t="n"/>
      <c r="E40" s="69" t="n"/>
      <c r="F40" s="69" t="n"/>
      <c r="G40" s="69" t="n"/>
      <c r="H40" s="69" t="n"/>
      <c r="I40" s="69" t="n"/>
      <c r="J40" s="69" t="n"/>
      <c r="K40" s="69" t="n"/>
      <c r="L40" s="70" t="n"/>
    </row>
    <row r="41">
      <c r="B41" s="203" t="n"/>
      <c r="C41" s="201" t="n"/>
      <c r="D41" s="202" t="n"/>
      <c r="E41" s="201" t="n"/>
      <c r="F41" s="201" t="n"/>
      <c r="G41" s="201" t="n"/>
      <c r="H41" s="201" t="n"/>
      <c r="I41" s="201" t="n"/>
      <c r="J41" s="201" t="n"/>
      <c r="K41" s="201" t="n"/>
      <c r="L41" s="200" t="n"/>
    </row>
    <row r="42">
      <c r="B42" s="199" t="n"/>
      <c r="C42" s="199" t="n"/>
      <c r="D42" s="199" t="n"/>
      <c r="E42" s="199" t="n"/>
      <c r="F42" s="199" t="n"/>
      <c r="G42" s="199" t="n"/>
      <c r="H42" s="199" t="n"/>
      <c r="I42" s="199" t="n"/>
      <c r="J42" s="199" t="n"/>
      <c r="K42" s="199" t="n"/>
      <c r="L42" s="199" t="n"/>
    </row>
    <row r="43">
      <c r="B43" s="26" t="inlineStr">
        <is>
          <t>Please detach this portion and return with your remittance to:</t>
        </is>
      </c>
      <c r="K43" s="288" t="n"/>
      <c r="L43" s="334" t="n"/>
    </row>
    <row r="44">
      <c r="L44" s="336" t="n"/>
    </row>
    <row r="45">
      <c r="C45" s="32" t="inlineStr">
        <is>
          <t>Canoe Ventures, LLC</t>
        </is>
      </c>
      <c r="D45" s="140" t="n"/>
      <c r="E45" s="30" t="inlineStr">
        <is>
          <t>Invoice Date:</t>
        </is>
      </c>
      <c r="F45" s="28">
        <f>L1</f>
        <v/>
      </c>
    </row>
    <row customHeight="1" ht="15.75" r="46" s="62">
      <c r="C46" s="25" t="inlineStr">
        <is>
          <t>Attention: Accounting Department</t>
        </is>
      </c>
      <c r="D46" s="75" t="n"/>
      <c r="E46" s="61" t="inlineStr">
        <is>
          <t>Invoice Number:</t>
        </is>
      </c>
      <c r="F46" s="29">
        <f>L2</f>
        <v/>
      </c>
    </row>
    <row r="47">
      <c r="C47" s="33" t="inlineStr">
        <is>
          <t>200 Union Boulevard, Suite 201</t>
        </is>
      </c>
      <c r="D47" s="139" t="n"/>
      <c r="E47" s="61" t="inlineStr">
        <is>
          <t>Programmer:</t>
        </is>
      </c>
      <c r="F47" s="29" t="inlineStr">
        <is>
          <t>Genius Brands</t>
        </is>
      </c>
    </row>
    <row r="48">
      <c r="C48" s="34" t="inlineStr">
        <is>
          <t>Lakewood, CO  80228</t>
        </is>
      </c>
      <c r="D48" s="138" t="n"/>
      <c r="E48" s="174" t="inlineStr">
        <is>
          <t>Network(s):</t>
        </is>
      </c>
      <c r="F48" s="301" t="inlineStr">
        <is>
          <t>Kid Genius</t>
        </is>
      </c>
      <c r="G48" s="301" t="n"/>
      <c r="H48" s="172" t="n"/>
      <c r="I48" s="186" t="n"/>
      <c r="K48" s="27" t="inlineStr">
        <is>
          <t>Amount Due:</t>
        </is>
      </c>
      <c r="L48" s="343">
        <f>L36</f>
        <v/>
      </c>
    </row>
    <row r="49">
      <c r="C49" s="19" t="n"/>
      <c r="D49" s="19" t="n"/>
      <c r="E49" s="18" t="n"/>
      <c r="F49" s="172" t="n"/>
      <c r="G49" s="172" t="n"/>
      <c r="H49" s="172" t="n"/>
      <c r="I49" s="172" t="n"/>
    </row>
  </sheetData>
  <autoFilter ref="B26:L27"/>
  <mergeCells count="11">
    <mergeCell ref="D21:E21"/>
    <mergeCell ref="H5:L5"/>
    <mergeCell ref="H6:L6"/>
    <mergeCell ref="H7:L7"/>
    <mergeCell ref="H13:L13"/>
    <mergeCell ref="H15:L15"/>
    <mergeCell ref="H4:L4"/>
    <mergeCell ref="H11:L11"/>
    <mergeCell ref="H9:L9"/>
    <mergeCell ref="H8:L8"/>
    <mergeCell ref="H12:L12"/>
  </mergeCells>
  <hyperlinks>
    <hyperlink ref="B10" r:id="rId31"/>
    <hyperlink ref="D15" r:id="rId32"/>
    <hyperlink ref="B10" r:id="rId31"/>
    <hyperlink ref="D15" r:id="rId32"/>
    <hyperlink ref="B10" r:id="rId31"/>
    <hyperlink ref="D15" r:id="rId32"/>
    <hyperlink ref="B10" r:id="rId31"/>
    <hyperlink ref="D15" r:id="rId32"/>
    <hyperlink ref="B10" r:id="rId31"/>
    <hyperlink ref="D15" r:id="rId32"/>
    <hyperlink ref="B10" r:id="rId31"/>
    <hyperlink ref="D15" r:id="rId32"/>
    <hyperlink ref="B10" r:id="rId31"/>
    <hyperlink ref="D15" r:id="rId32"/>
    <hyperlink ref="B10" r:id="rId31"/>
    <hyperlink ref="D15" r:id="rId32"/>
    <hyperlink ref="B10" r:id="rId31"/>
    <hyperlink ref="D15" r:id="rId32"/>
    <hyperlink ref="B10" r:id="rId31"/>
    <hyperlink ref="D15" r:id="rId32"/>
    <hyperlink ref="B10" r:id="rId31"/>
    <hyperlink ref="D15" r:id="rId32"/>
    <hyperlink ref="B10" r:id="rId31"/>
    <hyperlink ref="D15" r:id="rId32"/>
    <hyperlink ref="B10" r:id="rId31"/>
    <hyperlink ref="D15" r:id="rId32"/>
    <hyperlink ref="B10" r:id="rId31"/>
    <hyperlink ref="D15" r:id="rId32"/>
    <hyperlink ref="B10" r:id="rId31"/>
    <hyperlink ref="D15" r:id="rId32"/>
    <hyperlink ref="B10" r:id="rId31"/>
    <hyperlink ref="D15" r:id="rId32"/>
  </hyperlinks>
  <printOptions horizontalCentered="1"/>
  <pageMargins bottom="0.6" footer="0.2" header="0.2" left="0.5" right="0.5" top="0.5"/>
  <pageSetup fitToHeight="0" orientation="landscape" scale="65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drawing r:id="rId33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N68"/>
  <sheetViews>
    <sheetView showGridLines="0" topLeftCell="A25" workbookViewId="0" zoomScale="130" zoomScaleNormal="130" zoomScalePageLayoutView="90">
      <selection activeCell="G40" sqref="G40"/>
    </sheetView>
  </sheetViews>
  <sheetFormatPr baseColWidth="8" defaultColWidth="8.7109375" defaultRowHeight="15.75" outlineLevelCol="0"/>
  <cols>
    <col customWidth="1" max="1" min="1" style="7" width="1.42578125"/>
    <col customWidth="1" max="2" min="2" style="7" width="10.140625"/>
    <col customWidth="1" max="3" min="3" style="7" width="16.28515625"/>
    <col customWidth="1" max="4" min="4" style="7" width="50.7109375"/>
    <col customWidth="1" max="5" min="5" style="7" width="20.7109375"/>
    <col bestFit="1" customWidth="1" max="7" min="6" style="7" width="11.7109375"/>
    <col customWidth="1" max="8" min="8" style="7" width="19.28515625"/>
    <col customWidth="1" max="9" min="9" style="7" width="13"/>
    <col customWidth="1" max="10" min="10" style="7" width="13.7109375"/>
    <col customWidth="1" max="11" min="11" style="7" width="12.7109375"/>
    <col bestFit="1" customWidth="1" max="12" min="12" style="7" width="12.7109375"/>
    <col customWidth="1" max="13" min="13" style="7" width="12.28515625"/>
    <col customWidth="1" max="14" min="14" style="7" width="16"/>
    <col bestFit="1" customWidth="1" max="15" min="15" style="7" width="10.140625"/>
    <col customWidth="1" max="16" min="16" style="7" width="16"/>
    <col customWidth="1" max="16384" min="17" style="7" width="8.7109375"/>
  </cols>
  <sheetData>
    <row r="1">
      <c r="B1" s="131" t="n"/>
      <c r="C1" s="131" t="n"/>
      <c r="D1" s="131" t="n"/>
      <c r="E1" s="131" t="n"/>
      <c r="F1" s="131" t="n"/>
      <c r="G1" s="131" t="n"/>
      <c r="H1" s="293" t="n"/>
      <c r="I1" s="293" t="n"/>
      <c r="J1" s="63" t="inlineStr">
        <is>
          <t>Invoice Date:</t>
        </is>
      </c>
      <c r="K1" s="222" t="inlineStr">
        <is>
          <t>06/03/2019</t>
        </is>
      </c>
    </row>
    <row r="2">
      <c r="B2" s="131" t="n"/>
      <c r="C2" s="131" t="n"/>
      <c r="D2" s="131" t="n"/>
      <c r="E2" s="131" t="n"/>
      <c r="F2" s="131" t="n"/>
      <c r="G2" s="131" t="n"/>
      <c r="H2" s="131" t="n"/>
      <c r="I2" s="131" t="n"/>
      <c r="J2" s="63" t="inlineStr">
        <is>
          <t>Invoice Number:</t>
        </is>
      </c>
      <c r="K2" s="221" t="n">
        <v>8479</v>
      </c>
    </row>
    <row r="3">
      <c r="B3" s="131" t="n"/>
      <c r="C3" s="131" t="n"/>
      <c r="D3" s="131" t="n"/>
      <c r="E3" s="131" t="n"/>
      <c r="F3" s="131" t="n"/>
      <c r="G3" s="131" t="n"/>
      <c r="H3" s="295" t="n"/>
      <c r="I3" s="295" t="n"/>
      <c r="J3" s="295" t="n"/>
      <c r="K3" s="295" t="n"/>
    </row>
    <row r="4">
      <c r="B4" s="131" t="n"/>
      <c r="C4" s="131" t="n"/>
      <c r="D4" s="131" t="n"/>
      <c r="E4" s="131" t="n"/>
      <c r="F4" s="131" t="n"/>
      <c r="G4" s="280" t="inlineStr">
        <is>
          <t>INVOICE</t>
        </is>
      </c>
    </row>
    <row r="5">
      <c r="C5" s="135" t="n"/>
      <c r="D5" s="135" t="n"/>
      <c r="E5" s="135" t="n"/>
      <c r="F5" s="131" t="n"/>
      <c r="G5" s="286" t="inlineStr">
        <is>
          <t>PLEASE REMIT TO:</t>
        </is>
      </c>
    </row>
    <row r="6">
      <c r="B6" s="134" t="inlineStr">
        <is>
          <t>Canoe Ventures, LLC</t>
        </is>
      </c>
      <c r="C6" s="131" t="n"/>
      <c r="D6" s="131" t="n"/>
      <c r="E6" s="131" t="n"/>
      <c r="F6" s="131" t="n"/>
      <c r="G6" s="131" t="n"/>
      <c r="H6" s="277" t="inlineStr">
        <is>
          <t>Canoe Ventures, LLC</t>
        </is>
      </c>
    </row>
    <row r="7">
      <c r="B7" s="133" t="inlineStr">
        <is>
          <t>200 Union Boulevard, Suite 201</t>
        </is>
      </c>
      <c r="C7" s="131" t="n"/>
      <c r="D7" s="131" t="n"/>
      <c r="E7" s="131" t="n"/>
      <c r="F7" s="131" t="n"/>
      <c r="G7" s="131" t="n"/>
      <c r="H7" s="281" t="inlineStr">
        <is>
          <t>Attention: Accounting Department</t>
        </is>
      </c>
    </row>
    <row r="8">
      <c r="B8" s="133" t="inlineStr">
        <is>
          <t>Lakewood, CO  80228</t>
        </is>
      </c>
      <c r="C8" s="131" t="n"/>
      <c r="D8" s="295" t="n"/>
      <c r="E8" s="295" t="n"/>
      <c r="F8" s="295" t="n"/>
      <c r="G8" s="295" t="n"/>
      <c r="H8" s="277" t="inlineStr">
        <is>
          <t>200 Union Boulevard, Suite 201</t>
        </is>
      </c>
    </row>
    <row r="9">
      <c r="B9" s="2" t="inlineStr">
        <is>
          <t>303-224-3000</t>
        </is>
      </c>
      <c r="C9" s="295" t="n"/>
      <c r="D9" s="131" t="n"/>
      <c r="E9" s="131" t="n"/>
      <c r="F9" s="131" t="n"/>
      <c r="G9" s="131" t="n"/>
      <c r="H9" s="277" t="inlineStr">
        <is>
          <t>Lakewood, CO  80228</t>
        </is>
      </c>
    </row>
    <row r="10">
      <c r="B10" s="132" t="inlineStr">
        <is>
          <t>invoices@canoeventures.com</t>
        </is>
      </c>
      <c r="C10" s="295" t="n"/>
      <c r="D10" s="131" t="n"/>
      <c r="E10" s="131" t="n"/>
      <c r="F10" s="131" t="n"/>
      <c r="G10" s="131" t="n"/>
    </row>
    <row r="11">
      <c r="C11" s="130" t="n"/>
      <c r="D11" s="128" t="n"/>
      <c r="E11" s="128" t="n"/>
      <c r="F11" s="128" t="n"/>
      <c r="G11" s="128" t="n"/>
      <c r="H11" s="276" t="inlineStr">
        <is>
          <t xml:space="preserve">TERMS                 : NET 30 DAYS      </t>
        </is>
      </c>
    </row>
    <row r="12">
      <c r="B12" s="122" t="inlineStr">
        <is>
          <t>Bill To:</t>
        </is>
      </c>
      <c r="C12" s="128" t="n"/>
      <c r="D12" s="185" t="inlineStr">
        <is>
          <t>Music Choice</t>
        </is>
      </c>
      <c r="E12" s="128" t="n"/>
      <c r="F12" s="128" t="n"/>
      <c r="G12" s="128" t="n"/>
      <c r="H12" s="278" t="inlineStr">
        <is>
          <t>FEDERAL TAX ID : 26-2372059</t>
        </is>
      </c>
    </row>
    <row r="13">
      <c r="C13" s="128" t="n"/>
      <c r="D13" s="126" t="inlineStr">
        <is>
          <t>Attention: Tom Soper</t>
        </is>
      </c>
      <c r="E13" s="128" t="n"/>
      <c r="F13" s="128" t="n"/>
      <c r="G13" s="128" t="n"/>
      <c r="H13" s="279" t="inlineStr">
        <is>
          <t>Invoice # is required on all remittances</t>
        </is>
      </c>
    </row>
    <row r="14">
      <c r="C14" s="128" t="n"/>
      <c r="D14" s="185" t="n"/>
      <c r="E14" s="293" t="n"/>
      <c r="F14" s="293" t="n"/>
      <c r="G14" s="293" t="n"/>
      <c r="H14" s="295" t="n"/>
      <c r="I14" s="295" t="n"/>
      <c r="J14" s="295" t="n"/>
      <c r="K14" s="295" t="n"/>
    </row>
    <row r="15">
      <c r="A15" s="7" t="inlineStr">
        <is>
          <t xml:space="preserve"> </t>
        </is>
      </c>
      <c r="C15" s="293" t="n"/>
      <c r="D15" s="220" t="inlineStr">
        <is>
          <t>tsoper@musicchoice.com</t>
        </is>
      </c>
      <c r="E15" s="293" t="n"/>
      <c r="F15" s="293" t="n"/>
      <c r="G15" s="280" t="inlineStr">
        <is>
          <t>RATE CARD (current Tier in yellow)</t>
        </is>
      </c>
    </row>
    <row r="16">
      <c r="D16" s="185" t="n"/>
      <c r="E16" s="293" t="n"/>
      <c r="F16" s="293" t="n"/>
      <c r="G16" s="21" t="n"/>
      <c r="H16" s="22" t="inlineStr">
        <is>
          <t>Tier</t>
        </is>
      </c>
      <c r="I16" s="22" t="inlineStr">
        <is>
          <t>CPM</t>
        </is>
      </c>
      <c r="J16" s="23" t="inlineStr">
        <is>
          <t>YTD Impressions</t>
        </is>
      </c>
      <c r="K16" s="22" t="n"/>
    </row>
    <row r="17">
      <c r="C17" s="293" t="n"/>
      <c r="D17" s="79" t="n"/>
      <c r="E17" s="293" t="n"/>
      <c r="F17" s="293" t="n"/>
      <c r="G17" s="310" t="n"/>
      <c r="H17" s="311" t="inlineStr">
        <is>
          <t xml:space="preserve">    0M - 200M</t>
        </is>
      </c>
      <c r="I17" s="312" t="n">
        <v>1.28</v>
      </c>
      <c r="J17" s="313">
        <f>SUM(I28:I43) + D22</f>
        <v/>
      </c>
      <c r="K17" s="363" t="n"/>
    </row>
    <row r="18">
      <c r="B18" s="124" t="inlineStr">
        <is>
          <t>Invoice Period Start:</t>
        </is>
      </c>
      <c r="D18" s="123" t="n">
        <v>43556</v>
      </c>
      <c r="E18" s="293" t="n"/>
      <c r="F18" s="293" t="n"/>
      <c r="G18" s="293" t="n"/>
      <c r="H18" s="110" t="inlineStr">
        <is>
          <t>200M - 400M</t>
        </is>
      </c>
      <c r="I18" s="309" t="n">
        <v>1.13</v>
      </c>
      <c r="K18" s="117" t="n"/>
    </row>
    <row r="19">
      <c r="B19" s="124" t="inlineStr">
        <is>
          <t>Invoice Period End:</t>
        </is>
      </c>
      <c r="D19" s="123" t="n">
        <v>43585</v>
      </c>
      <c r="E19" s="293" t="n"/>
      <c r="F19" s="293" t="n"/>
      <c r="G19" s="293" t="n"/>
      <c r="H19" s="110" t="inlineStr">
        <is>
          <t>400M - 600M</t>
        </is>
      </c>
      <c r="I19" s="309" t="n">
        <v>0.99</v>
      </c>
      <c r="K19" s="117" t="n"/>
    </row>
    <row r="20">
      <c r="B20" s="122" t="inlineStr">
        <is>
          <t>Programming Group:</t>
        </is>
      </c>
      <c r="D20" s="284" t="inlineStr">
        <is>
          <t>Music Choice</t>
        </is>
      </c>
      <c r="E20" s="293" t="n"/>
      <c r="F20" s="293" t="n"/>
      <c r="G20" s="293" t="n"/>
      <c r="H20" s="110" t="inlineStr">
        <is>
          <t>600M - 800M</t>
        </is>
      </c>
      <c r="I20" s="309" t="n">
        <v>0.85</v>
      </c>
      <c r="K20" s="117" t="n"/>
    </row>
    <row r="21">
      <c r="B21" s="122" t="inlineStr">
        <is>
          <t>Network(s):</t>
        </is>
      </c>
      <c r="D21" s="284" t="inlineStr">
        <is>
          <t>Music Choice</t>
        </is>
      </c>
      <c r="F21" s="293" t="n"/>
      <c r="G21" s="293" t="n"/>
      <c r="H21" s="110" t="inlineStr">
        <is>
          <t xml:space="preserve">  800M - 2B        </t>
        </is>
      </c>
      <c r="I21" s="309" t="n">
        <v>0.71</v>
      </c>
      <c r="K21" s="117" t="n"/>
    </row>
    <row r="22">
      <c r="B22" s="26" t="inlineStr">
        <is>
          <t>Previous YTD Impressions:</t>
        </is>
      </c>
      <c r="D22" s="49" t="n">
        <v>17589771</v>
      </c>
      <c r="E22" s="293" t="n"/>
      <c r="F22" s="293" t="n"/>
      <c r="G22" s="293" t="n"/>
      <c r="H22" s="110" t="inlineStr">
        <is>
          <t>2B - 3B</t>
        </is>
      </c>
      <c r="I22" s="309" t="n">
        <v>0.61</v>
      </c>
      <c r="K22" s="314" t="n"/>
    </row>
    <row r="23">
      <c r="B23" s="26" t="n"/>
      <c r="D23" s="49" t="n"/>
      <c r="E23" s="293" t="n"/>
      <c r="F23" s="293" t="n"/>
      <c r="G23" s="293" t="n"/>
      <c r="H23" s="110" t="inlineStr">
        <is>
          <t>3B - 4B</t>
        </is>
      </c>
      <c r="I23" s="309" t="n">
        <v>0.58</v>
      </c>
      <c r="K23" s="314" t="n"/>
    </row>
    <row r="24">
      <c r="B24" s="26" t="n"/>
      <c r="D24" s="49" t="n"/>
      <c r="E24" s="293" t="n"/>
      <c r="F24" s="293" t="n"/>
      <c r="G24" s="293" t="n"/>
      <c r="H24" s="110" t="inlineStr">
        <is>
          <t>4B - 5B</t>
        </is>
      </c>
      <c r="I24" s="309" t="n">
        <v>0.55</v>
      </c>
      <c r="K24" s="314" t="n"/>
    </row>
    <row r="25">
      <c r="B25" s="26" t="n"/>
      <c r="D25" s="49" t="n"/>
      <c r="E25" s="293" t="n"/>
      <c r="F25" s="293" t="n"/>
      <c r="G25" s="293" t="n"/>
      <c r="H25" s="110" t="inlineStr">
        <is>
          <t>5B+</t>
        </is>
      </c>
      <c r="I25" s="309" t="n">
        <v>0.5</v>
      </c>
      <c r="K25" s="314" t="n"/>
    </row>
    <row r="26">
      <c r="B26" s="293" t="n"/>
      <c r="C26" s="293" t="n"/>
      <c r="D26" s="293" t="n"/>
      <c r="E26" s="293" t="n"/>
      <c r="F26" s="293" t="n"/>
      <c r="G26" s="293" t="n"/>
      <c r="H26" s="293" t="n"/>
      <c r="I26" s="293" t="n"/>
      <c r="J26" s="293" t="n"/>
      <c r="L26" s="295" t="n"/>
      <c r="M26" s="295" t="n"/>
      <c r="N26" s="295" t="n"/>
    </row>
    <row customHeight="1" ht="47.25" r="27" s="62">
      <c r="B27" s="20" t="inlineStr">
        <is>
          <t>Invoice Line #</t>
        </is>
      </c>
      <c r="C27" s="20" t="inlineStr">
        <is>
          <t>Campaign Reference ID</t>
        </is>
      </c>
      <c r="D27" s="20" t="inlineStr">
        <is>
          <t>Campaign Name</t>
        </is>
      </c>
      <c r="E27" s="20" t="inlineStr">
        <is>
          <t>Network</t>
        </is>
      </c>
      <c r="F27" s="291" t="inlineStr">
        <is>
          <t>Start Date</t>
        </is>
      </c>
      <c r="G27" s="291" t="inlineStr">
        <is>
          <t>End Date</t>
        </is>
      </c>
      <c r="H27" s="291" t="inlineStr">
        <is>
          <t>Total Impressions Delivered</t>
        </is>
      </c>
      <c r="I27" s="291" t="inlineStr">
        <is>
          <t>Current Billed Impressions</t>
        </is>
      </c>
      <c r="J27" s="291" t="inlineStr">
        <is>
          <t>CPM</t>
        </is>
      </c>
      <c r="K27" s="291" t="inlineStr">
        <is>
          <t>Total</t>
        </is>
      </c>
    </row>
    <row r="28">
      <c r="B28" s="315" t="n">
        <v>1</v>
      </c>
      <c r="C28" s="316" t="n">
        <v>29896997</v>
      </c>
      <c r="D28" s="316" t="inlineStr">
        <is>
          <t>Geico 1Q19</t>
        </is>
      </c>
      <c r="E28" s="316" t="inlineStr">
        <is>
          <t>Music Choice</t>
        </is>
      </c>
      <c r="F28" s="317" t="n">
        <v>43465</v>
      </c>
      <c r="G28" s="317" t="n">
        <v>43556</v>
      </c>
      <c r="H28" s="316" t="n">
        <v>7241067</v>
      </c>
      <c r="I28" s="316" t="n">
        <v>37087</v>
      </c>
      <c r="J28" s="316" t="n">
        <v>1.28</v>
      </c>
      <c r="K28" s="316">
        <f>ROUND(I28*(J28/1000),2)</f>
        <v/>
      </c>
    </row>
    <row customHeight="1" ht="16.5" r="29" s="62" thickBot="1">
      <c r="B29" s="315" t="n">
        <v>2</v>
      </c>
      <c r="C29" s="316" t="n">
        <v>31065301</v>
      </c>
      <c r="D29" s="316" t="inlineStr">
        <is>
          <t>FDA 1Q19</t>
        </is>
      </c>
      <c r="E29" s="316" t="inlineStr">
        <is>
          <t>Music Choice</t>
        </is>
      </c>
      <c r="F29" s="317" t="n">
        <v>43521</v>
      </c>
      <c r="G29" s="317" t="n">
        <v>43556</v>
      </c>
      <c r="H29" s="316" t="n">
        <v>770526</v>
      </c>
      <c r="I29" s="316" t="n">
        <v>7502</v>
      </c>
      <c r="J29" s="316" t="n">
        <v>1.28</v>
      </c>
      <c r="K29" s="316">
        <f>ROUND(I29*(J29/1000),2)</f>
        <v/>
      </c>
    </row>
    <row customHeight="1" ht="16.5" r="30" s="62" thickTop="1">
      <c r="B30" s="315" t="n">
        <v>3</v>
      </c>
      <c r="C30" s="316" t="n">
        <v>31069979</v>
      </c>
      <c r="D30" s="316" t="inlineStr">
        <is>
          <t>FDA 1Q19 ADU Package</t>
        </is>
      </c>
      <c r="E30" s="316" t="inlineStr">
        <is>
          <t>Music Choice</t>
        </is>
      </c>
      <c r="F30" s="317" t="n">
        <v>43521</v>
      </c>
      <c r="G30" s="317" t="n">
        <v>43556</v>
      </c>
      <c r="H30" s="316" t="n">
        <v>157912</v>
      </c>
      <c r="I30" s="316" t="n">
        <v>970</v>
      </c>
      <c r="J30" s="316" t="n">
        <v>1.28</v>
      </c>
      <c r="K30" s="316">
        <f>ROUND(I30*(J30/1000),2)</f>
        <v/>
      </c>
    </row>
    <row r="31">
      <c r="B31" s="315" t="n">
        <v>4</v>
      </c>
      <c r="C31" s="316" t="n">
        <v>32548135</v>
      </c>
      <c r="D31" s="316" t="inlineStr">
        <is>
          <t>Warner Brothers The Curse of La Llorona</t>
        </is>
      </c>
      <c r="E31" s="316" t="inlineStr">
        <is>
          <t>Music Choice</t>
        </is>
      </c>
      <c r="F31" s="317" t="n">
        <v>43549</v>
      </c>
      <c r="G31" s="317" t="n">
        <v>43575</v>
      </c>
      <c r="H31" s="316" t="n">
        <v>1566836</v>
      </c>
      <c r="I31" s="316" t="n">
        <v>1294597</v>
      </c>
      <c r="J31" s="316" t="n">
        <v>1.28</v>
      </c>
      <c r="K31" s="316">
        <f>ROUND(I31*(J31/1000),2)</f>
        <v/>
      </c>
    </row>
    <row r="32">
      <c r="B32" s="315" t="n">
        <v>5</v>
      </c>
      <c r="C32" s="316" t="n">
        <v>32584772</v>
      </c>
      <c r="D32" s="316" t="inlineStr">
        <is>
          <t>Geico 2Q19</t>
        </is>
      </c>
      <c r="E32" s="316" t="inlineStr">
        <is>
          <t>Music Choice</t>
        </is>
      </c>
      <c r="F32" s="317" t="n">
        <v>43556</v>
      </c>
      <c r="G32" s="317" t="n">
        <v>43647</v>
      </c>
      <c r="H32" s="316" t="n">
        <v>1212241</v>
      </c>
      <c r="I32" s="316" t="n">
        <v>1212241</v>
      </c>
      <c r="J32" s="316" t="n">
        <v>1.28</v>
      </c>
      <c r="K32" s="316">
        <f>ROUND(I32*(J32/1000),2)</f>
        <v/>
      </c>
    </row>
    <row r="33">
      <c r="B33" s="315" t="n">
        <v>6</v>
      </c>
      <c r="C33" s="316" t="n">
        <v>32584893</v>
      </c>
      <c r="D33" s="316" t="inlineStr">
        <is>
          <t>Dairy Queen 2Q19</t>
        </is>
      </c>
      <c r="E33" s="316" t="inlineStr">
        <is>
          <t>Music Choice</t>
        </is>
      </c>
      <c r="F33" s="317" t="n">
        <v>43556</v>
      </c>
      <c r="G33" s="317" t="n">
        <v>43605</v>
      </c>
      <c r="H33" s="316" t="n">
        <v>420356</v>
      </c>
      <c r="I33" s="316" t="n">
        <v>420356</v>
      </c>
      <c r="J33" s="316" t="n">
        <v>1.28</v>
      </c>
      <c r="K33" s="316">
        <f>ROUND(I33*(J33/1000),2)</f>
        <v/>
      </c>
    </row>
    <row customHeight="1" ht="16.5" r="34" s="62" thickBot="1">
      <c r="B34" s="315" t="n">
        <v>7</v>
      </c>
      <c r="C34" s="316" t="n">
        <v>32833856</v>
      </c>
      <c r="D34" s="316" t="inlineStr">
        <is>
          <t>Chevy 2Q19</t>
        </is>
      </c>
      <c r="E34" s="316" t="inlineStr">
        <is>
          <t>Music Choice</t>
        </is>
      </c>
      <c r="F34" s="317" t="n">
        <v>43556</v>
      </c>
      <c r="G34" s="317" t="n">
        <v>43612</v>
      </c>
      <c r="H34" s="316" t="n">
        <v>1284379</v>
      </c>
      <c r="I34" s="316" t="n">
        <v>1284379</v>
      </c>
      <c r="J34" s="316" t="n">
        <v>1.28</v>
      </c>
      <c r="K34" s="316">
        <f>ROUND(I34*(J34/1000),2)</f>
        <v/>
      </c>
    </row>
    <row customHeight="1" ht="15.75" r="35" s="62">
      <c r="B35" s="315" t="n">
        <v>8</v>
      </c>
      <c r="C35" s="316" t="n">
        <v>32834889</v>
      </c>
      <c r="D35" s="316" t="inlineStr">
        <is>
          <t>FDA 2Q19</t>
        </is>
      </c>
      <c r="E35" s="316" t="inlineStr">
        <is>
          <t>Music Choice</t>
        </is>
      </c>
      <c r="F35" s="317" t="n">
        <v>43556</v>
      </c>
      <c r="G35" s="317" t="n">
        <v>43612</v>
      </c>
      <c r="H35" s="316" t="n">
        <v>105761</v>
      </c>
      <c r="I35" s="316" t="n">
        <v>105761</v>
      </c>
      <c r="J35" s="316" t="n">
        <v>1.28</v>
      </c>
      <c r="K35" s="316">
        <f>ROUND(I35*(J35/1000),2)</f>
        <v/>
      </c>
    </row>
    <row r="36">
      <c r="B36" s="315" t="n">
        <v>9</v>
      </c>
      <c r="C36" s="316" t="n">
        <v>32982705</v>
      </c>
      <c r="D36" s="316" t="inlineStr">
        <is>
          <t>Warner Brothers Detective Pikachu</t>
        </is>
      </c>
      <c r="E36" s="316" t="inlineStr">
        <is>
          <t>Music Choice</t>
        </is>
      </c>
      <c r="F36" s="317" t="n">
        <v>43563</v>
      </c>
      <c r="G36" s="317" t="n">
        <v>43591</v>
      </c>
      <c r="H36" s="316" t="n">
        <v>1037114</v>
      </c>
      <c r="I36" s="316" t="n">
        <v>1037114</v>
      </c>
      <c r="J36" s="316" t="n">
        <v>1.28</v>
      </c>
      <c r="K36" s="316">
        <f>ROUND(I36*(J36/1000),2)</f>
        <v/>
      </c>
    </row>
    <row r="37">
      <c r="B37" s="315" t="n">
        <v>10</v>
      </c>
      <c r="C37" s="316" t="n">
        <v>32986669</v>
      </c>
      <c r="D37" s="316" t="inlineStr">
        <is>
          <t>WB Detective Pikachu ADI</t>
        </is>
      </c>
      <c r="E37" s="316" t="inlineStr">
        <is>
          <t>Music Choice</t>
        </is>
      </c>
      <c r="F37" s="317" t="n">
        <v>43563</v>
      </c>
      <c r="G37" s="317" t="n">
        <v>43591</v>
      </c>
      <c r="H37" s="316" t="n">
        <v>4643</v>
      </c>
      <c r="I37" s="316" t="n">
        <v>4643</v>
      </c>
      <c r="J37" s="316" t="n">
        <v>1.28</v>
      </c>
      <c r="K37" s="316">
        <f>ROUND(I37*(J37/1000),2)</f>
        <v/>
      </c>
    </row>
    <row r="38">
      <c r="B38" s="315" t="n">
        <v>11</v>
      </c>
      <c r="C38" s="316" t="n">
        <v>32994673</v>
      </c>
      <c r="D38" s="316" t="inlineStr">
        <is>
          <t>FDA ADU Package 2Q19</t>
        </is>
      </c>
      <c r="E38" s="316" t="inlineStr">
        <is>
          <t>Music Choice</t>
        </is>
      </c>
      <c r="F38" s="317" t="n">
        <v>43556</v>
      </c>
      <c r="G38" s="317" t="n">
        <v>43612</v>
      </c>
      <c r="H38" s="316" t="n">
        <v>28312</v>
      </c>
      <c r="I38" s="316" t="n">
        <v>28312</v>
      </c>
      <c r="J38" s="316" t="n">
        <v>1.28</v>
      </c>
      <c r="K38" s="316">
        <f>ROUND(I38*(J38/1000),2)</f>
        <v/>
      </c>
    </row>
    <row r="39">
      <c r="B39" s="315" t="n">
        <v>12</v>
      </c>
      <c r="C39" s="316" t="n">
        <v>32995191</v>
      </c>
      <c r="D39" s="316" t="inlineStr">
        <is>
          <t>FDA MG Package 2019</t>
        </is>
      </c>
      <c r="E39" s="316" t="inlineStr">
        <is>
          <t>Music Choice</t>
        </is>
      </c>
      <c r="F39" s="317" t="n">
        <v>43556</v>
      </c>
      <c r="G39" s="317" t="n">
        <v>43612</v>
      </c>
      <c r="H39" s="316" t="n">
        <v>27516</v>
      </c>
      <c r="I39" s="316" t="n">
        <v>27516</v>
      </c>
      <c r="J39" s="316" t="n">
        <v>1.28</v>
      </c>
      <c r="K39" s="316">
        <f>ROUND(I39*(J39/1000),2)</f>
        <v/>
      </c>
    </row>
    <row r="40">
      <c r="B40" s="315" t="n">
        <v>13</v>
      </c>
      <c r="C40" s="316" t="n">
        <v>33194067</v>
      </c>
      <c r="D40" s="316" t="inlineStr">
        <is>
          <t>WB The Sun Is Also A Star</t>
        </is>
      </c>
      <c r="E40" s="316" t="inlineStr">
        <is>
          <t>Music Choice</t>
        </is>
      </c>
      <c r="F40" s="317" t="n">
        <v>43573</v>
      </c>
      <c r="G40" s="317" t="n">
        <v>43591</v>
      </c>
      <c r="H40" s="316" t="n">
        <v>508774</v>
      </c>
      <c r="I40" s="316" t="n">
        <v>508774</v>
      </c>
      <c r="J40" s="316" t="n">
        <v>1.28</v>
      </c>
      <c r="K40" s="316">
        <f>ROUND(I40*(J40/1000),2)</f>
        <v/>
      </c>
    </row>
    <row r="41">
      <c r="B41" s="315" t="n">
        <v>14</v>
      </c>
      <c r="C41" s="316" t="n">
        <v>33259989</v>
      </c>
      <c r="D41" s="316" t="inlineStr">
        <is>
          <t>McDonalds 2Q19</t>
        </is>
      </c>
      <c r="E41" s="316" t="inlineStr">
        <is>
          <t>Music Choice</t>
        </is>
      </c>
      <c r="F41" s="317" t="n">
        <v>43584</v>
      </c>
      <c r="G41" s="317" t="n">
        <v>43619</v>
      </c>
      <c r="H41" s="316" t="n">
        <v>71882</v>
      </c>
      <c r="I41" s="316" t="n">
        <v>71882</v>
      </c>
      <c r="J41" s="316" t="n">
        <v>1.28</v>
      </c>
      <c r="K41" s="316">
        <f>ROUND(I41*(J41/1000),2)</f>
        <v/>
      </c>
    </row>
    <row customHeight="1" ht="15.75" r="42" s="62">
      <c r="B42" s="101" t="n"/>
      <c r="C42" s="101" t="n"/>
      <c r="F42" s="318" t="n"/>
      <c r="G42" s="318" t="n"/>
      <c r="H42" s="64" t="n"/>
      <c r="I42" s="64" t="n"/>
      <c r="J42" s="335" t="n"/>
      <c r="K42" s="336" t="n"/>
      <c r="M42" s="219" t="n"/>
    </row>
    <row r="43">
      <c r="B43" s="101" t="n"/>
      <c r="C43" s="98" t="n"/>
      <c r="F43" s="318" t="n"/>
      <c r="G43" s="50" t="n"/>
      <c r="H43" s="51" t="n"/>
      <c r="I43" s="50" t="n"/>
      <c r="J43" s="330" t="n"/>
      <c r="K43" s="331" t="n"/>
      <c r="M43" s="219" t="n"/>
    </row>
    <row r="44">
      <c r="B44" s="101" t="n"/>
      <c r="C44" s="98" t="n"/>
      <c r="F44" s="318" t="n"/>
      <c r="G44" s="64" t="n"/>
      <c r="I44" s="64" t="n"/>
      <c r="J44" s="335" t="n"/>
      <c r="K44" s="336" t="n"/>
      <c r="M44" s="219" t="n"/>
    </row>
    <row r="45">
      <c r="B45" s="101" t="n"/>
      <c r="C45" s="98" t="n"/>
      <c r="F45" s="318" t="n"/>
      <c r="G45" s="106" t="inlineStr">
        <is>
          <t>TOTAL:</t>
        </is>
      </c>
      <c r="I45" s="64">
        <f>SUM(I28:I43)</f>
        <v/>
      </c>
      <c r="J45" s="335" t="n"/>
      <c r="K45" s="336">
        <f>SUM(K28:K43)</f>
        <v/>
      </c>
      <c r="N45" s="337" t="n"/>
    </row>
    <row r="46">
      <c r="B46" s="101" t="n"/>
      <c r="C46" s="98" t="n"/>
      <c r="F46" s="318" t="n"/>
      <c r="G46" s="288" t="n"/>
      <c r="H46" s="64" t="n"/>
      <c r="J46" s="64" t="n"/>
      <c r="K46" s="335" t="n"/>
    </row>
    <row r="47">
      <c r="B47" s="77" t="inlineStr">
        <is>
          <t xml:space="preserve">Invoice Comments:
</t>
        </is>
      </c>
      <c r="C47" s="69" t="n"/>
      <c r="D47" s="82" t="n"/>
      <c r="E47" s="69" t="n"/>
      <c r="F47" s="69" t="n"/>
      <c r="G47" s="69" t="n"/>
      <c r="H47" s="69" t="n"/>
      <c r="I47" s="69" t="n"/>
      <c r="J47" s="69" t="n"/>
      <c r="K47" s="70" t="n"/>
    </row>
    <row r="48">
      <c r="B48" s="176" t="n"/>
      <c r="C48" s="176" t="n"/>
      <c r="D48" s="176" t="n"/>
      <c r="E48" s="176" t="n"/>
      <c r="F48" s="176" t="n"/>
      <c r="G48" s="176" t="n"/>
      <c r="H48" s="176" t="n"/>
      <c r="I48" s="176" t="n"/>
      <c r="J48" s="176" t="n"/>
      <c r="K48" s="176" t="n"/>
    </row>
    <row r="49">
      <c r="B49" s="26" t="inlineStr">
        <is>
          <t>Please detach this portion and return with your remittance to:</t>
        </is>
      </c>
      <c r="K49" s="288" t="n"/>
    </row>
    <row r="50"/>
    <row r="51">
      <c r="C51" s="32" t="inlineStr">
        <is>
          <t>Canoe Ventures, LLC</t>
        </is>
      </c>
      <c r="D51" s="140" t="n"/>
      <c r="E51" s="30" t="inlineStr">
        <is>
          <t>Invoice Date:</t>
        </is>
      </c>
      <c r="F51" s="28">
        <f>K1</f>
        <v/>
      </c>
    </row>
    <row r="52">
      <c r="C52" s="25" t="inlineStr">
        <is>
          <t>Attention: Accounting Department</t>
        </is>
      </c>
      <c r="D52" s="75" t="n"/>
      <c r="E52" s="61" t="inlineStr">
        <is>
          <t>Invoice Number:</t>
        </is>
      </c>
      <c r="F52" s="29">
        <f>K2</f>
        <v/>
      </c>
    </row>
    <row r="53">
      <c r="C53" s="33" t="inlineStr">
        <is>
          <t>200 Union Boulevard, Suite 201</t>
        </is>
      </c>
      <c r="D53" s="139" t="n"/>
      <c r="E53" s="61" t="inlineStr">
        <is>
          <t>Programmer:</t>
        </is>
      </c>
      <c r="F53" s="29" t="inlineStr">
        <is>
          <t>Music Choice</t>
        </is>
      </c>
    </row>
    <row r="54">
      <c r="C54" s="34" t="inlineStr">
        <is>
          <t>Lakewood, CO  80228</t>
        </is>
      </c>
      <c r="D54" s="138" t="n"/>
      <c r="E54" s="174" t="inlineStr">
        <is>
          <t>Network(s):</t>
        </is>
      </c>
      <c r="F54" s="29" t="inlineStr">
        <is>
          <t>Music Choice</t>
        </is>
      </c>
      <c r="G54" s="301" t="n"/>
      <c r="H54" s="172" t="n"/>
      <c r="I54" s="186" t="n"/>
      <c r="J54" s="27" t="inlineStr">
        <is>
          <t>Amount Due:</t>
        </is>
      </c>
      <c r="K54" s="343">
        <f>SUM(K28:K43)</f>
        <v/>
      </c>
    </row>
    <row r="55">
      <c r="C55" s="19" t="n"/>
      <c r="D55" s="19" t="n"/>
      <c r="E55" s="18" t="n"/>
      <c r="F55" s="172" t="n"/>
      <c r="G55" s="172" t="n"/>
      <c r="H55" s="172" t="n"/>
      <c r="I55" s="172" t="n"/>
    </row>
    <row r="56">
      <c r="C56" s="19" t="n"/>
      <c r="D56" s="19" t="n"/>
      <c r="E56" s="18" t="n"/>
      <c r="F56" s="18" t="n"/>
      <c r="G56" s="18" t="n"/>
    </row>
    <row r="57">
      <c r="C57" s="19" t="n"/>
      <c r="D57" s="19" t="n"/>
      <c r="E57" s="18" t="n"/>
      <c r="F57" s="18" t="n"/>
      <c r="G57" s="18" t="n"/>
    </row>
    <row r="58">
      <c r="C58" s="19" t="n"/>
      <c r="D58" s="19" t="n"/>
      <c r="E58" s="18" t="n"/>
      <c r="F58" s="18" t="n"/>
      <c r="G58" s="18" t="n"/>
    </row>
    <row r="59">
      <c r="C59" s="19" t="n"/>
      <c r="D59" s="19" t="n"/>
      <c r="E59" s="18" t="n"/>
      <c r="F59" s="18" t="n"/>
      <c r="G59" s="18" t="n"/>
    </row>
    <row r="60">
      <c r="C60" s="19" t="n"/>
      <c r="D60" s="19" t="n"/>
      <c r="E60" s="18" t="n"/>
      <c r="F60" s="18" t="n"/>
      <c r="G60" s="18" t="n"/>
    </row>
    <row r="61">
      <c r="C61" s="19" t="n"/>
      <c r="D61" s="19" t="n"/>
      <c r="E61" s="18" t="n"/>
      <c r="F61" s="18" t="n"/>
      <c r="G61" s="18" t="n"/>
    </row>
    <row r="62">
      <c r="C62" s="19" t="n"/>
      <c r="D62" s="19" t="n"/>
      <c r="E62" s="18" t="n"/>
      <c r="F62" s="18" t="n"/>
      <c r="G62" s="18" t="n"/>
    </row>
    <row r="63">
      <c r="C63" s="19" t="n"/>
      <c r="D63" s="19" t="n"/>
      <c r="E63" s="18" t="n"/>
      <c r="F63" s="18" t="n"/>
      <c r="G63" s="18" t="n"/>
    </row>
    <row r="64">
      <c r="C64" s="19" t="n"/>
      <c r="D64" s="19" t="n"/>
      <c r="E64" s="18" t="n"/>
      <c r="F64" s="18" t="n"/>
      <c r="G64" s="18" t="n"/>
    </row>
    <row r="65">
      <c r="C65" s="19" t="n"/>
      <c r="D65" s="19" t="n"/>
      <c r="E65" s="18" t="n"/>
      <c r="F65" s="18" t="n"/>
      <c r="G65" s="18" t="n"/>
    </row>
    <row r="66">
      <c r="C66" s="19" t="n"/>
      <c r="D66" s="19" t="n"/>
      <c r="E66" s="18" t="n"/>
      <c r="F66" s="18" t="n"/>
      <c r="G66" s="18" t="n"/>
    </row>
    <row r="67">
      <c r="C67" s="19" t="n"/>
      <c r="D67" s="19" t="n"/>
      <c r="E67" s="18" t="n"/>
      <c r="F67" s="18" t="n"/>
      <c r="G67" s="18" t="n"/>
    </row>
    <row r="68">
      <c r="C68" s="19" t="n"/>
      <c r="D68" s="19" t="n"/>
      <c r="E68" s="18" t="n"/>
      <c r="F68" s="18" t="n"/>
      <c r="G68" s="18" t="n"/>
    </row>
  </sheetData>
  <mergeCells count="11">
    <mergeCell ref="G4:K4"/>
    <mergeCell ref="G5:K5"/>
    <mergeCell ref="D21:E21"/>
    <mergeCell ref="H6:K6"/>
    <mergeCell ref="H7:K7"/>
    <mergeCell ref="H8:K8"/>
    <mergeCell ref="H13:K13"/>
    <mergeCell ref="G15:K15"/>
    <mergeCell ref="H11:K11"/>
    <mergeCell ref="H9:K9"/>
    <mergeCell ref="H12:K12"/>
  </mergeCells>
  <hyperlinks>
    <hyperlink ref="B10" r:id="rId31"/>
    <hyperlink ref="D15" r:id="rId32"/>
    <hyperlink ref="B10" r:id="rId31"/>
    <hyperlink ref="D15" r:id="rId32"/>
    <hyperlink ref="B10" r:id="rId31"/>
    <hyperlink ref="D15" r:id="rId32"/>
    <hyperlink ref="B10" r:id="rId31"/>
    <hyperlink ref="D15" r:id="rId32"/>
    <hyperlink ref="B10" r:id="rId31"/>
    <hyperlink ref="D15" r:id="rId32"/>
    <hyperlink ref="B10" r:id="rId31"/>
    <hyperlink ref="D15" r:id="rId32"/>
    <hyperlink ref="B10" r:id="rId31"/>
    <hyperlink ref="D15" r:id="rId32"/>
    <hyperlink ref="B10" r:id="rId31"/>
    <hyperlink ref="D15" r:id="rId32"/>
    <hyperlink ref="B10" r:id="rId31"/>
    <hyperlink ref="D15" r:id="rId32"/>
    <hyperlink ref="B10" r:id="rId31"/>
    <hyperlink ref="D15" r:id="rId32"/>
    <hyperlink ref="B10" r:id="rId31"/>
    <hyperlink ref="D15" r:id="rId32"/>
    <hyperlink ref="B10" r:id="rId31"/>
    <hyperlink ref="D15" r:id="rId32"/>
    <hyperlink ref="B10" r:id="rId31"/>
    <hyperlink ref="D15" r:id="rId32"/>
    <hyperlink ref="B10" r:id="rId31"/>
    <hyperlink ref="D15" r:id="rId32"/>
    <hyperlink ref="B10" r:id="rId31"/>
    <hyperlink ref="D15" r:id="rId32"/>
    <hyperlink ref="B10" r:id="rId31"/>
    <hyperlink ref="D15" r:id="rId32"/>
  </hyperlinks>
  <printOptions horizontalCentered="1"/>
  <pageMargins bottom="0.6" footer="0.2" header="0.2" left="0.5" right="0.5" top="0.5"/>
  <pageSetup fitToHeight="0" orientation="landscape" scale="67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33"/>
</worksheet>
</file>

<file path=xl/worksheets/sheet13.xml><?xml version="1.0" encoding="utf-8"?>
<worksheet xmlns:r="http://schemas.openxmlformats.org/officeDocument/2006/relationships" xmlns="http://schemas.openxmlformats.org/spreadsheetml/2006/main">
  <sheetPr codeName="Sheet10">
    <outlinePr summaryBelow="1" summaryRight="1"/>
    <pageSetUpPr fitToPage="1"/>
  </sheetPr>
  <dimension ref="A1:M2054"/>
  <sheetViews>
    <sheetView showGridLines="0" topLeftCell="A33" workbookViewId="0" zoomScaleNormal="100" zoomScalePageLayoutView="80">
      <selection activeCell="F63" sqref="F63"/>
    </sheetView>
  </sheetViews>
  <sheetFormatPr baseColWidth="8" defaultColWidth="8.7109375" defaultRowHeight="15.75" outlineLevelCol="0"/>
  <cols>
    <col customWidth="1" max="1" min="1" style="7" width="1.42578125"/>
    <col customWidth="1" max="2" min="2" style="7" width="10.140625"/>
    <col customWidth="1" max="3" min="3" style="7" width="16.28515625"/>
    <col bestFit="1" customWidth="1" max="4" min="4" style="7" width="89.7109375"/>
    <col bestFit="1" customWidth="1" max="5" min="5" style="7" width="15.7109375"/>
    <col customWidth="1" max="6" min="6" style="7" width="15.42578125"/>
    <col bestFit="1" customWidth="1" max="7" min="7" style="7" width="23.42578125"/>
    <col bestFit="1" customWidth="1" max="8" min="8" style="7" width="24.140625"/>
    <col customWidth="1" max="9" min="9" style="7" width="17.7109375"/>
    <col bestFit="1" customWidth="1" max="10" min="10" style="7" width="15"/>
    <col bestFit="1" customWidth="1" max="11" min="11" style="7" width="15.7109375"/>
    <col customWidth="1" max="12" min="12" style="7" width="2.7109375"/>
    <col customWidth="1" max="13" min="13" style="7" width="12.28515625"/>
    <col customWidth="1" max="16384" min="14" style="7" width="8.7109375"/>
  </cols>
  <sheetData>
    <row r="1">
      <c r="B1" s="131" t="n"/>
      <c r="C1" s="131" t="n"/>
      <c r="D1" s="131" t="n"/>
      <c r="E1" s="131" t="n"/>
      <c r="F1" s="131" t="n"/>
      <c r="G1" s="293" t="n"/>
      <c r="H1" s="293" t="n"/>
      <c r="J1" s="63" t="inlineStr">
        <is>
          <t>Invoice Date:</t>
        </is>
      </c>
      <c r="K1" s="137" t="inlineStr">
        <is>
          <t>06/03/2019</t>
        </is>
      </c>
    </row>
    <row r="2">
      <c r="B2" s="131" t="n"/>
      <c r="C2" s="131" t="n"/>
      <c r="D2" s="131" t="n"/>
      <c r="E2" s="131" t="n"/>
      <c r="F2" s="131" t="n"/>
      <c r="G2" s="131" t="n"/>
      <c r="H2" s="131" t="n"/>
      <c r="J2" s="63" t="inlineStr">
        <is>
          <t>Invoice Number:</t>
        </is>
      </c>
      <c r="K2" s="237" t="n">
        <v>8480</v>
      </c>
    </row>
    <row r="3">
      <c r="B3" s="131" t="n"/>
      <c r="C3" s="131" t="n"/>
      <c r="D3" s="131" t="n"/>
      <c r="E3" s="131" t="n"/>
      <c r="F3" s="131" t="n"/>
      <c r="G3" s="295" t="n"/>
      <c r="H3" s="295" t="n"/>
      <c r="I3" s="295" t="n"/>
      <c r="J3" s="295" t="n"/>
      <c r="K3" s="295" t="n"/>
    </row>
    <row r="4">
      <c r="B4" s="131" t="n"/>
      <c r="C4" s="131" t="n"/>
      <c r="D4" s="131" t="n"/>
      <c r="E4" s="131" t="n"/>
      <c r="F4" s="131" t="n"/>
      <c r="G4" s="268" t="inlineStr">
        <is>
          <t>INVOICE</t>
        </is>
      </c>
      <c r="H4" s="304" t="n"/>
      <c r="I4" s="304" t="n"/>
      <c r="J4" s="304" t="n"/>
      <c r="K4" s="304" t="n"/>
    </row>
    <row r="5">
      <c r="B5" s="134" t="inlineStr">
        <is>
          <t>Canoe Ventures, LLC</t>
        </is>
      </c>
      <c r="C5" s="135" t="n"/>
      <c r="D5" s="135" t="n"/>
      <c r="E5" s="135" t="n"/>
      <c r="F5" s="131" t="n"/>
      <c r="G5" s="274" t="inlineStr">
        <is>
          <t>PLEASE REMIT TO:</t>
        </is>
      </c>
      <c r="H5" s="305" t="n"/>
      <c r="I5" s="305" t="n"/>
      <c r="J5" s="305" t="n"/>
      <c r="K5" s="305" t="n"/>
    </row>
    <row r="6">
      <c r="B6" s="133" t="inlineStr">
        <is>
          <t>200 Union Boulevard, Suite 201</t>
        </is>
      </c>
      <c r="C6" s="131" t="n"/>
      <c r="D6" s="131" t="n"/>
      <c r="E6" s="131" t="n"/>
      <c r="F6" s="131" t="n"/>
      <c r="G6" s="277" t="inlineStr">
        <is>
          <t>Canoe Ventures, LLC</t>
        </is>
      </c>
    </row>
    <row r="7">
      <c r="B7" s="133" t="inlineStr">
        <is>
          <t>Lakewood, CO  80228</t>
        </is>
      </c>
      <c r="C7" s="131" t="n"/>
      <c r="D7" s="131" t="n"/>
      <c r="E7" s="131" t="n"/>
      <c r="F7" s="131" t="n"/>
      <c r="G7" s="281" t="inlineStr">
        <is>
          <t>Attention: Accounting Department</t>
        </is>
      </c>
    </row>
    <row r="8">
      <c r="B8" s="2" t="inlineStr">
        <is>
          <t>303-224-3000</t>
        </is>
      </c>
      <c r="C8" s="131" t="n"/>
      <c r="D8" s="295" t="n"/>
      <c r="E8" s="295" t="n"/>
      <c r="F8" s="295" t="n"/>
      <c r="G8" s="277" t="inlineStr">
        <is>
          <t>200 Union Boulevard, Suite 201</t>
        </is>
      </c>
    </row>
    <row r="9">
      <c r="B9" s="132" t="inlineStr">
        <is>
          <t>invoices@canoeventures.com</t>
        </is>
      </c>
      <c r="C9" s="295" t="n"/>
      <c r="D9" s="131" t="n"/>
      <c r="E9" s="131" t="n"/>
      <c r="F9" s="131" t="n"/>
      <c r="G9" s="277" t="inlineStr">
        <is>
          <t>Lakewood, CO  80228</t>
        </is>
      </c>
    </row>
    <row r="10">
      <c r="C10" s="295" t="n"/>
      <c r="D10" s="131" t="n"/>
      <c r="E10" s="131" t="n"/>
      <c r="F10" s="131" t="n"/>
    </row>
    <row r="11">
      <c r="C11" s="130" t="n"/>
      <c r="D11" s="128" t="n"/>
      <c r="E11" s="128" t="n"/>
      <c r="F11" s="128" t="n"/>
      <c r="G11" s="276" t="inlineStr">
        <is>
          <t xml:space="preserve">TERMS                 : NET 60 DAYS      </t>
        </is>
      </c>
    </row>
    <row r="12">
      <c r="B12" s="122" t="inlineStr">
        <is>
          <t>Bill To:</t>
        </is>
      </c>
      <c r="D12" s="107" t="inlineStr">
        <is>
          <t>NBCU</t>
        </is>
      </c>
      <c r="E12" s="128" t="n"/>
      <c r="F12" s="128" t="n"/>
      <c r="G12" s="278" t="inlineStr">
        <is>
          <t>FEDERAL TAX ID : 26-2372059</t>
        </is>
      </c>
    </row>
    <row r="13">
      <c r="C13" s="128" t="n"/>
      <c r="D13" s="107" t="inlineStr">
        <is>
          <t>Attention: Silvestro Accettullo</t>
        </is>
      </c>
      <c r="E13" s="128" t="n"/>
      <c r="F13" s="128" t="n"/>
      <c r="G13" s="279" t="inlineStr">
        <is>
          <t>Invoice # is required on all remittances</t>
        </is>
      </c>
    </row>
    <row r="14">
      <c r="C14" s="128" t="n"/>
      <c r="D14" s="111" t="inlineStr">
        <is>
          <t>1221 6th Avenue</t>
        </is>
      </c>
      <c r="E14" s="293" t="n"/>
      <c r="F14" s="293" t="n"/>
      <c r="G14" s="295" t="n"/>
      <c r="H14" s="295" t="n"/>
      <c r="I14" s="295" t="n"/>
      <c r="J14" s="295" t="n"/>
      <c r="K14" s="295" t="n"/>
    </row>
    <row r="15">
      <c r="A15" s="7" t="inlineStr">
        <is>
          <t xml:space="preserve"> </t>
        </is>
      </c>
      <c r="C15" s="128" t="n"/>
      <c r="D15" s="111" t="inlineStr">
        <is>
          <t>New York, NY 10020</t>
        </is>
      </c>
      <c r="E15" s="293" t="n"/>
      <c r="F15" s="293" t="n"/>
      <c r="G15" s="280" t="inlineStr">
        <is>
          <t>RATE CARD (current Tier in yellow)</t>
        </is>
      </c>
    </row>
    <row r="16">
      <c r="C16" s="293" t="n"/>
      <c r="D16" s="79" t="inlineStr">
        <is>
          <t>Silvestro.Accettullo@nbcuni.com</t>
        </is>
      </c>
      <c r="E16" s="293" t="n"/>
      <c r="F16" s="293" t="n"/>
      <c r="G16" s="21" t="n"/>
      <c r="H16" s="22" t="inlineStr">
        <is>
          <t>Tier</t>
        </is>
      </c>
      <c r="I16" s="22" t="inlineStr">
        <is>
          <t>CPM</t>
        </is>
      </c>
      <c r="J16" s="23" t="inlineStr">
        <is>
          <t>YTD Impressions</t>
        </is>
      </c>
      <c r="K16" s="22" t="n"/>
    </row>
    <row r="17">
      <c r="C17" s="293" t="n"/>
      <c r="E17" s="293" t="n"/>
      <c r="F17" s="293" t="n"/>
      <c r="G17" s="111" t="n"/>
      <c r="H17" s="110" t="inlineStr">
        <is>
          <t xml:space="preserve">    0M - 200M</t>
        </is>
      </c>
      <c r="I17" s="309" t="n">
        <v>1.28</v>
      </c>
      <c r="J17" s="117" t="n"/>
      <c r="K17" s="107" t="n"/>
    </row>
    <row r="18">
      <c r="B18" s="124" t="inlineStr">
        <is>
          <t>Invoice Period Start:</t>
        </is>
      </c>
      <c r="D18" s="123" t="n">
        <v>43556</v>
      </c>
      <c r="E18" s="293" t="n"/>
      <c r="F18" s="293" t="n"/>
      <c r="G18" s="111" t="n"/>
      <c r="H18" s="110" t="inlineStr">
        <is>
          <t>200M - 400M</t>
        </is>
      </c>
      <c r="I18" s="309" t="n">
        <v>1.13</v>
      </c>
      <c r="J18" s="117" t="n"/>
      <c r="K18" s="107" t="n"/>
    </row>
    <row r="19">
      <c r="B19" s="124" t="inlineStr">
        <is>
          <t>Invoice Period End:</t>
        </is>
      </c>
      <c r="D19" s="123" t="n">
        <v>43585</v>
      </c>
      <c r="E19" s="293" t="n"/>
      <c r="F19" s="293" t="n"/>
      <c r="G19" s="111" t="n"/>
      <c r="H19" s="110" t="inlineStr">
        <is>
          <t>400M - 600M</t>
        </is>
      </c>
      <c r="I19" s="309" t="n">
        <v>0.9900000000000001</v>
      </c>
      <c r="J19" s="117" t="n"/>
      <c r="K19" s="107" t="n"/>
    </row>
    <row r="20">
      <c r="B20" s="122" t="inlineStr">
        <is>
          <t>Programming Group:</t>
        </is>
      </c>
      <c r="D20" s="284" t="inlineStr">
        <is>
          <t>NBCU</t>
        </is>
      </c>
      <c r="E20" s="293" t="n"/>
      <c r="F20" s="293" t="n"/>
      <c r="G20" s="111" t="n"/>
      <c r="H20" s="110" t="inlineStr">
        <is>
          <t>600M - 800M</t>
        </is>
      </c>
      <c r="I20" s="309" t="n">
        <v>0.8500000000000001</v>
      </c>
      <c r="J20" s="117" t="n"/>
      <c r="K20" s="107" t="n"/>
    </row>
    <row r="21">
      <c r="B21" s="236" t="inlineStr">
        <is>
          <t>Network(s):</t>
        </is>
      </c>
      <c r="D21" s="284" t="inlineStr">
        <is>
          <t>Bravo, E!, NBC Universo, NBC, Oxygen, Universal Kids, Style, Syfy, Telemundo, USA, Esquire, CNBC, Pre Olympics, Olympics, MSNBC, Golf Channel, Chiller, NBC News</t>
        </is>
      </c>
      <c r="G21" s="310" t="n"/>
      <c r="H21" s="311" t="inlineStr">
        <is>
          <t xml:space="preserve">  800M - 2B        </t>
        </is>
      </c>
      <c r="I21" s="312" t="n">
        <v>0.7100000000000001</v>
      </c>
      <c r="J21" s="313">
        <f>SUM(I28:I2022) + D22</f>
        <v/>
      </c>
      <c r="K21" s="363" t="n"/>
    </row>
    <row r="22">
      <c r="B22" s="26" t="inlineStr">
        <is>
          <t>Previous YTD Impressions:</t>
        </is>
      </c>
      <c r="D22" s="49" t="n">
        <v>1282654718</v>
      </c>
      <c r="E22" s="293" t="n"/>
      <c r="F22" s="293" t="n"/>
      <c r="G22" s="111" t="n"/>
      <c r="H22" s="110" t="inlineStr">
        <is>
          <t>2B - 3B</t>
        </is>
      </c>
      <c r="I22" s="309" t="n">
        <v>0.6100000000000001</v>
      </c>
      <c r="J22" s="117" t="n"/>
      <c r="K22" s="107" t="n"/>
      <c r="L22" s="111" t="n"/>
      <c r="M22" s="235" t="n"/>
    </row>
    <row r="23">
      <c r="B23" s="26" t="n"/>
      <c r="D23" s="49" t="n"/>
      <c r="E23" s="293" t="n"/>
      <c r="F23" s="293" t="n"/>
      <c r="G23" s="111" t="n"/>
      <c r="H23" s="110" t="inlineStr">
        <is>
          <t>3B - 4B</t>
        </is>
      </c>
      <c r="I23" s="309" t="n">
        <v>0.5800000000000001</v>
      </c>
      <c r="J23" s="117" t="n"/>
      <c r="K23" s="107" t="n"/>
      <c r="L23" s="111" t="n"/>
      <c r="M23" s="64" t="n"/>
    </row>
    <row r="24">
      <c r="B24" s="26" t="n"/>
      <c r="D24" s="49" t="n"/>
      <c r="E24" s="293" t="n"/>
      <c r="F24" s="293" t="n"/>
      <c r="G24" s="111" t="n"/>
      <c r="H24" s="110" t="inlineStr">
        <is>
          <t>4B - 5B</t>
        </is>
      </c>
      <c r="I24" s="309" t="n">
        <v>0.55</v>
      </c>
      <c r="J24" s="117" t="n"/>
      <c r="K24" s="107" t="n"/>
      <c r="L24" s="111" t="n"/>
      <c r="M24" s="64" t="n"/>
    </row>
    <row r="25">
      <c r="B25" s="26" t="n"/>
      <c r="D25" s="49" t="n"/>
      <c r="E25" s="293" t="n"/>
      <c r="F25" s="293" t="n"/>
      <c r="G25" s="111" t="n"/>
      <c r="H25" s="110" t="inlineStr">
        <is>
          <t>5B+</t>
        </is>
      </c>
      <c r="I25" s="309" t="n">
        <v>0.5</v>
      </c>
      <c r="J25" s="117" t="n"/>
      <c r="K25" s="107" t="n"/>
      <c r="L25" s="111" t="n"/>
    </row>
    <row r="26">
      <c r="B26" s="26" t="n"/>
      <c r="D26" s="49" t="n"/>
      <c r="E26" s="293" t="n"/>
      <c r="F26" s="293" t="n"/>
      <c r="G26" s="293" t="n"/>
      <c r="H26" s="111" t="n"/>
      <c r="I26" s="110" t="n"/>
      <c r="J26" s="309" t="n"/>
      <c r="K26" s="314" t="n"/>
      <c r="L26" s="107" t="n"/>
    </row>
    <row customHeight="1" ht="31.5" r="27" s="62">
      <c r="B27" s="20" t="inlineStr">
        <is>
          <t>Invoice Line #</t>
        </is>
      </c>
      <c r="C27" s="20" t="inlineStr">
        <is>
          <t>Campaign Reference ID</t>
        </is>
      </c>
      <c r="D27" s="20" t="inlineStr">
        <is>
          <t>Campaign Name</t>
        </is>
      </c>
      <c r="E27" s="20" t="inlineStr">
        <is>
          <t>Network</t>
        </is>
      </c>
      <c r="F27" s="291" t="inlineStr">
        <is>
          <t>Start Date</t>
        </is>
      </c>
      <c r="G27" s="291" t="inlineStr">
        <is>
          <t>End Date</t>
        </is>
      </c>
      <c r="H27" s="234" t="inlineStr">
        <is>
          <t>Total Impressions Delivered</t>
        </is>
      </c>
      <c r="I27" s="291" t="inlineStr">
        <is>
          <t>Current Billed Impressions</t>
        </is>
      </c>
      <c r="J27" s="291" t="inlineStr">
        <is>
          <t>CPM</t>
        </is>
      </c>
      <c r="K27" s="291" t="inlineStr">
        <is>
          <t>Total</t>
        </is>
      </c>
    </row>
    <row r="28">
      <c r="B28" s="315" t="n">
        <v>1</v>
      </c>
      <c r="C28" s="316" t="n">
        <v>2979519</v>
      </c>
      <c r="D28" s="316" t="inlineStr">
        <is>
          <t>Bravo: Full Episodes</t>
        </is>
      </c>
      <c r="E28" s="316" t="inlineStr">
        <is>
          <t>Bravo</t>
        </is>
      </c>
      <c r="F28" s="317" t="n">
        <v>43375</v>
      </c>
      <c r="G28" s="317" t="n">
        <v>43657</v>
      </c>
      <c r="H28" s="316" t="n">
        <v>290219280</v>
      </c>
      <c r="I28" s="316" t="n">
        <v>4407692</v>
      </c>
      <c r="J28" s="316" t="n">
        <v>0.71</v>
      </c>
      <c r="K28" s="316">
        <f>ROUND(I28*(J28/1000),2)</f>
        <v/>
      </c>
    </row>
    <row customHeight="1" ht="16.5" r="29" s="62" thickBot="1">
      <c r="B29" s="315" t="n">
        <v>2</v>
      </c>
      <c r="C29" s="316" t="n">
        <v>3251197</v>
      </c>
      <c r="D29" s="316" t="inlineStr">
        <is>
          <t>Test Campaign (For Ad Solutions)</t>
        </is>
      </c>
      <c r="E29" s="316" t="inlineStr">
        <is>
          <t>Bravo</t>
        </is>
      </c>
      <c r="F29" s="317" t="n">
        <v>43584</v>
      </c>
      <c r="G29" s="317" t="n">
        <v>43585</v>
      </c>
      <c r="H29" s="316" t="n">
        <v>40501</v>
      </c>
      <c r="I29" s="316" t="n">
        <v>1239</v>
      </c>
      <c r="J29" s="316" t="n">
        <v>0.71</v>
      </c>
      <c r="K29" s="316">
        <f>ROUND(I29*(J29/1000),2)</f>
        <v/>
      </c>
    </row>
    <row customHeight="1" ht="16.5" r="30" s="62" thickTop="1">
      <c r="B30" s="315" t="n">
        <v>3</v>
      </c>
      <c r="C30" s="316" t="n">
        <v>3251197</v>
      </c>
      <c r="D30" s="316" t="inlineStr">
        <is>
          <t>Test Campaign (For Ad Solutions)</t>
        </is>
      </c>
      <c r="E30" s="316" t="inlineStr">
        <is>
          <t>CNBC</t>
        </is>
      </c>
      <c r="F30" s="317" t="n">
        <v>43584</v>
      </c>
      <c r="G30" s="317" t="n">
        <v>43585</v>
      </c>
      <c r="H30" s="316" t="n">
        <v>205</v>
      </c>
      <c r="I30" s="316" t="n">
        <v>112</v>
      </c>
      <c r="J30" s="316" t="n">
        <v>0.71</v>
      </c>
      <c r="K30" s="316">
        <f>ROUND(I30*(J30/1000),2)</f>
        <v/>
      </c>
    </row>
    <row r="31">
      <c r="B31" s="315" t="n">
        <v>4</v>
      </c>
      <c r="C31" s="316" t="n">
        <v>3251197</v>
      </c>
      <c r="D31" s="316" t="inlineStr">
        <is>
          <t>Test Campaign (For Ad Solutions)</t>
        </is>
      </c>
      <c r="E31" s="316" t="inlineStr">
        <is>
          <t>E!</t>
        </is>
      </c>
      <c r="F31" s="317" t="n">
        <v>43584</v>
      </c>
      <c r="G31" s="317" t="n">
        <v>43585</v>
      </c>
      <c r="H31" s="316" t="n">
        <v>1270</v>
      </c>
      <c r="I31" s="316" t="n">
        <v>554</v>
      </c>
      <c r="J31" s="316" t="n">
        <v>0.71</v>
      </c>
      <c r="K31" s="316">
        <f>ROUND(I31*(J31/1000),2)</f>
        <v/>
      </c>
    </row>
    <row r="32">
      <c r="B32" s="315" t="n">
        <v>5</v>
      </c>
      <c r="C32" s="316" t="n">
        <v>3251197</v>
      </c>
      <c r="D32" s="316" t="inlineStr">
        <is>
          <t>Test Campaign (For Ad Solutions)</t>
        </is>
      </c>
      <c r="E32" s="316" t="inlineStr">
        <is>
          <t>Golf Channel</t>
        </is>
      </c>
      <c r="F32" s="317" t="n">
        <v>43584</v>
      </c>
      <c r="G32" s="317" t="n">
        <v>43585</v>
      </c>
      <c r="H32" s="316" t="n">
        <v>9</v>
      </c>
      <c r="I32" s="316" t="n">
        <v>1</v>
      </c>
      <c r="J32" s="316" t="n">
        <v>0.71</v>
      </c>
      <c r="K32" s="316">
        <f>ROUND(I32*(J32/1000),2)</f>
        <v/>
      </c>
    </row>
    <row r="33">
      <c r="B33" s="315" t="n">
        <v>6</v>
      </c>
      <c r="C33" s="316" t="n">
        <v>3251197</v>
      </c>
      <c r="D33" s="316" t="inlineStr">
        <is>
          <t>Test Campaign (For Ad Solutions)</t>
        </is>
      </c>
      <c r="E33" s="316" t="inlineStr">
        <is>
          <t>NBC Broadcast</t>
        </is>
      </c>
      <c r="F33" s="317" t="n">
        <v>43584</v>
      </c>
      <c r="G33" s="317" t="n">
        <v>43585</v>
      </c>
      <c r="H33" s="316" t="n">
        <v>7495</v>
      </c>
      <c r="I33" s="316" t="n">
        <v>2437</v>
      </c>
      <c r="J33" s="316" t="n">
        <v>0.71</v>
      </c>
      <c r="K33" s="316">
        <f>ROUND(I33*(J33/1000),2)</f>
        <v/>
      </c>
    </row>
    <row r="34">
      <c r="B34" s="315" t="n">
        <v>7</v>
      </c>
      <c r="C34" s="316" t="n">
        <v>3251197</v>
      </c>
      <c r="D34" s="316" t="inlineStr">
        <is>
          <t>Test Campaign (For Ad Solutions)</t>
        </is>
      </c>
      <c r="E34" s="316" t="inlineStr">
        <is>
          <t>NBC News</t>
        </is>
      </c>
      <c r="F34" s="317" t="n">
        <v>43584</v>
      </c>
      <c r="G34" s="317" t="n">
        <v>43585</v>
      </c>
      <c r="H34" s="316" t="n">
        <v>215</v>
      </c>
      <c r="I34" s="316" t="n">
        <v>118</v>
      </c>
      <c r="J34" s="316" t="n">
        <v>0.71</v>
      </c>
      <c r="K34" s="316">
        <f>ROUND(I34*(J34/1000),2)</f>
        <v/>
      </c>
    </row>
    <row r="35">
      <c r="B35" s="315" t="n">
        <v>8</v>
      </c>
      <c r="C35" s="316" t="n">
        <v>3251197</v>
      </c>
      <c r="D35" s="316" t="inlineStr">
        <is>
          <t>Test Campaign (For Ad Solutions)</t>
        </is>
      </c>
      <c r="E35" s="316" t="inlineStr">
        <is>
          <t>NBC Sports</t>
        </is>
      </c>
      <c r="F35" s="317" t="n">
        <v>43584</v>
      </c>
      <c r="G35" s="317" t="n">
        <v>43585</v>
      </c>
      <c r="H35" s="316" t="n">
        <v>31</v>
      </c>
      <c r="I35" s="316" t="n">
        <v>15</v>
      </c>
      <c r="J35" s="316" t="n">
        <v>0.71</v>
      </c>
      <c r="K35" s="316">
        <f>ROUND(I35*(J35/1000),2)</f>
        <v/>
      </c>
    </row>
    <row customHeight="1" ht="15.75" r="36" s="62">
      <c r="B36" s="315" t="n">
        <v>9</v>
      </c>
      <c r="C36" s="316" t="n">
        <v>3251197</v>
      </c>
      <c r="D36" s="316" t="inlineStr">
        <is>
          <t>Test Campaign (For Ad Solutions)</t>
        </is>
      </c>
      <c r="E36" s="316" t="inlineStr">
        <is>
          <t>NBC Universo</t>
        </is>
      </c>
      <c r="F36" s="317" t="n">
        <v>43584</v>
      </c>
      <c r="G36" s="317" t="n">
        <v>43585</v>
      </c>
      <c r="H36" s="316" t="n">
        <v>32</v>
      </c>
      <c r="I36" s="316" t="n">
        <v>6</v>
      </c>
      <c r="J36" s="316" t="n">
        <v>0.71</v>
      </c>
      <c r="K36" s="316">
        <f>ROUND(I36*(J36/1000),2)</f>
        <v/>
      </c>
    </row>
    <row r="37">
      <c r="B37" s="315" t="n">
        <v>10</v>
      </c>
      <c r="C37" s="316" t="n">
        <v>3251197</v>
      </c>
      <c r="D37" s="316" t="inlineStr">
        <is>
          <t>Test Campaign (For Ad Solutions)</t>
        </is>
      </c>
      <c r="E37" s="316" t="inlineStr">
        <is>
          <t>Oxygen</t>
        </is>
      </c>
      <c r="F37" s="317" t="n">
        <v>43584</v>
      </c>
      <c r="G37" s="317" t="n">
        <v>43585</v>
      </c>
      <c r="H37" s="316" t="n">
        <v>760</v>
      </c>
      <c r="I37" s="316" t="n">
        <v>356</v>
      </c>
      <c r="J37" s="316" t="n">
        <v>0.71</v>
      </c>
      <c r="K37" s="316">
        <f>ROUND(I37*(J37/1000),2)</f>
        <v/>
      </c>
    </row>
    <row r="38">
      <c r="B38" s="315" t="n">
        <v>11</v>
      </c>
      <c r="C38" s="316" t="n">
        <v>3251197</v>
      </c>
      <c r="D38" s="316" t="inlineStr">
        <is>
          <t>Test Campaign (For Ad Solutions)</t>
        </is>
      </c>
      <c r="E38" s="316" t="inlineStr">
        <is>
          <t>Universal Kids</t>
        </is>
      </c>
      <c r="F38" s="317" t="n">
        <v>43584</v>
      </c>
      <c r="G38" s="317" t="n">
        <v>43585</v>
      </c>
      <c r="H38" s="316" t="n">
        <v>1</v>
      </c>
      <c r="I38" s="316" t="n">
        <v>1</v>
      </c>
      <c r="J38" s="316" t="n">
        <v>0.71</v>
      </c>
      <c r="K38" s="316">
        <f>ROUND(I38*(J38/1000),2)</f>
        <v/>
      </c>
    </row>
    <row r="39">
      <c r="B39" s="315" t="n">
        <v>12</v>
      </c>
      <c r="C39" s="316" t="n">
        <v>3251197</v>
      </c>
      <c r="D39" s="316" t="inlineStr">
        <is>
          <t>Test Campaign (For Ad Solutions)</t>
        </is>
      </c>
      <c r="E39" s="316" t="inlineStr">
        <is>
          <t>Syfy</t>
        </is>
      </c>
      <c r="F39" s="317" t="n">
        <v>43584</v>
      </c>
      <c r="G39" s="317" t="n">
        <v>43585</v>
      </c>
      <c r="H39" s="316" t="n">
        <v>61831</v>
      </c>
      <c r="I39" s="316" t="n">
        <v>1874</v>
      </c>
      <c r="J39" s="316" t="n">
        <v>0.71</v>
      </c>
      <c r="K39" s="316">
        <f>ROUND(I39*(J39/1000),2)</f>
        <v/>
      </c>
    </row>
    <row r="40">
      <c r="B40" s="315" t="n">
        <v>13</v>
      </c>
      <c r="C40" s="316" t="n">
        <v>3251197</v>
      </c>
      <c r="D40" s="316" t="inlineStr">
        <is>
          <t>Test Campaign (For Ad Solutions)</t>
        </is>
      </c>
      <c r="E40" s="316" t="inlineStr">
        <is>
          <t>Telemundo</t>
        </is>
      </c>
      <c r="F40" s="317" t="n">
        <v>43584</v>
      </c>
      <c r="G40" s="317" t="n">
        <v>43585</v>
      </c>
      <c r="H40" s="316" t="n">
        <v>300</v>
      </c>
      <c r="I40" s="316" t="n">
        <v>125</v>
      </c>
      <c r="J40" s="316" t="n">
        <v>0.71</v>
      </c>
      <c r="K40" s="316">
        <f>ROUND(I40*(J40/1000),2)</f>
        <v/>
      </c>
    </row>
    <row r="41">
      <c r="B41" s="315" t="n">
        <v>14</v>
      </c>
      <c r="C41" s="316" t="n">
        <v>3251197</v>
      </c>
      <c r="D41" s="316" t="inlineStr">
        <is>
          <t>Test Campaign (For Ad Solutions)</t>
        </is>
      </c>
      <c r="E41" s="316" t="inlineStr">
        <is>
          <t>Universal Kids</t>
        </is>
      </c>
      <c r="F41" s="317" t="n">
        <v>43584</v>
      </c>
      <c r="G41" s="317" t="n">
        <v>43585</v>
      </c>
      <c r="H41" s="316" t="n">
        <v>287</v>
      </c>
      <c r="I41" s="316" t="n">
        <v>287</v>
      </c>
      <c r="J41" s="316" t="n">
        <v>0.71</v>
      </c>
      <c r="K41" s="316">
        <f>ROUND(I41*(J41/1000),2)</f>
        <v/>
      </c>
    </row>
    <row r="42">
      <c r="B42" s="315" t="n">
        <v>15</v>
      </c>
      <c r="C42" s="316" t="n">
        <v>3251197</v>
      </c>
      <c r="D42" s="316" t="inlineStr">
        <is>
          <t>Test Campaign (For Ad Solutions)</t>
        </is>
      </c>
      <c r="E42" s="316" t="inlineStr">
        <is>
          <t>USA</t>
        </is>
      </c>
      <c r="F42" s="317" t="n">
        <v>43584</v>
      </c>
      <c r="G42" s="317" t="n">
        <v>43585</v>
      </c>
      <c r="H42" s="316" t="n">
        <v>66041</v>
      </c>
      <c r="I42" s="316" t="n">
        <v>620</v>
      </c>
      <c r="J42" s="316" t="n">
        <v>0.71</v>
      </c>
      <c r="K42" s="316">
        <f>ROUND(I42*(J42/1000),2)</f>
        <v/>
      </c>
    </row>
    <row r="43">
      <c r="B43" s="315" t="n">
        <v>16</v>
      </c>
      <c r="C43" s="316" t="n">
        <v>12544567</v>
      </c>
      <c r="D43" s="316" t="inlineStr">
        <is>
          <t>E! VOD</t>
        </is>
      </c>
      <c r="E43" s="316" t="inlineStr">
        <is>
          <t>E!</t>
        </is>
      </c>
      <c r="F43" s="317" t="n">
        <v>43456</v>
      </c>
      <c r="G43" s="317" t="n">
        <v>43830</v>
      </c>
      <c r="H43" s="316" t="n">
        <v>177614898</v>
      </c>
      <c r="I43" s="316" t="n">
        <v>4766480</v>
      </c>
      <c r="J43" s="316" t="n">
        <v>0.71</v>
      </c>
      <c r="K43" s="316">
        <f>ROUND(I43*(J43/1000),2)</f>
        <v/>
      </c>
    </row>
    <row r="44">
      <c r="B44" s="315" t="n">
        <v>17</v>
      </c>
      <c r="C44" s="316" t="n">
        <v>12571736</v>
      </c>
      <c r="D44" s="316" t="inlineStr">
        <is>
          <t>Syfy STB/VOD Promos</t>
        </is>
      </c>
      <c r="E44" s="316" t="inlineStr">
        <is>
          <t>Syfy</t>
        </is>
      </c>
      <c r="F44" s="317" t="n">
        <v>42905</v>
      </c>
      <c r="G44" s="317" t="n">
        <v>46769</v>
      </c>
      <c r="H44" s="316" t="n">
        <v>305850842</v>
      </c>
      <c r="I44" s="316" t="n">
        <v>3386149</v>
      </c>
      <c r="J44" s="316" t="n">
        <v>0.71</v>
      </c>
      <c r="K44" s="316">
        <f>ROUND(I44*(J44/1000),2)</f>
        <v/>
      </c>
    </row>
    <row r="45">
      <c r="B45" s="315" t="n">
        <v>18</v>
      </c>
      <c r="C45" s="316" t="n">
        <v>18279960</v>
      </c>
      <c r="D45" s="316" t="inlineStr">
        <is>
          <t>News STB Promos</t>
        </is>
      </c>
      <c r="E45" s="316" t="inlineStr">
        <is>
          <t>NBC Broadcast</t>
        </is>
      </c>
      <c r="F45" s="317" t="n">
        <v>43472</v>
      </c>
      <c r="G45" s="317" t="n">
        <v>44196</v>
      </c>
      <c r="H45" s="316" t="n">
        <v>111019437</v>
      </c>
      <c r="I45" s="316" t="n">
        <v>3795828</v>
      </c>
      <c r="J45" s="316" t="n">
        <v>0.71</v>
      </c>
      <c r="K45" s="316">
        <f>ROUND(I45*(J45/1000),2)</f>
        <v/>
      </c>
    </row>
    <row customHeight="1" ht="16.5" r="46" s="62" thickBot="1">
      <c r="B46" s="315" t="n">
        <v>19</v>
      </c>
      <c r="C46" s="316" t="n">
        <v>18279960</v>
      </c>
      <c r="D46" s="316" t="inlineStr">
        <is>
          <t>News STB Promos</t>
        </is>
      </c>
      <c r="E46" s="316" t="inlineStr">
        <is>
          <t>NBC News</t>
        </is>
      </c>
      <c r="F46" s="317" t="n">
        <v>43472</v>
      </c>
      <c r="G46" s="317" t="n">
        <v>44196</v>
      </c>
      <c r="H46" s="316" t="n">
        <v>2690280</v>
      </c>
      <c r="I46" s="316" t="n">
        <v>379592</v>
      </c>
      <c r="J46" s="316" t="n">
        <v>0.71</v>
      </c>
      <c r="K46" s="316">
        <f>ROUND(I46*(J46/1000),2)</f>
        <v/>
      </c>
    </row>
    <row customHeight="1" ht="16.5" r="47" s="62" thickTop="1">
      <c r="B47" s="315" t="n">
        <v>20</v>
      </c>
      <c r="C47" s="316" t="n">
        <v>18279960</v>
      </c>
      <c r="D47" s="316" t="inlineStr">
        <is>
          <t>News STB Promos</t>
        </is>
      </c>
      <c r="E47" s="316" t="inlineStr">
        <is>
          <t>Oxygen</t>
        </is>
      </c>
      <c r="F47" s="317" t="n">
        <v>43472</v>
      </c>
      <c r="G47" s="317" t="n">
        <v>44196</v>
      </c>
      <c r="H47" s="316" t="n">
        <v>427233</v>
      </c>
      <c r="I47" s="316" t="n">
        <v>257130</v>
      </c>
      <c r="J47" s="316" t="n">
        <v>0.71</v>
      </c>
      <c r="K47" s="316">
        <f>ROUND(I47*(J47/1000),2)</f>
        <v/>
      </c>
    </row>
    <row r="48">
      <c r="B48" s="315" t="n">
        <v>21</v>
      </c>
      <c r="C48" s="316" t="n">
        <v>22366938</v>
      </c>
      <c r="D48" s="316" t="inlineStr">
        <is>
          <t>5045126_NBCU - Internal Promotion Only-Digital Entertainment</t>
        </is>
      </c>
      <c r="E48" s="316" t="inlineStr">
        <is>
          <t>Bravo</t>
        </is>
      </c>
      <c r="F48" s="317" t="n">
        <v>43573</v>
      </c>
      <c r="G48" s="317" t="n">
        <v>43616</v>
      </c>
      <c r="H48" s="316" t="n">
        <v>1226004</v>
      </c>
      <c r="I48" s="316" t="n">
        <v>77273</v>
      </c>
      <c r="J48" s="316" t="n">
        <v>0.71</v>
      </c>
      <c r="K48" s="316">
        <f>ROUND(I48*(J48/1000),2)</f>
        <v/>
      </c>
    </row>
    <row r="49">
      <c r="B49" s="315" t="n">
        <v>22</v>
      </c>
      <c r="C49" s="316" t="n">
        <v>22366938</v>
      </c>
      <c r="D49" s="316" t="inlineStr">
        <is>
          <t>5045126_NBCU - Internal Promotion Only-Digital Entertainment</t>
        </is>
      </c>
      <c r="E49" s="316" t="inlineStr">
        <is>
          <t>E!</t>
        </is>
      </c>
      <c r="F49" s="317" t="n">
        <v>43573</v>
      </c>
      <c r="G49" s="317" t="n">
        <v>43616</v>
      </c>
      <c r="H49" s="316" t="n">
        <v>562971</v>
      </c>
      <c r="I49" s="316" t="n">
        <v>26480</v>
      </c>
      <c r="J49" s="316" t="n">
        <v>0.71</v>
      </c>
      <c r="K49" s="316">
        <f>ROUND(I49*(J49/1000),2)</f>
        <v/>
      </c>
    </row>
    <row r="50">
      <c r="B50" s="315" t="n">
        <v>23</v>
      </c>
      <c r="C50" s="316" t="n">
        <v>22366938</v>
      </c>
      <c r="D50" s="316" t="inlineStr">
        <is>
          <t>5045126_NBCU - Internal Promotion Only-Digital Entertainment</t>
        </is>
      </c>
      <c r="E50" s="316" t="inlineStr">
        <is>
          <t>Oxygen</t>
        </is>
      </c>
      <c r="F50" s="317" t="n">
        <v>43573</v>
      </c>
      <c r="G50" s="317" t="n">
        <v>43616</v>
      </c>
      <c r="H50" s="316" t="n">
        <v>250374</v>
      </c>
      <c r="I50" s="316" t="n">
        <v>21629</v>
      </c>
      <c r="J50" s="316" t="n">
        <v>0.71</v>
      </c>
      <c r="K50" s="316">
        <f>ROUND(I50*(J50/1000),2)</f>
        <v/>
      </c>
    </row>
    <row r="51">
      <c r="B51" s="315" t="n">
        <v>24</v>
      </c>
      <c r="C51" s="316" t="n">
        <v>22366938</v>
      </c>
      <c r="D51" s="316" t="inlineStr">
        <is>
          <t>5045126_NBCU - Internal Promotion Only-Digital Entertainment</t>
        </is>
      </c>
      <c r="E51" s="316" t="inlineStr">
        <is>
          <t>Syfy</t>
        </is>
      </c>
      <c r="F51" s="317" t="n">
        <v>43573</v>
      </c>
      <c r="G51" s="317" t="n">
        <v>43616</v>
      </c>
      <c r="H51" s="316" t="n">
        <v>1354315</v>
      </c>
      <c r="I51" s="316" t="n">
        <v>155786</v>
      </c>
      <c r="J51" s="316" t="n">
        <v>0.71</v>
      </c>
      <c r="K51" s="316">
        <f>ROUND(I51*(J51/1000),2)</f>
        <v/>
      </c>
    </row>
    <row customHeight="1" ht="16.5" r="52" s="62" thickBot="1">
      <c r="B52" s="315" t="n">
        <v>25</v>
      </c>
      <c r="C52" s="316" t="n">
        <v>22366938</v>
      </c>
      <c r="D52" s="316" t="inlineStr">
        <is>
          <t>5045126_NBCU - Internal Promotion Only-Digital Entertainment</t>
        </is>
      </c>
      <c r="E52" s="316" t="inlineStr">
        <is>
          <t>USA</t>
        </is>
      </c>
      <c r="F52" s="317" t="n">
        <v>43573</v>
      </c>
      <c r="G52" s="317" t="n">
        <v>43616</v>
      </c>
      <c r="H52" s="316" t="n">
        <v>1125585</v>
      </c>
      <c r="I52" s="316" t="n">
        <v>43721</v>
      </c>
      <c r="J52" s="316" t="n">
        <v>0.71</v>
      </c>
      <c r="K52" s="316">
        <f>ROUND(I52*(J52/1000),2)</f>
        <v/>
      </c>
    </row>
    <row r="53">
      <c r="B53" s="315" t="n">
        <v>26</v>
      </c>
      <c r="C53" s="316" t="n">
        <v>22422316</v>
      </c>
      <c r="D53" s="316" t="inlineStr">
        <is>
          <t>Cross Promo: STB VOD</t>
        </is>
      </c>
      <c r="E53" s="316" t="inlineStr">
        <is>
          <t>Bravo</t>
        </is>
      </c>
      <c r="F53" s="317" t="n">
        <v>43531</v>
      </c>
      <c r="G53" s="317" t="n">
        <v>43590</v>
      </c>
      <c r="H53" s="316" t="n">
        <v>59360395</v>
      </c>
      <c r="I53" s="316" t="n">
        <v>2766539</v>
      </c>
      <c r="J53" s="316" t="n">
        <v>0.71</v>
      </c>
      <c r="K53" s="316">
        <f>ROUND(I53*(J53/1000),2)</f>
        <v/>
      </c>
    </row>
    <row r="54">
      <c r="B54" s="315" t="n">
        <v>27</v>
      </c>
      <c r="C54" s="316" t="n">
        <v>22422316</v>
      </c>
      <c r="D54" s="316" t="inlineStr">
        <is>
          <t>Cross Promo: STB VOD</t>
        </is>
      </c>
      <c r="E54" s="316" t="inlineStr">
        <is>
          <t>CNBC</t>
        </is>
      </c>
      <c r="F54" s="317" t="n">
        <v>43531</v>
      </c>
      <c r="G54" s="317" t="n">
        <v>43590</v>
      </c>
      <c r="H54" s="316" t="n">
        <v>3214037</v>
      </c>
      <c r="I54" s="316" t="n">
        <v>123980</v>
      </c>
      <c r="J54" s="316" t="n">
        <v>0.71</v>
      </c>
      <c r="K54" s="316">
        <f>ROUND(I54*(J54/1000),2)</f>
        <v/>
      </c>
    </row>
    <row r="55">
      <c r="B55" s="315" t="n">
        <v>28</v>
      </c>
      <c r="C55" s="316" t="n">
        <v>22422316</v>
      </c>
      <c r="D55" s="316" t="inlineStr">
        <is>
          <t>Cross Promo: STB VOD</t>
        </is>
      </c>
      <c r="E55" s="316" t="inlineStr">
        <is>
          <t>E!</t>
        </is>
      </c>
      <c r="F55" s="317" t="n">
        <v>43531</v>
      </c>
      <c r="G55" s="317" t="n">
        <v>43590</v>
      </c>
      <c r="H55" s="316" t="n">
        <v>22452895</v>
      </c>
      <c r="I55" s="316" t="n">
        <v>1145392</v>
      </c>
      <c r="J55" s="316" t="n">
        <v>0.71</v>
      </c>
      <c r="K55" s="316">
        <f>ROUND(I55*(J55/1000),2)</f>
        <v/>
      </c>
    </row>
    <row customHeight="1" ht="15.75" r="56" s="62">
      <c r="B56" s="315" t="n">
        <v>29</v>
      </c>
      <c r="C56" s="316" t="n">
        <v>22422316</v>
      </c>
      <c r="D56" s="316" t="inlineStr">
        <is>
          <t>Cross Promo: STB VOD</t>
        </is>
      </c>
      <c r="E56" s="316" t="inlineStr">
        <is>
          <t>Golf Channel</t>
        </is>
      </c>
      <c r="F56" s="317" t="n">
        <v>43531</v>
      </c>
      <c r="G56" s="317" t="n">
        <v>43590</v>
      </c>
      <c r="H56" s="316" t="n">
        <v>238462</v>
      </c>
      <c r="I56" s="316" t="n">
        <v>16971</v>
      </c>
      <c r="J56" s="316" t="n">
        <v>0.71</v>
      </c>
      <c r="K56" s="316">
        <f>ROUND(I56*(J56/1000),2)</f>
        <v/>
      </c>
    </row>
    <row r="57">
      <c r="B57" s="315" t="n">
        <v>30</v>
      </c>
      <c r="C57" s="316" t="n">
        <v>22422316</v>
      </c>
      <c r="D57" s="316" t="inlineStr">
        <is>
          <t>Cross Promo: STB VOD</t>
        </is>
      </c>
      <c r="E57" s="316" t="inlineStr">
        <is>
          <t>MSNBC</t>
        </is>
      </c>
      <c r="F57" s="317" t="n">
        <v>43531</v>
      </c>
      <c r="G57" s="317" t="n">
        <v>43590</v>
      </c>
      <c r="H57" s="316" t="n">
        <v>56878</v>
      </c>
      <c r="I57" s="316" t="n">
        <v>3603</v>
      </c>
      <c r="J57" s="316" t="n">
        <v>0.71</v>
      </c>
      <c r="K57" s="316">
        <f>ROUND(I57*(J57/1000),2)</f>
        <v/>
      </c>
    </row>
    <row r="58">
      <c r="B58" s="315" t="n">
        <v>31</v>
      </c>
      <c r="C58" s="316" t="n">
        <v>22422316</v>
      </c>
      <c r="D58" s="316" t="inlineStr">
        <is>
          <t>Cross Promo: STB VOD</t>
        </is>
      </c>
      <c r="E58" s="316" t="inlineStr">
        <is>
          <t>NBC Broadcast</t>
        </is>
      </c>
      <c r="F58" s="317" t="n">
        <v>43531</v>
      </c>
      <c r="G58" s="317" t="n">
        <v>43590</v>
      </c>
      <c r="H58" s="316" t="n">
        <v>143687746</v>
      </c>
      <c r="I58" s="316" t="n">
        <v>7812257</v>
      </c>
      <c r="J58" s="316" t="n">
        <v>0.71</v>
      </c>
      <c r="K58" s="316">
        <f>ROUND(I58*(J58/1000),2)</f>
        <v/>
      </c>
    </row>
    <row r="59">
      <c r="B59" s="315" t="n">
        <v>32</v>
      </c>
      <c r="C59" s="316" t="n">
        <v>22422316</v>
      </c>
      <c r="D59" s="316" t="inlineStr">
        <is>
          <t>Cross Promo: STB VOD</t>
        </is>
      </c>
      <c r="E59" s="316" t="inlineStr">
        <is>
          <t>NBC News</t>
        </is>
      </c>
      <c r="F59" s="317" t="n">
        <v>43531</v>
      </c>
      <c r="G59" s="317" t="n">
        <v>43590</v>
      </c>
      <c r="H59" s="316" t="n">
        <v>3981391</v>
      </c>
      <c r="I59" s="316" t="n">
        <v>389075</v>
      </c>
      <c r="J59" s="316" t="n">
        <v>0.71</v>
      </c>
      <c r="K59" s="316">
        <f>ROUND(I59*(J59/1000),2)</f>
        <v/>
      </c>
    </row>
    <row customHeight="1" ht="15.75" r="60" s="62">
      <c r="B60" s="315" t="n">
        <v>33</v>
      </c>
      <c r="C60" s="316" t="n">
        <v>22422316</v>
      </c>
      <c r="D60" s="316" t="inlineStr">
        <is>
          <t>Cross Promo: STB VOD</t>
        </is>
      </c>
      <c r="E60" s="316" t="inlineStr">
        <is>
          <t>NBC Universo</t>
        </is>
      </c>
      <c r="F60" s="317" t="n">
        <v>43531</v>
      </c>
      <c r="G60" s="317" t="n">
        <v>43590</v>
      </c>
      <c r="H60" s="316" t="n">
        <v>689314</v>
      </c>
      <c r="I60" s="316" t="n">
        <v>19141</v>
      </c>
      <c r="J60" s="316" t="n">
        <v>0.71</v>
      </c>
      <c r="K60" s="316">
        <f>ROUND(I60*(J60/1000),2)</f>
        <v/>
      </c>
    </row>
    <row r="61">
      <c r="B61" s="315" t="n">
        <v>34</v>
      </c>
      <c r="C61" s="316" t="n">
        <v>22422316</v>
      </c>
      <c r="D61" s="316" t="inlineStr">
        <is>
          <t>Cross Promo: STB VOD</t>
        </is>
      </c>
      <c r="E61" s="316" t="inlineStr">
        <is>
          <t>Oxygen</t>
        </is>
      </c>
      <c r="F61" s="317" t="n">
        <v>43531</v>
      </c>
      <c r="G61" s="317" t="n">
        <v>43590</v>
      </c>
      <c r="H61" s="316" t="n">
        <v>8669058</v>
      </c>
      <c r="I61" s="316" t="n">
        <v>472895</v>
      </c>
      <c r="J61" s="316" t="n">
        <v>0.71</v>
      </c>
      <c r="K61" s="316">
        <f>ROUND(I61*(J61/1000),2)</f>
        <v/>
      </c>
    </row>
    <row r="62">
      <c r="B62" s="315" t="n">
        <v>35</v>
      </c>
      <c r="C62" s="316" t="n">
        <v>22422316</v>
      </c>
      <c r="D62" s="316" t="inlineStr">
        <is>
          <t>Cross Promo: STB VOD</t>
        </is>
      </c>
      <c r="E62" s="316" t="inlineStr">
        <is>
          <t>Syfy</t>
        </is>
      </c>
      <c r="F62" s="317" t="n">
        <v>43531</v>
      </c>
      <c r="G62" s="317" t="n">
        <v>43590</v>
      </c>
      <c r="H62" s="316" t="n">
        <v>40323343</v>
      </c>
      <c r="I62" s="316" t="n">
        <v>2618680</v>
      </c>
      <c r="J62" s="316" t="n">
        <v>0.71</v>
      </c>
      <c r="K62" s="316">
        <f>ROUND(I62*(J62/1000),2)</f>
        <v/>
      </c>
    </row>
    <row r="63">
      <c r="B63" s="315" t="n">
        <v>36</v>
      </c>
      <c r="C63" s="316" t="n">
        <v>22422316</v>
      </c>
      <c r="D63" s="316" t="inlineStr">
        <is>
          <t>Cross Promo: STB VOD</t>
        </is>
      </c>
      <c r="E63" s="316" t="inlineStr">
        <is>
          <t>Telemundo</t>
        </is>
      </c>
      <c r="F63" s="317" t="n">
        <v>43531</v>
      </c>
      <c r="G63" s="317" t="n">
        <v>43590</v>
      </c>
      <c r="H63" s="316" t="n">
        <v>4914532</v>
      </c>
      <c r="I63" s="316" t="n">
        <v>176966</v>
      </c>
      <c r="J63" s="316" t="n">
        <v>0.71</v>
      </c>
      <c r="K63" s="316">
        <f>ROUND(I63*(J63/1000),2)</f>
        <v/>
      </c>
    </row>
    <row r="64">
      <c r="B64" s="315" t="n">
        <v>37</v>
      </c>
      <c r="C64" s="316" t="n">
        <v>22422316</v>
      </c>
      <c r="D64" s="316" t="inlineStr">
        <is>
          <t>Cross Promo: STB VOD</t>
        </is>
      </c>
      <c r="E64" s="316" t="inlineStr">
        <is>
          <t>USA</t>
        </is>
      </c>
      <c r="F64" s="317" t="n">
        <v>43531</v>
      </c>
      <c r="G64" s="317" t="n">
        <v>43590</v>
      </c>
      <c r="H64" s="316" t="n">
        <v>47744169</v>
      </c>
      <c r="I64" s="316" t="n">
        <v>1420610</v>
      </c>
      <c r="J64" s="316" t="n">
        <v>0.71</v>
      </c>
      <c r="K64" s="316">
        <f>ROUND(I64*(J64/1000),2)</f>
        <v/>
      </c>
    </row>
    <row r="65">
      <c r="B65" s="315" t="n">
        <v>38</v>
      </c>
      <c r="C65" s="316" t="n">
        <v>27538675</v>
      </c>
      <c r="D65" s="316" t="inlineStr">
        <is>
          <t>5054733_Upfront_Storckt_OLV_P2+ 18/19 Upfront - Werthers Original - Digital Entertainment</t>
        </is>
      </c>
      <c r="E65" s="316" t="inlineStr">
        <is>
          <t>NBC Broadcast</t>
        </is>
      </c>
      <c r="F65" s="317" t="n">
        <v>43529</v>
      </c>
      <c r="G65" s="317" t="n">
        <v>43585</v>
      </c>
      <c r="H65" s="316" t="n">
        <v>502783</v>
      </c>
      <c r="I65" s="316" t="n">
        <v>107112</v>
      </c>
      <c r="J65" s="316" t="n">
        <v>0.71</v>
      </c>
      <c r="K65" s="316">
        <f>ROUND(I65*(J65/1000),2)</f>
        <v/>
      </c>
    </row>
    <row r="66">
      <c r="B66" s="315" t="n">
        <v>39</v>
      </c>
      <c r="C66" s="316" t="n">
        <v>27538675</v>
      </c>
      <c r="D66" s="316" t="inlineStr">
        <is>
          <t>5054733_Upfront_Storckt_OLV_P2+ 18/19 Upfront - Werthers Original - Digital Entertainment</t>
        </is>
      </c>
      <c r="E66" s="316" t="inlineStr">
        <is>
          <t>NBC News</t>
        </is>
      </c>
      <c r="F66" s="317" t="n">
        <v>43556</v>
      </c>
      <c r="G66" s="317" t="n">
        <v>43585</v>
      </c>
      <c r="H66" s="316" t="n">
        <v>21420</v>
      </c>
      <c r="I66" s="316" t="n">
        <v>6870</v>
      </c>
      <c r="J66" s="316" t="n">
        <v>0.71</v>
      </c>
      <c r="K66" s="316">
        <f>ROUND(I66*(J66/1000),2)</f>
        <v/>
      </c>
    </row>
    <row r="67">
      <c r="B67" s="315" t="n">
        <v>40</v>
      </c>
      <c r="C67" s="316" t="n">
        <v>27606266</v>
      </c>
      <c r="D67" s="316" t="inlineStr">
        <is>
          <t>5057085_Ruby Tuesdays_Q418-Q319_USA FEP/VOD_A2554 - Digital Entertainment</t>
        </is>
      </c>
      <c r="E67" s="316" t="inlineStr">
        <is>
          <t>USA</t>
        </is>
      </c>
      <c r="F67" s="317" t="n">
        <v>43556</v>
      </c>
      <c r="G67" s="317" t="n">
        <v>43611</v>
      </c>
      <c r="H67" s="316" t="n">
        <v>1722622</v>
      </c>
      <c r="I67" s="316" t="n">
        <v>253501</v>
      </c>
      <c r="J67" s="316" t="n">
        <v>0.71</v>
      </c>
      <c r="K67" s="316">
        <f>ROUND(I67*(J67/1000),2)</f>
        <v/>
      </c>
    </row>
    <row r="68">
      <c r="B68" s="315" t="n">
        <v>41</v>
      </c>
      <c r="C68" s="316" t="n">
        <v>27631585</v>
      </c>
      <c r="D68" s="316" t="inlineStr">
        <is>
          <t>5058775_Dominos 1819 UF NAV Q418-Q319 - Digital Entertainment</t>
        </is>
      </c>
      <c r="E68" s="316" t="inlineStr">
        <is>
          <t>Bravo</t>
        </is>
      </c>
      <c r="F68" s="317" t="n">
        <v>43466</v>
      </c>
      <c r="G68" s="317" t="n">
        <v>43646</v>
      </c>
      <c r="H68" s="316" t="n">
        <v>1387008</v>
      </c>
      <c r="I68" s="316" t="n">
        <v>302639</v>
      </c>
      <c r="J68" s="316" t="n">
        <v>0.71</v>
      </c>
      <c r="K68" s="316">
        <f>ROUND(I68*(J68/1000),2)</f>
        <v/>
      </c>
    </row>
    <row r="69">
      <c r="B69" s="315" t="n">
        <v>42</v>
      </c>
      <c r="C69" s="316" t="n">
        <v>27631585</v>
      </c>
      <c r="D69" s="316" t="inlineStr">
        <is>
          <t>5058775_Dominos 1819 UF NAV Q418-Q319 - Digital Entertainment</t>
        </is>
      </c>
      <c r="E69" s="316" t="inlineStr">
        <is>
          <t>CNBC</t>
        </is>
      </c>
      <c r="F69" s="317" t="n">
        <v>43556</v>
      </c>
      <c r="G69" s="317" t="n">
        <v>43646</v>
      </c>
      <c r="H69" s="316" t="n">
        <v>102932</v>
      </c>
      <c r="I69" s="316" t="n">
        <v>21360</v>
      </c>
      <c r="J69" s="316" t="n">
        <v>0.71</v>
      </c>
      <c r="K69" s="316">
        <f>ROUND(I69*(J69/1000),2)</f>
        <v/>
      </c>
    </row>
    <row r="70">
      <c r="B70" s="315" t="n">
        <v>43</v>
      </c>
      <c r="C70" s="316" t="n">
        <v>27631585</v>
      </c>
      <c r="D70" s="316" t="inlineStr">
        <is>
          <t>5058775_Dominos 1819 UF NAV Q418-Q319 - Digital Entertainment</t>
        </is>
      </c>
      <c r="E70" s="316" t="inlineStr">
        <is>
          <t>E!</t>
        </is>
      </c>
      <c r="F70" s="317" t="n">
        <v>43466</v>
      </c>
      <c r="G70" s="317" t="n">
        <v>43646</v>
      </c>
      <c r="H70" s="316" t="n">
        <v>387100</v>
      </c>
      <c r="I70" s="316" t="n">
        <v>100531</v>
      </c>
      <c r="J70" s="316" t="n">
        <v>0.71</v>
      </c>
      <c r="K70" s="316">
        <f>ROUND(I70*(J70/1000),2)</f>
        <v/>
      </c>
    </row>
    <row r="71">
      <c r="B71" s="315" t="n">
        <v>44</v>
      </c>
      <c r="C71" s="316" t="n">
        <v>27631585</v>
      </c>
      <c r="D71" s="316" t="inlineStr">
        <is>
          <t>5058775_Dominos 1819 UF NAV Q418-Q319 - Digital Entertainment</t>
        </is>
      </c>
      <c r="E71" s="316" t="inlineStr">
        <is>
          <t>MSNBC</t>
        </is>
      </c>
      <c r="F71" s="317" t="n">
        <v>43556</v>
      </c>
      <c r="G71" s="317" t="n">
        <v>43646</v>
      </c>
      <c r="H71" s="316" t="n">
        <v>4725</v>
      </c>
      <c r="I71" s="316" t="n">
        <v>1006</v>
      </c>
      <c r="J71" s="316" t="n">
        <v>0.71</v>
      </c>
      <c r="K71" s="316">
        <f>ROUND(I71*(J71/1000),2)</f>
        <v/>
      </c>
    </row>
    <row r="72">
      <c r="B72" s="315" t="n">
        <v>45</v>
      </c>
      <c r="C72" s="316" t="n">
        <v>27631585</v>
      </c>
      <c r="D72" s="316" t="inlineStr">
        <is>
          <t>5058775_Dominos 1819 UF NAV Q418-Q319 - Digital Entertainment</t>
        </is>
      </c>
      <c r="E72" s="316" t="inlineStr">
        <is>
          <t>NBC Broadcast</t>
        </is>
      </c>
      <c r="F72" s="317" t="n">
        <v>43556</v>
      </c>
      <c r="G72" s="317" t="n">
        <v>43646</v>
      </c>
      <c r="H72" s="316" t="n">
        <v>360967</v>
      </c>
      <c r="I72" s="316" t="n">
        <v>75183</v>
      </c>
      <c r="J72" s="316" t="n">
        <v>0.71</v>
      </c>
      <c r="K72" s="316">
        <f>ROUND(I72*(J72/1000),2)</f>
        <v/>
      </c>
    </row>
    <row r="73">
      <c r="B73" s="315" t="n">
        <v>46</v>
      </c>
      <c r="C73" s="316" t="n">
        <v>27631585</v>
      </c>
      <c r="D73" s="316" t="inlineStr">
        <is>
          <t>5058775_Dominos 1819 UF NAV Q418-Q319 - Digital Entertainment</t>
        </is>
      </c>
      <c r="E73" s="316" t="inlineStr">
        <is>
          <t>NBC News</t>
        </is>
      </c>
      <c r="F73" s="317" t="n">
        <v>43556</v>
      </c>
      <c r="G73" s="317" t="n">
        <v>43646</v>
      </c>
      <c r="H73" s="316" t="n">
        <v>95095</v>
      </c>
      <c r="I73" s="316" t="n">
        <v>26985</v>
      </c>
      <c r="J73" s="316" t="n">
        <v>0.71</v>
      </c>
      <c r="K73" s="316">
        <f>ROUND(I73*(J73/1000),2)</f>
        <v/>
      </c>
    </row>
    <row r="74">
      <c r="B74" s="315" t="n">
        <v>47</v>
      </c>
      <c r="C74" s="316" t="n">
        <v>27631585</v>
      </c>
      <c r="D74" s="316" t="inlineStr">
        <is>
          <t>5058775_Dominos 1819 UF NAV Q418-Q319 - Digital Entertainment</t>
        </is>
      </c>
      <c r="E74" s="316" t="inlineStr">
        <is>
          <t>Oxygen</t>
        </is>
      </c>
      <c r="F74" s="317" t="n">
        <v>43466</v>
      </c>
      <c r="G74" s="317" t="n">
        <v>43646</v>
      </c>
      <c r="H74" s="316" t="n">
        <v>290220</v>
      </c>
      <c r="I74" s="316" t="n">
        <v>72384</v>
      </c>
      <c r="J74" s="316" t="n">
        <v>0.71</v>
      </c>
      <c r="K74" s="316">
        <f>ROUND(I74*(J74/1000),2)</f>
        <v/>
      </c>
    </row>
    <row r="75">
      <c r="B75" s="315" t="n">
        <v>48</v>
      </c>
      <c r="C75" s="316" t="n">
        <v>27631585</v>
      </c>
      <c r="D75" s="316" t="inlineStr">
        <is>
          <t>5058775_Dominos 1819 UF NAV Q418-Q319 - Digital Entertainment</t>
        </is>
      </c>
      <c r="E75" s="316" t="inlineStr">
        <is>
          <t>Syfy</t>
        </is>
      </c>
      <c r="F75" s="317" t="n">
        <v>43466</v>
      </c>
      <c r="G75" s="317" t="n">
        <v>43646</v>
      </c>
      <c r="H75" s="316" t="n">
        <v>1092928</v>
      </c>
      <c r="I75" s="316" t="n">
        <v>257172</v>
      </c>
      <c r="J75" s="316" t="n">
        <v>0.71</v>
      </c>
      <c r="K75" s="316">
        <f>ROUND(I75*(J75/1000),2)</f>
        <v/>
      </c>
    </row>
    <row r="76">
      <c r="B76" s="315" t="n">
        <v>49</v>
      </c>
      <c r="C76" s="316" t="n">
        <v>27631585</v>
      </c>
      <c r="D76" s="316" t="inlineStr">
        <is>
          <t>5058775_Dominos 1819 UF NAV Q418-Q319 - Digital Entertainment</t>
        </is>
      </c>
      <c r="E76" s="316" t="inlineStr">
        <is>
          <t>Telemundo</t>
        </is>
      </c>
      <c r="F76" s="317" t="n">
        <v>43556</v>
      </c>
      <c r="G76" s="317" t="n">
        <v>43646</v>
      </c>
      <c r="H76" s="316" t="n">
        <v>62229</v>
      </c>
      <c r="I76" s="316" t="n">
        <v>12773</v>
      </c>
      <c r="J76" s="316" t="n">
        <v>0.71</v>
      </c>
      <c r="K76" s="316">
        <f>ROUND(I76*(J76/1000),2)</f>
        <v/>
      </c>
    </row>
    <row r="77">
      <c r="B77" s="315" t="n">
        <v>50</v>
      </c>
      <c r="C77" s="316" t="n">
        <v>27631585</v>
      </c>
      <c r="D77" s="316" t="inlineStr">
        <is>
          <t>5058775_Dominos 1819 UF NAV Q418-Q319 - Digital Entertainment</t>
        </is>
      </c>
      <c r="E77" s="316" t="inlineStr">
        <is>
          <t>USA</t>
        </is>
      </c>
      <c r="F77" s="317" t="n">
        <v>43556</v>
      </c>
      <c r="G77" s="317" t="n">
        <v>43646</v>
      </c>
      <c r="H77" s="316" t="n">
        <v>848497</v>
      </c>
      <c r="I77" s="316" t="n">
        <v>142189</v>
      </c>
      <c r="J77" s="316" t="n">
        <v>0.71</v>
      </c>
      <c r="K77" s="316">
        <f>ROUND(I77*(J77/1000),2)</f>
        <v/>
      </c>
    </row>
    <row r="78">
      <c r="B78" s="315" t="n">
        <v>51</v>
      </c>
      <c r="C78" s="316" t="n">
        <v>27631836</v>
      </c>
      <c r="D78" s="316" t="inlineStr">
        <is>
          <t>5054911_Dominos CFlight Prime/Digital 18/19 BYU Plan - Digital Entertainment</t>
        </is>
      </c>
      <c r="E78" s="316" t="inlineStr">
        <is>
          <t>NBC Broadcast</t>
        </is>
      </c>
      <c r="F78" s="317" t="n">
        <v>43466</v>
      </c>
      <c r="G78" s="317" t="n">
        <v>43646</v>
      </c>
      <c r="H78" s="316" t="n">
        <v>8163955</v>
      </c>
      <c r="I78" s="316" t="n">
        <v>794372</v>
      </c>
      <c r="J78" s="316" t="n">
        <v>0.71</v>
      </c>
      <c r="K78" s="316">
        <f>ROUND(I78*(J78/1000),2)</f>
        <v/>
      </c>
    </row>
    <row r="79">
      <c r="B79" s="315" t="n">
        <v>52</v>
      </c>
      <c r="C79" s="316" t="n">
        <v>27631836</v>
      </c>
      <c r="D79" s="316" t="inlineStr">
        <is>
          <t>5054911_Dominos CFlight Prime/Digital 18/19 BYU Plan - Digital Entertainment</t>
        </is>
      </c>
      <c r="E79" s="316" t="inlineStr">
        <is>
          <t>NBC News</t>
        </is>
      </c>
      <c r="F79" s="317" t="n">
        <v>43556</v>
      </c>
      <c r="G79" s="317" t="n">
        <v>43646</v>
      </c>
      <c r="H79" s="316" t="n">
        <v>239127</v>
      </c>
      <c r="I79" s="316" t="n">
        <v>32177</v>
      </c>
      <c r="J79" s="316" t="n">
        <v>0.71</v>
      </c>
      <c r="K79" s="316">
        <f>ROUND(I79*(J79/1000),2)</f>
        <v/>
      </c>
    </row>
    <row r="80">
      <c r="B80" s="315" t="n">
        <v>53</v>
      </c>
      <c r="C80" s="316" t="n">
        <v>27643290</v>
      </c>
      <c r="D80" s="316" t="inlineStr">
        <is>
          <t>5054343_1819_Applebees NBC Prime C-FLIGHT FAD_CNVG A1849 - Digital Entertainment</t>
        </is>
      </c>
      <c r="E80" s="316" t="inlineStr">
        <is>
          <t>NBC Broadcast</t>
        </is>
      </c>
      <c r="F80" s="317" t="n">
        <v>43563</v>
      </c>
      <c r="G80" s="317" t="n">
        <v>43597</v>
      </c>
      <c r="H80" s="316" t="n">
        <v>2446095</v>
      </c>
      <c r="I80" s="316" t="n">
        <v>1019924</v>
      </c>
      <c r="J80" s="316" t="n">
        <v>0.71</v>
      </c>
      <c r="K80" s="316">
        <f>ROUND(I80*(J80/1000),2)</f>
        <v/>
      </c>
    </row>
    <row r="81">
      <c r="B81" s="315" t="n">
        <v>54</v>
      </c>
      <c r="C81" s="316" t="n">
        <v>27643290</v>
      </c>
      <c r="D81" s="316" t="inlineStr">
        <is>
          <t>5054343_1819_Applebees NBC Prime C-FLIGHT FAD_CNVG A1849 - Digital Entertainment</t>
        </is>
      </c>
      <c r="E81" s="316" t="inlineStr">
        <is>
          <t>NBC News</t>
        </is>
      </c>
      <c r="F81" s="317" t="n">
        <v>43563</v>
      </c>
      <c r="G81" s="317" t="n">
        <v>43597</v>
      </c>
      <c r="H81" s="316" t="n">
        <v>108392</v>
      </c>
      <c r="I81" s="316" t="n">
        <v>52324</v>
      </c>
      <c r="J81" s="316" t="n">
        <v>0.71</v>
      </c>
      <c r="K81" s="316">
        <f>ROUND(I81*(J81/1000),2)</f>
        <v/>
      </c>
    </row>
    <row r="82">
      <c r="B82" s="315" t="n">
        <v>55</v>
      </c>
      <c r="C82" s="316" t="n">
        <v>27680735</v>
      </c>
      <c r="D82" s="316" t="inlineStr">
        <is>
          <t>5054781_Lindt CFlight Prime/Digital 18/19 BYU Plan - Digital Entertainment</t>
        </is>
      </c>
      <c r="E82" s="316" t="inlineStr">
        <is>
          <t>NBC Broadcast</t>
        </is>
      </c>
      <c r="F82" s="317" t="n">
        <v>43563</v>
      </c>
      <c r="G82" s="317" t="n">
        <v>43576</v>
      </c>
      <c r="H82" s="316" t="n">
        <v>672516</v>
      </c>
      <c r="I82" s="316" t="n">
        <v>80654</v>
      </c>
      <c r="J82" s="316" t="n">
        <v>0.71</v>
      </c>
      <c r="K82" s="316">
        <f>ROUND(I82*(J82/1000),2)</f>
        <v/>
      </c>
    </row>
    <row r="83">
      <c r="B83" s="315" t="n">
        <v>56</v>
      </c>
      <c r="C83" s="316" t="n">
        <v>27680735</v>
      </c>
      <c r="D83" s="316" t="inlineStr">
        <is>
          <t>5054781_Lindt CFlight Prime/Digital 18/19 BYU Plan - Digital Entertainment</t>
        </is>
      </c>
      <c r="E83" s="316" t="inlineStr">
        <is>
          <t>NBC News</t>
        </is>
      </c>
      <c r="F83" s="317" t="n">
        <v>43563</v>
      </c>
      <c r="G83" s="317" t="n">
        <v>43576</v>
      </c>
      <c r="H83" s="316" t="n">
        <v>22738</v>
      </c>
      <c r="I83" s="316" t="n">
        <v>3933</v>
      </c>
      <c r="J83" s="316" t="n">
        <v>0.71</v>
      </c>
      <c r="K83" s="316">
        <f>ROUND(I83*(J83/1000),2)</f>
        <v/>
      </c>
    </row>
    <row r="84">
      <c r="B84" s="315" t="n">
        <v>57</v>
      </c>
      <c r="C84" s="316" t="n">
        <v>27736089</v>
      </c>
      <c r="D84" s="316" t="inlineStr">
        <is>
          <t>5058364_Bush Beans 4Q18-3Q19 FEP - Digital Lifestyle</t>
        </is>
      </c>
      <c r="E84" s="316" t="inlineStr">
        <is>
          <t>Bravo</t>
        </is>
      </c>
      <c r="F84" s="317" t="n">
        <v>43572</v>
      </c>
      <c r="G84" s="317" t="n">
        <v>43646</v>
      </c>
      <c r="H84" s="316" t="n">
        <v>2193578</v>
      </c>
      <c r="I84" s="316" t="n">
        <v>339836</v>
      </c>
      <c r="J84" s="316" t="n">
        <v>0.71</v>
      </c>
      <c r="K84" s="316">
        <f>ROUND(I84*(J84/1000),2)</f>
        <v/>
      </c>
    </row>
    <row r="85">
      <c r="B85" s="315" t="n">
        <v>58</v>
      </c>
      <c r="C85" s="316" t="n">
        <v>27736089</v>
      </c>
      <c r="D85" s="316" t="inlineStr">
        <is>
          <t>5058364_Bush Beans 4Q18-3Q19 FEP - Digital Lifestyle</t>
        </is>
      </c>
      <c r="E85" s="316" t="inlineStr">
        <is>
          <t>E!</t>
        </is>
      </c>
      <c r="F85" s="317" t="n">
        <v>43572</v>
      </c>
      <c r="G85" s="317" t="n">
        <v>43646</v>
      </c>
      <c r="H85" s="316" t="n">
        <v>2257118</v>
      </c>
      <c r="I85" s="316" t="n">
        <v>736340</v>
      </c>
      <c r="J85" s="316" t="n">
        <v>0.71</v>
      </c>
      <c r="K85" s="316">
        <f>ROUND(I85*(J85/1000),2)</f>
        <v/>
      </c>
    </row>
    <row r="86">
      <c r="B86" s="315" t="n">
        <v>59</v>
      </c>
      <c r="C86" s="316" t="n">
        <v>27736089</v>
      </c>
      <c r="D86" s="316" t="inlineStr">
        <is>
          <t>5058364_Bush Beans 4Q18-3Q19 FEP - Digital Lifestyle</t>
        </is>
      </c>
      <c r="E86" s="316" t="inlineStr">
        <is>
          <t>Universal Kids</t>
        </is>
      </c>
      <c r="F86" s="317" t="n">
        <v>43556</v>
      </c>
      <c r="G86" s="317" t="n">
        <v>43646</v>
      </c>
      <c r="H86" s="316" t="n">
        <v>174901</v>
      </c>
      <c r="I86" s="316" t="n">
        <v>12790</v>
      </c>
      <c r="J86" s="316" t="n">
        <v>0.71</v>
      </c>
      <c r="K86" s="316">
        <f>ROUND(I86*(J86/1000),2)</f>
        <v/>
      </c>
    </row>
    <row r="87">
      <c r="B87" s="315" t="n">
        <v>60</v>
      </c>
      <c r="C87" s="316" t="n">
        <v>27736089</v>
      </c>
      <c r="D87" s="316" t="inlineStr">
        <is>
          <t>5058364_Bush Beans 4Q18-3Q19 FEP - Digital Lifestyle</t>
        </is>
      </c>
      <c r="E87" s="316" t="inlineStr">
        <is>
          <t>Universal Kids</t>
        </is>
      </c>
      <c r="F87" s="317" t="n">
        <v>43556</v>
      </c>
      <c r="G87" s="317" t="n">
        <v>43646</v>
      </c>
      <c r="H87" s="316" t="n">
        <v>1630398</v>
      </c>
      <c r="I87" s="316" t="n">
        <v>538007</v>
      </c>
      <c r="J87" s="316" t="n">
        <v>0.71</v>
      </c>
      <c r="K87" s="316">
        <f>ROUND(I87*(J87/1000),2)</f>
        <v/>
      </c>
    </row>
    <row r="88">
      <c r="B88" s="315" t="n">
        <v>61</v>
      </c>
      <c r="C88" s="316" t="n">
        <v>27748252</v>
      </c>
      <c r="D88" s="316" t="inlineStr">
        <is>
          <t>5056908_Storck Werthers 18/19 UPF - Digital Lifestyle</t>
        </is>
      </c>
      <c r="E88" s="316" t="inlineStr">
        <is>
          <t>Bravo</t>
        </is>
      </c>
      <c r="F88" s="317" t="n">
        <v>43556</v>
      </c>
      <c r="G88" s="317" t="n">
        <v>43585</v>
      </c>
      <c r="H88" s="316" t="n">
        <v>531227</v>
      </c>
      <c r="I88" s="316" t="n">
        <v>53379</v>
      </c>
      <c r="J88" s="316" t="n">
        <v>0.71</v>
      </c>
      <c r="K88" s="316">
        <f>ROUND(I88*(J88/1000),2)</f>
        <v/>
      </c>
    </row>
    <row r="89">
      <c r="B89" s="315" t="n">
        <v>62</v>
      </c>
      <c r="C89" s="316" t="n">
        <v>27748252</v>
      </c>
      <c r="D89" s="316" t="inlineStr">
        <is>
          <t>5056908_Storck Werthers 18/19 UPF - Digital Lifestyle</t>
        </is>
      </c>
      <c r="E89" s="316" t="inlineStr">
        <is>
          <t>E!</t>
        </is>
      </c>
      <c r="F89" s="317" t="n">
        <v>43525</v>
      </c>
      <c r="G89" s="317" t="n">
        <v>43585</v>
      </c>
      <c r="H89" s="316" t="n">
        <v>462986</v>
      </c>
      <c r="I89" s="316" t="n">
        <v>56490</v>
      </c>
      <c r="J89" s="316" t="n">
        <v>0.71</v>
      </c>
      <c r="K89" s="316">
        <f>ROUND(I89*(J89/1000),2)</f>
        <v/>
      </c>
    </row>
    <row r="90">
      <c r="B90" s="315" t="n">
        <v>63</v>
      </c>
      <c r="C90" s="316" t="n">
        <v>27752379</v>
      </c>
      <c r="D90" s="316" t="inlineStr">
        <is>
          <t>5058367_Consumer Cellular_Pre-Emptible_Upfront 18/19- Digital Entertainment</t>
        </is>
      </c>
      <c r="E90" s="316" t="inlineStr">
        <is>
          <t>NBC Broadcast</t>
        </is>
      </c>
      <c r="F90" s="317" t="n">
        <v>43525</v>
      </c>
      <c r="G90" s="317" t="n">
        <v>43585</v>
      </c>
      <c r="H90" s="316" t="n">
        <v>7595200</v>
      </c>
      <c r="I90" s="316" t="n">
        <v>1132166</v>
      </c>
      <c r="J90" s="316" t="n">
        <v>0.71</v>
      </c>
      <c r="K90" s="316">
        <f>ROUND(I90*(J90/1000),2)</f>
        <v/>
      </c>
    </row>
    <row r="91">
      <c r="B91" s="315" t="n">
        <v>64</v>
      </c>
      <c r="C91" s="316" t="n">
        <v>27752379</v>
      </c>
      <c r="D91" s="316" t="inlineStr">
        <is>
          <t>5058367_Consumer Cellular_Pre-Emptible_Upfront 18/19- Digital Entertainment</t>
        </is>
      </c>
      <c r="E91" s="316" t="inlineStr">
        <is>
          <t>NBC News</t>
        </is>
      </c>
      <c r="F91" s="317" t="n">
        <v>43525</v>
      </c>
      <c r="G91" s="317" t="n">
        <v>43585</v>
      </c>
      <c r="H91" s="316" t="n">
        <v>317252</v>
      </c>
      <c r="I91" s="316" t="n">
        <v>83949</v>
      </c>
      <c r="J91" s="316" t="n">
        <v>0.71</v>
      </c>
      <c r="K91" s="316">
        <f>ROUND(I91*(J91/1000),2)</f>
        <v/>
      </c>
    </row>
    <row r="92">
      <c r="B92" s="315" t="n">
        <v>65</v>
      </c>
      <c r="C92" s="316" t="n">
        <v>27761133</v>
      </c>
      <c r="D92" s="316" t="inlineStr">
        <is>
          <t>5058290_Ruby Tuesday Bravo Q4-Q219 UF - Digital Lifestyle</t>
        </is>
      </c>
      <c r="E92" s="316" t="inlineStr">
        <is>
          <t>Bravo</t>
        </is>
      </c>
      <c r="F92" s="317" t="n">
        <v>43556</v>
      </c>
      <c r="G92" s="317" t="n">
        <v>43611</v>
      </c>
      <c r="H92" s="316" t="n">
        <v>1011639</v>
      </c>
      <c r="I92" s="316" t="n">
        <v>118824</v>
      </c>
      <c r="J92" s="316" t="n">
        <v>0.71</v>
      </c>
      <c r="K92" s="316">
        <f>ROUND(I92*(J92/1000),2)</f>
        <v/>
      </c>
    </row>
    <row r="93">
      <c r="B93" s="315" t="n">
        <v>66</v>
      </c>
      <c r="C93" s="316" t="n">
        <v>27787091</v>
      </c>
      <c r="D93" s="316" t="inlineStr">
        <is>
          <t>5055079_1819_Q418_C-Flight FAD_JAMRS_NBC Prime Parity - Digital Entertainment</t>
        </is>
      </c>
      <c r="E93" s="316" t="inlineStr">
        <is>
          <t>NBC Broadcast</t>
        </is>
      </c>
      <c r="F93" s="317" t="n">
        <v>43549</v>
      </c>
      <c r="G93" s="317" t="n">
        <v>43583</v>
      </c>
      <c r="H93" s="316" t="n">
        <v>1686537</v>
      </c>
      <c r="I93" s="316" t="n">
        <v>464765</v>
      </c>
      <c r="J93" s="316" t="n">
        <v>0.71</v>
      </c>
      <c r="K93" s="316">
        <f>ROUND(I93*(J93/1000),2)</f>
        <v/>
      </c>
    </row>
    <row r="94">
      <c r="B94" s="315" t="n">
        <v>67</v>
      </c>
      <c r="C94" s="316" t="n">
        <v>27787091</v>
      </c>
      <c r="D94" s="316" t="inlineStr">
        <is>
          <t>5055079_1819_Q418_C-Flight FAD_JAMRS_NBC Prime Parity - Digital Entertainment</t>
        </is>
      </c>
      <c r="E94" s="316" t="inlineStr">
        <is>
          <t>NBC News</t>
        </is>
      </c>
      <c r="F94" s="317" t="n">
        <v>43549</v>
      </c>
      <c r="G94" s="317" t="n">
        <v>43583</v>
      </c>
      <c r="H94" s="316" t="n">
        <v>50413</v>
      </c>
      <c r="I94" s="316" t="n">
        <v>22684</v>
      </c>
      <c r="J94" s="316" t="n">
        <v>0.71</v>
      </c>
      <c r="K94" s="316">
        <f>ROUND(I94*(J94/1000),2)</f>
        <v/>
      </c>
    </row>
    <row r="95">
      <c r="B95" s="315" t="n">
        <v>68</v>
      </c>
      <c r="C95" s="316" t="n">
        <v>27798466</v>
      </c>
      <c r="D95" s="316" t="inlineStr">
        <is>
          <t>5054944_Allstate 18/19 Upfront NBC VOD - Digital Entertainment</t>
        </is>
      </c>
      <c r="E95" s="316" t="inlineStr">
        <is>
          <t>NBC Broadcast</t>
        </is>
      </c>
      <c r="F95" s="317" t="n">
        <v>43468</v>
      </c>
      <c r="G95" s="317" t="n">
        <v>43646</v>
      </c>
      <c r="H95" s="316" t="n">
        <v>11826010</v>
      </c>
      <c r="I95" s="316" t="n">
        <v>2327204</v>
      </c>
      <c r="J95" s="316" t="n">
        <v>0.71</v>
      </c>
      <c r="K95" s="316">
        <f>ROUND(I95*(J95/1000),2)</f>
        <v/>
      </c>
    </row>
    <row r="96">
      <c r="B96" s="315" t="n">
        <v>69</v>
      </c>
      <c r="C96" s="316" t="n">
        <v>27798466</v>
      </c>
      <c r="D96" s="316" t="inlineStr">
        <is>
          <t>5054944_Allstate 18/19 Upfront NBC VOD - Digital Entertainment</t>
        </is>
      </c>
      <c r="E96" s="316" t="inlineStr">
        <is>
          <t>NBC News</t>
        </is>
      </c>
      <c r="F96" s="317" t="n">
        <v>43556</v>
      </c>
      <c r="G96" s="317" t="n">
        <v>43646</v>
      </c>
      <c r="H96" s="316" t="n">
        <v>404300</v>
      </c>
      <c r="I96" s="316" t="n">
        <v>114385</v>
      </c>
      <c r="J96" s="316" t="n">
        <v>0.71</v>
      </c>
      <c r="K96" s="316">
        <f>ROUND(I96*(J96/1000),2)</f>
        <v/>
      </c>
    </row>
    <row r="97">
      <c r="B97" s="315" t="n">
        <v>70</v>
      </c>
      <c r="C97" s="316" t="n">
        <v>27876824</v>
      </c>
      <c r="D97" s="316" t="inlineStr">
        <is>
          <t>5054342_1819_Applebees NBC Prime Parity_CNVG A1849 - Digital Entertainment</t>
        </is>
      </c>
      <c r="E97" s="316" t="inlineStr">
        <is>
          <t>NBC Broadcast</t>
        </is>
      </c>
      <c r="F97" s="317" t="n">
        <v>43563</v>
      </c>
      <c r="G97" s="317" t="n">
        <v>43597</v>
      </c>
      <c r="H97" s="316" t="n">
        <v>1588870</v>
      </c>
      <c r="I97" s="316" t="n">
        <v>337246</v>
      </c>
      <c r="J97" s="316" t="n">
        <v>0.71</v>
      </c>
      <c r="K97" s="316">
        <f>ROUND(I97*(J97/1000),2)</f>
        <v/>
      </c>
    </row>
    <row r="98">
      <c r="B98" s="315" t="n">
        <v>71</v>
      </c>
      <c r="C98" s="316" t="n">
        <v>27876824</v>
      </c>
      <c r="D98" s="316" t="inlineStr">
        <is>
          <t>5054342_1819_Applebees NBC Prime Parity_CNVG A1849 - Digital Entertainment</t>
        </is>
      </c>
      <c r="E98" s="316" t="inlineStr">
        <is>
          <t>NBC News</t>
        </is>
      </c>
      <c r="F98" s="317" t="n">
        <v>43563</v>
      </c>
      <c r="G98" s="317" t="n">
        <v>43597</v>
      </c>
      <c r="H98" s="316" t="n">
        <v>63860</v>
      </c>
      <c r="I98" s="316" t="n">
        <v>19046</v>
      </c>
      <c r="J98" s="316" t="n">
        <v>0.71</v>
      </c>
      <c r="K98" s="316">
        <f>ROUND(I98*(J98/1000),2)</f>
        <v/>
      </c>
    </row>
    <row r="99">
      <c r="B99" s="315" t="n">
        <v>72</v>
      </c>
      <c r="C99" s="316" t="n">
        <v>27893191</v>
      </c>
      <c r="D99" s="316" t="inlineStr">
        <is>
          <t>5056062_GM Bravo Q418-Q319 VOD - Digital Lifestyle</t>
        </is>
      </c>
      <c r="E99" s="316" t="inlineStr">
        <is>
          <t>Bravo</t>
        </is>
      </c>
      <c r="F99" s="317" t="n">
        <v>43466</v>
      </c>
      <c r="G99" s="317" t="n">
        <v>43646</v>
      </c>
      <c r="H99" s="316" t="n">
        <v>11003778</v>
      </c>
      <c r="I99" s="316" t="n">
        <v>1770078</v>
      </c>
      <c r="J99" s="316" t="n">
        <v>0.71</v>
      </c>
      <c r="K99" s="316">
        <f>ROUND(I99*(J99/1000),2)</f>
        <v/>
      </c>
    </row>
    <row r="100">
      <c r="B100" s="315" t="n">
        <v>73</v>
      </c>
      <c r="C100" s="316" t="n">
        <v>27897007</v>
      </c>
      <c r="D100" s="316" t="inlineStr">
        <is>
          <t>5057377_1819_C-Flight FAD_Shark Ninja_NBC Prime Parity W2554 - Digital Entertainment</t>
        </is>
      </c>
      <c r="E100" s="316" t="inlineStr">
        <is>
          <t>NBC Broadcast</t>
        </is>
      </c>
      <c r="F100" s="317" t="n">
        <v>43537</v>
      </c>
      <c r="G100" s="317" t="n">
        <v>43646</v>
      </c>
      <c r="H100" s="316" t="n">
        <v>2955135</v>
      </c>
      <c r="I100" s="316" t="n">
        <v>507127</v>
      </c>
      <c r="J100" s="316" t="n">
        <v>0.71</v>
      </c>
      <c r="K100" s="316">
        <f>ROUND(I100*(J100/1000),2)</f>
        <v/>
      </c>
    </row>
    <row r="101">
      <c r="B101" s="315" t="n">
        <v>74</v>
      </c>
      <c r="C101" s="316" t="n">
        <v>27897007</v>
      </c>
      <c r="D101" s="316" t="inlineStr">
        <is>
          <t>5057377_1819_C-Flight FAD_Shark Ninja_NBC Prime Parity W2554 - Digital Entertainment</t>
        </is>
      </c>
      <c r="E101" s="316" t="inlineStr">
        <is>
          <t>NBC News</t>
        </is>
      </c>
      <c r="F101" s="317" t="n">
        <v>43558</v>
      </c>
      <c r="G101" s="317" t="n">
        <v>43646</v>
      </c>
      <c r="H101" s="316" t="n">
        <v>100051</v>
      </c>
      <c r="I101" s="316" t="n">
        <v>27889</v>
      </c>
      <c r="J101" s="316" t="n">
        <v>0.71</v>
      </c>
      <c r="K101" s="316">
        <f>ROUND(I101*(J101/1000),2)</f>
        <v/>
      </c>
    </row>
    <row r="102">
      <c r="B102" s="315" t="n">
        <v>75</v>
      </c>
      <c r="C102" s="316" t="n">
        <v>27901303</v>
      </c>
      <c r="D102" s="316" t="inlineStr">
        <is>
          <t>5054636_General Motors_NBC CFLIGHT VOD_Q418-Q319_UF - Digital Entertainment</t>
        </is>
      </c>
      <c r="E102" s="316" t="inlineStr">
        <is>
          <t>NBC Broadcast</t>
        </is>
      </c>
      <c r="F102" s="317" t="n">
        <v>43466</v>
      </c>
      <c r="G102" s="317" t="n">
        <v>43646</v>
      </c>
      <c r="H102" s="316" t="n">
        <v>15897220</v>
      </c>
      <c r="I102" s="316" t="n">
        <v>3029978</v>
      </c>
      <c r="J102" s="316" t="n">
        <v>0.71</v>
      </c>
      <c r="K102" s="316">
        <f>ROUND(I102*(J102/1000),2)</f>
        <v/>
      </c>
    </row>
    <row r="103">
      <c r="B103" s="315" t="n">
        <v>76</v>
      </c>
      <c r="C103" s="316" t="n">
        <v>27901303</v>
      </c>
      <c r="D103" s="316" t="inlineStr">
        <is>
          <t>5054636_General Motors_NBC CFLIGHT VOD_Q418-Q319_UF - Digital Entertainment</t>
        </is>
      </c>
      <c r="E103" s="316" t="inlineStr">
        <is>
          <t>NBC News</t>
        </is>
      </c>
      <c r="F103" s="317" t="n">
        <v>43556</v>
      </c>
      <c r="G103" s="317" t="n">
        <v>43646</v>
      </c>
      <c r="H103" s="316" t="n">
        <v>579132</v>
      </c>
      <c r="I103" s="316" t="n">
        <v>110359</v>
      </c>
      <c r="J103" s="316" t="n">
        <v>0.71</v>
      </c>
      <c r="K103" s="316">
        <f>ROUND(I103*(J103/1000),2)</f>
        <v/>
      </c>
    </row>
    <row r="104">
      <c r="B104" s="315" t="n">
        <v>77</v>
      </c>
      <c r="C104" s="316" t="n">
        <v>27902663</v>
      </c>
      <c r="D104" s="316" t="inlineStr">
        <is>
          <t>5056985_Age of Learning 18/19 Digital/VOD Upfront - Universal Kids - Digital Lifestyle</t>
        </is>
      </c>
      <c r="E104" s="316" t="inlineStr">
        <is>
          <t>Universal Kids</t>
        </is>
      </c>
      <c r="F104" s="317" t="n">
        <v>43465</v>
      </c>
      <c r="G104" s="317" t="n">
        <v>43555</v>
      </c>
      <c r="H104" s="316" t="n">
        <v>332373</v>
      </c>
      <c r="I104" s="316" t="n">
        <v>6</v>
      </c>
      <c r="J104" s="316" t="n">
        <v>0.71</v>
      </c>
      <c r="K104" s="316">
        <f>ROUND(I104*(J104/1000),2)</f>
        <v/>
      </c>
    </row>
    <row r="105">
      <c r="B105" s="315" t="n">
        <v>78</v>
      </c>
      <c r="C105" s="316" t="n">
        <v>27902663</v>
      </c>
      <c r="D105" s="316" t="inlineStr">
        <is>
          <t>5056985_Age of Learning 18/19 Digital/VOD Upfront - Universal Kids - Digital Lifestyle</t>
        </is>
      </c>
      <c r="E105" s="316" t="inlineStr">
        <is>
          <t>Universal Kids</t>
        </is>
      </c>
      <c r="F105" s="317" t="n">
        <v>43465</v>
      </c>
      <c r="G105" s="317" t="n">
        <v>43555</v>
      </c>
      <c r="H105" s="316" t="n">
        <v>7193074</v>
      </c>
      <c r="I105" s="316" t="n">
        <v>265</v>
      </c>
      <c r="J105" s="316" t="n">
        <v>0.71</v>
      </c>
      <c r="K105" s="316">
        <f>ROUND(I105*(J105/1000),2)</f>
        <v/>
      </c>
    </row>
    <row r="106">
      <c r="B106" s="315" t="n">
        <v>79</v>
      </c>
      <c r="C106" s="316" t="n">
        <v>27963042</v>
      </c>
      <c r="D106" s="316" t="inlineStr">
        <is>
          <t>5057226_Burlington Coat Factory CFlight Prime/Digital 18/19 BYU Plan - Digital Entertainment</t>
        </is>
      </c>
      <c r="E106" s="316" t="inlineStr">
        <is>
          <t>NBC Broadcast</t>
        </is>
      </c>
      <c r="F106" s="317" t="n">
        <v>43542</v>
      </c>
      <c r="G106" s="317" t="n">
        <v>43618</v>
      </c>
      <c r="H106" s="316" t="n">
        <v>4933409</v>
      </c>
      <c r="I106" s="316" t="n">
        <v>1253876</v>
      </c>
      <c r="J106" s="316" t="n">
        <v>0.71</v>
      </c>
      <c r="K106" s="316">
        <f>ROUND(I106*(J106/1000),2)</f>
        <v/>
      </c>
    </row>
    <row r="107">
      <c r="B107" s="315" t="n">
        <v>80</v>
      </c>
      <c r="C107" s="316" t="n">
        <v>27963042</v>
      </c>
      <c r="D107" s="316" t="inlineStr">
        <is>
          <t>5057226_Burlington Coat Factory CFlight Prime/Digital 18/19 BYU Plan - Digital Entertainment</t>
        </is>
      </c>
      <c r="E107" s="316" t="inlineStr">
        <is>
          <t>NBC News</t>
        </is>
      </c>
      <c r="F107" s="317" t="n">
        <v>43542</v>
      </c>
      <c r="G107" s="317" t="n">
        <v>43618</v>
      </c>
      <c r="H107" s="316" t="n">
        <v>193926</v>
      </c>
      <c r="I107" s="316" t="n">
        <v>56550</v>
      </c>
      <c r="J107" s="316" t="n">
        <v>0.71</v>
      </c>
      <c r="K107" s="316">
        <f>ROUND(I107*(J107/1000),2)</f>
        <v/>
      </c>
    </row>
    <row r="108">
      <c r="B108" s="315" t="n">
        <v>81</v>
      </c>
      <c r="C108" s="316" t="n">
        <v>27963081</v>
      </c>
      <c r="D108" s="316" t="inlineStr">
        <is>
          <t>5057379_1819_US Postal Service_C-Flight FAD_NBC Prime Parity A2554 - Digital Entertainment</t>
        </is>
      </c>
      <c r="E108" s="316" t="inlineStr">
        <is>
          <t>NBC Broadcast</t>
        </is>
      </c>
      <c r="F108" s="317" t="n">
        <v>43566</v>
      </c>
      <c r="G108" s="317" t="n">
        <v>43646</v>
      </c>
      <c r="H108" s="316" t="n">
        <v>1132903</v>
      </c>
      <c r="I108" s="316" t="n">
        <v>216309</v>
      </c>
      <c r="J108" s="316" t="n">
        <v>0.71</v>
      </c>
      <c r="K108" s="316">
        <f>ROUND(I108*(J108/1000),2)</f>
        <v/>
      </c>
    </row>
    <row r="109">
      <c r="B109" s="315" t="n">
        <v>82</v>
      </c>
      <c r="C109" s="316" t="n">
        <v>27963081</v>
      </c>
      <c r="D109" s="316" t="inlineStr">
        <is>
          <t>5057379_1819_US Postal Service_C-Flight FAD_NBC Prime Parity A2554 - Digital Entertainment</t>
        </is>
      </c>
      <c r="E109" s="316" t="inlineStr">
        <is>
          <t>NBC News</t>
        </is>
      </c>
      <c r="F109" s="317" t="n">
        <v>43566</v>
      </c>
      <c r="G109" s="317" t="n">
        <v>43646</v>
      </c>
      <c r="H109" s="316" t="n">
        <v>52075</v>
      </c>
      <c r="I109" s="316" t="n">
        <v>10312</v>
      </c>
      <c r="J109" s="316" t="n">
        <v>0.71</v>
      </c>
      <c r="K109" s="316">
        <f>ROUND(I109*(J109/1000),2)</f>
        <v/>
      </c>
    </row>
    <row r="110">
      <c r="B110" s="315" t="n">
        <v>83</v>
      </c>
      <c r="C110" s="316" t="n">
        <v>27968106</v>
      </c>
      <c r="D110" s="316" t="inlineStr">
        <is>
          <t>5056063_GM E! Q418-Q319 VOD - Digital Lifestyle</t>
        </is>
      </c>
      <c r="E110" s="316" t="inlineStr">
        <is>
          <t>E!</t>
        </is>
      </c>
      <c r="F110" s="317" t="n">
        <v>43557</v>
      </c>
      <c r="G110" s="317" t="n">
        <v>43646</v>
      </c>
      <c r="H110" s="316" t="n">
        <v>7045236</v>
      </c>
      <c r="I110" s="316" t="n">
        <v>1240278</v>
      </c>
      <c r="J110" s="316" t="n">
        <v>0.71</v>
      </c>
      <c r="K110" s="316">
        <f>ROUND(I110*(J110/1000),2)</f>
        <v/>
      </c>
    </row>
    <row r="111">
      <c r="B111" s="315" t="n">
        <v>84</v>
      </c>
      <c r="C111" s="316" t="n">
        <v>27969690</v>
      </c>
      <c r="D111" s="316" t="inlineStr">
        <is>
          <t>5059142_General Motors - USA VOD - 4Q18 -3Q19 - Upfront - Digital Entertainment</t>
        </is>
      </c>
      <c r="E111" s="316" t="inlineStr">
        <is>
          <t>USA</t>
        </is>
      </c>
      <c r="F111" s="317" t="n">
        <v>43466</v>
      </c>
      <c r="G111" s="317" t="n">
        <v>43646</v>
      </c>
      <c r="H111" s="316" t="n">
        <v>13331491</v>
      </c>
      <c r="I111" s="316" t="n">
        <v>1845686</v>
      </c>
      <c r="J111" s="316" t="n">
        <v>0.71</v>
      </c>
      <c r="K111" s="316">
        <f>ROUND(I111*(J111/1000),2)</f>
        <v/>
      </c>
    </row>
    <row r="112">
      <c r="B112" s="315" t="n">
        <v>85</v>
      </c>
      <c r="C112" s="316" t="n">
        <v>27972000</v>
      </c>
      <c r="D112" s="316" t="inlineStr">
        <is>
          <t>5055107_AHM_Honda Regional_10/15/18-3/31/19_FEP &amp; YouTube -Digital Entertainment</t>
        </is>
      </c>
      <c r="E112" s="316" t="inlineStr">
        <is>
          <t>Bravo</t>
        </is>
      </c>
      <c r="F112" s="317" t="n">
        <v>43542</v>
      </c>
      <c r="G112" s="317" t="n">
        <v>43555</v>
      </c>
      <c r="H112" s="316" t="n">
        <v>1248705</v>
      </c>
      <c r="I112" s="316" t="n">
        <v>9</v>
      </c>
      <c r="J112" s="316" t="n">
        <v>0.71</v>
      </c>
      <c r="K112" s="316">
        <f>ROUND(I112*(J112/1000),2)</f>
        <v/>
      </c>
    </row>
    <row r="113">
      <c r="B113" s="315" t="n">
        <v>86</v>
      </c>
      <c r="C113" s="316" t="n">
        <v>27972000</v>
      </c>
      <c r="D113" s="316" t="inlineStr">
        <is>
          <t>5055107_AHM_Honda Regional_10/15/18-3/31/19_FEP &amp; YouTube -Digital Entertainment</t>
        </is>
      </c>
      <c r="E113" s="316" t="inlineStr">
        <is>
          <t>E!</t>
        </is>
      </c>
      <c r="F113" s="317" t="n">
        <v>43542</v>
      </c>
      <c r="G113" s="317" t="n">
        <v>43555</v>
      </c>
      <c r="H113" s="316" t="n">
        <v>306851</v>
      </c>
      <c r="I113" s="316" t="n">
        <v>8</v>
      </c>
      <c r="J113" s="316" t="n">
        <v>0.71</v>
      </c>
      <c r="K113" s="316">
        <f>ROUND(I113*(J113/1000),2)</f>
        <v/>
      </c>
    </row>
    <row r="114">
      <c r="B114" s="315" t="n">
        <v>87</v>
      </c>
      <c r="C114" s="316" t="n">
        <v>27972000</v>
      </c>
      <c r="D114" s="316" t="inlineStr">
        <is>
          <t>5055107_AHM_Honda Regional_10/15/18-3/31/19_FEP &amp; YouTube -Digital Entertainment</t>
        </is>
      </c>
      <c r="E114" s="316" t="inlineStr">
        <is>
          <t>Oxygen</t>
        </is>
      </c>
      <c r="F114" s="317" t="n">
        <v>43542</v>
      </c>
      <c r="G114" s="317" t="n">
        <v>43555</v>
      </c>
      <c r="H114" s="316" t="n">
        <v>272508</v>
      </c>
      <c r="I114" s="316" t="n">
        <v>8</v>
      </c>
      <c r="J114" s="316" t="n">
        <v>0.71</v>
      </c>
      <c r="K114" s="316">
        <f>ROUND(I114*(J114/1000),2)</f>
        <v/>
      </c>
    </row>
    <row r="115">
      <c r="B115" s="315" t="n">
        <v>88</v>
      </c>
      <c r="C115" s="316" t="n">
        <v>27972000</v>
      </c>
      <c r="D115" s="316" t="inlineStr">
        <is>
          <t>5055107_AHM_Honda Regional_10/15/18-3/31/19_FEP &amp; YouTube -Digital Entertainment</t>
        </is>
      </c>
      <c r="E115" s="316" t="inlineStr">
        <is>
          <t>Syfy</t>
        </is>
      </c>
      <c r="F115" s="317" t="n">
        <v>43542</v>
      </c>
      <c r="G115" s="317" t="n">
        <v>43555</v>
      </c>
      <c r="H115" s="316" t="n">
        <v>1021416</v>
      </c>
      <c r="I115" s="316" t="n">
        <v>21</v>
      </c>
      <c r="J115" s="316" t="n">
        <v>0.71</v>
      </c>
      <c r="K115" s="316">
        <f>ROUND(I115*(J115/1000),2)</f>
        <v/>
      </c>
    </row>
    <row r="116">
      <c r="B116" s="315" t="n">
        <v>89</v>
      </c>
      <c r="C116" s="316" t="n">
        <v>27972000</v>
      </c>
      <c r="D116" s="316" t="inlineStr">
        <is>
          <t>5055107_AHM_Honda Regional_10/15/18-3/31/19_FEP &amp; YouTube -Digital Entertainment</t>
        </is>
      </c>
      <c r="E116" s="316" t="inlineStr">
        <is>
          <t>USA</t>
        </is>
      </c>
      <c r="F116" s="317" t="n">
        <v>43542</v>
      </c>
      <c r="G116" s="317" t="n">
        <v>43555</v>
      </c>
      <c r="H116" s="316" t="n">
        <v>678814</v>
      </c>
      <c r="I116" s="316" t="n">
        <v>14</v>
      </c>
      <c r="J116" s="316" t="n">
        <v>0.71</v>
      </c>
      <c r="K116" s="316">
        <f>ROUND(I116*(J116/1000),2)</f>
        <v/>
      </c>
    </row>
    <row r="117">
      <c r="B117" s="315" t="n">
        <v>90</v>
      </c>
      <c r="C117" s="316" t="n">
        <v>27982701</v>
      </c>
      <c r="D117" s="316" t="inlineStr">
        <is>
          <t>5054393_Toyota_NBCU_Prime Parity_18/19 Upfront - Digital Entertainment</t>
        </is>
      </c>
      <c r="E117" s="316" t="inlineStr">
        <is>
          <t>NBC Broadcast</t>
        </is>
      </c>
      <c r="F117" s="317" t="n">
        <v>43556</v>
      </c>
      <c r="G117" s="317" t="n">
        <v>43590</v>
      </c>
      <c r="H117" s="316" t="n">
        <v>7855636</v>
      </c>
      <c r="I117" s="316" t="n">
        <v>1553304</v>
      </c>
      <c r="J117" s="316" t="n">
        <v>0.71</v>
      </c>
      <c r="K117" s="316">
        <f>ROUND(I117*(J117/1000),2)</f>
        <v/>
      </c>
    </row>
    <row r="118">
      <c r="B118" s="315" t="n">
        <v>91</v>
      </c>
      <c r="C118" s="316" t="n">
        <v>27982701</v>
      </c>
      <c r="D118" s="316" t="inlineStr">
        <is>
          <t>5054393_Toyota_NBCU_Prime Parity_18/19 Upfront - Digital Entertainment</t>
        </is>
      </c>
      <c r="E118" s="316" t="inlineStr">
        <is>
          <t>NBC News</t>
        </is>
      </c>
      <c r="F118" s="317" t="n">
        <v>43556</v>
      </c>
      <c r="G118" s="317" t="n">
        <v>43590</v>
      </c>
      <c r="H118" s="316" t="n">
        <v>287960</v>
      </c>
      <c r="I118" s="316" t="n">
        <v>95525</v>
      </c>
      <c r="J118" s="316" t="n">
        <v>0.71</v>
      </c>
      <c r="K118" s="316">
        <f>ROUND(I118*(J118/1000),2)</f>
        <v/>
      </c>
    </row>
    <row r="119">
      <c r="B119" s="315" t="n">
        <v>92</v>
      </c>
      <c r="C119" s="316" t="n">
        <v>27983277</v>
      </c>
      <c r="D119" s="316" t="inlineStr">
        <is>
          <t>5058534_Universal Orlando 18/19 Upfront - Digital Hispanic</t>
        </is>
      </c>
      <c r="E119" s="316" t="inlineStr">
        <is>
          <t>NBC Universo</t>
        </is>
      </c>
      <c r="F119" s="317" t="n">
        <v>43511</v>
      </c>
      <c r="G119" s="317" t="n">
        <v>43639</v>
      </c>
      <c r="H119" s="316" t="n">
        <v>175973</v>
      </c>
      <c r="I119" s="316" t="n">
        <v>48174</v>
      </c>
      <c r="J119" s="316" t="n">
        <v>0.71</v>
      </c>
      <c r="K119" s="316">
        <f>ROUND(I119*(J119/1000),2)</f>
        <v/>
      </c>
    </row>
    <row r="120">
      <c r="B120" s="315" t="n">
        <v>93</v>
      </c>
      <c r="C120" s="316" t="n">
        <v>27983277</v>
      </c>
      <c r="D120" s="316" t="inlineStr">
        <is>
          <t>5058534_Universal Orlando 18/19 Upfront - Digital Hispanic</t>
        </is>
      </c>
      <c r="E120" s="316" t="inlineStr">
        <is>
          <t>Telemundo</t>
        </is>
      </c>
      <c r="F120" s="317" t="n">
        <v>43511</v>
      </c>
      <c r="G120" s="317" t="n">
        <v>43639</v>
      </c>
      <c r="H120" s="316" t="n">
        <v>854114</v>
      </c>
      <c r="I120" s="316" t="n">
        <v>341897</v>
      </c>
      <c r="J120" s="316" t="n">
        <v>0.71</v>
      </c>
      <c r="K120" s="316">
        <f>ROUND(I120*(J120/1000),2)</f>
        <v/>
      </c>
    </row>
    <row r="121">
      <c r="B121" s="315" t="n">
        <v>94</v>
      </c>
      <c r="C121" s="316" t="n">
        <v>28002325</v>
      </c>
      <c r="D121" s="316" t="inlineStr">
        <is>
          <t>5057304_Walt Disney World FY19 Hispanic Family - Digital Hispanic</t>
        </is>
      </c>
      <c r="E121" s="316" t="inlineStr">
        <is>
          <t>NBC Universo</t>
        </is>
      </c>
      <c r="F121" s="317" t="n">
        <v>43558</v>
      </c>
      <c r="G121" s="317" t="n">
        <v>43646</v>
      </c>
      <c r="H121" s="316" t="n">
        <v>90567</v>
      </c>
      <c r="I121" s="316" t="n">
        <v>16494</v>
      </c>
      <c r="J121" s="316" t="n">
        <v>0.71</v>
      </c>
      <c r="K121" s="316">
        <f>ROUND(I121*(J121/1000),2)</f>
        <v/>
      </c>
    </row>
    <row r="122">
      <c r="B122" s="315" t="n">
        <v>95</v>
      </c>
      <c r="C122" s="316" t="n">
        <v>28002325</v>
      </c>
      <c r="D122" s="316" t="inlineStr">
        <is>
          <t>5057304_Walt Disney World FY19 Hispanic Family - Digital Hispanic</t>
        </is>
      </c>
      <c r="E122" s="316" t="inlineStr">
        <is>
          <t>Telemundo</t>
        </is>
      </c>
      <c r="F122" s="317" t="n">
        <v>43558</v>
      </c>
      <c r="G122" s="317" t="n">
        <v>43646</v>
      </c>
      <c r="H122" s="316" t="n">
        <v>219857</v>
      </c>
      <c r="I122" s="316" t="n">
        <v>45456</v>
      </c>
      <c r="J122" s="316" t="n">
        <v>0.71</v>
      </c>
      <c r="K122" s="316">
        <f>ROUND(I122*(J122/1000),2)</f>
        <v/>
      </c>
    </row>
    <row r="123">
      <c r="B123" s="315" t="n">
        <v>96</v>
      </c>
      <c r="C123" s="316" t="n">
        <v>28015589</v>
      </c>
      <c r="D123" s="316" t="inlineStr">
        <is>
          <t>5059235_JCP_4Q1819 UF_Prime VOD_P2+ - Digital Entertainment</t>
        </is>
      </c>
      <c r="E123" s="316" t="inlineStr">
        <is>
          <t>NBC Broadcast</t>
        </is>
      </c>
      <c r="F123" s="317" t="n">
        <v>43565</v>
      </c>
      <c r="G123" s="317" t="n">
        <v>43574</v>
      </c>
      <c r="H123" s="316" t="n">
        <v>12115029</v>
      </c>
      <c r="I123" s="316" t="n">
        <v>2189748</v>
      </c>
      <c r="J123" s="316" t="n">
        <v>0.71</v>
      </c>
      <c r="K123" s="316">
        <f>ROUND(I123*(J123/1000),2)</f>
        <v/>
      </c>
    </row>
    <row r="124">
      <c r="B124" s="315" t="n">
        <v>97</v>
      </c>
      <c r="C124" s="316" t="n">
        <v>28051749</v>
      </c>
      <c r="D124" s="316" t="inlineStr">
        <is>
          <t>5055519_Universal Orlando Resort CFlight Prime/Digital 18/19 BYU - Digital Entertainment</t>
        </is>
      </c>
      <c r="E124" s="316" t="inlineStr">
        <is>
          <t>NBC Broadcast</t>
        </is>
      </c>
      <c r="F124" s="317" t="n">
        <v>43563</v>
      </c>
      <c r="G124" s="317" t="n">
        <v>43639</v>
      </c>
      <c r="H124" s="316" t="n">
        <v>9215644</v>
      </c>
      <c r="I124" s="316" t="n">
        <v>4349619</v>
      </c>
      <c r="J124" s="316" t="n">
        <v>0.71</v>
      </c>
      <c r="K124" s="316">
        <f>ROUND(I124*(J124/1000),2)</f>
        <v/>
      </c>
    </row>
    <row r="125">
      <c r="B125" s="315" t="n">
        <v>98</v>
      </c>
      <c r="C125" s="316" t="n">
        <v>28051749</v>
      </c>
      <c r="D125" s="316" t="inlineStr">
        <is>
          <t>5055519_Universal Orlando Resort CFlight Prime/Digital 18/19 BYU - Digital Entertainment</t>
        </is>
      </c>
      <c r="E125" s="316" t="inlineStr">
        <is>
          <t>NBC News</t>
        </is>
      </c>
      <c r="F125" s="317" t="n">
        <v>43563</v>
      </c>
      <c r="G125" s="317" t="n">
        <v>43639</v>
      </c>
      <c r="H125" s="316" t="n">
        <v>103036</v>
      </c>
      <c r="I125" s="316" t="n">
        <v>43866</v>
      </c>
      <c r="J125" s="316" t="n">
        <v>0.71</v>
      </c>
      <c r="K125" s="316">
        <f>ROUND(I125*(J125/1000),2)</f>
        <v/>
      </c>
    </row>
    <row r="126">
      <c r="B126" s="315" t="n">
        <v>99</v>
      </c>
      <c r="C126" s="316" t="n">
        <v>28057865</v>
      </c>
      <c r="D126" s="316" t="inlineStr">
        <is>
          <t>5054872_Sprint CFlight Prime/Digital 18/19 BYU - Digital Entertainment</t>
        </is>
      </c>
      <c r="E126" s="316" t="inlineStr">
        <is>
          <t>NBC Broadcast</t>
        </is>
      </c>
      <c r="F126" s="317" t="n">
        <v>43466</v>
      </c>
      <c r="G126" s="317" t="n">
        <v>43646</v>
      </c>
      <c r="H126" s="316" t="n">
        <v>19206499</v>
      </c>
      <c r="I126" s="316" t="n">
        <v>2758997</v>
      </c>
      <c r="J126" s="316" t="n">
        <v>0.71</v>
      </c>
      <c r="K126" s="316">
        <f>ROUND(I126*(J126/1000),2)</f>
        <v/>
      </c>
    </row>
    <row r="127">
      <c r="B127" s="315" t="n">
        <v>100</v>
      </c>
      <c r="C127" s="316" t="n">
        <v>28057865</v>
      </c>
      <c r="D127" s="316" t="inlineStr">
        <is>
          <t>5054872_Sprint CFlight Prime/Digital 18/19 BYU - Digital Entertainment</t>
        </is>
      </c>
      <c r="E127" s="316" t="inlineStr">
        <is>
          <t>NBC News</t>
        </is>
      </c>
      <c r="F127" s="317" t="n">
        <v>43466</v>
      </c>
      <c r="G127" s="317" t="n">
        <v>43646</v>
      </c>
      <c r="H127" s="316" t="n">
        <v>744924</v>
      </c>
      <c r="I127" s="316" t="n">
        <v>173024</v>
      </c>
      <c r="J127" s="316" t="n">
        <v>0.71</v>
      </c>
      <c r="K127" s="316">
        <f>ROUND(I127*(J127/1000),2)</f>
        <v/>
      </c>
    </row>
    <row r="128">
      <c r="B128" s="315" t="n">
        <v>101</v>
      </c>
      <c r="C128" s="316" t="n">
        <v>28068349</v>
      </c>
      <c r="D128" s="316" t="inlineStr">
        <is>
          <t>5056954_1819_Ally_Q418 Only_NBCU NAV A2554- Digital Entertainment</t>
        </is>
      </c>
      <c r="E128" s="316" t="inlineStr">
        <is>
          <t>Bravo</t>
        </is>
      </c>
      <c r="F128" s="317" t="n">
        <v>43479</v>
      </c>
      <c r="G128" s="317" t="n">
        <v>43738</v>
      </c>
      <c r="H128" s="316" t="n">
        <v>1545132</v>
      </c>
      <c r="I128" s="316" t="n">
        <v>144880</v>
      </c>
      <c r="J128" s="316" t="n">
        <v>0.71</v>
      </c>
      <c r="K128" s="316">
        <f>ROUND(I128*(J128/1000),2)</f>
        <v/>
      </c>
    </row>
    <row r="129">
      <c r="B129" s="315" t="n">
        <v>102</v>
      </c>
      <c r="C129" s="316" t="n">
        <v>28068349</v>
      </c>
      <c r="D129" s="316" t="inlineStr">
        <is>
          <t>5056954_1819_Ally_Q418 Only_NBCU NAV A2554- Digital Entertainment</t>
        </is>
      </c>
      <c r="E129" s="316" t="inlineStr">
        <is>
          <t>E!</t>
        </is>
      </c>
      <c r="F129" s="317" t="n">
        <v>43479</v>
      </c>
      <c r="G129" s="317" t="n">
        <v>43738</v>
      </c>
      <c r="H129" s="316" t="n">
        <v>1796166</v>
      </c>
      <c r="I129" s="316" t="n">
        <v>212360</v>
      </c>
      <c r="J129" s="316" t="n">
        <v>0.71</v>
      </c>
      <c r="K129" s="316">
        <f>ROUND(I129*(J129/1000),2)</f>
        <v/>
      </c>
    </row>
    <row r="130">
      <c r="B130" s="315" t="n">
        <v>103</v>
      </c>
      <c r="C130" s="316" t="n">
        <v>28068349</v>
      </c>
      <c r="D130" s="316" t="inlineStr">
        <is>
          <t>5056954_1819_Ally_Q418 Only_NBCU NAV A2554- Digital Entertainment</t>
        </is>
      </c>
      <c r="E130" s="316" t="inlineStr">
        <is>
          <t>NBC Broadcast</t>
        </is>
      </c>
      <c r="F130" s="317" t="n">
        <v>43479</v>
      </c>
      <c r="G130" s="317" t="n">
        <v>43738</v>
      </c>
      <c r="H130" s="316" t="n">
        <v>8203151</v>
      </c>
      <c r="I130" s="316" t="n">
        <v>882829</v>
      </c>
      <c r="J130" s="316" t="n">
        <v>0.71</v>
      </c>
      <c r="K130" s="316">
        <f>ROUND(I130*(J130/1000),2)</f>
        <v/>
      </c>
    </row>
    <row r="131">
      <c r="B131" s="315" t="n">
        <v>104</v>
      </c>
      <c r="C131" s="316" t="n">
        <v>28068349</v>
      </c>
      <c r="D131" s="316" t="inlineStr">
        <is>
          <t>5056954_1819_Ally_Q418 Only_NBCU NAV A2554- Digital Entertainment</t>
        </is>
      </c>
      <c r="E131" s="316" t="inlineStr">
        <is>
          <t>Oxygen</t>
        </is>
      </c>
      <c r="F131" s="317" t="n">
        <v>43479</v>
      </c>
      <c r="G131" s="317" t="n">
        <v>43738</v>
      </c>
      <c r="H131" s="316" t="n">
        <v>707674</v>
      </c>
      <c r="I131" s="316" t="n">
        <v>107694</v>
      </c>
      <c r="J131" s="316" t="n">
        <v>0.71</v>
      </c>
      <c r="K131" s="316">
        <f>ROUND(I131*(J131/1000),2)</f>
        <v/>
      </c>
    </row>
    <row r="132">
      <c r="B132" s="315" t="n">
        <v>105</v>
      </c>
      <c r="C132" s="316" t="n">
        <v>28068349</v>
      </c>
      <c r="D132" s="316" t="inlineStr">
        <is>
          <t>5056954_1819_Ally_Q418 Only_NBCU NAV A2554- Digital Entertainment</t>
        </is>
      </c>
      <c r="E132" s="316" t="inlineStr">
        <is>
          <t>Syfy</t>
        </is>
      </c>
      <c r="F132" s="317" t="n">
        <v>43479</v>
      </c>
      <c r="G132" s="317" t="n">
        <v>43738</v>
      </c>
      <c r="H132" s="316" t="n">
        <v>630186</v>
      </c>
      <c r="I132" s="316" t="n">
        <v>119071</v>
      </c>
      <c r="J132" s="316" t="n">
        <v>0.71</v>
      </c>
      <c r="K132" s="316">
        <f>ROUND(I132*(J132/1000),2)</f>
        <v/>
      </c>
    </row>
    <row r="133">
      <c r="B133" s="315" t="n">
        <v>106</v>
      </c>
      <c r="C133" s="316" t="n">
        <v>28068349</v>
      </c>
      <c r="D133" s="316" t="inlineStr">
        <is>
          <t>5056954_1819_Ally_Q418 Only_NBCU NAV A2554- Digital Entertainment</t>
        </is>
      </c>
      <c r="E133" s="316" t="inlineStr">
        <is>
          <t>USA</t>
        </is>
      </c>
      <c r="F133" s="317" t="n">
        <v>43479</v>
      </c>
      <c r="G133" s="317" t="n">
        <v>43738</v>
      </c>
      <c r="H133" s="316" t="n">
        <v>1640561</v>
      </c>
      <c r="I133" s="316" t="n">
        <v>134145</v>
      </c>
      <c r="J133" s="316" t="n">
        <v>0.71</v>
      </c>
      <c r="K133" s="316">
        <f>ROUND(I133*(J133/1000),2)</f>
        <v/>
      </c>
    </row>
    <row r="134">
      <c r="B134" s="315" t="n">
        <v>107</v>
      </c>
      <c r="C134" s="316" t="n">
        <v>28094183</v>
      </c>
      <c r="D134" s="316" t="inlineStr">
        <is>
          <t>5057346_Sprint OLV 18/19 Upfront Q4 18 - Digital Hispanic</t>
        </is>
      </c>
      <c r="E134" s="316" t="inlineStr">
        <is>
          <t>NBC Universo</t>
        </is>
      </c>
      <c r="F134" s="317" t="n">
        <v>43473</v>
      </c>
      <c r="G134" s="317" t="n">
        <v>43646</v>
      </c>
      <c r="H134" s="316" t="n">
        <v>554961</v>
      </c>
      <c r="I134" s="316" t="n">
        <v>31698</v>
      </c>
      <c r="J134" s="316" t="n">
        <v>0.71</v>
      </c>
      <c r="K134" s="316">
        <f>ROUND(I134*(J134/1000),2)</f>
        <v/>
      </c>
    </row>
    <row r="135">
      <c r="B135" s="315" t="n">
        <v>108</v>
      </c>
      <c r="C135" s="316" t="n">
        <v>28094183</v>
      </c>
      <c r="D135" s="316" t="inlineStr">
        <is>
          <t>5057346_Sprint OLV 18/19 Upfront Q4 18 - Digital Hispanic</t>
        </is>
      </c>
      <c r="E135" s="316" t="inlineStr">
        <is>
          <t>Telemundo</t>
        </is>
      </c>
      <c r="F135" s="317" t="n">
        <v>43473</v>
      </c>
      <c r="G135" s="317" t="n">
        <v>43646</v>
      </c>
      <c r="H135" s="316" t="n">
        <v>1627588</v>
      </c>
      <c r="I135" s="316" t="n">
        <v>224053</v>
      </c>
      <c r="J135" s="316" t="n">
        <v>0.71</v>
      </c>
      <c r="K135" s="316">
        <f>ROUND(I135*(J135/1000),2)</f>
        <v/>
      </c>
    </row>
    <row r="136">
      <c r="B136" s="315" t="n">
        <v>109</v>
      </c>
      <c r="C136" s="316" t="n">
        <v>28108711</v>
      </c>
      <c r="D136" s="316" t="inlineStr">
        <is>
          <t>5054775_Boost Mobile CFlight Prime/Digital 18/19 BYU - Digital Entertainment</t>
        </is>
      </c>
      <c r="E136" s="316" t="inlineStr">
        <is>
          <t>NBC Broadcast</t>
        </is>
      </c>
      <c r="F136" s="317" t="n">
        <v>43563</v>
      </c>
      <c r="G136" s="317" t="n">
        <v>43625</v>
      </c>
      <c r="H136" s="316" t="n">
        <v>2473362</v>
      </c>
      <c r="I136" s="316" t="n">
        <v>94547</v>
      </c>
      <c r="J136" s="316" t="n">
        <v>0.71</v>
      </c>
      <c r="K136" s="316">
        <f>ROUND(I136*(J136/1000),2)</f>
        <v/>
      </c>
    </row>
    <row r="137">
      <c r="B137" s="315" t="n">
        <v>110</v>
      </c>
      <c r="C137" s="316" t="n">
        <v>28108711</v>
      </c>
      <c r="D137" s="316" t="inlineStr">
        <is>
          <t>5054775_Boost Mobile CFlight Prime/Digital 18/19 BYU - Digital Entertainment</t>
        </is>
      </c>
      <c r="E137" s="316" t="inlineStr">
        <is>
          <t>NBC News</t>
        </is>
      </c>
      <c r="F137" s="317" t="n">
        <v>43563</v>
      </c>
      <c r="G137" s="317" t="n">
        <v>43625</v>
      </c>
      <c r="H137" s="316" t="n">
        <v>69643</v>
      </c>
      <c r="I137" s="316" t="n">
        <v>5792</v>
      </c>
      <c r="J137" s="316" t="n">
        <v>0.71</v>
      </c>
      <c r="K137" s="316">
        <f>ROUND(I137*(J137/1000),2)</f>
        <v/>
      </c>
    </row>
    <row r="138">
      <c r="B138" s="315" t="n">
        <v>111</v>
      </c>
      <c r="C138" s="316" t="n">
        <v>28150905</v>
      </c>
      <c r="D138" s="316" t="inlineStr">
        <is>
          <t>5057345_Boost OLV 18/19 Upfront Q4 18 - Digital Hispanic</t>
        </is>
      </c>
      <c r="E138" s="316" t="inlineStr">
        <is>
          <t>NBC Universo</t>
        </is>
      </c>
      <c r="F138" s="317" t="n">
        <v>43565</v>
      </c>
      <c r="G138" s="317" t="n">
        <v>43646</v>
      </c>
      <c r="H138" s="316" t="n">
        <v>164741</v>
      </c>
      <c r="I138" s="316" t="n">
        <v>22024</v>
      </c>
      <c r="J138" s="316" t="n">
        <v>0.71</v>
      </c>
      <c r="K138" s="316">
        <f>ROUND(I138*(J138/1000),2)</f>
        <v/>
      </c>
    </row>
    <row r="139">
      <c r="B139" s="315" t="n">
        <v>112</v>
      </c>
      <c r="C139" s="316" t="n">
        <v>28150905</v>
      </c>
      <c r="D139" s="316" t="inlineStr">
        <is>
          <t>5057345_Boost OLV 18/19 Upfront Q4 18 - Digital Hispanic</t>
        </is>
      </c>
      <c r="E139" s="316" t="inlineStr">
        <is>
          <t>Telemundo</t>
        </is>
      </c>
      <c r="F139" s="317" t="n">
        <v>43565</v>
      </c>
      <c r="G139" s="317" t="n">
        <v>43646</v>
      </c>
      <c r="H139" s="316" t="n">
        <v>485268</v>
      </c>
      <c r="I139" s="316" t="n">
        <v>156137</v>
      </c>
      <c r="J139" s="316" t="n">
        <v>0.71</v>
      </c>
      <c r="K139" s="316">
        <f>ROUND(I139*(J139/1000),2)</f>
        <v/>
      </c>
    </row>
    <row r="140">
      <c r="B140" s="315" t="n">
        <v>113</v>
      </c>
      <c r="C140" s="316" t="n">
        <v>28151416</v>
      </c>
      <c r="D140" s="316" t="inlineStr">
        <is>
          <t>5059448_Sanofi  FY 2019 - Digital News</t>
        </is>
      </c>
      <c r="E140" s="316" t="inlineStr">
        <is>
          <t>Bravo</t>
        </is>
      </c>
      <c r="F140" s="317" t="n">
        <v>43535</v>
      </c>
      <c r="G140" s="317" t="n">
        <v>43611</v>
      </c>
      <c r="H140" s="316" t="n">
        <v>38279941</v>
      </c>
      <c r="I140" s="316" t="n">
        <v>7674030</v>
      </c>
      <c r="J140" s="316" t="n">
        <v>0.71</v>
      </c>
      <c r="K140" s="316">
        <f>ROUND(I140*(J140/1000),2)</f>
        <v/>
      </c>
    </row>
    <row r="141">
      <c r="B141" s="315" t="n">
        <v>114</v>
      </c>
      <c r="C141" s="316" t="n">
        <v>28151416</v>
      </c>
      <c r="D141" s="316" t="inlineStr">
        <is>
          <t>5059448_Sanofi  FY 2019 - Digital News</t>
        </is>
      </c>
      <c r="E141" s="316" t="inlineStr">
        <is>
          <t>CNBC</t>
        </is>
      </c>
      <c r="F141" s="317" t="n">
        <v>43556</v>
      </c>
      <c r="G141" s="317" t="n">
        <v>43611</v>
      </c>
      <c r="H141" s="316" t="n">
        <v>3036688</v>
      </c>
      <c r="I141" s="316" t="n">
        <v>774523</v>
      </c>
      <c r="J141" s="316" t="n">
        <v>0.71</v>
      </c>
      <c r="K141" s="316">
        <f>ROUND(I141*(J141/1000),2)</f>
        <v/>
      </c>
    </row>
    <row r="142">
      <c r="B142" s="315" t="n">
        <v>115</v>
      </c>
      <c r="C142" s="316" t="n">
        <v>28151416</v>
      </c>
      <c r="D142" s="316" t="inlineStr">
        <is>
          <t>5059448_Sanofi  FY 2019 - Digital News</t>
        </is>
      </c>
      <c r="E142" s="316" t="inlineStr">
        <is>
          <t>E!</t>
        </is>
      </c>
      <c r="F142" s="317" t="n">
        <v>43535</v>
      </c>
      <c r="G142" s="317" t="n">
        <v>43611</v>
      </c>
      <c r="H142" s="316" t="n">
        <v>11073934</v>
      </c>
      <c r="I142" s="316" t="n">
        <v>3075365</v>
      </c>
      <c r="J142" s="316" t="n">
        <v>0.71</v>
      </c>
      <c r="K142" s="316">
        <f>ROUND(I142*(J142/1000),2)</f>
        <v/>
      </c>
    </row>
    <row r="143">
      <c r="B143" s="315" t="n">
        <v>116</v>
      </c>
      <c r="C143" s="316" t="n">
        <v>28151416</v>
      </c>
      <c r="D143" s="316" t="inlineStr">
        <is>
          <t>5059448_Sanofi  FY 2019 - Digital News</t>
        </is>
      </c>
      <c r="E143" s="316" t="inlineStr">
        <is>
          <t>Golf Channel</t>
        </is>
      </c>
      <c r="F143" s="317" t="n">
        <v>43556</v>
      </c>
      <c r="G143" s="317" t="n">
        <v>43611</v>
      </c>
      <c r="H143" s="316" t="n">
        <v>204643</v>
      </c>
      <c r="I143" s="316" t="n">
        <v>64744</v>
      </c>
      <c r="J143" s="316" t="n">
        <v>0.71</v>
      </c>
      <c r="K143" s="316">
        <f>ROUND(I143*(J143/1000),2)</f>
        <v/>
      </c>
    </row>
    <row r="144">
      <c r="B144" s="315" t="n">
        <v>117</v>
      </c>
      <c r="C144" s="316" t="n">
        <v>28151416</v>
      </c>
      <c r="D144" s="316" t="inlineStr">
        <is>
          <t>5059448_Sanofi  FY 2019 - Digital News</t>
        </is>
      </c>
      <c r="E144" s="316" t="inlineStr">
        <is>
          <t>MSNBC</t>
        </is>
      </c>
      <c r="F144" s="317" t="n">
        <v>43556</v>
      </c>
      <c r="G144" s="317" t="n">
        <v>43611</v>
      </c>
      <c r="H144" s="316" t="n">
        <v>73929</v>
      </c>
      <c r="I144" s="316" t="n">
        <v>29368</v>
      </c>
      <c r="J144" s="316" t="n">
        <v>0.71</v>
      </c>
      <c r="K144" s="316">
        <f>ROUND(I144*(J144/1000),2)</f>
        <v/>
      </c>
    </row>
    <row r="145">
      <c r="B145" s="315" t="n">
        <v>118</v>
      </c>
      <c r="C145" s="316" t="n">
        <v>28151416</v>
      </c>
      <c r="D145" s="316" t="inlineStr">
        <is>
          <t>5059448_Sanofi  FY 2019 - Digital News</t>
        </is>
      </c>
      <c r="E145" s="316" t="inlineStr">
        <is>
          <t>NBC Broadcast</t>
        </is>
      </c>
      <c r="F145" s="317" t="n">
        <v>43535</v>
      </c>
      <c r="G145" s="317" t="n">
        <v>43611</v>
      </c>
      <c r="H145" s="316" t="n">
        <v>53582171</v>
      </c>
      <c r="I145" s="316" t="n">
        <v>18075715</v>
      </c>
      <c r="J145" s="316" t="n">
        <v>0.71</v>
      </c>
      <c r="K145" s="316">
        <f>ROUND(I145*(J145/1000),2)</f>
        <v/>
      </c>
    </row>
    <row r="146">
      <c r="B146" s="315" t="n">
        <v>119</v>
      </c>
      <c r="C146" s="316" t="n">
        <v>28151416</v>
      </c>
      <c r="D146" s="316" t="inlineStr">
        <is>
          <t>5059448_Sanofi  FY 2019 - Digital News</t>
        </is>
      </c>
      <c r="E146" s="316" t="inlineStr">
        <is>
          <t>NBC News</t>
        </is>
      </c>
      <c r="F146" s="317" t="n">
        <v>43556</v>
      </c>
      <c r="G146" s="317" t="n">
        <v>43611</v>
      </c>
      <c r="H146" s="316" t="n">
        <v>2851315</v>
      </c>
      <c r="I146" s="316" t="n">
        <v>1203723</v>
      </c>
      <c r="J146" s="316" t="n">
        <v>0.71</v>
      </c>
      <c r="K146" s="316">
        <f>ROUND(I146*(J146/1000),2)</f>
        <v/>
      </c>
    </row>
    <row r="147">
      <c r="B147" s="315" t="n">
        <v>120</v>
      </c>
      <c r="C147" s="316" t="n">
        <v>28151416</v>
      </c>
      <c r="D147" s="316" t="inlineStr">
        <is>
          <t>5059448_Sanofi  FY 2019 - Digital News</t>
        </is>
      </c>
      <c r="E147" s="316" t="inlineStr">
        <is>
          <t>NBC Sports</t>
        </is>
      </c>
      <c r="F147" s="317" t="n">
        <v>43556</v>
      </c>
      <c r="G147" s="317" t="n">
        <v>43611</v>
      </c>
      <c r="H147" s="316" t="n">
        <v>206754</v>
      </c>
      <c r="I147" s="316" t="n">
        <v>76526</v>
      </c>
      <c r="J147" s="316" t="n">
        <v>0.71</v>
      </c>
      <c r="K147" s="316">
        <f>ROUND(I147*(J147/1000),2)</f>
        <v/>
      </c>
    </row>
    <row r="148">
      <c r="B148" s="315" t="n">
        <v>121</v>
      </c>
      <c r="C148" s="316" t="n">
        <v>28151416</v>
      </c>
      <c r="D148" s="316" t="inlineStr">
        <is>
          <t>5059448_Sanofi  FY 2019 - Digital News</t>
        </is>
      </c>
      <c r="E148" s="316" t="inlineStr">
        <is>
          <t>NBC Universo</t>
        </is>
      </c>
      <c r="F148" s="317" t="n">
        <v>43556</v>
      </c>
      <c r="G148" s="317" t="n">
        <v>43611</v>
      </c>
      <c r="H148" s="316" t="n">
        <v>377473</v>
      </c>
      <c r="I148" s="316" t="n">
        <v>38</v>
      </c>
      <c r="J148" s="316" t="n">
        <v>0.71</v>
      </c>
      <c r="K148" s="316">
        <f>ROUND(I148*(J148/1000),2)</f>
        <v/>
      </c>
    </row>
    <row r="149">
      <c r="B149" s="315" t="n">
        <v>122</v>
      </c>
      <c r="C149" s="316" t="n">
        <v>28151416</v>
      </c>
      <c r="D149" s="316" t="inlineStr">
        <is>
          <t>5059448_Sanofi  FY 2019 - Digital News</t>
        </is>
      </c>
      <c r="E149" s="316" t="inlineStr">
        <is>
          <t>Oxygen</t>
        </is>
      </c>
      <c r="F149" s="317" t="n">
        <v>43535</v>
      </c>
      <c r="G149" s="317" t="n">
        <v>43611</v>
      </c>
      <c r="H149" s="316" t="n">
        <v>8795957</v>
      </c>
      <c r="I149" s="316" t="n">
        <v>2434151</v>
      </c>
      <c r="J149" s="316" t="n">
        <v>0.71</v>
      </c>
      <c r="K149" s="316">
        <f>ROUND(I149*(J149/1000),2)</f>
        <v/>
      </c>
    </row>
    <row r="150">
      <c r="B150" s="315" t="n">
        <v>123</v>
      </c>
      <c r="C150" s="316" t="n">
        <v>28151416</v>
      </c>
      <c r="D150" s="316" t="inlineStr">
        <is>
          <t>5059448_Sanofi  FY 2019 - Digital News</t>
        </is>
      </c>
      <c r="E150" s="316" t="inlineStr">
        <is>
          <t>Syfy</t>
        </is>
      </c>
      <c r="F150" s="317" t="n">
        <v>43535</v>
      </c>
      <c r="G150" s="317" t="n">
        <v>43611</v>
      </c>
      <c r="H150" s="316" t="n">
        <v>41075028</v>
      </c>
      <c r="I150" s="316" t="n">
        <v>13904454</v>
      </c>
      <c r="J150" s="316" t="n">
        <v>0.71</v>
      </c>
      <c r="K150" s="316">
        <f>ROUND(I150*(J150/1000),2)</f>
        <v/>
      </c>
    </row>
    <row r="151">
      <c r="B151" s="315" t="n">
        <v>124</v>
      </c>
      <c r="C151" s="316" t="n">
        <v>28151416</v>
      </c>
      <c r="D151" s="316" t="inlineStr">
        <is>
          <t>5059448_Sanofi  FY 2019 - Digital News</t>
        </is>
      </c>
      <c r="E151" s="316" t="inlineStr">
        <is>
          <t>Telemundo</t>
        </is>
      </c>
      <c r="F151" s="317" t="n">
        <v>43556</v>
      </c>
      <c r="G151" s="317" t="n">
        <v>43611</v>
      </c>
      <c r="H151" s="316" t="n">
        <v>899353</v>
      </c>
      <c r="I151" s="316" t="n">
        <v>294</v>
      </c>
      <c r="J151" s="316" t="n">
        <v>0.71</v>
      </c>
      <c r="K151" s="316">
        <f>ROUND(I151*(J151/1000),2)</f>
        <v/>
      </c>
    </row>
    <row r="152">
      <c r="B152" s="315" t="n">
        <v>125</v>
      </c>
      <c r="C152" s="316" t="n">
        <v>28151416</v>
      </c>
      <c r="D152" s="316" t="inlineStr">
        <is>
          <t>5059448_Sanofi  FY 2019 - Digital News</t>
        </is>
      </c>
      <c r="E152" s="316" t="inlineStr">
        <is>
          <t>USA</t>
        </is>
      </c>
      <c r="F152" s="317" t="n">
        <v>43535</v>
      </c>
      <c r="G152" s="317" t="n">
        <v>43611</v>
      </c>
      <c r="H152" s="316" t="n">
        <v>22383448</v>
      </c>
      <c r="I152" s="316" t="n">
        <v>4154988</v>
      </c>
      <c r="J152" s="316" t="n">
        <v>0.71</v>
      </c>
      <c r="K152" s="316">
        <f>ROUND(I152*(J152/1000),2)</f>
        <v/>
      </c>
    </row>
    <row r="153">
      <c r="B153" s="315" t="n">
        <v>126</v>
      </c>
      <c r="C153" s="316" t="n">
        <v>28172139</v>
      </c>
      <c r="D153" s="316" t="inlineStr">
        <is>
          <t>5056747_LVCVA_NBCU_OLV_18/19 Upfront_Q219 - Digital Entertainment</t>
        </is>
      </c>
      <c r="E153" s="316" t="inlineStr">
        <is>
          <t>Bravo</t>
        </is>
      </c>
      <c r="F153" s="317" t="n">
        <v>43577</v>
      </c>
      <c r="G153" s="317" t="n">
        <v>43646</v>
      </c>
      <c r="H153" s="316" t="n">
        <v>39760</v>
      </c>
      <c r="I153" s="316" t="n">
        <v>39760</v>
      </c>
      <c r="J153" s="316" t="n">
        <v>0.71</v>
      </c>
      <c r="K153" s="316">
        <f>ROUND(I153*(J153/1000),2)</f>
        <v/>
      </c>
    </row>
    <row r="154">
      <c r="B154" s="315" t="n">
        <v>127</v>
      </c>
      <c r="C154" s="316" t="n">
        <v>28172139</v>
      </c>
      <c r="D154" s="316" t="inlineStr">
        <is>
          <t>5056747_LVCVA_NBCU_OLV_18/19 Upfront_Q219 - Digital Entertainment</t>
        </is>
      </c>
      <c r="E154" s="316" t="inlineStr">
        <is>
          <t>E!</t>
        </is>
      </c>
      <c r="F154" s="317" t="n">
        <v>43577</v>
      </c>
      <c r="G154" s="317" t="n">
        <v>43646</v>
      </c>
      <c r="H154" s="316" t="n">
        <v>13882</v>
      </c>
      <c r="I154" s="316" t="n">
        <v>13882</v>
      </c>
      <c r="J154" s="316" t="n">
        <v>0.71</v>
      </c>
      <c r="K154" s="316">
        <f>ROUND(I154*(J154/1000),2)</f>
        <v/>
      </c>
    </row>
    <row r="155">
      <c r="B155" s="315" t="n">
        <v>128</v>
      </c>
      <c r="C155" s="316" t="n">
        <v>28172139</v>
      </c>
      <c r="D155" s="316" t="inlineStr">
        <is>
          <t>5056747_LVCVA_NBCU_OLV_18/19 Upfront_Q219 - Digital Entertainment</t>
        </is>
      </c>
      <c r="E155" s="316" t="inlineStr">
        <is>
          <t>NBC Broadcast</t>
        </is>
      </c>
      <c r="F155" s="317" t="n">
        <v>43577</v>
      </c>
      <c r="G155" s="317" t="n">
        <v>43646</v>
      </c>
      <c r="H155" s="316" t="n">
        <v>46384</v>
      </c>
      <c r="I155" s="316" t="n">
        <v>46384</v>
      </c>
      <c r="J155" s="316" t="n">
        <v>0.71</v>
      </c>
      <c r="K155" s="316">
        <f>ROUND(I155*(J155/1000),2)</f>
        <v/>
      </c>
    </row>
    <row r="156">
      <c r="B156" s="315" t="n">
        <v>129</v>
      </c>
      <c r="C156" s="316" t="n">
        <v>28172139</v>
      </c>
      <c r="D156" s="316" t="inlineStr">
        <is>
          <t>5056747_LVCVA_NBCU_OLV_18/19 Upfront_Q219 - Digital Entertainment</t>
        </is>
      </c>
      <c r="E156" s="316" t="inlineStr">
        <is>
          <t>NBC News</t>
        </is>
      </c>
      <c r="F156" s="317" t="n">
        <v>43577</v>
      </c>
      <c r="G156" s="317" t="n">
        <v>43646</v>
      </c>
      <c r="H156" s="316" t="n">
        <v>1357</v>
      </c>
      <c r="I156" s="316" t="n">
        <v>1357</v>
      </c>
      <c r="J156" s="316" t="n">
        <v>0.71</v>
      </c>
      <c r="K156" s="316">
        <f>ROUND(I156*(J156/1000),2)</f>
        <v/>
      </c>
    </row>
    <row r="157">
      <c r="B157" s="315" t="n">
        <v>130</v>
      </c>
      <c r="C157" s="316" t="n">
        <v>28172139</v>
      </c>
      <c r="D157" s="316" t="inlineStr">
        <is>
          <t>5056747_LVCVA_NBCU_OLV_18/19 Upfront_Q219 - Digital Entertainment</t>
        </is>
      </c>
      <c r="E157" s="316" t="inlineStr">
        <is>
          <t>Oxygen</t>
        </is>
      </c>
      <c r="F157" s="317" t="n">
        <v>43577</v>
      </c>
      <c r="G157" s="317" t="n">
        <v>43646</v>
      </c>
      <c r="H157" s="316" t="n">
        <v>17240</v>
      </c>
      <c r="I157" s="316" t="n">
        <v>17240</v>
      </c>
      <c r="J157" s="316" t="n">
        <v>0.71</v>
      </c>
      <c r="K157" s="316">
        <f>ROUND(I157*(J157/1000),2)</f>
        <v/>
      </c>
    </row>
    <row r="158">
      <c r="B158" s="315" t="n">
        <v>131</v>
      </c>
      <c r="C158" s="316" t="n">
        <v>28172139</v>
      </c>
      <c r="D158" s="316" t="inlineStr">
        <is>
          <t>5056747_LVCVA_NBCU_OLV_18/19 Upfront_Q219 - Digital Entertainment</t>
        </is>
      </c>
      <c r="E158" s="316" t="inlineStr">
        <is>
          <t>Syfy</t>
        </is>
      </c>
      <c r="F158" s="317" t="n">
        <v>43577</v>
      </c>
      <c r="G158" s="317" t="n">
        <v>43646</v>
      </c>
      <c r="H158" s="316" t="n">
        <v>84627</v>
      </c>
      <c r="I158" s="316" t="n">
        <v>84627</v>
      </c>
      <c r="J158" s="316" t="n">
        <v>0.71</v>
      </c>
      <c r="K158" s="316">
        <f>ROUND(I158*(J158/1000),2)</f>
        <v/>
      </c>
    </row>
    <row r="159">
      <c r="B159" s="315" t="n">
        <v>132</v>
      </c>
      <c r="C159" s="316" t="n">
        <v>28172139</v>
      </c>
      <c r="D159" s="316" t="inlineStr">
        <is>
          <t>5056747_LVCVA_NBCU_OLV_18/19 Upfront_Q219 - Digital Entertainment</t>
        </is>
      </c>
      <c r="E159" s="316" t="inlineStr">
        <is>
          <t>USA</t>
        </is>
      </c>
      <c r="F159" s="317" t="n">
        <v>43577</v>
      </c>
      <c r="G159" s="317" t="n">
        <v>43646</v>
      </c>
      <c r="H159" s="316" t="n">
        <v>27299</v>
      </c>
      <c r="I159" s="316" t="n">
        <v>27299</v>
      </c>
      <c r="J159" s="316" t="n">
        <v>0.71</v>
      </c>
      <c r="K159" s="316">
        <f>ROUND(I159*(J159/1000),2)</f>
        <v/>
      </c>
    </row>
    <row r="160">
      <c r="B160" s="315" t="n">
        <v>133</v>
      </c>
      <c r="C160" s="316" t="n">
        <v>28218166</v>
      </c>
      <c r="D160" s="316" t="inlineStr">
        <is>
          <t>5056631_Disney Parks_Brand 18/19_A25-54_Upfront - Digital Entertainment</t>
        </is>
      </c>
      <c r="E160" s="316" t="inlineStr">
        <is>
          <t>NBC Broadcast</t>
        </is>
      </c>
      <c r="F160" s="317" t="n">
        <v>43556</v>
      </c>
      <c r="G160" s="317" t="n">
        <v>43646</v>
      </c>
      <c r="H160" s="316" t="n">
        <v>4739197</v>
      </c>
      <c r="I160" s="316" t="n">
        <v>752228</v>
      </c>
      <c r="J160" s="316" t="n">
        <v>0.71</v>
      </c>
      <c r="K160" s="316">
        <f>ROUND(I160*(J160/1000),2)</f>
        <v/>
      </c>
    </row>
    <row r="161">
      <c r="B161" s="315" t="n">
        <v>134</v>
      </c>
      <c r="C161" s="316" t="n">
        <v>28223852</v>
      </c>
      <c r="D161" s="316" t="inlineStr">
        <is>
          <t>5056633_Disney Parks_Products 18/19_A25-54_Upfront - Digital Entertainment</t>
        </is>
      </c>
      <c r="E161" s="316" t="inlineStr">
        <is>
          <t>NBC Broadcast</t>
        </is>
      </c>
      <c r="F161" s="317" t="n">
        <v>43466</v>
      </c>
      <c r="G161" s="317" t="n">
        <v>43646</v>
      </c>
      <c r="H161" s="316" t="n">
        <v>2034119</v>
      </c>
      <c r="I161" s="316" t="n">
        <v>359335</v>
      </c>
      <c r="J161" s="316" t="n">
        <v>0.71</v>
      </c>
      <c r="K161" s="316">
        <f>ROUND(I161*(J161/1000),2)</f>
        <v/>
      </c>
    </row>
    <row r="162">
      <c r="B162" s="315" t="n">
        <v>135</v>
      </c>
      <c r="C162" s="316" t="n">
        <v>28228951</v>
      </c>
      <c r="D162" s="316" t="inlineStr">
        <is>
          <t>5056630_Disney Parks_Resorts_18/19_A25-54_Upfront - Digital Entertainment</t>
        </is>
      </c>
      <c r="E162" s="316" t="inlineStr">
        <is>
          <t>NBC Broadcast</t>
        </is>
      </c>
      <c r="F162" s="317" t="n">
        <v>43466</v>
      </c>
      <c r="G162" s="317" t="n">
        <v>43646</v>
      </c>
      <c r="H162" s="316" t="n">
        <v>4588995</v>
      </c>
      <c r="I162" s="316" t="n">
        <v>674163</v>
      </c>
      <c r="J162" s="316" t="n">
        <v>0.71</v>
      </c>
      <c r="K162" s="316">
        <f>ROUND(I162*(J162/1000),2)</f>
        <v/>
      </c>
    </row>
    <row r="163">
      <c r="B163" s="315" t="n">
        <v>136</v>
      </c>
      <c r="C163" s="316" t="n">
        <v>28260795</v>
      </c>
      <c r="D163" s="316" t="inlineStr">
        <is>
          <t>5059719_Apple_1819 UF_Prime VOD_P2+ - Digital Entertainment</t>
        </is>
      </c>
      <c r="E163" s="316" t="inlineStr">
        <is>
          <t>NBC Broadcast</t>
        </is>
      </c>
      <c r="F163" s="317" t="n">
        <v>43546</v>
      </c>
      <c r="G163" s="317" t="n">
        <v>43576</v>
      </c>
      <c r="H163" s="316" t="n">
        <v>15232696</v>
      </c>
      <c r="I163" s="316" t="n">
        <v>3060105</v>
      </c>
      <c r="J163" s="316" t="n">
        <v>0.71</v>
      </c>
      <c r="K163" s="316">
        <f>ROUND(I163*(J163/1000),2)</f>
        <v/>
      </c>
    </row>
    <row r="164">
      <c r="B164" s="315" t="n">
        <v>137</v>
      </c>
      <c r="C164" s="316" t="n">
        <v>28266814</v>
      </c>
      <c r="D164" s="316" t="inlineStr">
        <is>
          <t>5057978_Mizkan CFlight Prime/Digital 18/19 BYU Plan - Digital Entertainment</t>
        </is>
      </c>
      <c r="E164" s="316" t="inlineStr">
        <is>
          <t>NBC Broadcast</t>
        </is>
      </c>
      <c r="F164" s="317" t="n">
        <v>43556</v>
      </c>
      <c r="G164" s="317" t="n">
        <v>43597</v>
      </c>
      <c r="H164" s="316" t="n">
        <v>482027</v>
      </c>
      <c r="I164" s="316" t="n">
        <v>78792</v>
      </c>
      <c r="J164" s="316" t="n">
        <v>0.71</v>
      </c>
      <c r="K164" s="316">
        <f>ROUND(I164*(J164/1000),2)</f>
        <v/>
      </c>
    </row>
    <row r="165">
      <c r="B165" s="315" t="n">
        <v>138</v>
      </c>
      <c r="C165" s="316" t="n">
        <v>28266814</v>
      </c>
      <c r="D165" s="316" t="inlineStr">
        <is>
          <t>5057978_Mizkan CFlight Prime/Digital 18/19 BYU Plan - Digital Entertainment</t>
        </is>
      </c>
      <c r="E165" s="316" t="inlineStr">
        <is>
          <t>NBC News</t>
        </is>
      </c>
      <c r="F165" s="317" t="n">
        <v>43556</v>
      </c>
      <c r="G165" s="317" t="n">
        <v>43597</v>
      </c>
      <c r="H165" s="316" t="n">
        <v>16894</v>
      </c>
      <c r="I165" s="316" t="n">
        <v>4272</v>
      </c>
      <c r="J165" s="316" t="n">
        <v>0.71</v>
      </c>
      <c r="K165" s="316">
        <f>ROUND(I165*(J165/1000),2)</f>
        <v/>
      </c>
    </row>
    <row r="166">
      <c r="B166" s="315" t="n">
        <v>139</v>
      </c>
      <c r="C166" s="316" t="n">
        <v>28273399</v>
      </c>
      <c r="D166" s="316" t="inlineStr">
        <is>
          <t>5059593_Ferrero Q4 Kinder CFlight Prime/Digital 18/19 BYU Plan - Digital Entertainment</t>
        </is>
      </c>
      <c r="E166" s="316" t="inlineStr">
        <is>
          <t>NBC Broadcast</t>
        </is>
      </c>
      <c r="F166" s="317" t="n">
        <v>43556</v>
      </c>
      <c r="G166" s="317" t="n">
        <v>43576</v>
      </c>
      <c r="H166" s="316" t="n">
        <v>579303</v>
      </c>
      <c r="I166" s="316" t="n">
        <v>142659</v>
      </c>
      <c r="J166" s="316" t="n">
        <v>0.71</v>
      </c>
      <c r="K166" s="316">
        <f>ROUND(I166*(J166/1000),2)</f>
        <v/>
      </c>
    </row>
    <row r="167">
      <c r="B167" s="315" t="n">
        <v>140</v>
      </c>
      <c r="C167" s="316" t="n">
        <v>28273399</v>
      </c>
      <c r="D167" s="316" t="inlineStr">
        <is>
          <t>5059593_Ferrero Q4 Kinder CFlight Prime/Digital 18/19 BYU Plan - Digital Entertainment</t>
        </is>
      </c>
      <c r="E167" s="316" t="inlineStr">
        <is>
          <t>NBC News</t>
        </is>
      </c>
      <c r="F167" s="317" t="n">
        <v>43556</v>
      </c>
      <c r="G167" s="317" t="n">
        <v>43576</v>
      </c>
      <c r="H167" s="316" t="n">
        <v>13481</v>
      </c>
      <c r="I167" s="316" t="n">
        <v>5226</v>
      </c>
      <c r="J167" s="316" t="n">
        <v>0.71</v>
      </c>
      <c r="K167" s="316">
        <f>ROUND(I167*(J167/1000),2)</f>
        <v/>
      </c>
    </row>
    <row r="168">
      <c r="B168" s="315" t="n">
        <v>141</v>
      </c>
      <c r="C168" s="316" t="n">
        <v>28283874</v>
      </c>
      <c r="D168" s="316" t="inlineStr">
        <is>
          <t>5059683_Geico CFlight Prime/Digital 18/19 BYU Plan Premium - Digital Entertainment</t>
        </is>
      </c>
      <c r="E168" s="316" t="inlineStr">
        <is>
          <t>NBC Broadcast</t>
        </is>
      </c>
      <c r="F168" s="317" t="n">
        <v>43500</v>
      </c>
      <c r="G168" s="317" t="n">
        <v>43555</v>
      </c>
      <c r="H168" s="316" t="n">
        <v>2238734</v>
      </c>
      <c r="I168" s="316" t="n">
        <v>6</v>
      </c>
      <c r="J168" s="316" t="n">
        <v>0.71</v>
      </c>
      <c r="K168" s="316">
        <f>ROUND(I168*(J168/1000),2)</f>
        <v/>
      </c>
    </row>
    <row r="169">
      <c r="B169" s="315" t="n">
        <v>142</v>
      </c>
      <c r="C169" s="316" t="n">
        <v>28299090</v>
      </c>
      <c r="D169" s="316" t="inlineStr">
        <is>
          <t>5058247_Disney Parks_DCL 18/19 A25-54_Upfront - Digital Entertainment</t>
        </is>
      </c>
      <c r="E169" s="316" t="inlineStr">
        <is>
          <t>NBC Broadcast</t>
        </is>
      </c>
      <c r="F169" s="317" t="n">
        <v>43525</v>
      </c>
      <c r="G169" s="317" t="n">
        <v>43585</v>
      </c>
      <c r="H169" s="316" t="n">
        <v>1984104</v>
      </c>
      <c r="I169" s="316" t="n">
        <v>104260</v>
      </c>
      <c r="J169" s="316" t="n">
        <v>0.71</v>
      </c>
      <c r="K169" s="316">
        <f>ROUND(I169*(J169/1000),2)</f>
        <v/>
      </c>
    </row>
    <row r="170">
      <c r="B170" s="315" t="n">
        <v>143</v>
      </c>
      <c r="C170" s="316" t="n">
        <v>28520523</v>
      </c>
      <c r="D170" s="316" t="inlineStr">
        <is>
          <t>5058854_VW CFlight Bank Prime/Digital 18/19 BYU Plan - Digital Entertainment</t>
        </is>
      </c>
      <c r="E170" s="316" t="inlineStr">
        <is>
          <t>NBC Broadcast</t>
        </is>
      </c>
      <c r="F170" s="317" t="n">
        <v>43556</v>
      </c>
      <c r="G170" s="317" t="n">
        <v>43646</v>
      </c>
      <c r="H170" s="316" t="n">
        <v>394247</v>
      </c>
      <c r="I170" s="316" t="n">
        <v>172961</v>
      </c>
      <c r="J170" s="316" t="n">
        <v>0.71</v>
      </c>
      <c r="K170" s="316">
        <f>ROUND(I170*(J170/1000),2)</f>
        <v/>
      </c>
    </row>
    <row r="171">
      <c r="B171" s="315" t="n">
        <v>144</v>
      </c>
      <c r="C171" s="316" t="n">
        <v>28520523</v>
      </c>
      <c r="D171" s="316" t="inlineStr">
        <is>
          <t>5058854_VW CFlight Bank Prime/Digital 18/19 BYU Plan - Digital Entertainment</t>
        </is>
      </c>
      <c r="E171" s="316" t="inlineStr">
        <is>
          <t>NBC News</t>
        </is>
      </c>
      <c r="F171" s="317" t="n">
        <v>43556</v>
      </c>
      <c r="G171" s="317" t="n">
        <v>43646</v>
      </c>
      <c r="H171" s="316" t="n">
        <v>15319</v>
      </c>
      <c r="I171" s="316" t="n">
        <v>9153</v>
      </c>
      <c r="J171" s="316" t="n">
        <v>0.71</v>
      </c>
      <c r="K171" s="316">
        <f>ROUND(I171*(J171/1000),2)</f>
        <v/>
      </c>
    </row>
    <row r="172">
      <c r="B172" s="315" t="n">
        <v>145</v>
      </c>
      <c r="C172" s="316" t="n">
        <v>28520568</v>
      </c>
      <c r="D172" s="316" t="inlineStr">
        <is>
          <t>5054727_Old Navy CFlight Prime/Digital 18/19 BYU Plan - Digital Entertainment</t>
        </is>
      </c>
      <c r="E172" s="316" t="inlineStr">
        <is>
          <t>NBC Broadcast</t>
        </is>
      </c>
      <c r="F172" s="317" t="n">
        <v>43516</v>
      </c>
      <c r="G172" s="317" t="n">
        <v>43646</v>
      </c>
      <c r="H172" s="316" t="n">
        <v>1482318</v>
      </c>
      <c r="I172" s="316" t="n">
        <v>211229</v>
      </c>
      <c r="J172" s="316" t="n">
        <v>0.71</v>
      </c>
      <c r="K172" s="316">
        <f>ROUND(I172*(J172/1000),2)</f>
        <v/>
      </c>
    </row>
    <row r="173">
      <c r="B173" s="315" t="n">
        <v>146</v>
      </c>
      <c r="C173" s="316" t="n">
        <v>28520568</v>
      </c>
      <c r="D173" s="316" t="inlineStr">
        <is>
          <t>5054727_Old Navy CFlight Prime/Digital 18/19 BYU Plan - Digital Entertainment</t>
        </is>
      </c>
      <c r="E173" s="316" t="inlineStr">
        <is>
          <t>NBC News</t>
        </is>
      </c>
      <c r="F173" s="317" t="n">
        <v>43560</v>
      </c>
      <c r="G173" s="317" t="n">
        <v>43646</v>
      </c>
      <c r="H173" s="316" t="n">
        <v>62299</v>
      </c>
      <c r="I173" s="316" t="n">
        <v>11963</v>
      </c>
      <c r="J173" s="316" t="n">
        <v>0.71</v>
      </c>
      <c r="K173" s="316">
        <f>ROUND(I173*(J173/1000),2)</f>
        <v/>
      </c>
    </row>
    <row r="174">
      <c r="B174" s="315" t="n">
        <v>147</v>
      </c>
      <c r="C174" s="316" t="n">
        <v>28703064</v>
      </c>
      <c r="D174" s="316" t="inlineStr">
        <is>
          <t>5059938_Lexus 18/19 digital upfront - Digital Hispanic</t>
        </is>
      </c>
      <c r="E174" s="316" t="inlineStr">
        <is>
          <t>NBC Universo</t>
        </is>
      </c>
      <c r="F174" s="317" t="n">
        <v>43559</v>
      </c>
      <c r="G174" s="317" t="n">
        <v>43611</v>
      </c>
      <c r="H174" s="316" t="n">
        <v>530323</v>
      </c>
      <c r="I174" s="316" t="n">
        <v>44266</v>
      </c>
      <c r="J174" s="316" t="n">
        <v>0.71</v>
      </c>
      <c r="K174" s="316">
        <f>ROUND(I174*(J174/1000),2)</f>
        <v/>
      </c>
    </row>
    <row r="175">
      <c r="B175" s="315" t="n">
        <v>148</v>
      </c>
      <c r="C175" s="316" t="n">
        <v>28703064</v>
      </c>
      <c r="D175" s="316" t="inlineStr">
        <is>
          <t>5059938_Lexus 18/19 digital upfront - Digital Hispanic</t>
        </is>
      </c>
      <c r="E175" s="316" t="inlineStr">
        <is>
          <t>Telemundo</t>
        </is>
      </c>
      <c r="F175" s="317" t="n">
        <v>43559</v>
      </c>
      <c r="G175" s="317" t="n">
        <v>43611</v>
      </c>
      <c r="H175" s="316" t="n">
        <v>1436759</v>
      </c>
      <c r="I175" s="316" t="n">
        <v>268524</v>
      </c>
      <c r="J175" s="316" t="n">
        <v>0.71</v>
      </c>
      <c r="K175" s="316">
        <f>ROUND(I175*(J175/1000),2)</f>
        <v/>
      </c>
    </row>
    <row r="176">
      <c r="B176" s="315" t="n">
        <v>149</v>
      </c>
      <c r="C176" s="316" t="n">
        <v>28716254</v>
      </c>
      <c r="D176" s="316" t="inlineStr">
        <is>
          <t>5057864_1819_KFC_NBC Prime C-Flight FAD_A1849 - Digital Entertainment</t>
        </is>
      </c>
      <c r="E176" s="316" t="inlineStr">
        <is>
          <t>NBC Broadcast</t>
        </is>
      </c>
      <c r="F176" s="317" t="n">
        <v>43465</v>
      </c>
      <c r="G176" s="317" t="n">
        <v>43646</v>
      </c>
      <c r="H176" s="316" t="n">
        <v>4059884</v>
      </c>
      <c r="I176" s="316" t="n">
        <v>914391</v>
      </c>
      <c r="J176" s="316" t="n">
        <v>0.71</v>
      </c>
      <c r="K176" s="316">
        <f>ROUND(I176*(J176/1000),2)</f>
        <v/>
      </c>
    </row>
    <row r="177">
      <c r="B177" s="315" t="n">
        <v>150</v>
      </c>
      <c r="C177" s="316" t="n">
        <v>28716254</v>
      </c>
      <c r="D177" s="316" t="inlineStr">
        <is>
          <t>5057864_1819_KFC_NBC Prime C-Flight FAD_A1849 - Digital Entertainment</t>
        </is>
      </c>
      <c r="E177" s="316" t="inlineStr">
        <is>
          <t>NBC News</t>
        </is>
      </c>
      <c r="F177" s="317" t="n">
        <v>43556</v>
      </c>
      <c r="G177" s="317" t="n">
        <v>43646</v>
      </c>
      <c r="H177" s="316" t="n">
        <v>153297</v>
      </c>
      <c r="I177" s="316" t="n">
        <v>48466</v>
      </c>
      <c r="J177" s="316" t="n">
        <v>0.71</v>
      </c>
      <c r="K177" s="316">
        <f>ROUND(I177*(J177/1000),2)</f>
        <v/>
      </c>
    </row>
    <row r="178">
      <c r="B178" s="315" t="n">
        <v>151</v>
      </c>
      <c r="C178" s="316" t="n">
        <v>28771590</v>
      </c>
      <c r="D178" s="316" t="inlineStr">
        <is>
          <t>5059007_Apple Base CFlight Bank A1849 Prime/Digital 18/19 BYU Plan - Digital Entertainment</t>
        </is>
      </c>
      <c r="E178" s="316" t="inlineStr">
        <is>
          <t>NBC Broadcast</t>
        </is>
      </c>
      <c r="F178" s="317" t="n">
        <v>43556</v>
      </c>
      <c r="G178" s="317" t="n">
        <v>43576</v>
      </c>
      <c r="H178" s="316" t="n">
        <v>5997704</v>
      </c>
      <c r="I178" s="316" t="n">
        <v>2182845</v>
      </c>
      <c r="J178" s="316" t="n">
        <v>0.71</v>
      </c>
      <c r="K178" s="316">
        <f>ROUND(I178*(J178/1000),2)</f>
        <v/>
      </c>
    </row>
    <row r="179">
      <c r="B179" s="315" t="n">
        <v>152</v>
      </c>
      <c r="C179" s="316" t="n">
        <v>28771590</v>
      </c>
      <c r="D179" s="316" t="inlineStr">
        <is>
          <t>5059007_Apple Base CFlight Bank A1849 Prime/Digital 18/19 BYU Plan - Digital Entertainment</t>
        </is>
      </c>
      <c r="E179" s="316" t="inlineStr">
        <is>
          <t>NBC News</t>
        </is>
      </c>
      <c r="F179" s="317" t="n">
        <v>43556</v>
      </c>
      <c r="G179" s="317" t="n">
        <v>43576</v>
      </c>
      <c r="H179" s="316" t="n">
        <v>212215</v>
      </c>
      <c r="I179" s="316" t="n">
        <v>114661</v>
      </c>
      <c r="J179" s="316" t="n">
        <v>0.71</v>
      </c>
      <c r="K179" s="316">
        <f>ROUND(I179*(J179/1000),2)</f>
        <v/>
      </c>
    </row>
    <row r="180">
      <c r="B180" s="315" t="n">
        <v>153</v>
      </c>
      <c r="C180" s="316" t="n">
        <v>28997704</v>
      </c>
      <c r="D180" s="316" t="inlineStr">
        <is>
          <t>5060767_1819_P&amp;G Secret_NBC Prime C-FLIGHT Digital ADU_CNVG A1849 - Digital Entertainment</t>
        </is>
      </c>
      <c r="E180" s="316" t="inlineStr">
        <is>
          <t>NBC Broadcast</t>
        </is>
      </c>
      <c r="F180" s="317" t="n">
        <v>43502</v>
      </c>
      <c r="G180" s="317" t="n">
        <v>43555</v>
      </c>
      <c r="H180" s="316" t="n">
        <v>1041303</v>
      </c>
      <c r="I180" s="316" t="n">
        <v>1</v>
      </c>
      <c r="J180" s="316" t="n">
        <v>0.71</v>
      </c>
      <c r="K180" s="316">
        <f>ROUND(I180*(J180/1000),2)</f>
        <v/>
      </c>
    </row>
    <row r="181">
      <c r="B181" s="315" t="n">
        <v>154</v>
      </c>
      <c r="C181" s="316" t="n">
        <v>29178784</v>
      </c>
      <c r="D181" s="316" t="inlineStr">
        <is>
          <t>5059681_P&amp;G_Tier CFlight 18/19 Upfront Bank_W1849 - Digital Entertainment</t>
        </is>
      </c>
      <c r="E181" s="316" t="inlineStr">
        <is>
          <t>NBC Broadcast</t>
        </is>
      </c>
      <c r="F181" s="317" t="n">
        <v>43558</v>
      </c>
      <c r="G181" s="317" t="n">
        <v>43646</v>
      </c>
      <c r="H181" s="316" t="n">
        <v>8724965</v>
      </c>
      <c r="I181" s="316" t="n">
        <v>294724</v>
      </c>
      <c r="J181" s="316" t="n">
        <v>0.71</v>
      </c>
      <c r="K181" s="316">
        <f>ROUND(I181*(J181/1000),2)</f>
        <v/>
      </c>
    </row>
    <row r="182">
      <c r="B182" s="315" t="n">
        <v>155</v>
      </c>
      <c r="C182" s="316" t="n">
        <v>29178784</v>
      </c>
      <c r="D182" s="316" t="inlineStr">
        <is>
          <t>5059681_P&amp;G_Tier CFlight 18/19 Upfront Bank_W1849 - Digital Entertainment</t>
        </is>
      </c>
      <c r="E182" s="316" t="inlineStr">
        <is>
          <t>NBC News</t>
        </is>
      </c>
      <c r="F182" s="317" t="n">
        <v>43558</v>
      </c>
      <c r="G182" s="317" t="n">
        <v>43646</v>
      </c>
      <c r="H182" s="316" t="n">
        <v>295596</v>
      </c>
      <c r="I182" s="316" t="n">
        <v>23105</v>
      </c>
      <c r="J182" s="316" t="n">
        <v>0.71</v>
      </c>
      <c r="K182" s="316">
        <f>ROUND(I182*(J182/1000),2)</f>
        <v/>
      </c>
    </row>
    <row r="183">
      <c r="B183" s="315" t="n">
        <v>156</v>
      </c>
      <c r="C183" s="316" t="n">
        <v>29443313</v>
      </c>
      <c r="D183" s="316" t="inlineStr">
        <is>
          <t>5055121_D&amp;G Q4 E! &amp; Bravo Lifestyle Video - Digital Lifestyle</t>
        </is>
      </c>
      <c r="E183" s="316" t="inlineStr">
        <is>
          <t>Bravo</t>
        </is>
      </c>
      <c r="F183" s="317" t="n">
        <v>43584</v>
      </c>
      <c r="G183" s="317" t="n">
        <v>43597</v>
      </c>
      <c r="H183" s="316" t="n">
        <v>2125544</v>
      </c>
      <c r="I183" s="316" t="n">
        <v>165691</v>
      </c>
      <c r="J183" s="316" t="n">
        <v>0.71</v>
      </c>
      <c r="K183" s="316">
        <f>ROUND(I183*(J183/1000),2)</f>
        <v/>
      </c>
    </row>
    <row r="184">
      <c r="B184" s="315" t="n">
        <v>157</v>
      </c>
      <c r="C184" s="316" t="n">
        <v>29443313</v>
      </c>
      <c r="D184" s="316" t="inlineStr">
        <is>
          <t>5055121_D&amp;G Q4 E! &amp; Bravo Lifestyle Video - Digital Lifestyle</t>
        </is>
      </c>
      <c r="E184" s="316" t="inlineStr">
        <is>
          <t>E!</t>
        </is>
      </c>
      <c r="F184" s="317" t="n">
        <v>43584</v>
      </c>
      <c r="G184" s="317" t="n">
        <v>43597</v>
      </c>
      <c r="H184" s="316" t="n">
        <v>610342</v>
      </c>
      <c r="I184" s="316" t="n">
        <v>72246</v>
      </c>
      <c r="J184" s="316" t="n">
        <v>0.71</v>
      </c>
      <c r="K184" s="316">
        <f>ROUND(I184*(J184/1000),2)</f>
        <v/>
      </c>
    </row>
    <row r="185">
      <c r="B185" s="315" t="n">
        <v>158</v>
      </c>
      <c r="C185" s="316" t="n">
        <v>29600565</v>
      </c>
      <c r="D185" s="316" t="inlineStr">
        <is>
          <t>5059288_Apple Music CFlight Bank A1849 Prime/Digital 18/19 BYU Plan - Digital Entertainment</t>
        </is>
      </c>
      <c r="E185" s="316" t="inlineStr">
        <is>
          <t>NBC Broadcast</t>
        </is>
      </c>
      <c r="F185" s="317" t="n">
        <v>43556</v>
      </c>
      <c r="G185" s="317" t="n">
        <v>43576</v>
      </c>
      <c r="H185" s="316" t="n">
        <v>101262</v>
      </c>
      <c r="I185" s="316" t="n">
        <v>30120</v>
      </c>
      <c r="J185" s="316" t="n">
        <v>0.71</v>
      </c>
      <c r="K185" s="316">
        <f>ROUND(I185*(J185/1000),2)</f>
        <v/>
      </c>
    </row>
    <row r="186">
      <c r="B186" s="315" t="n">
        <v>159</v>
      </c>
      <c r="C186" s="316" t="n">
        <v>29644782</v>
      </c>
      <c r="D186" s="316" t="inlineStr">
        <is>
          <t>5054663_Weight Watchers CFlight Prime/Digital 18/19 BYU Plan - Digital Entertainment</t>
        </is>
      </c>
      <c r="E186" s="316" t="inlineStr">
        <is>
          <t>NBC Broadcast</t>
        </is>
      </c>
      <c r="F186" s="317" t="n">
        <v>43556</v>
      </c>
      <c r="G186" s="317" t="n">
        <v>43631</v>
      </c>
      <c r="H186" s="316" t="n">
        <v>6482986</v>
      </c>
      <c r="I186" s="316" t="n">
        <v>426290</v>
      </c>
      <c r="J186" s="316" t="n">
        <v>0.71</v>
      </c>
      <c r="K186" s="316">
        <f>ROUND(I186*(J186/1000),2)</f>
        <v/>
      </c>
    </row>
    <row r="187">
      <c r="B187" s="315" t="n">
        <v>160</v>
      </c>
      <c r="C187" s="316" t="n">
        <v>29644782</v>
      </c>
      <c r="D187" s="316" t="inlineStr">
        <is>
          <t>5054663_Weight Watchers CFlight Prime/Digital 18/19 BYU Plan - Digital Entertainment</t>
        </is>
      </c>
      <c r="E187" s="316" t="inlineStr">
        <is>
          <t>NBC News</t>
        </is>
      </c>
      <c r="F187" s="317" t="n">
        <v>43556</v>
      </c>
      <c r="G187" s="317" t="n">
        <v>43631</v>
      </c>
      <c r="H187" s="316" t="n">
        <v>260410</v>
      </c>
      <c r="I187" s="316" t="n">
        <v>25121</v>
      </c>
      <c r="J187" s="316" t="n">
        <v>0.71</v>
      </c>
      <c r="K187" s="316">
        <f>ROUND(I187*(J187/1000),2)</f>
        <v/>
      </c>
    </row>
    <row r="188">
      <c r="B188" s="315" t="n">
        <v>161</v>
      </c>
      <c r="C188" s="316" t="n">
        <v>29713496</v>
      </c>
      <c r="D188" s="316" t="inlineStr">
        <is>
          <t>5054834_1819_Intuit TurboTax_Q119-Q219 NBCU Video - Digital Entertainment</t>
        </is>
      </c>
      <c r="E188" s="316" t="inlineStr">
        <is>
          <t>Bravo</t>
        </is>
      </c>
      <c r="F188" s="317" t="n">
        <v>43542</v>
      </c>
      <c r="G188" s="317" t="n">
        <v>43569</v>
      </c>
      <c r="H188" s="316" t="n">
        <v>760693</v>
      </c>
      <c r="I188" s="316" t="n">
        <v>17670</v>
      </c>
      <c r="J188" s="316" t="n">
        <v>0.71</v>
      </c>
      <c r="K188" s="316">
        <f>ROUND(I188*(J188/1000),2)</f>
        <v/>
      </c>
    </row>
    <row r="189">
      <c r="B189" s="315" t="n">
        <v>162</v>
      </c>
      <c r="C189" s="316" t="n">
        <v>29713496</v>
      </c>
      <c r="D189" s="316" t="inlineStr">
        <is>
          <t>5054834_1819_Intuit TurboTax_Q119-Q219 NBCU Video - Digital Entertainment</t>
        </is>
      </c>
      <c r="E189" s="316" t="inlineStr">
        <is>
          <t>E!</t>
        </is>
      </c>
      <c r="F189" s="317" t="n">
        <v>43542</v>
      </c>
      <c r="G189" s="317" t="n">
        <v>43569</v>
      </c>
      <c r="H189" s="316" t="n">
        <v>140292</v>
      </c>
      <c r="I189" s="316" t="n">
        <v>5419</v>
      </c>
      <c r="J189" s="316" t="n">
        <v>0.71</v>
      </c>
      <c r="K189" s="316">
        <f>ROUND(I189*(J189/1000),2)</f>
        <v/>
      </c>
    </row>
    <row r="190">
      <c r="B190" s="315" t="n">
        <v>163</v>
      </c>
      <c r="C190" s="316" t="n">
        <v>29713496</v>
      </c>
      <c r="D190" s="316" t="inlineStr">
        <is>
          <t>5054834_1819_Intuit TurboTax_Q119-Q219 NBCU Video - Digital Entertainment</t>
        </is>
      </c>
      <c r="E190" s="316" t="inlineStr">
        <is>
          <t>NBC Broadcast</t>
        </is>
      </c>
      <c r="F190" s="317" t="n">
        <v>43542</v>
      </c>
      <c r="G190" s="317" t="n">
        <v>43569</v>
      </c>
      <c r="H190" s="316" t="n">
        <v>645827</v>
      </c>
      <c r="I190" s="316" t="n">
        <v>21283</v>
      </c>
      <c r="J190" s="316" t="n">
        <v>0.71</v>
      </c>
      <c r="K190" s="316">
        <f>ROUND(I190*(J190/1000),2)</f>
        <v/>
      </c>
    </row>
    <row r="191">
      <c r="B191" s="315" t="n">
        <v>164</v>
      </c>
      <c r="C191" s="316" t="n">
        <v>29713496</v>
      </c>
      <c r="D191" s="316" t="inlineStr">
        <is>
          <t>5054834_1819_Intuit TurboTax_Q119-Q219 NBCU Video - Digital Entertainment</t>
        </is>
      </c>
      <c r="E191" s="316" t="inlineStr">
        <is>
          <t>NBC News</t>
        </is>
      </c>
      <c r="F191" s="317" t="n">
        <v>43542</v>
      </c>
      <c r="G191" s="317" t="n">
        <v>43569</v>
      </c>
      <c r="H191" s="316" t="n">
        <v>17153</v>
      </c>
      <c r="I191" s="316" t="n">
        <v>767</v>
      </c>
      <c r="J191" s="316" t="n">
        <v>0.71</v>
      </c>
      <c r="K191" s="316">
        <f>ROUND(I191*(J191/1000),2)</f>
        <v/>
      </c>
    </row>
    <row r="192">
      <c r="B192" s="315" t="n">
        <v>165</v>
      </c>
      <c r="C192" s="316" t="n">
        <v>29713496</v>
      </c>
      <c r="D192" s="316" t="inlineStr">
        <is>
          <t>5054834_1819_Intuit TurboTax_Q119-Q219 NBCU Video - Digital Entertainment</t>
        </is>
      </c>
      <c r="E192" s="316" t="inlineStr">
        <is>
          <t>Syfy</t>
        </is>
      </c>
      <c r="F192" s="317" t="n">
        <v>43542</v>
      </c>
      <c r="G192" s="317" t="n">
        <v>43569</v>
      </c>
      <c r="H192" s="316" t="n">
        <v>421794</v>
      </c>
      <c r="I192" s="316" t="n">
        <v>12559</v>
      </c>
      <c r="J192" s="316" t="n">
        <v>0.71</v>
      </c>
      <c r="K192" s="316">
        <f>ROUND(I192*(J192/1000),2)</f>
        <v/>
      </c>
    </row>
    <row r="193">
      <c r="B193" s="315" t="n">
        <v>166</v>
      </c>
      <c r="C193" s="316" t="n">
        <v>29713496</v>
      </c>
      <c r="D193" s="316" t="inlineStr">
        <is>
          <t>5054834_1819_Intuit TurboTax_Q119-Q219 NBCU Video - Digital Entertainment</t>
        </is>
      </c>
      <c r="E193" s="316" t="inlineStr">
        <is>
          <t>USA</t>
        </is>
      </c>
      <c r="F193" s="317" t="n">
        <v>43542</v>
      </c>
      <c r="G193" s="317" t="n">
        <v>43569</v>
      </c>
      <c r="H193" s="316" t="n">
        <v>360215</v>
      </c>
      <c r="I193" s="316" t="n">
        <v>7993</v>
      </c>
      <c r="J193" s="316" t="n">
        <v>0.71</v>
      </c>
      <c r="K193" s="316">
        <f>ROUND(I193*(J193/1000),2)</f>
        <v/>
      </c>
    </row>
    <row r="194">
      <c r="B194" s="315" t="n">
        <v>167</v>
      </c>
      <c r="C194" s="316" t="n">
        <v>29719477</v>
      </c>
      <c r="D194" s="316" t="inlineStr">
        <is>
          <t>5055520_Universal Orlando Portfolio CFlight Prime/Digital 18/19 BYU - Digital Entertainment</t>
        </is>
      </c>
      <c r="E194" s="316" t="inlineStr">
        <is>
          <t>NBC Broadcast</t>
        </is>
      </c>
      <c r="F194" s="317" t="n">
        <v>43510</v>
      </c>
      <c r="G194" s="317" t="n">
        <v>43618</v>
      </c>
      <c r="H194" s="316" t="n">
        <v>12311655</v>
      </c>
      <c r="I194" s="316" t="n">
        <v>4104407</v>
      </c>
      <c r="J194" s="316" t="n">
        <v>0.71</v>
      </c>
      <c r="K194" s="316">
        <f>ROUND(I194*(J194/1000),2)</f>
        <v/>
      </c>
    </row>
    <row r="195">
      <c r="B195" s="315" t="n">
        <v>168</v>
      </c>
      <c r="C195" s="316" t="n">
        <v>29719477</v>
      </c>
      <c r="D195" s="316" t="inlineStr">
        <is>
          <t>5055520_Universal Orlando Portfolio CFlight Prime/Digital 18/19 BYU - Digital Entertainment</t>
        </is>
      </c>
      <c r="E195" s="316" t="inlineStr">
        <is>
          <t>NBC News</t>
        </is>
      </c>
      <c r="F195" s="317" t="n">
        <v>43556</v>
      </c>
      <c r="G195" s="317" t="n">
        <v>43618</v>
      </c>
      <c r="H195" s="316" t="n">
        <v>145555</v>
      </c>
      <c r="I195" s="316" t="n">
        <v>45008</v>
      </c>
      <c r="J195" s="316" t="n">
        <v>0.71</v>
      </c>
      <c r="K195" s="316">
        <f>ROUND(I195*(J195/1000),2)</f>
        <v/>
      </c>
    </row>
    <row r="196">
      <c r="B196" s="315" t="n">
        <v>169</v>
      </c>
      <c r="C196" s="316" t="n">
        <v>29751566</v>
      </c>
      <c r="D196" s="316" t="inlineStr">
        <is>
          <t>5057729_1819_Royal Caribbean_Q119-Q219_NBCU Video - Digital Entertainment</t>
        </is>
      </c>
      <c r="E196" s="316" t="inlineStr">
        <is>
          <t>Bravo</t>
        </is>
      </c>
      <c r="F196" s="317" t="n">
        <v>43525</v>
      </c>
      <c r="G196" s="317" t="n">
        <v>43585</v>
      </c>
      <c r="H196" s="316" t="n">
        <v>629133</v>
      </c>
      <c r="I196" s="316" t="n">
        <v>139485</v>
      </c>
      <c r="J196" s="316" t="n">
        <v>0.71</v>
      </c>
      <c r="K196" s="316">
        <f>ROUND(I196*(J196/1000),2)</f>
        <v/>
      </c>
    </row>
    <row r="197">
      <c r="B197" s="315" t="n">
        <v>170</v>
      </c>
      <c r="C197" s="316" t="n">
        <v>29751566</v>
      </c>
      <c r="D197" s="316" t="inlineStr">
        <is>
          <t>5057729_1819_Royal Caribbean_Q119-Q219_NBCU Video - Digital Entertainment</t>
        </is>
      </c>
      <c r="E197" s="316" t="inlineStr">
        <is>
          <t>E!</t>
        </is>
      </c>
      <c r="F197" s="317" t="n">
        <v>43525</v>
      </c>
      <c r="G197" s="317" t="n">
        <v>43585</v>
      </c>
      <c r="H197" s="316" t="n">
        <v>139958</v>
      </c>
      <c r="I197" s="316" t="n">
        <v>46013</v>
      </c>
      <c r="J197" s="316" t="n">
        <v>0.71</v>
      </c>
      <c r="K197" s="316">
        <f>ROUND(I197*(J197/1000),2)</f>
        <v/>
      </c>
    </row>
    <row r="198">
      <c r="B198" s="315" t="n">
        <v>171</v>
      </c>
      <c r="C198" s="316" t="n">
        <v>29751566</v>
      </c>
      <c r="D198" s="316" t="inlineStr">
        <is>
          <t>5057729_1819_Royal Caribbean_Q119-Q219_NBCU Video - Digital Entertainment</t>
        </is>
      </c>
      <c r="E198" s="316" t="inlineStr">
        <is>
          <t>NBC Broadcast</t>
        </is>
      </c>
      <c r="F198" s="317" t="n">
        <v>43556</v>
      </c>
      <c r="G198" s="317" t="n">
        <v>43585</v>
      </c>
      <c r="H198" s="316" t="n">
        <v>9212</v>
      </c>
      <c r="I198" s="316" t="n">
        <v>1767</v>
      </c>
      <c r="J198" s="316" t="n">
        <v>0.71</v>
      </c>
      <c r="K198" s="316">
        <f>ROUND(I198*(J198/1000),2)</f>
        <v/>
      </c>
    </row>
    <row r="199">
      <c r="B199" s="315" t="n">
        <v>172</v>
      </c>
      <c r="C199" s="316" t="n">
        <v>29751566</v>
      </c>
      <c r="D199" s="316" t="inlineStr">
        <is>
          <t>5057729_1819_Royal Caribbean_Q119-Q219_NBCU Video - Digital Entertainment</t>
        </is>
      </c>
      <c r="E199" s="316" t="inlineStr">
        <is>
          <t>Syfy</t>
        </is>
      </c>
      <c r="F199" s="317" t="n">
        <v>43556</v>
      </c>
      <c r="G199" s="317" t="n">
        <v>43585</v>
      </c>
      <c r="H199" s="316" t="n">
        <v>457660</v>
      </c>
      <c r="I199" s="316" t="n">
        <v>134709</v>
      </c>
      <c r="J199" s="316" t="n">
        <v>0.71</v>
      </c>
      <c r="K199" s="316">
        <f>ROUND(I199*(J199/1000),2)</f>
        <v/>
      </c>
    </row>
    <row r="200">
      <c r="B200" s="315" t="n">
        <v>173</v>
      </c>
      <c r="C200" s="316" t="n">
        <v>29751566</v>
      </c>
      <c r="D200" s="316" t="inlineStr">
        <is>
          <t>5057729_1819_Royal Caribbean_Q119-Q219_NBCU Video - Digital Entertainment</t>
        </is>
      </c>
      <c r="E200" s="316" t="inlineStr">
        <is>
          <t>USA</t>
        </is>
      </c>
      <c r="F200" s="317" t="n">
        <v>43556</v>
      </c>
      <c r="G200" s="317" t="n">
        <v>43585</v>
      </c>
      <c r="H200" s="316" t="n">
        <v>311984</v>
      </c>
      <c r="I200" s="316" t="n">
        <v>60363</v>
      </c>
      <c r="J200" s="316" t="n">
        <v>0.71</v>
      </c>
      <c r="K200" s="316">
        <f>ROUND(I200*(J200/1000),2)</f>
        <v/>
      </c>
    </row>
    <row r="201">
      <c r="B201" s="315" t="n">
        <v>174</v>
      </c>
      <c r="C201" s="316" t="n">
        <v>29769220</v>
      </c>
      <c r="D201" s="316" t="inlineStr">
        <is>
          <t>5063359_Farmers_NBC Prime_Upfront_OLV_Q119 - Digital Entertainment</t>
        </is>
      </c>
      <c r="E201" s="316" t="inlineStr">
        <is>
          <t>NBC Broadcast</t>
        </is>
      </c>
      <c r="F201" s="317" t="n">
        <v>43549</v>
      </c>
      <c r="G201" s="317" t="n">
        <v>43555</v>
      </c>
      <c r="H201" s="316" t="n">
        <v>2184716</v>
      </c>
      <c r="I201" s="316" t="n">
        <v>14</v>
      </c>
      <c r="J201" s="316" t="n">
        <v>0.71</v>
      </c>
      <c r="K201" s="316">
        <f>ROUND(I201*(J201/1000),2)</f>
        <v/>
      </c>
    </row>
    <row r="202">
      <c r="B202" s="315" t="n">
        <v>175</v>
      </c>
      <c r="C202" s="316" t="n">
        <v>29799643</v>
      </c>
      <c r="D202" s="316" t="inlineStr">
        <is>
          <t>5062127_Turbo Tax &amp; Telemundo Digital - Digital Hispanic</t>
        </is>
      </c>
      <c r="E202" s="316" t="inlineStr">
        <is>
          <t>NBC Universo</t>
        </is>
      </c>
      <c r="F202" s="317" t="n">
        <v>43542</v>
      </c>
      <c r="G202" s="317" t="n">
        <v>43569</v>
      </c>
      <c r="H202" s="316" t="n">
        <v>47752</v>
      </c>
      <c r="I202" s="316" t="n">
        <v>1820</v>
      </c>
      <c r="J202" s="316" t="n">
        <v>0.71</v>
      </c>
      <c r="K202" s="316">
        <f>ROUND(I202*(J202/1000),2)</f>
        <v/>
      </c>
    </row>
    <row r="203">
      <c r="B203" s="315" t="n">
        <v>176</v>
      </c>
      <c r="C203" s="316" t="n">
        <v>29799643</v>
      </c>
      <c r="D203" s="316" t="inlineStr">
        <is>
          <t>5062127_Turbo Tax &amp; Telemundo Digital - Digital Hispanic</t>
        </is>
      </c>
      <c r="E203" s="316" t="inlineStr">
        <is>
          <t>Telemundo</t>
        </is>
      </c>
      <c r="F203" s="317" t="n">
        <v>43542</v>
      </c>
      <c r="G203" s="317" t="n">
        <v>43569</v>
      </c>
      <c r="H203" s="316" t="n">
        <v>108075</v>
      </c>
      <c r="I203" s="316" t="n">
        <v>4722</v>
      </c>
      <c r="J203" s="316" t="n">
        <v>0.71</v>
      </c>
      <c r="K203" s="316">
        <f>ROUND(I203*(J203/1000),2)</f>
        <v/>
      </c>
    </row>
    <row r="204">
      <c r="B204" s="315" t="n">
        <v>177</v>
      </c>
      <c r="C204" s="316" t="n">
        <v>29950141</v>
      </c>
      <c r="D204" s="316" t="inlineStr">
        <is>
          <t>5057432_Bayer_CFlight Prime Digital_Q1-Q319 - Digital Entertainment</t>
        </is>
      </c>
      <c r="E204" s="316" t="inlineStr">
        <is>
          <t>NBC Broadcast</t>
        </is>
      </c>
      <c r="F204" s="317" t="n">
        <v>43556</v>
      </c>
      <c r="G204" s="317" t="n">
        <v>43604</v>
      </c>
      <c r="H204" s="316" t="n">
        <v>655104</v>
      </c>
      <c r="I204" s="316" t="n">
        <v>287197</v>
      </c>
      <c r="J204" s="316" t="n">
        <v>0.71</v>
      </c>
      <c r="K204" s="316">
        <f>ROUND(I204*(J204/1000),2)</f>
        <v/>
      </c>
    </row>
    <row r="205">
      <c r="B205" s="315" t="n">
        <v>178</v>
      </c>
      <c r="C205" s="316" t="n">
        <v>29950141</v>
      </c>
      <c r="D205" s="316" t="inlineStr">
        <is>
          <t>5057432_Bayer_CFlight Prime Digital_Q1-Q319 - Digital Entertainment</t>
        </is>
      </c>
      <c r="E205" s="316" t="inlineStr">
        <is>
          <t>NBC News</t>
        </is>
      </c>
      <c r="F205" s="317" t="n">
        <v>43556</v>
      </c>
      <c r="G205" s="317" t="n">
        <v>43604</v>
      </c>
      <c r="H205" s="316" t="n">
        <v>18520</v>
      </c>
      <c r="I205" s="316" t="n">
        <v>9739</v>
      </c>
      <c r="J205" s="316" t="n">
        <v>0.71</v>
      </c>
      <c r="K205" s="316">
        <f>ROUND(I205*(J205/1000),2)</f>
        <v/>
      </c>
    </row>
    <row r="206">
      <c r="B206" s="315" t="n">
        <v>179</v>
      </c>
      <c r="C206" s="316" t="n">
        <v>29962938</v>
      </c>
      <c r="D206" s="316" t="inlineStr">
        <is>
          <t>5064391_Verizon_OLV Upfront_Q119  - Digital Entertainment</t>
        </is>
      </c>
      <c r="E206" s="316" t="inlineStr">
        <is>
          <t>Bravo</t>
        </is>
      </c>
      <c r="F206" s="317" t="n">
        <v>43466</v>
      </c>
      <c r="G206" s="317" t="n">
        <v>43555</v>
      </c>
      <c r="H206" s="316" t="n">
        <v>2073327</v>
      </c>
      <c r="I206" s="316" t="n">
        <v>35</v>
      </c>
      <c r="J206" s="316" t="n">
        <v>0.71</v>
      </c>
      <c r="K206" s="316">
        <f>ROUND(I206*(J206/1000),2)</f>
        <v/>
      </c>
    </row>
    <row r="207">
      <c r="B207" s="315" t="n">
        <v>180</v>
      </c>
      <c r="C207" s="316" t="n">
        <v>29962938</v>
      </c>
      <c r="D207" s="316" t="inlineStr">
        <is>
          <t>5064391_Verizon_OLV Upfront_Q119  - Digital Entertainment</t>
        </is>
      </c>
      <c r="E207" s="316" t="inlineStr">
        <is>
          <t>E!</t>
        </is>
      </c>
      <c r="F207" s="317" t="n">
        <v>43466</v>
      </c>
      <c r="G207" s="317" t="n">
        <v>43555</v>
      </c>
      <c r="H207" s="316" t="n">
        <v>516636</v>
      </c>
      <c r="I207" s="316" t="n">
        <v>17</v>
      </c>
      <c r="J207" s="316" t="n">
        <v>0.71</v>
      </c>
      <c r="K207" s="316">
        <f>ROUND(I207*(J207/1000),2)</f>
        <v/>
      </c>
    </row>
    <row r="208">
      <c r="B208" s="315" t="n">
        <v>181</v>
      </c>
      <c r="C208" s="316" t="n">
        <v>29962938</v>
      </c>
      <c r="D208" s="316" t="inlineStr">
        <is>
          <t>5064391_Verizon_OLV Upfront_Q119  - Digital Entertainment</t>
        </is>
      </c>
      <c r="E208" s="316" t="inlineStr">
        <is>
          <t>NBC Broadcast</t>
        </is>
      </c>
      <c r="F208" s="317" t="n">
        <v>43466</v>
      </c>
      <c r="G208" s="317" t="n">
        <v>43555</v>
      </c>
      <c r="H208" s="316" t="n">
        <v>2105052</v>
      </c>
      <c r="I208" s="316" t="n">
        <v>13</v>
      </c>
      <c r="J208" s="316" t="n">
        <v>0.71</v>
      </c>
      <c r="K208" s="316">
        <f>ROUND(I208*(J208/1000),2)</f>
        <v/>
      </c>
    </row>
    <row r="209">
      <c r="B209" s="315" t="n">
        <v>182</v>
      </c>
      <c r="C209" s="316" t="n">
        <v>29962938</v>
      </c>
      <c r="D209" s="316" t="inlineStr">
        <is>
          <t>5064391_Verizon_OLV Upfront_Q119  - Digital Entertainment</t>
        </is>
      </c>
      <c r="E209" s="316" t="inlineStr">
        <is>
          <t>NBC News</t>
        </is>
      </c>
      <c r="F209" s="317" t="n">
        <v>43466</v>
      </c>
      <c r="G209" s="317" t="n">
        <v>43555</v>
      </c>
      <c r="H209" s="316" t="n">
        <v>221753</v>
      </c>
      <c r="I209" s="316" t="n">
        <v>3</v>
      </c>
      <c r="J209" s="316" t="n">
        <v>0.71</v>
      </c>
      <c r="K209" s="316">
        <f>ROUND(I209*(J209/1000),2)</f>
        <v/>
      </c>
    </row>
    <row r="210">
      <c r="B210" s="315" t="n">
        <v>183</v>
      </c>
      <c r="C210" s="316" t="n">
        <v>29962938</v>
      </c>
      <c r="D210" s="316" t="inlineStr">
        <is>
          <t>5064391_Verizon_OLV Upfront_Q119  - Digital Entertainment</t>
        </is>
      </c>
      <c r="E210" s="316" t="inlineStr">
        <is>
          <t>Oxygen</t>
        </is>
      </c>
      <c r="F210" s="317" t="n">
        <v>43466</v>
      </c>
      <c r="G210" s="317" t="n">
        <v>43555</v>
      </c>
      <c r="H210" s="316" t="n">
        <v>357852</v>
      </c>
      <c r="I210" s="316" t="n">
        <v>8</v>
      </c>
      <c r="J210" s="316" t="n">
        <v>0.71</v>
      </c>
      <c r="K210" s="316">
        <f>ROUND(I210*(J210/1000),2)</f>
        <v/>
      </c>
    </row>
    <row r="211">
      <c r="B211" s="315" t="n">
        <v>184</v>
      </c>
      <c r="C211" s="316" t="n">
        <v>29962938</v>
      </c>
      <c r="D211" s="316" t="inlineStr">
        <is>
          <t>5064391_Verizon_OLV Upfront_Q119  - Digital Entertainment</t>
        </is>
      </c>
      <c r="E211" s="316" t="inlineStr">
        <is>
          <t>Syfy</t>
        </is>
      </c>
      <c r="F211" s="317" t="n">
        <v>43466</v>
      </c>
      <c r="G211" s="317" t="n">
        <v>43555</v>
      </c>
      <c r="H211" s="316" t="n">
        <v>1290965</v>
      </c>
      <c r="I211" s="316" t="n">
        <v>22</v>
      </c>
      <c r="J211" s="316" t="n">
        <v>0.71</v>
      </c>
      <c r="K211" s="316">
        <f>ROUND(I211*(J211/1000),2)</f>
        <v/>
      </c>
    </row>
    <row r="212">
      <c r="B212" s="315" t="n">
        <v>185</v>
      </c>
      <c r="C212" s="316" t="n">
        <v>29962938</v>
      </c>
      <c r="D212" s="316" t="inlineStr">
        <is>
          <t>5064391_Verizon_OLV Upfront_Q119  - Digital Entertainment</t>
        </is>
      </c>
      <c r="E212" s="316" t="inlineStr">
        <is>
          <t>USA</t>
        </is>
      </c>
      <c r="F212" s="317" t="n">
        <v>43466</v>
      </c>
      <c r="G212" s="317" t="n">
        <v>43555</v>
      </c>
      <c r="H212" s="316" t="n">
        <v>1018763</v>
      </c>
      <c r="I212" s="316" t="n">
        <v>28</v>
      </c>
      <c r="J212" s="316" t="n">
        <v>0.71</v>
      </c>
      <c r="K212" s="316">
        <f>ROUND(I212*(J212/1000),2)</f>
        <v/>
      </c>
    </row>
    <row r="213">
      <c r="B213" s="315" t="n">
        <v>186</v>
      </c>
      <c r="C213" s="316" t="n">
        <v>29963182</v>
      </c>
      <c r="D213" s="316" t="inlineStr">
        <is>
          <t>5064619_Aflac Q1 CFlight Prime/Digital 18/19 BYU Plan - Digital Entertainment</t>
        </is>
      </c>
      <c r="E213" s="316" t="inlineStr">
        <is>
          <t>NBC Broadcast</t>
        </is>
      </c>
      <c r="F213" s="317" t="n">
        <v>43535</v>
      </c>
      <c r="G213" s="317" t="n">
        <v>43555</v>
      </c>
      <c r="H213" s="316" t="n">
        <v>2130767</v>
      </c>
      <c r="I213" s="316" t="n">
        <v>6</v>
      </c>
      <c r="J213" s="316" t="n">
        <v>0.71</v>
      </c>
      <c r="K213" s="316">
        <f>ROUND(I213*(J213/1000),2)</f>
        <v/>
      </c>
    </row>
    <row r="214">
      <c r="B214" s="315" t="n">
        <v>187</v>
      </c>
      <c r="C214" s="316" t="n">
        <v>29999879</v>
      </c>
      <c r="D214" s="316" t="inlineStr">
        <is>
          <t>5064625_Aflac_Late Night &amp; NAV_Q1 2018-19_UF - Digital Entertainment</t>
        </is>
      </c>
      <c r="E214" s="316" t="inlineStr">
        <is>
          <t>Syfy</t>
        </is>
      </c>
      <c r="F214" s="317" t="n">
        <v>43535</v>
      </c>
      <c r="G214" s="317" t="n">
        <v>43555</v>
      </c>
      <c r="H214" s="316" t="n">
        <v>322037</v>
      </c>
      <c r="I214" s="316" t="n">
        <v>2</v>
      </c>
      <c r="J214" s="316" t="n">
        <v>0.71</v>
      </c>
      <c r="K214" s="316">
        <f>ROUND(I214*(J214/1000),2)</f>
        <v/>
      </c>
    </row>
    <row r="215">
      <c r="B215" s="315" t="n">
        <v>188</v>
      </c>
      <c r="C215" s="316" t="n">
        <v>29999879</v>
      </c>
      <c r="D215" s="316" t="inlineStr">
        <is>
          <t>5064625_Aflac_Late Night &amp; NAV_Q1 2018-19_UF - Digital Entertainment</t>
        </is>
      </c>
      <c r="E215" s="316" t="inlineStr">
        <is>
          <t>USA</t>
        </is>
      </c>
      <c r="F215" s="317" t="n">
        <v>43535</v>
      </c>
      <c r="G215" s="317" t="n">
        <v>43555</v>
      </c>
      <c r="H215" s="316" t="n">
        <v>241761</v>
      </c>
      <c r="I215" s="316" t="n">
        <v>2</v>
      </c>
      <c r="J215" s="316" t="n">
        <v>0.71</v>
      </c>
      <c r="K215" s="316">
        <f>ROUND(I215*(J215/1000),2)</f>
        <v/>
      </c>
    </row>
    <row r="216">
      <c r="B216" s="315" t="n">
        <v>189</v>
      </c>
      <c r="C216" s="316" t="n">
        <v>30006516</v>
      </c>
      <c r="D216" s="316" t="inlineStr">
        <is>
          <t>5063607_Pfizer Pharma - Xeljanz UC - NAV 1Q19 Upfront - Digital Entertainment</t>
        </is>
      </c>
      <c r="E216" s="316" t="inlineStr">
        <is>
          <t>Bravo</t>
        </is>
      </c>
      <c r="F216" s="317" t="n">
        <v>43542</v>
      </c>
      <c r="G216" s="317" t="n">
        <v>43555</v>
      </c>
      <c r="H216" s="316" t="n">
        <v>1132644</v>
      </c>
      <c r="I216" s="316" t="n">
        <v>6</v>
      </c>
      <c r="J216" s="316" t="n">
        <v>0.71</v>
      </c>
      <c r="K216" s="316">
        <f>ROUND(I216*(J216/1000),2)</f>
        <v/>
      </c>
    </row>
    <row r="217">
      <c r="B217" s="315" t="n">
        <v>190</v>
      </c>
      <c r="C217" s="316" t="n">
        <v>30006516</v>
      </c>
      <c r="D217" s="316" t="inlineStr">
        <is>
          <t>5063607_Pfizer Pharma - Xeljanz UC - NAV 1Q19 Upfront - Digital Entertainment</t>
        </is>
      </c>
      <c r="E217" s="316" t="inlineStr">
        <is>
          <t>E!</t>
        </is>
      </c>
      <c r="F217" s="317" t="n">
        <v>43542</v>
      </c>
      <c r="G217" s="317" t="n">
        <v>43555</v>
      </c>
      <c r="H217" s="316" t="n">
        <v>212642</v>
      </c>
      <c r="I217" s="316" t="n">
        <v>3</v>
      </c>
      <c r="J217" s="316" t="n">
        <v>0.71</v>
      </c>
      <c r="K217" s="316">
        <f>ROUND(I217*(J217/1000),2)</f>
        <v/>
      </c>
    </row>
    <row r="218">
      <c r="B218" s="315" t="n">
        <v>191</v>
      </c>
      <c r="C218" s="316" t="n">
        <v>30006516</v>
      </c>
      <c r="D218" s="316" t="inlineStr">
        <is>
          <t>5063607_Pfizer Pharma - Xeljanz UC - NAV 1Q19 Upfront - Digital Entertainment</t>
        </is>
      </c>
      <c r="E218" s="316" t="inlineStr">
        <is>
          <t>NBC Broadcast</t>
        </is>
      </c>
      <c r="F218" s="317" t="n">
        <v>43542</v>
      </c>
      <c r="G218" s="317" t="n">
        <v>43555</v>
      </c>
      <c r="H218" s="316" t="n">
        <v>171225</v>
      </c>
      <c r="I218" s="316" t="n">
        <v>2</v>
      </c>
      <c r="J218" s="316" t="n">
        <v>0.71</v>
      </c>
      <c r="K218" s="316">
        <f>ROUND(I218*(J218/1000),2)</f>
        <v/>
      </c>
    </row>
    <row r="219">
      <c r="B219" s="315" t="n">
        <v>192</v>
      </c>
      <c r="C219" s="316" t="n">
        <v>30006516</v>
      </c>
      <c r="D219" s="316" t="inlineStr">
        <is>
          <t>5063607_Pfizer Pharma - Xeljanz UC - NAV 1Q19 Upfront - Digital Entertainment</t>
        </is>
      </c>
      <c r="E219" s="316" t="inlineStr">
        <is>
          <t>Syfy</t>
        </is>
      </c>
      <c r="F219" s="317" t="n">
        <v>43542</v>
      </c>
      <c r="G219" s="317" t="n">
        <v>43555</v>
      </c>
      <c r="H219" s="316" t="n">
        <v>587103</v>
      </c>
      <c r="I219" s="316" t="n">
        <v>2</v>
      </c>
      <c r="J219" s="316" t="n">
        <v>0.71</v>
      </c>
      <c r="K219" s="316">
        <f>ROUND(I219*(J219/1000),2)</f>
        <v/>
      </c>
    </row>
    <row r="220">
      <c r="B220" s="315" t="n">
        <v>193</v>
      </c>
      <c r="C220" s="316" t="n">
        <v>30006516</v>
      </c>
      <c r="D220" s="316" t="inlineStr">
        <is>
          <t>5063607_Pfizer Pharma - Xeljanz UC - NAV 1Q19 Upfront - Digital Entertainment</t>
        </is>
      </c>
      <c r="E220" s="316" t="inlineStr">
        <is>
          <t>USA</t>
        </is>
      </c>
      <c r="F220" s="317" t="n">
        <v>43542</v>
      </c>
      <c r="G220" s="317" t="n">
        <v>43555</v>
      </c>
      <c r="H220" s="316" t="n">
        <v>504403</v>
      </c>
      <c r="I220" s="316" t="n">
        <v>8</v>
      </c>
      <c r="J220" s="316" t="n">
        <v>0.71</v>
      </c>
      <c r="K220" s="316">
        <f>ROUND(I220*(J220/1000),2)</f>
        <v/>
      </c>
    </row>
    <row r="221">
      <c r="B221" s="315" t="n">
        <v>194</v>
      </c>
      <c r="C221" s="316" t="n">
        <v>30006528</v>
      </c>
      <c r="D221" s="316" t="inlineStr">
        <is>
          <t>5063529_Pfizer Pharma - NBC Prime - Xeljanz UC - 1Q19 Upfront - Digital Entertainment</t>
        </is>
      </c>
      <c r="E221" s="316" t="inlineStr">
        <is>
          <t>NBC Broadcast</t>
        </is>
      </c>
      <c r="F221" s="317" t="n">
        <v>43542</v>
      </c>
      <c r="G221" s="317" t="n">
        <v>43555</v>
      </c>
      <c r="H221" s="316" t="n">
        <v>3329281</v>
      </c>
      <c r="I221" s="316" t="n">
        <v>22</v>
      </c>
      <c r="J221" s="316" t="n">
        <v>0.71</v>
      </c>
      <c r="K221" s="316">
        <f>ROUND(I221*(J221/1000),2)</f>
        <v/>
      </c>
    </row>
    <row r="222">
      <c r="B222" s="315" t="n">
        <v>195</v>
      </c>
      <c r="C222" s="316" t="n">
        <v>30006528</v>
      </c>
      <c r="D222" s="316" t="inlineStr">
        <is>
          <t>5063529_Pfizer Pharma - NBC Prime - Xeljanz UC - 1Q19 Upfront - Digital Entertainment</t>
        </is>
      </c>
      <c r="E222" s="316" t="inlineStr">
        <is>
          <t>NBC News</t>
        </is>
      </c>
      <c r="F222" s="317" t="n">
        <v>43542</v>
      </c>
      <c r="G222" s="317" t="n">
        <v>43555</v>
      </c>
      <c r="H222" s="316" t="n">
        <v>82483</v>
      </c>
      <c r="I222" s="316" t="n">
        <v>1</v>
      </c>
      <c r="J222" s="316" t="n">
        <v>0.71</v>
      </c>
      <c r="K222" s="316">
        <f>ROUND(I222*(J222/1000),2)</f>
        <v/>
      </c>
    </row>
    <row r="223">
      <c r="B223" s="315" t="n">
        <v>196</v>
      </c>
      <c r="C223" s="316" t="n">
        <v>30006540</v>
      </c>
      <c r="D223" s="316" t="inlineStr">
        <is>
          <t>5063506_Pfizer Pharma - NBC Prime - Eucrisa  - 1Q19 Upfront - Digital Entertainment</t>
        </is>
      </c>
      <c r="E223" s="316" t="inlineStr">
        <is>
          <t>NBC Broadcast</t>
        </is>
      </c>
      <c r="F223" s="317" t="n">
        <v>43542</v>
      </c>
      <c r="G223" s="317" t="n">
        <v>43555</v>
      </c>
      <c r="H223" s="316" t="n">
        <v>4343598</v>
      </c>
      <c r="I223" s="316" t="n">
        <v>19</v>
      </c>
      <c r="J223" s="316" t="n">
        <v>0.71</v>
      </c>
      <c r="K223" s="316">
        <f>ROUND(I223*(J223/1000),2)</f>
        <v/>
      </c>
    </row>
    <row r="224">
      <c r="B224" s="315" t="n">
        <v>197</v>
      </c>
      <c r="C224" s="316" t="n">
        <v>30006540</v>
      </c>
      <c r="D224" s="316" t="inlineStr">
        <is>
          <t>5063506_Pfizer Pharma - NBC Prime - Eucrisa  - 1Q19 Upfront - Digital Entertainment</t>
        </is>
      </c>
      <c r="E224" s="316" t="inlineStr">
        <is>
          <t>NBC News</t>
        </is>
      </c>
      <c r="F224" s="317" t="n">
        <v>43542</v>
      </c>
      <c r="G224" s="317" t="n">
        <v>43555</v>
      </c>
      <c r="H224" s="316" t="n">
        <v>131145</v>
      </c>
      <c r="I224" s="316" t="n">
        <v>1</v>
      </c>
      <c r="J224" s="316" t="n">
        <v>0.71</v>
      </c>
      <c r="K224" s="316">
        <f>ROUND(I224*(J224/1000),2)</f>
        <v/>
      </c>
    </row>
    <row r="225">
      <c r="B225" s="315" t="n">
        <v>198</v>
      </c>
      <c r="C225" s="316" t="n">
        <v>30006555</v>
      </c>
      <c r="D225" s="316" t="inlineStr">
        <is>
          <t>5063543_Pfizer Pharma - Eucrisa - NAV 1Q19 Upfront - Digital Entertainment</t>
        </is>
      </c>
      <c r="E225" s="316" t="inlineStr">
        <is>
          <t>Bravo</t>
        </is>
      </c>
      <c r="F225" s="317" t="n">
        <v>43542</v>
      </c>
      <c r="G225" s="317" t="n">
        <v>43555</v>
      </c>
      <c r="H225" s="316" t="n">
        <v>1211295</v>
      </c>
      <c r="I225" s="316" t="n">
        <v>4</v>
      </c>
      <c r="J225" s="316" t="n">
        <v>0.71</v>
      </c>
      <c r="K225" s="316">
        <f>ROUND(I225*(J225/1000),2)</f>
        <v/>
      </c>
    </row>
    <row r="226">
      <c r="B226" s="315" t="n">
        <v>199</v>
      </c>
      <c r="C226" s="316" t="n">
        <v>30006555</v>
      </c>
      <c r="D226" s="316" t="inlineStr">
        <is>
          <t>5063543_Pfizer Pharma - Eucrisa - NAV 1Q19 Upfront - Digital Entertainment</t>
        </is>
      </c>
      <c r="E226" s="316" t="inlineStr">
        <is>
          <t>E!</t>
        </is>
      </c>
      <c r="F226" s="317" t="n">
        <v>43542</v>
      </c>
      <c r="G226" s="317" t="n">
        <v>43555</v>
      </c>
      <c r="H226" s="316" t="n">
        <v>255441</v>
      </c>
      <c r="I226" s="316" t="n">
        <v>1</v>
      </c>
      <c r="J226" s="316" t="n">
        <v>0.71</v>
      </c>
      <c r="K226" s="316">
        <f>ROUND(I226*(J226/1000),2)</f>
        <v/>
      </c>
    </row>
    <row r="227">
      <c r="B227" s="315" t="n">
        <v>200</v>
      </c>
      <c r="C227" s="316" t="n">
        <v>30006555</v>
      </c>
      <c r="D227" s="316" t="inlineStr">
        <is>
          <t>5063543_Pfizer Pharma - Eucrisa - NAV 1Q19 Upfront - Digital Entertainment</t>
        </is>
      </c>
      <c r="E227" s="316" t="inlineStr">
        <is>
          <t>Oxygen</t>
        </is>
      </c>
      <c r="F227" s="317" t="n">
        <v>43542</v>
      </c>
      <c r="G227" s="317" t="n">
        <v>43555</v>
      </c>
      <c r="H227" s="316" t="n">
        <v>185013</v>
      </c>
      <c r="I227" s="316" t="n">
        <v>1</v>
      </c>
      <c r="J227" s="316" t="n">
        <v>0.71</v>
      </c>
      <c r="K227" s="316">
        <f>ROUND(I227*(J227/1000),2)</f>
        <v/>
      </c>
    </row>
    <row r="228">
      <c r="B228" s="315" t="n">
        <v>201</v>
      </c>
      <c r="C228" s="316" t="n">
        <v>30006555</v>
      </c>
      <c r="D228" s="316" t="inlineStr">
        <is>
          <t>5063543_Pfizer Pharma - Eucrisa - NAV 1Q19 Upfront - Digital Entertainment</t>
        </is>
      </c>
      <c r="E228" s="316" t="inlineStr">
        <is>
          <t>Syfy</t>
        </is>
      </c>
      <c r="F228" s="317" t="n">
        <v>43542</v>
      </c>
      <c r="G228" s="317" t="n">
        <v>43555</v>
      </c>
      <c r="H228" s="316" t="n">
        <v>648257</v>
      </c>
      <c r="I228" s="316" t="n">
        <v>1</v>
      </c>
      <c r="J228" s="316" t="n">
        <v>0.71</v>
      </c>
      <c r="K228" s="316">
        <f>ROUND(I228*(J228/1000),2)</f>
        <v/>
      </c>
    </row>
    <row r="229">
      <c r="B229" s="315" t="n">
        <v>202</v>
      </c>
      <c r="C229" s="316" t="n">
        <v>30006555</v>
      </c>
      <c r="D229" s="316" t="inlineStr">
        <is>
          <t>5063543_Pfizer Pharma - Eucrisa - NAV 1Q19 Upfront - Digital Entertainment</t>
        </is>
      </c>
      <c r="E229" s="316" t="inlineStr">
        <is>
          <t>USA</t>
        </is>
      </c>
      <c r="F229" s="317" t="n">
        <v>43542</v>
      </c>
      <c r="G229" s="317" t="n">
        <v>43555</v>
      </c>
      <c r="H229" s="316" t="n">
        <v>537564</v>
      </c>
      <c r="I229" s="316" t="n">
        <v>4</v>
      </c>
      <c r="J229" s="316" t="n">
        <v>0.71</v>
      </c>
      <c r="K229" s="316">
        <f>ROUND(I229*(J229/1000),2)</f>
        <v/>
      </c>
    </row>
    <row r="230">
      <c r="B230" s="315" t="n">
        <v>203</v>
      </c>
      <c r="C230" s="316" t="n">
        <v>30006571</v>
      </c>
      <c r="D230" s="316" t="inlineStr">
        <is>
          <t>5063246_CY19_Hersheys Equity/Anthem_Q119_NAV P2+ - Digital Entertainment</t>
        </is>
      </c>
      <c r="E230" s="316" t="inlineStr">
        <is>
          <t>Bravo</t>
        </is>
      </c>
      <c r="F230" s="317" t="n">
        <v>43525</v>
      </c>
      <c r="G230" s="317" t="n">
        <v>43562</v>
      </c>
      <c r="H230" s="316" t="n">
        <v>538686</v>
      </c>
      <c r="I230" s="316" t="n">
        <v>26621</v>
      </c>
      <c r="J230" s="316" t="n">
        <v>0.71</v>
      </c>
      <c r="K230" s="316">
        <f>ROUND(I230*(J230/1000),2)</f>
        <v/>
      </c>
    </row>
    <row r="231">
      <c r="B231" s="315" t="n">
        <v>204</v>
      </c>
      <c r="C231" s="316" t="n">
        <v>30006571</v>
      </c>
      <c r="D231" s="316" t="inlineStr">
        <is>
          <t>5063246_CY19_Hersheys Equity/Anthem_Q119_NAV P2+ - Digital Entertainment</t>
        </is>
      </c>
      <c r="E231" s="316" t="inlineStr">
        <is>
          <t>CNBC</t>
        </is>
      </c>
      <c r="F231" s="317" t="n">
        <v>43556</v>
      </c>
      <c r="G231" s="317" t="n">
        <v>43562</v>
      </c>
      <c r="H231" s="316" t="n">
        <v>37334</v>
      </c>
      <c r="I231" s="316" t="n">
        <v>1412</v>
      </c>
      <c r="J231" s="316" t="n">
        <v>0.71</v>
      </c>
      <c r="K231" s="316">
        <f>ROUND(I231*(J231/1000),2)</f>
        <v/>
      </c>
    </row>
    <row r="232">
      <c r="B232" s="315" t="n">
        <v>205</v>
      </c>
      <c r="C232" s="316" t="n">
        <v>30006571</v>
      </c>
      <c r="D232" s="316" t="inlineStr">
        <is>
          <t>5063246_CY19_Hersheys Equity/Anthem_Q119_NAV P2+ - Digital Entertainment</t>
        </is>
      </c>
      <c r="E232" s="316" t="inlineStr">
        <is>
          <t>E!</t>
        </is>
      </c>
      <c r="F232" s="317" t="n">
        <v>43556</v>
      </c>
      <c r="G232" s="317" t="n">
        <v>43562</v>
      </c>
      <c r="H232" s="316" t="n">
        <v>111956</v>
      </c>
      <c r="I232" s="316" t="n">
        <v>9269</v>
      </c>
      <c r="J232" s="316" t="n">
        <v>0.71</v>
      </c>
      <c r="K232" s="316">
        <f>ROUND(I232*(J232/1000),2)</f>
        <v/>
      </c>
    </row>
    <row r="233">
      <c r="B233" s="315" t="n">
        <v>206</v>
      </c>
      <c r="C233" s="316" t="n">
        <v>30006571</v>
      </c>
      <c r="D233" s="316" t="inlineStr">
        <is>
          <t>5063246_CY19_Hersheys Equity/Anthem_Q119_NAV P2+ - Digital Entertainment</t>
        </is>
      </c>
      <c r="E233" s="316" t="inlineStr">
        <is>
          <t>NBC Broadcast</t>
        </is>
      </c>
      <c r="F233" s="317" t="n">
        <v>43525</v>
      </c>
      <c r="G233" s="317" t="n">
        <v>43562</v>
      </c>
      <c r="H233" s="316" t="n">
        <v>654910</v>
      </c>
      <c r="I233" s="316" t="n">
        <v>56793</v>
      </c>
      <c r="J233" s="316" t="n">
        <v>0.71</v>
      </c>
      <c r="K233" s="316">
        <f>ROUND(I233*(J233/1000),2)</f>
        <v/>
      </c>
    </row>
    <row r="234">
      <c r="B234" s="315" t="n">
        <v>207</v>
      </c>
      <c r="C234" s="316" t="n">
        <v>30006571</v>
      </c>
      <c r="D234" s="316" t="inlineStr">
        <is>
          <t>5063246_CY19_Hersheys Equity/Anthem_Q119_NAV P2+ - Digital Entertainment</t>
        </is>
      </c>
      <c r="E234" s="316" t="inlineStr">
        <is>
          <t>Oxygen</t>
        </is>
      </c>
      <c r="F234" s="317" t="n">
        <v>43556</v>
      </c>
      <c r="G234" s="317" t="n">
        <v>43562</v>
      </c>
      <c r="H234" s="316" t="n">
        <v>105219</v>
      </c>
      <c r="I234" s="316" t="n">
        <v>4345</v>
      </c>
      <c r="J234" s="316" t="n">
        <v>0.71</v>
      </c>
      <c r="K234" s="316">
        <f>ROUND(I234*(J234/1000),2)</f>
        <v/>
      </c>
    </row>
    <row r="235">
      <c r="B235" s="315" t="n">
        <v>208</v>
      </c>
      <c r="C235" s="316" t="n">
        <v>30006571</v>
      </c>
      <c r="D235" s="316" t="inlineStr">
        <is>
          <t>5063246_CY19_Hersheys Equity/Anthem_Q119_NAV P2+ - Digital Entertainment</t>
        </is>
      </c>
      <c r="E235" s="316" t="inlineStr">
        <is>
          <t>Syfy</t>
        </is>
      </c>
      <c r="F235" s="317" t="n">
        <v>43556</v>
      </c>
      <c r="G235" s="317" t="n">
        <v>43562</v>
      </c>
      <c r="H235" s="316" t="n">
        <v>362714</v>
      </c>
      <c r="I235" s="316" t="n">
        <v>15191</v>
      </c>
      <c r="J235" s="316" t="n">
        <v>0.71</v>
      </c>
      <c r="K235" s="316">
        <f>ROUND(I235*(J235/1000),2)</f>
        <v/>
      </c>
    </row>
    <row r="236">
      <c r="B236" s="315" t="n">
        <v>209</v>
      </c>
      <c r="C236" s="316" t="n">
        <v>30006571</v>
      </c>
      <c r="D236" s="316" t="inlineStr">
        <is>
          <t>5063246_CY19_Hersheys Equity/Anthem_Q119_NAV P2+ - Digital Entertainment</t>
        </is>
      </c>
      <c r="E236" s="316" t="inlineStr">
        <is>
          <t>USA</t>
        </is>
      </c>
      <c r="F236" s="317" t="n">
        <v>43556</v>
      </c>
      <c r="G236" s="317" t="n">
        <v>43562</v>
      </c>
      <c r="H236" s="316" t="n">
        <v>283305</v>
      </c>
      <c r="I236" s="316" t="n">
        <v>12792</v>
      </c>
      <c r="J236" s="316" t="n">
        <v>0.71</v>
      </c>
      <c r="K236" s="316">
        <f>ROUND(I236*(J236/1000),2)</f>
        <v/>
      </c>
    </row>
    <row r="237">
      <c r="B237" s="315" t="n">
        <v>210</v>
      </c>
      <c r="C237" s="316" t="n">
        <v>30006624</v>
      </c>
      <c r="D237" s="316" t="inlineStr">
        <is>
          <t>5058653_1819_Nationwide_Q119_NBC Prime Parity - Digital Entertainment</t>
        </is>
      </c>
      <c r="E237" s="316" t="inlineStr">
        <is>
          <t>NBC Broadcast</t>
        </is>
      </c>
      <c r="F237" s="317" t="n">
        <v>43549</v>
      </c>
      <c r="G237" s="317" t="n">
        <v>43583</v>
      </c>
      <c r="H237" s="316" t="n">
        <v>4771870</v>
      </c>
      <c r="I237" s="316" t="n">
        <v>1864673</v>
      </c>
      <c r="J237" s="316" t="n">
        <v>0.71</v>
      </c>
      <c r="K237" s="316">
        <f>ROUND(I237*(J237/1000),2)</f>
        <v/>
      </c>
    </row>
    <row r="238">
      <c r="B238" s="315" t="n">
        <v>211</v>
      </c>
      <c r="C238" s="316" t="n">
        <v>30006624</v>
      </c>
      <c r="D238" s="316" t="inlineStr">
        <is>
          <t>5058653_1819_Nationwide_Q119_NBC Prime Parity - Digital Entertainment</t>
        </is>
      </c>
      <c r="E238" s="316" t="inlineStr">
        <is>
          <t>NBC News</t>
        </is>
      </c>
      <c r="F238" s="317" t="n">
        <v>43549</v>
      </c>
      <c r="G238" s="317" t="n">
        <v>43583</v>
      </c>
      <c r="H238" s="316" t="n">
        <v>226546</v>
      </c>
      <c r="I238" s="316" t="n">
        <v>115417</v>
      </c>
      <c r="J238" s="316" t="n">
        <v>0.71</v>
      </c>
      <c r="K238" s="316">
        <f>ROUND(I238*(J238/1000),2)</f>
        <v/>
      </c>
    </row>
    <row r="239">
      <c r="B239" s="315" t="n">
        <v>212</v>
      </c>
      <c r="C239" s="316" t="n">
        <v>30006719</v>
      </c>
      <c r="D239" s="316" t="inlineStr">
        <is>
          <t>5058655_1819_Nationwide_Q1-Q419_NBCU NAV - Digital Entertainment</t>
        </is>
      </c>
      <c r="E239" s="316" t="inlineStr">
        <is>
          <t>Bravo</t>
        </is>
      </c>
      <c r="F239" s="317" t="n">
        <v>43549</v>
      </c>
      <c r="G239" s="317" t="n">
        <v>43583</v>
      </c>
      <c r="H239" s="316" t="n">
        <v>1921021</v>
      </c>
      <c r="I239" s="316" t="n">
        <v>288072</v>
      </c>
      <c r="J239" s="316" t="n">
        <v>0.71</v>
      </c>
      <c r="K239" s="316">
        <f>ROUND(I239*(J239/1000),2)</f>
        <v/>
      </c>
    </row>
    <row r="240">
      <c r="B240" s="315" t="n">
        <v>213</v>
      </c>
      <c r="C240" s="316" t="n">
        <v>30006719</v>
      </c>
      <c r="D240" s="316" t="inlineStr">
        <is>
          <t>5058655_1819_Nationwide_Q1-Q419_NBCU NAV - Digital Entertainment</t>
        </is>
      </c>
      <c r="E240" s="316" t="inlineStr">
        <is>
          <t>CNBC</t>
        </is>
      </c>
      <c r="F240" s="317" t="n">
        <v>43577</v>
      </c>
      <c r="G240" s="317" t="n">
        <v>43583</v>
      </c>
      <c r="H240" s="316" t="n">
        <v>145601</v>
      </c>
      <c r="I240" s="316" t="n">
        <v>25837</v>
      </c>
      <c r="J240" s="316" t="n">
        <v>0.71</v>
      </c>
      <c r="K240" s="316">
        <f>ROUND(I240*(J240/1000),2)</f>
        <v/>
      </c>
    </row>
    <row r="241">
      <c r="B241" s="315" t="n">
        <v>214</v>
      </c>
      <c r="C241" s="316" t="n">
        <v>30006719</v>
      </c>
      <c r="D241" s="316" t="inlineStr">
        <is>
          <t>5058655_1819_Nationwide_Q1-Q419_NBCU NAV - Digital Entertainment</t>
        </is>
      </c>
      <c r="E241" s="316" t="inlineStr">
        <is>
          <t>E!</t>
        </is>
      </c>
      <c r="F241" s="317" t="n">
        <v>43549</v>
      </c>
      <c r="G241" s="317" t="n">
        <v>43583</v>
      </c>
      <c r="H241" s="316" t="n">
        <v>481977</v>
      </c>
      <c r="I241" s="316" t="n">
        <v>123266</v>
      </c>
      <c r="J241" s="316" t="n">
        <v>0.71</v>
      </c>
      <c r="K241" s="316">
        <f>ROUND(I241*(J241/1000),2)</f>
        <v/>
      </c>
    </row>
    <row r="242">
      <c r="B242" s="315" t="n">
        <v>215</v>
      </c>
      <c r="C242" s="316" t="n">
        <v>30006719</v>
      </c>
      <c r="D242" s="316" t="inlineStr">
        <is>
          <t>5058655_1819_Nationwide_Q1-Q419_NBCU NAV - Digital Entertainment</t>
        </is>
      </c>
      <c r="E242" s="316" t="inlineStr">
        <is>
          <t>MSNBC</t>
        </is>
      </c>
      <c r="F242" s="317" t="n">
        <v>43577</v>
      </c>
      <c r="G242" s="317" t="n">
        <v>43583</v>
      </c>
      <c r="H242" s="316" t="n">
        <v>3625</v>
      </c>
      <c r="I242" s="316" t="n">
        <v>920</v>
      </c>
      <c r="J242" s="316" t="n">
        <v>0.71</v>
      </c>
      <c r="K242" s="316">
        <f>ROUND(I242*(J242/1000),2)</f>
        <v/>
      </c>
    </row>
    <row r="243">
      <c r="B243" s="315" t="n">
        <v>216</v>
      </c>
      <c r="C243" s="316" t="n">
        <v>30006719</v>
      </c>
      <c r="D243" s="316" t="inlineStr">
        <is>
          <t>5058655_1819_Nationwide_Q1-Q419_NBCU NAV - Digital Entertainment</t>
        </is>
      </c>
      <c r="E243" s="316" t="inlineStr">
        <is>
          <t>NBC Broadcast</t>
        </is>
      </c>
      <c r="F243" s="317" t="n">
        <v>43549</v>
      </c>
      <c r="G243" s="317" t="n">
        <v>43583</v>
      </c>
      <c r="H243" s="316" t="n">
        <v>508106</v>
      </c>
      <c r="I243" s="316" t="n">
        <v>141393</v>
      </c>
      <c r="J243" s="316" t="n">
        <v>0.71</v>
      </c>
      <c r="K243" s="316">
        <f>ROUND(I243*(J243/1000),2)</f>
        <v/>
      </c>
    </row>
    <row r="244">
      <c r="B244" s="315" t="n">
        <v>217</v>
      </c>
      <c r="C244" s="316" t="n">
        <v>30006719</v>
      </c>
      <c r="D244" s="316" t="inlineStr">
        <is>
          <t>5058655_1819_Nationwide_Q1-Q419_NBCU NAV - Digital Entertainment</t>
        </is>
      </c>
      <c r="E244" s="316" t="inlineStr">
        <is>
          <t>NBC News</t>
        </is>
      </c>
      <c r="F244" s="317" t="n">
        <v>43577</v>
      </c>
      <c r="G244" s="317" t="n">
        <v>43583</v>
      </c>
      <c r="H244" s="316" t="n">
        <v>174287</v>
      </c>
      <c r="I244" s="316" t="n">
        <v>68855</v>
      </c>
      <c r="J244" s="316" t="n">
        <v>0.71</v>
      </c>
      <c r="K244" s="316">
        <f>ROUND(I244*(J244/1000),2)</f>
        <v/>
      </c>
    </row>
    <row r="245">
      <c r="B245" s="315" t="n">
        <v>218</v>
      </c>
      <c r="C245" s="316" t="n">
        <v>30006719</v>
      </c>
      <c r="D245" s="316" t="inlineStr">
        <is>
          <t>5058655_1819_Nationwide_Q1-Q419_NBCU NAV - Digital Entertainment</t>
        </is>
      </c>
      <c r="E245" s="316" t="inlineStr">
        <is>
          <t>Oxygen</t>
        </is>
      </c>
      <c r="F245" s="317" t="n">
        <v>43549</v>
      </c>
      <c r="G245" s="317" t="n">
        <v>43583</v>
      </c>
      <c r="H245" s="316" t="n">
        <v>471902</v>
      </c>
      <c r="I245" s="316" t="n">
        <v>104166</v>
      </c>
      <c r="J245" s="316" t="n">
        <v>0.71</v>
      </c>
      <c r="K245" s="316">
        <f>ROUND(I245*(J245/1000),2)</f>
        <v/>
      </c>
    </row>
    <row r="246">
      <c r="B246" s="315" t="n">
        <v>219</v>
      </c>
      <c r="C246" s="316" t="n">
        <v>30006719</v>
      </c>
      <c r="D246" s="316" t="inlineStr">
        <is>
          <t>5058655_1819_Nationwide_Q1-Q419_NBCU NAV - Digital Entertainment</t>
        </is>
      </c>
      <c r="E246" s="316" t="inlineStr">
        <is>
          <t>Syfy</t>
        </is>
      </c>
      <c r="F246" s="317" t="n">
        <v>43549</v>
      </c>
      <c r="G246" s="317" t="n">
        <v>43583</v>
      </c>
      <c r="H246" s="316" t="n">
        <v>1735975</v>
      </c>
      <c r="I246" s="316" t="n">
        <v>537242</v>
      </c>
      <c r="J246" s="316" t="n">
        <v>0.71</v>
      </c>
      <c r="K246" s="316">
        <f>ROUND(I246*(J246/1000),2)</f>
        <v/>
      </c>
    </row>
    <row r="247">
      <c r="B247" s="315" t="n">
        <v>220</v>
      </c>
      <c r="C247" s="316" t="n">
        <v>30006719</v>
      </c>
      <c r="D247" s="316" t="inlineStr">
        <is>
          <t>5058655_1819_Nationwide_Q1-Q419_NBCU NAV - Digital Entertainment</t>
        </is>
      </c>
      <c r="E247" s="316" t="inlineStr">
        <is>
          <t>Telemundo</t>
        </is>
      </c>
      <c r="F247" s="317" t="n">
        <v>43577</v>
      </c>
      <c r="G247" s="317" t="n">
        <v>43583</v>
      </c>
      <c r="H247" s="316" t="n">
        <v>80820</v>
      </c>
      <c r="I247" s="316" t="n">
        <v>10899</v>
      </c>
      <c r="J247" s="316" t="n">
        <v>0.71</v>
      </c>
      <c r="K247" s="316">
        <f>ROUND(I247*(J247/1000),2)</f>
        <v/>
      </c>
    </row>
    <row r="248">
      <c r="B248" s="315" t="n">
        <v>221</v>
      </c>
      <c r="C248" s="316" t="n">
        <v>30006719</v>
      </c>
      <c r="D248" s="316" t="inlineStr">
        <is>
          <t>5058655_1819_Nationwide_Q1-Q419_NBCU NAV - Digital Entertainment</t>
        </is>
      </c>
      <c r="E248" s="316" t="inlineStr">
        <is>
          <t>USA</t>
        </is>
      </c>
      <c r="F248" s="317" t="n">
        <v>43549</v>
      </c>
      <c r="G248" s="317" t="n">
        <v>43583</v>
      </c>
      <c r="H248" s="316" t="n">
        <v>1101943</v>
      </c>
      <c r="I248" s="316" t="n">
        <v>209723</v>
      </c>
      <c r="J248" s="316" t="n">
        <v>0.71</v>
      </c>
      <c r="K248" s="316">
        <f>ROUND(I248*(J248/1000),2)</f>
        <v/>
      </c>
    </row>
    <row r="249">
      <c r="B249" s="315" t="n">
        <v>222</v>
      </c>
      <c r="C249" s="316" t="n">
        <v>30018811</v>
      </c>
      <c r="D249" s="316" t="inlineStr">
        <is>
          <t>5054057_Hyundai_1Q-3Q19 UF_Prime_A1849 - Digital Entertainment</t>
        </is>
      </c>
      <c r="E249" s="316" t="inlineStr">
        <is>
          <t>NBC Broadcast</t>
        </is>
      </c>
      <c r="F249" s="317" t="n">
        <v>43514</v>
      </c>
      <c r="G249" s="317" t="n">
        <v>43604</v>
      </c>
      <c r="H249" s="316" t="n">
        <v>6005632</v>
      </c>
      <c r="I249" s="316" t="n">
        <v>835779</v>
      </c>
      <c r="J249" s="316" t="n">
        <v>0.71</v>
      </c>
      <c r="K249" s="316">
        <f>ROUND(I249*(J249/1000),2)</f>
        <v/>
      </c>
    </row>
    <row r="250">
      <c r="B250" s="315" t="n">
        <v>223</v>
      </c>
      <c r="C250" s="316" t="n">
        <v>30018811</v>
      </c>
      <c r="D250" s="316" t="inlineStr">
        <is>
          <t>5054057_Hyundai_1Q-3Q19 UF_Prime_A1849 - Digital Entertainment</t>
        </is>
      </c>
      <c r="E250" s="316" t="inlineStr">
        <is>
          <t>NBC News</t>
        </is>
      </c>
      <c r="F250" s="317" t="n">
        <v>43556</v>
      </c>
      <c r="G250" s="317" t="n">
        <v>43604</v>
      </c>
      <c r="H250" s="316" t="n">
        <v>244958</v>
      </c>
      <c r="I250" s="316" t="n">
        <v>50098</v>
      </c>
      <c r="J250" s="316" t="n">
        <v>0.71</v>
      </c>
      <c r="K250" s="316">
        <f>ROUND(I250*(J250/1000),2)</f>
        <v/>
      </c>
    </row>
    <row r="251">
      <c r="B251" s="315" t="n">
        <v>224</v>
      </c>
      <c r="C251" s="316" t="n">
        <v>30028372</v>
      </c>
      <c r="D251" s="316" t="inlineStr">
        <is>
          <t>5064174_Ancestry_1Q1819 UF_Prime_A45+ - Digital Entertainment</t>
        </is>
      </c>
      <c r="E251" s="316" t="inlineStr">
        <is>
          <t>NBC Broadcast</t>
        </is>
      </c>
      <c r="F251" s="317" t="n">
        <v>43467</v>
      </c>
      <c r="G251" s="317" t="n">
        <v>43555</v>
      </c>
      <c r="H251" s="316" t="n">
        <v>14371954</v>
      </c>
      <c r="I251" s="316" t="n">
        <v>30</v>
      </c>
      <c r="J251" s="316" t="n">
        <v>0.71</v>
      </c>
      <c r="K251" s="316">
        <f>ROUND(I251*(J251/1000),2)</f>
        <v/>
      </c>
    </row>
    <row r="252">
      <c r="B252" s="315" t="n">
        <v>225</v>
      </c>
      <c r="C252" s="316" t="n">
        <v>30031314</v>
      </c>
      <c r="D252" s="316" t="inlineStr">
        <is>
          <t>5057147_Bayer Womens Health OLV UF 18/19 - Digital Lifestyle</t>
        </is>
      </c>
      <c r="E252" s="316" t="inlineStr">
        <is>
          <t>Bravo</t>
        </is>
      </c>
      <c r="F252" s="317" t="n">
        <v>43556</v>
      </c>
      <c r="G252" s="317" t="n">
        <v>43576</v>
      </c>
      <c r="H252" s="316" t="n">
        <v>897955</v>
      </c>
      <c r="I252" s="316" t="n">
        <v>293208</v>
      </c>
      <c r="J252" s="316" t="n">
        <v>0.71</v>
      </c>
      <c r="K252" s="316">
        <f>ROUND(I252*(J252/1000),2)</f>
        <v/>
      </c>
    </row>
    <row r="253">
      <c r="B253" s="315" t="n">
        <v>226</v>
      </c>
      <c r="C253" s="316" t="n">
        <v>30031314</v>
      </c>
      <c r="D253" s="316" t="inlineStr">
        <is>
          <t>5057147_Bayer Womens Health OLV UF 18/19 - Digital Lifestyle</t>
        </is>
      </c>
      <c r="E253" s="316" t="inlineStr">
        <is>
          <t>E!</t>
        </is>
      </c>
      <c r="F253" s="317" t="n">
        <v>43556</v>
      </c>
      <c r="G253" s="317" t="n">
        <v>43576</v>
      </c>
      <c r="H253" s="316" t="n">
        <v>278123</v>
      </c>
      <c r="I253" s="316" t="n">
        <v>109684</v>
      </c>
      <c r="J253" s="316" t="n">
        <v>0.71</v>
      </c>
      <c r="K253" s="316">
        <f>ROUND(I253*(J253/1000),2)</f>
        <v/>
      </c>
    </row>
    <row r="254">
      <c r="B254" s="315" t="n">
        <v>227</v>
      </c>
      <c r="C254" s="316" t="n">
        <v>30031314</v>
      </c>
      <c r="D254" s="316" t="inlineStr">
        <is>
          <t>5057147_Bayer Womens Health OLV UF 18/19 - Digital Lifestyle</t>
        </is>
      </c>
      <c r="E254" s="316" t="inlineStr">
        <is>
          <t>Oxygen</t>
        </is>
      </c>
      <c r="F254" s="317" t="n">
        <v>43556</v>
      </c>
      <c r="G254" s="317" t="n">
        <v>43576</v>
      </c>
      <c r="H254" s="316" t="n">
        <v>194834</v>
      </c>
      <c r="I254" s="316" t="n">
        <v>51093</v>
      </c>
      <c r="J254" s="316" t="n">
        <v>0.71</v>
      </c>
      <c r="K254" s="316">
        <f>ROUND(I254*(J254/1000),2)</f>
        <v/>
      </c>
    </row>
    <row r="255">
      <c r="B255" s="315" t="n">
        <v>228</v>
      </c>
      <c r="C255" s="316" t="n">
        <v>30050119</v>
      </c>
      <c r="D255" s="316" t="inlineStr">
        <is>
          <t>5055335_GEICO_Prime VOD_A2549_Q1-419_UF - Digital Entertainment</t>
        </is>
      </c>
      <c r="E255" s="316" t="inlineStr">
        <is>
          <t>NBC Broadcast</t>
        </is>
      </c>
      <c r="F255" s="317" t="n">
        <v>43556</v>
      </c>
      <c r="G255" s="317" t="n">
        <v>43646</v>
      </c>
      <c r="H255" s="316" t="n">
        <v>6066135</v>
      </c>
      <c r="I255" s="316" t="n">
        <v>1684005</v>
      </c>
      <c r="J255" s="316" t="n">
        <v>0.71</v>
      </c>
      <c r="K255" s="316">
        <f>ROUND(I255*(J255/1000),2)</f>
        <v/>
      </c>
    </row>
    <row r="256">
      <c r="B256" s="315" t="n">
        <v>229</v>
      </c>
      <c r="C256" s="316" t="n">
        <v>30050119</v>
      </c>
      <c r="D256" s="316" t="inlineStr">
        <is>
          <t>5055335_GEICO_Prime VOD_A2549_Q1-419_UF - Digital Entertainment</t>
        </is>
      </c>
      <c r="E256" s="316" t="inlineStr">
        <is>
          <t>NBC News</t>
        </is>
      </c>
      <c r="F256" s="317" t="n">
        <v>43556</v>
      </c>
      <c r="G256" s="317" t="n">
        <v>43646</v>
      </c>
      <c r="H256" s="316" t="n">
        <v>303068</v>
      </c>
      <c r="I256" s="316" t="n">
        <v>102874</v>
      </c>
      <c r="J256" s="316" t="n">
        <v>0.71</v>
      </c>
      <c r="K256" s="316">
        <f>ROUND(I256*(J256/1000),2)</f>
        <v/>
      </c>
    </row>
    <row r="257">
      <c r="B257" s="315" t="n">
        <v>230</v>
      </c>
      <c r="C257" s="316" t="n">
        <v>30050134</v>
      </c>
      <c r="D257" s="316" t="inlineStr">
        <is>
          <t>5064351_Carmax 1Q19 VOD Upfront - Digital Entertainment</t>
        </is>
      </c>
      <c r="E257" s="316" t="inlineStr">
        <is>
          <t>NBC Broadcast</t>
        </is>
      </c>
      <c r="F257" s="317" t="n">
        <v>43549</v>
      </c>
      <c r="G257" s="317" t="n">
        <v>43555</v>
      </c>
      <c r="H257" s="316" t="n">
        <v>1784506</v>
      </c>
      <c r="I257" s="316" t="n">
        <v>7</v>
      </c>
      <c r="J257" s="316" t="n">
        <v>0.71</v>
      </c>
      <c r="K257" s="316">
        <f>ROUND(I257*(J257/1000),2)</f>
        <v/>
      </c>
    </row>
    <row r="258">
      <c r="B258" s="315" t="n">
        <v>231</v>
      </c>
      <c r="C258" s="316" t="n">
        <v>30050134</v>
      </c>
      <c r="D258" s="316" t="inlineStr">
        <is>
          <t>5064351_Carmax 1Q19 VOD Upfront - Digital Entertainment</t>
        </is>
      </c>
      <c r="E258" s="316" t="inlineStr">
        <is>
          <t>NBC News</t>
        </is>
      </c>
      <c r="F258" s="317" t="n">
        <v>43549</v>
      </c>
      <c r="G258" s="317" t="n">
        <v>43555</v>
      </c>
      <c r="H258" s="316" t="n">
        <v>100686</v>
      </c>
      <c r="I258" s="316" t="n">
        <v>1</v>
      </c>
      <c r="J258" s="316" t="n">
        <v>0.71</v>
      </c>
      <c r="K258" s="316">
        <f>ROUND(I258*(J258/1000),2)</f>
        <v/>
      </c>
    </row>
    <row r="259">
      <c r="B259" s="315" t="n">
        <v>232</v>
      </c>
      <c r="C259" s="316" t="n">
        <v>30068102</v>
      </c>
      <c r="D259" s="316" t="inlineStr">
        <is>
          <t>5063567_Subaru _PCA_Lifestyle Video_Q119 - Digital Lifestyle</t>
        </is>
      </c>
      <c r="E259" s="316" t="inlineStr">
        <is>
          <t>Bravo</t>
        </is>
      </c>
      <c r="F259" s="317" t="n">
        <v>43511</v>
      </c>
      <c r="G259" s="317" t="n">
        <v>43555</v>
      </c>
      <c r="H259" s="316" t="n">
        <v>641863</v>
      </c>
      <c r="I259" s="316" t="n">
        <v>2</v>
      </c>
      <c r="J259" s="316" t="n">
        <v>0.71</v>
      </c>
      <c r="K259" s="316">
        <f>ROUND(I259*(J259/1000),2)</f>
        <v/>
      </c>
    </row>
    <row r="260">
      <c r="B260" s="315" t="n">
        <v>233</v>
      </c>
      <c r="C260" s="316" t="n">
        <v>30102998</v>
      </c>
      <c r="D260" s="316" t="inlineStr">
        <is>
          <t>5064844_Wendys Q119 Prime/NAV UF OLV - Digital Entertainment</t>
        </is>
      </c>
      <c r="E260" s="316" t="inlineStr">
        <is>
          <t>Bravo</t>
        </is>
      </c>
      <c r="F260" s="317" t="n">
        <v>43542</v>
      </c>
      <c r="G260" s="317" t="n">
        <v>43555</v>
      </c>
      <c r="H260" s="316" t="n">
        <v>342130</v>
      </c>
      <c r="I260" s="316" t="n">
        <v>2</v>
      </c>
      <c r="J260" s="316" t="n">
        <v>0.71</v>
      </c>
      <c r="K260" s="316">
        <f>ROUND(I260*(J260/1000),2)</f>
        <v/>
      </c>
    </row>
    <row r="261">
      <c r="B261" s="315" t="n">
        <v>234</v>
      </c>
      <c r="C261" s="316" t="n">
        <v>30102998</v>
      </c>
      <c r="D261" s="316" t="inlineStr">
        <is>
          <t>5064844_Wendys Q119 Prime/NAV UF OLV - Digital Entertainment</t>
        </is>
      </c>
      <c r="E261" s="316" t="inlineStr">
        <is>
          <t>E!</t>
        </is>
      </c>
      <c r="F261" s="317" t="n">
        <v>43542</v>
      </c>
      <c r="G261" s="317" t="n">
        <v>43555</v>
      </c>
      <c r="H261" s="316" t="n">
        <v>72208</v>
      </c>
      <c r="I261" s="316" t="n">
        <v>1</v>
      </c>
      <c r="J261" s="316" t="n">
        <v>0.71</v>
      </c>
      <c r="K261" s="316">
        <f>ROUND(I261*(J261/1000),2)</f>
        <v/>
      </c>
    </row>
    <row r="262">
      <c r="B262" s="315" t="n">
        <v>235</v>
      </c>
      <c r="C262" s="316" t="n">
        <v>30102998</v>
      </c>
      <c r="D262" s="316" t="inlineStr">
        <is>
          <t>5064844_Wendys Q119 Prime/NAV UF OLV - Digital Entertainment</t>
        </is>
      </c>
      <c r="E262" s="316" t="inlineStr">
        <is>
          <t>Syfy</t>
        </is>
      </c>
      <c r="F262" s="317" t="n">
        <v>43542</v>
      </c>
      <c r="G262" s="317" t="n">
        <v>43555</v>
      </c>
      <c r="H262" s="316" t="n">
        <v>241190</v>
      </c>
      <c r="I262" s="316" t="n">
        <v>5</v>
      </c>
      <c r="J262" s="316" t="n">
        <v>0.71</v>
      </c>
      <c r="K262" s="316">
        <f>ROUND(I262*(J262/1000),2)</f>
        <v/>
      </c>
    </row>
    <row r="263">
      <c r="B263" s="315" t="n">
        <v>236</v>
      </c>
      <c r="C263" s="316" t="n">
        <v>30114243</v>
      </c>
      <c r="D263" s="316" t="inlineStr">
        <is>
          <t>5065401_Unilever Dove Bar 1819 UF NAV Q119  - Digital Entertainment</t>
        </is>
      </c>
      <c r="E263" s="316" t="inlineStr">
        <is>
          <t>NBC Broadcast</t>
        </is>
      </c>
      <c r="F263" s="317" t="n">
        <v>43465</v>
      </c>
      <c r="G263" s="317" t="n">
        <v>43555</v>
      </c>
      <c r="H263" s="316" t="n">
        <v>518308</v>
      </c>
      <c r="I263" s="316" t="n">
        <v>3</v>
      </c>
      <c r="J263" s="316" t="n">
        <v>0.71</v>
      </c>
      <c r="K263" s="316">
        <f>ROUND(I263*(J263/1000),2)</f>
        <v/>
      </c>
    </row>
    <row r="264">
      <c r="B264" s="315" t="n">
        <v>237</v>
      </c>
      <c r="C264" s="316" t="n">
        <v>30122515</v>
      </c>
      <c r="D264" s="316" t="inlineStr">
        <is>
          <t>5062253_Farmers Feherty GC 2019  - Digital Sports</t>
        </is>
      </c>
      <c r="E264" s="316" t="inlineStr">
        <is>
          <t>Golf Channel</t>
        </is>
      </c>
      <c r="F264" s="317" t="n">
        <v>43497</v>
      </c>
      <c r="G264" s="317" t="n">
        <v>43830</v>
      </c>
      <c r="H264" s="316" t="n">
        <v>10505</v>
      </c>
      <c r="I264" s="316" t="n">
        <v>10505</v>
      </c>
      <c r="J264" s="316" t="n">
        <v>0.71</v>
      </c>
      <c r="K264" s="316">
        <f>ROUND(I264*(J264/1000),2)</f>
        <v/>
      </c>
    </row>
    <row r="265">
      <c r="B265" s="315" t="n">
        <v>238</v>
      </c>
      <c r="C265" s="316" t="n">
        <v>30125801</v>
      </c>
      <c r="D265" s="316" t="inlineStr">
        <is>
          <t>5065454_GE Mainline 'Dry Boost' 1Q19 Lifestyle Video - Digital Lifestyle</t>
        </is>
      </c>
      <c r="E265" s="316" t="inlineStr">
        <is>
          <t>Bravo</t>
        </is>
      </c>
      <c r="F265" s="317" t="n">
        <v>43563</v>
      </c>
      <c r="G265" s="317" t="n">
        <v>43646</v>
      </c>
      <c r="H265" s="316" t="n">
        <v>107936</v>
      </c>
      <c r="I265" s="316" t="n">
        <v>107720</v>
      </c>
      <c r="J265" s="316" t="n">
        <v>0.71</v>
      </c>
      <c r="K265" s="316">
        <f>ROUND(I265*(J265/1000),2)</f>
        <v/>
      </c>
    </row>
    <row r="266">
      <c r="B266" s="315" t="n">
        <v>239</v>
      </c>
      <c r="C266" s="316" t="n">
        <v>30125801</v>
      </c>
      <c r="D266" s="316" t="inlineStr">
        <is>
          <t>5065454_GE Mainline 'Dry Boost' 1Q19 Lifestyle Video - Digital Lifestyle</t>
        </is>
      </c>
      <c r="E266" s="316" t="inlineStr">
        <is>
          <t>E!</t>
        </is>
      </c>
      <c r="F266" s="317" t="n">
        <v>43563</v>
      </c>
      <c r="G266" s="317" t="n">
        <v>43646</v>
      </c>
      <c r="H266" s="316" t="n">
        <v>41347</v>
      </c>
      <c r="I266" s="316" t="n">
        <v>41314</v>
      </c>
      <c r="J266" s="316" t="n">
        <v>0.71</v>
      </c>
      <c r="K266" s="316">
        <f>ROUND(I266*(J266/1000),2)</f>
        <v/>
      </c>
    </row>
    <row r="267">
      <c r="B267" s="315" t="n">
        <v>240</v>
      </c>
      <c r="C267" s="316" t="n">
        <v>30136611</v>
      </c>
      <c r="D267" s="316" t="inlineStr">
        <is>
          <t>5064179_Ancestry_1Q1819 UF_NAV_P2+ - Digital Entertainment</t>
        </is>
      </c>
      <c r="E267" s="316" t="inlineStr">
        <is>
          <t>NBC Broadcast</t>
        </is>
      </c>
      <c r="F267" s="317" t="n">
        <v>43465</v>
      </c>
      <c r="G267" s="317" t="n">
        <v>43555</v>
      </c>
      <c r="H267" s="316" t="n">
        <v>183088</v>
      </c>
      <c r="I267" s="316" t="n">
        <v>2</v>
      </c>
      <c r="J267" s="316" t="n">
        <v>0.71</v>
      </c>
      <c r="K267" s="316">
        <f>ROUND(I267*(J267/1000),2)</f>
        <v/>
      </c>
    </row>
    <row r="268">
      <c r="B268" s="315" t="n">
        <v>241</v>
      </c>
      <c r="C268" s="316" t="n">
        <v>30136611</v>
      </c>
      <c r="D268" s="316" t="inlineStr">
        <is>
          <t>5064179_Ancestry_1Q1819 UF_NAV_P2+ - Digital Entertainment</t>
        </is>
      </c>
      <c r="E268" s="316" t="inlineStr">
        <is>
          <t>NBC News</t>
        </is>
      </c>
      <c r="F268" s="317" t="n">
        <v>43465</v>
      </c>
      <c r="G268" s="317" t="n">
        <v>43555</v>
      </c>
      <c r="H268" s="316" t="n">
        <v>45200</v>
      </c>
      <c r="I268" s="316" t="n">
        <v>2</v>
      </c>
      <c r="J268" s="316" t="n">
        <v>0.71</v>
      </c>
      <c r="K268" s="316">
        <f>ROUND(I268*(J268/1000),2)</f>
        <v/>
      </c>
    </row>
    <row r="269">
      <c r="B269" s="315" t="n">
        <v>242</v>
      </c>
      <c r="C269" s="316" t="n">
        <v>30152458</v>
      </c>
      <c r="D269" s="316" t="inlineStr">
        <is>
          <t>5059168_1819_Subaru_USA Originals FEP-VOD_ Q119 - Digital Entertainment</t>
        </is>
      </c>
      <c r="E269" s="316" t="inlineStr">
        <is>
          <t>USA</t>
        </is>
      </c>
      <c r="F269" s="317" t="n">
        <v>43466</v>
      </c>
      <c r="G269" s="317" t="n">
        <v>43555</v>
      </c>
      <c r="H269" s="316" t="n">
        <v>5716802</v>
      </c>
      <c r="I269" s="316" t="n">
        <v>189</v>
      </c>
      <c r="J269" s="316" t="n">
        <v>0.71</v>
      </c>
      <c r="K269" s="316">
        <f>ROUND(I269*(J269/1000),2)</f>
        <v/>
      </c>
    </row>
    <row r="270">
      <c r="B270" s="315" t="n">
        <v>243</v>
      </c>
      <c r="C270" s="316" t="n">
        <v>30165850</v>
      </c>
      <c r="D270" s="316" t="inlineStr">
        <is>
          <t>5065140_Sprint_1Q19 UF_NAV VOD_A18-49 - Digital Entertainment</t>
        </is>
      </c>
      <c r="E270" s="316" t="inlineStr">
        <is>
          <t>Bravo</t>
        </is>
      </c>
      <c r="F270" s="317" t="n">
        <v>43466</v>
      </c>
      <c r="G270" s="317" t="n">
        <v>43555</v>
      </c>
      <c r="H270" s="316" t="n">
        <v>836600</v>
      </c>
      <c r="I270" s="316" t="n">
        <v>1</v>
      </c>
      <c r="J270" s="316" t="n">
        <v>0.71</v>
      </c>
      <c r="K270" s="316">
        <f>ROUND(I270*(J270/1000),2)</f>
        <v/>
      </c>
    </row>
    <row r="271">
      <c r="B271" s="315" t="n">
        <v>244</v>
      </c>
      <c r="C271" s="316" t="n">
        <v>30165850</v>
      </c>
      <c r="D271" s="316" t="inlineStr">
        <is>
          <t>5065140_Sprint_1Q19 UF_NAV VOD_A18-49 - Digital Entertainment</t>
        </is>
      </c>
      <c r="E271" s="316" t="inlineStr">
        <is>
          <t>NBC Broadcast</t>
        </is>
      </c>
      <c r="F271" s="317" t="n">
        <v>43535</v>
      </c>
      <c r="G271" s="317" t="n">
        <v>43555</v>
      </c>
      <c r="H271" s="316" t="n">
        <v>1035823</v>
      </c>
      <c r="I271" s="316" t="n">
        <v>9</v>
      </c>
      <c r="J271" s="316" t="n">
        <v>0.71</v>
      </c>
      <c r="K271" s="316">
        <f>ROUND(I271*(J271/1000),2)</f>
        <v/>
      </c>
    </row>
    <row r="272">
      <c r="B272" s="315" t="n">
        <v>245</v>
      </c>
      <c r="C272" s="316" t="n">
        <v>30167263</v>
      </c>
      <c r="D272" s="316" t="inlineStr">
        <is>
          <t>5065437_Kia CFlight Prime/Digital 18/19 BYU_Q119 - Digital Entertainment</t>
        </is>
      </c>
      <c r="E272" s="316" t="inlineStr">
        <is>
          <t>NBC Broadcast</t>
        </is>
      </c>
      <c r="F272" s="317" t="n">
        <v>43500</v>
      </c>
      <c r="G272" s="317" t="n">
        <v>43555</v>
      </c>
      <c r="H272" s="316" t="n">
        <v>5598466</v>
      </c>
      <c r="I272" s="316" t="n">
        <v>57</v>
      </c>
      <c r="J272" s="316" t="n">
        <v>0.71</v>
      </c>
      <c r="K272" s="316">
        <f>ROUND(I272*(J272/1000),2)</f>
        <v/>
      </c>
    </row>
    <row r="273">
      <c r="B273" s="315" t="n">
        <v>246</v>
      </c>
      <c r="C273" s="316" t="n">
        <v>30167263</v>
      </c>
      <c r="D273" s="316" t="inlineStr">
        <is>
          <t>5065437_Kia CFlight Prime/Digital 18/19 BYU_Q119 - Digital Entertainment</t>
        </is>
      </c>
      <c r="E273" s="316" t="inlineStr">
        <is>
          <t>NBC News</t>
        </is>
      </c>
      <c r="F273" s="317" t="n">
        <v>43500</v>
      </c>
      <c r="G273" s="317" t="n">
        <v>43555</v>
      </c>
      <c r="H273" s="316" t="n">
        <v>272566</v>
      </c>
      <c r="I273" s="316" t="n">
        <v>2</v>
      </c>
      <c r="J273" s="316" t="n">
        <v>0.71</v>
      </c>
      <c r="K273" s="316">
        <f>ROUND(I273*(J273/1000),2)</f>
        <v/>
      </c>
    </row>
    <row r="274">
      <c r="B274" s="315" t="n">
        <v>247</v>
      </c>
      <c r="C274" s="316" t="n">
        <v>30168888</v>
      </c>
      <c r="D274" s="316" t="inlineStr">
        <is>
          <t>5057074_Mercedes CFlight Prime/Digital 18/19 BYU Plan - Digital Entertainment</t>
        </is>
      </c>
      <c r="E274" s="316" t="inlineStr">
        <is>
          <t>NBC Broadcast</t>
        </is>
      </c>
      <c r="F274" s="317" t="n">
        <v>43556</v>
      </c>
      <c r="G274" s="317" t="n">
        <v>43646</v>
      </c>
      <c r="H274" s="316" t="n">
        <v>1849277</v>
      </c>
      <c r="I274" s="316" t="n">
        <v>660506</v>
      </c>
      <c r="J274" s="316" t="n">
        <v>0.71</v>
      </c>
      <c r="K274" s="316">
        <f>ROUND(I274*(J274/1000),2)</f>
        <v/>
      </c>
    </row>
    <row r="275">
      <c r="B275" s="315" t="n">
        <v>248</v>
      </c>
      <c r="C275" s="316" t="n">
        <v>30168888</v>
      </c>
      <c r="D275" s="316" t="inlineStr">
        <is>
          <t>5057074_Mercedes CFlight Prime/Digital 18/19 BYU Plan - Digital Entertainment</t>
        </is>
      </c>
      <c r="E275" s="316" t="inlineStr">
        <is>
          <t>NBC News</t>
        </is>
      </c>
      <c r="F275" s="317" t="n">
        <v>43556</v>
      </c>
      <c r="G275" s="317" t="n">
        <v>43646</v>
      </c>
      <c r="H275" s="316" t="n">
        <v>79901</v>
      </c>
      <c r="I275" s="316" t="n">
        <v>33265</v>
      </c>
      <c r="J275" s="316" t="n">
        <v>0.71</v>
      </c>
      <c r="K275" s="316">
        <f>ROUND(I275*(J275/1000),2)</f>
        <v/>
      </c>
    </row>
    <row r="276">
      <c r="B276" s="315" t="n">
        <v>249</v>
      </c>
      <c r="C276" s="316" t="n">
        <v>30203694</v>
      </c>
      <c r="D276" s="316" t="inlineStr">
        <is>
          <t>5055433_Post Foods_OLV_2018-19 Upfront - Digital Entertainment</t>
        </is>
      </c>
      <c r="E276" s="316" t="inlineStr">
        <is>
          <t>NBC Broadcast</t>
        </is>
      </c>
      <c r="F276" s="317" t="n">
        <v>43535</v>
      </c>
      <c r="G276" s="317" t="n">
        <v>43597</v>
      </c>
      <c r="H276" s="316" t="n">
        <v>1254183</v>
      </c>
      <c r="I276" s="316" t="n">
        <v>422198</v>
      </c>
      <c r="J276" s="316" t="n">
        <v>0.71</v>
      </c>
      <c r="K276" s="316">
        <f>ROUND(I276*(J276/1000),2)</f>
        <v/>
      </c>
    </row>
    <row r="277">
      <c r="B277" s="315" t="n">
        <v>250</v>
      </c>
      <c r="C277" s="316" t="n">
        <v>30203694</v>
      </c>
      <c r="D277" s="316" t="inlineStr">
        <is>
          <t>5055433_Post Foods_OLV_2018-19 Upfront - Digital Entertainment</t>
        </is>
      </c>
      <c r="E277" s="316" t="inlineStr">
        <is>
          <t>NBC News</t>
        </is>
      </c>
      <c r="F277" s="317" t="n">
        <v>43556</v>
      </c>
      <c r="G277" s="317" t="n">
        <v>43597</v>
      </c>
      <c r="H277" s="316" t="n">
        <v>61709</v>
      </c>
      <c r="I277" s="316" t="n">
        <v>24482</v>
      </c>
      <c r="J277" s="316" t="n">
        <v>0.71</v>
      </c>
      <c r="K277" s="316">
        <f>ROUND(I277*(J277/1000),2)</f>
        <v/>
      </c>
    </row>
    <row r="278">
      <c r="B278" s="315" t="n">
        <v>251</v>
      </c>
      <c r="C278" s="316" t="n">
        <v>30203734</v>
      </c>
      <c r="D278" s="316" t="inlineStr">
        <is>
          <t>5060652_Campbells Soup_The Voice Sponsorship Q119 - Digital Entertainment</t>
        </is>
      </c>
      <c r="E278" s="316" t="inlineStr">
        <is>
          <t>NBC Broadcast</t>
        </is>
      </c>
      <c r="F278" s="317" t="n">
        <v>43542</v>
      </c>
      <c r="G278" s="317" t="n">
        <v>43555</v>
      </c>
      <c r="H278" s="316" t="n">
        <v>308853</v>
      </c>
      <c r="I278" s="316" t="n">
        <v>1</v>
      </c>
      <c r="J278" s="316" t="n">
        <v>0.71</v>
      </c>
      <c r="K278" s="316">
        <f>ROUND(I278*(J278/1000),2)</f>
        <v/>
      </c>
    </row>
    <row r="279">
      <c r="B279" s="315" t="n">
        <v>252</v>
      </c>
      <c r="C279" s="316" t="n">
        <v>30219449</v>
      </c>
      <c r="D279" s="316" t="inlineStr">
        <is>
          <t>5059174_1819_Subaru_NAV NBCU Audience Video _Q1 19_CNVG A2554 - Digital Entertainment</t>
        </is>
      </c>
      <c r="E279" s="316" t="inlineStr">
        <is>
          <t>Bravo</t>
        </is>
      </c>
      <c r="F279" s="317" t="n">
        <v>43466</v>
      </c>
      <c r="G279" s="317" t="n">
        <v>43555</v>
      </c>
      <c r="H279" s="316" t="n">
        <v>1983310</v>
      </c>
      <c r="I279" s="316" t="n">
        <v>6</v>
      </c>
      <c r="J279" s="316" t="n">
        <v>0.71</v>
      </c>
      <c r="K279" s="316">
        <f>ROUND(I279*(J279/1000),2)</f>
        <v/>
      </c>
    </row>
    <row r="280">
      <c r="B280" s="315" t="n">
        <v>253</v>
      </c>
      <c r="C280" s="316" t="n">
        <v>30219449</v>
      </c>
      <c r="D280" s="316" t="inlineStr">
        <is>
          <t>5059174_1819_Subaru_NAV NBCU Audience Video _Q1 19_CNVG A2554 - Digital Entertainment</t>
        </is>
      </c>
      <c r="E280" s="316" t="inlineStr">
        <is>
          <t>E!</t>
        </is>
      </c>
      <c r="F280" s="317" t="n">
        <v>43466</v>
      </c>
      <c r="G280" s="317" t="n">
        <v>43555</v>
      </c>
      <c r="H280" s="316" t="n">
        <v>563896</v>
      </c>
      <c r="I280" s="316" t="n">
        <v>7</v>
      </c>
      <c r="J280" s="316" t="n">
        <v>0.71</v>
      </c>
      <c r="K280" s="316">
        <f>ROUND(I280*(J280/1000),2)</f>
        <v/>
      </c>
    </row>
    <row r="281">
      <c r="B281" s="315" t="n">
        <v>254</v>
      </c>
      <c r="C281" s="316" t="n">
        <v>30219449</v>
      </c>
      <c r="D281" s="316" t="inlineStr">
        <is>
          <t>5059174_1819_Subaru_NAV NBCU Audience Video _Q1 19_CNVG A2554 - Digital Entertainment</t>
        </is>
      </c>
      <c r="E281" s="316" t="inlineStr">
        <is>
          <t>NBC Broadcast</t>
        </is>
      </c>
      <c r="F281" s="317" t="n">
        <v>43466</v>
      </c>
      <c r="G281" s="317" t="n">
        <v>43555</v>
      </c>
      <c r="H281" s="316" t="n">
        <v>442181</v>
      </c>
      <c r="I281" s="316" t="n">
        <v>7</v>
      </c>
      <c r="J281" s="316" t="n">
        <v>0.71</v>
      </c>
      <c r="K281" s="316">
        <f>ROUND(I281*(J281/1000),2)</f>
        <v/>
      </c>
    </row>
    <row r="282">
      <c r="B282" s="315" t="n">
        <v>255</v>
      </c>
      <c r="C282" s="316" t="n">
        <v>30219449</v>
      </c>
      <c r="D282" s="316" t="inlineStr">
        <is>
          <t>5059174_1819_Subaru_NAV NBCU Audience Video _Q1 19_CNVG A2554 - Digital Entertainment</t>
        </is>
      </c>
      <c r="E282" s="316" t="inlineStr">
        <is>
          <t>Syfy</t>
        </is>
      </c>
      <c r="F282" s="317" t="n">
        <v>43466</v>
      </c>
      <c r="G282" s="317" t="n">
        <v>43555</v>
      </c>
      <c r="H282" s="316" t="n">
        <v>1357471</v>
      </c>
      <c r="I282" s="316" t="n">
        <v>4</v>
      </c>
      <c r="J282" s="316" t="n">
        <v>0.71</v>
      </c>
      <c r="K282" s="316">
        <f>ROUND(I282*(J282/1000),2)</f>
        <v/>
      </c>
    </row>
    <row r="283">
      <c r="B283" s="315" t="n">
        <v>256</v>
      </c>
      <c r="C283" s="316" t="n">
        <v>30222952</v>
      </c>
      <c r="D283" s="316" t="inlineStr">
        <is>
          <t>5065650_Tyson Anytizers 1Q19 CFlight Prime/Digital 18/19 BYU Plan  - Digital Entertainment</t>
        </is>
      </c>
      <c r="E283" s="316" t="inlineStr">
        <is>
          <t>NBC Broadcast</t>
        </is>
      </c>
      <c r="F283" s="317" t="n">
        <v>43542</v>
      </c>
      <c r="G283" s="317" t="n">
        <v>43555</v>
      </c>
      <c r="H283" s="316" t="n">
        <v>317941</v>
      </c>
      <c r="I283" s="316" t="n">
        <v>4</v>
      </c>
      <c r="J283" s="316" t="n">
        <v>0.71</v>
      </c>
      <c r="K283" s="316">
        <f>ROUND(I283*(J283/1000),2)</f>
        <v/>
      </c>
    </row>
    <row r="284">
      <c r="B284" s="315" t="n">
        <v>257</v>
      </c>
      <c r="C284" s="316" t="n">
        <v>30225826</v>
      </c>
      <c r="D284" s="316" t="inlineStr">
        <is>
          <t>5061741_MillerCoors_MLite_Cald UF_1.1.19-9.30.19 - Digital Hispanic</t>
        </is>
      </c>
      <c r="E284" s="316" t="inlineStr">
        <is>
          <t>NBC Universo</t>
        </is>
      </c>
      <c r="F284" s="317" t="n">
        <v>43556</v>
      </c>
      <c r="G284" s="317" t="n">
        <v>43646</v>
      </c>
      <c r="H284" s="316" t="n">
        <v>32401</v>
      </c>
      <c r="I284" s="316" t="n">
        <v>13546</v>
      </c>
      <c r="J284" s="316" t="n">
        <v>0.71</v>
      </c>
      <c r="K284" s="316">
        <f>ROUND(I284*(J284/1000),2)</f>
        <v/>
      </c>
    </row>
    <row r="285">
      <c r="B285" s="315" t="n">
        <v>258</v>
      </c>
      <c r="C285" s="316" t="n">
        <v>30225826</v>
      </c>
      <c r="D285" s="316" t="inlineStr">
        <is>
          <t>5061741_MillerCoors_MLite_Cald UF_1.1.19-9.30.19 - Digital Hispanic</t>
        </is>
      </c>
      <c r="E285" s="316" t="inlineStr">
        <is>
          <t>Telemundo</t>
        </is>
      </c>
      <c r="F285" s="317" t="n">
        <v>43556</v>
      </c>
      <c r="G285" s="317" t="n">
        <v>43646</v>
      </c>
      <c r="H285" s="316" t="n">
        <v>139766</v>
      </c>
      <c r="I285" s="316" t="n">
        <v>83006</v>
      </c>
      <c r="J285" s="316" t="n">
        <v>0.71</v>
      </c>
      <c r="K285" s="316">
        <f>ROUND(I285*(J285/1000),2)</f>
        <v/>
      </c>
    </row>
    <row r="286">
      <c r="B286" s="315" t="n">
        <v>259</v>
      </c>
      <c r="C286" s="316" t="n">
        <v>30236733</v>
      </c>
      <c r="D286" s="316" t="inlineStr">
        <is>
          <t>5058922_Indeed FEP 1819 UF Q1-Q319 - Digital Entertainment</t>
        </is>
      </c>
      <c r="E286" s="316" t="inlineStr">
        <is>
          <t>Bravo</t>
        </is>
      </c>
      <c r="F286" s="317" t="n">
        <v>43467</v>
      </c>
      <c r="G286" s="317" t="n">
        <v>43646</v>
      </c>
      <c r="H286" s="316" t="n">
        <v>2641449</v>
      </c>
      <c r="I286" s="316" t="n">
        <v>746130</v>
      </c>
      <c r="J286" s="316" t="n">
        <v>0.71</v>
      </c>
      <c r="K286" s="316">
        <f>ROUND(I286*(J286/1000),2)</f>
        <v/>
      </c>
    </row>
    <row r="287">
      <c r="B287" s="315" t="n">
        <v>260</v>
      </c>
      <c r="C287" s="316" t="n">
        <v>30236733</v>
      </c>
      <c r="D287" s="316" t="inlineStr">
        <is>
          <t>5058922_Indeed FEP 1819 UF Q1-Q319 - Digital Entertainment</t>
        </is>
      </c>
      <c r="E287" s="316" t="inlineStr">
        <is>
          <t>E!</t>
        </is>
      </c>
      <c r="F287" s="317" t="n">
        <v>43467</v>
      </c>
      <c r="G287" s="317" t="n">
        <v>43646</v>
      </c>
      <c r="H287" s="316" t="n">
        <v>653974</v>
      </c>
      <c r="I287" s="316" t="n">
        <v>252985</v>
      </c>
      <c r="J287" s="316" t="n">
        <v>0.71</v>
      </c>
      <c r="K287" s="316">
        <f>ROUND(I287*(J287/1000),2)</f>
        <v/>
      </c>
    </row>
    <row r="288">
      <c r="B288" s="315" t="n">
        <v>261</v>
      </c>
      <c r="C288" s="316" t="n">
        <v>30236733</v>
      </c>
      <c r="D288" s="316" t="inlineStr">
        <is>
          <t>5058922_Indeed FEP 1819 UF Q1-Q319 - Digital Entertainment</t>
        </is>
      </c>
      <c r="E288" s="316" t="inlineStr">
        <is>
          <t>NBC Broadcast</t>
        </is>
      </c>
      <c r="F288" s="317" t="n">
        <v>43467</v>
      </c>
      <c r="G288" s="317" t="n">
        <v>43646</v>
      </c>
      <c r="H288" s="316" t="n">
        <v>2197272</v>
      </c>
      <c r="I288" s="316" t="n">
        <v>367164</v>
      </c>
      <c r="J288" s="316" t="n">
        <v>0.71</v>
      </c>
      <c r="K288" s="316">
        <f>ROUND(I288*(J288/1000),2)</f>
        <v/>
      </c>
    </row>
    <row r="289">
      <c r="B289" s="315" t="n">
        <v>262</v>
      </c>
      <c r="C289" s="316" t="n">
        <v>30236733</v>
      </c>
      <c r="D289" s="316" t="inlineStr">
        <is>
          <t>5058922_Indeed FEP 1819 UF Q1-Q319 - Digital Entertainment</t>
        </is>
      </c>
      <c r="E289" s="316" t="inlineStr">
        <is>
          <t>NBC News</t>
        </is>
      </c>
      <c r="F289" s="317" t="n">
        <v>43556</v>
      </c>
      <c r="G289" s="317" t="n">
        <v>43646</v>
      </c>
      <c r="H289" s="316" t="n">
        <v>62214</v>
      </c>
      <c r="I289" s="316" t="n">
        <v>11879</v>
      </c>
      <c r="J289" s="316" t="n">
        <v>0.71</v>
      </c>
      <c r="K289" s="316">
        <f>ROUND(I289*(J289/1000),2)</f>
        <v/>
      </c>
    </row>
    <row r="290">
      <c r="B290" s="315" t="n">
        <v>263</v>
      </c>
      <c r="C290" s="316" t="n">
        <v>30236733</v>
      </c>
      <c r="D290" s="316" t="inlineStr">
        <is>
          <t>5058922_Indeed FEP 1819 UF Q1-Q319 - Digital Entertainment</t>
        </is>
      </c>
      <c r="E290" s="316" t="inlineStr">
        <is>
          <t>Oxygen</t>
        </is>
      </c>
      <c r="F290" s="317" t="n">
        <v>43556</v>
      </c>
      <c r="G290" s="317" t="n">
        <v>43646</v>
      </c>
      <c r="H290" s="316" t="n">
        <v>556989</v>
      </c>
      <c r="I290" s="316" t="n">
        <v>173023</v>
      </c>
      <c r="J290" s="316" t="n">
        <v>0.71</v>
      </c>
      <c r="K290" s="316">
        <f>ROUND(I290*(J290/1000),2)</f>
        <v/>
      </c>
    </row>
    <row r="291">
      <c r="B291" s="315" t="n">
        <v>264</v>
      </c>
      <c r="C291" s="316" t="n">
        <v>30236733</v>
      </c>
      <c r="D291" s="316" t="inlineStr">
        <is>
          <t>5058922_Indeed FEP 1819 UF Q1-Q319 - Digital Entertainment</t>
        </is>
      </c>
      <c r="E291" s="316" t="inlineStr">
        <is>
          <t>Syfy</t>
        </is>
      </c>
      <c r="F291" s="317" t="n">
        <v>43556</v>
      </c>
      <c r="G291" s="317" t="n">
        <v>43646</v>
      </c>
      <c r="H291" s="316" t="n">
        <v>2171896</v>
      </c>
      <c r="I291" s="316" t="n">
        <v>821726</v>
      </c>
      <c r="J291" s="316" t="n">
        <v>0.71</v>
      </c>
      <c r="K291" s="316">
        <f>ROUND(I291*(J291/1000),2)</f>
        <v/>
      </c>
    </row>
    <row r="292">
      <c r="B292" s="315" t="n">
        <v>265</v>
      </c>
      <c r="C292" s="316" t="n">
        <v>30236733</v>
      </c>
      <c r="D292" s="316" t="inlineStr">
        <is>
          <t>5058922_Indeed FEP 1819 UF Q1-Q319 - Digital Entertainment</t>
        </is>
      </c>
      <c r="E292" s="316" t="inlineStr">
        <is>
          <t>USA</t>
        </is>
      </c>
      <c r="F292" s="317" t="n">
        <v>43467</v>
      </c>
      <c r="G292" s="317" t="n">
        <v>43646</v>
      </c>
      <c r="H292" s="316" t="n">
        <v>1389891</v>
      </c>
      <c r="I292" s="316" t="n">
        <v>345589</v>
      </c>
      <c r="J292" s="316" t="n">
        <v>0.71</v>
      </c>
      <c r="K292" s="316">
        <f>ROUND(I292*(J292/1000),2)</f>
        <v/>
      </c>
    </row>
    <row r="293">
      <c r="B293" s="315" t="n">
        <v>266</v>
      </c>
      <c r="C293" s="316" t="n">
        <v>30241997</v>
      </c>
      <c r="D293" s="316" t="inlineStr">
        <is>
          <t>5064947_Nissan_Rouge_PG_VOD_Q1 - Digital Audience Studio</t>
        </is>
      </c>
      <c r="E293" s="316" t="inlineStr">
        <is>
          <t>E!</t>
        </is>
      </c>
      <c r="F293" s="317" t="n">
        <v>43525</v>
      </c>
      <c r="G293" s="317" t="n">
        <v>43555</v>
      </c>
      <c r="H293" s="316" t="n">
        <v>92250</v>
      </c>
      <c r="I293" s="316" t="n">
        <v>2</v>
      </c>
      <c r="J293" s="316" t="n">
        <v>0.71</v>
      </c>
      <c r="K293" s="316">
        <f>ROUND(I293*(J293/1000),2)</f>
        <v/>
      </c>
    </row>
    <row r="294">
      <c r="B294" s="315" t="n">
        <v>267</v>
      </c>
      <c r="C294" s="316" t="n">
        <v>30241997</v>
      </c>
      <c r="D294" s="316" t="inlineStr">
        <is>
          <t>5064947_Nissan_Rouge_PG_VOD_Q1 - Digital Audience Studio</t>
        </is>
      </c>
      <c r="E294" s="316" t="inlineStr">
        <is>
          <t>NBC Broadcast</t>
        </is>
      </c>
      <c r="F294" s="317" t="n">
        <v>43525</v>
      </c>
      <c r="G294" s="317" t="n">
        <v>43555</v>
      </c>
      <c r="H294" s="316" t="n">
        <v>578695</v>
      </c>
      <c r="I294" s="316" t="n">
        <v>6</v>
      </c>
      <c r="J294" s="316" t="n">
        <v>0.71</v>
      </c>
      <c r="K294" s="316">
        <f>ROUND(I294*(J294/1000),2)</f>
        <v/>
      </c>
    </row>
    <row r="295">
      <c r="B295" s="315" t="n">
        <v>268</v>
      </c>
      <c r="C295" s="316" t="n">
        <v>30241997</v>
      </c>
      <c r="D295" s="316" t="inlineStr">
        <is>
          <t>5064947_Nissan_Rouge_PG_VOD_Q1 - Digital Audience Studio</t>
        </is>
      </c>
      <c r="E295" s="316" t="inlineStr">
        <is>
          <t>Oxygen</t>
        </is>
      </c>
      <c r="F295" s="317" t="n">
        <v>43525</v>
      </c>
      <c r="G295" s="317" t="n">
        <v>43555</v>
      </c>
      <c r="H295" s="316" t="n">
        <v>97437</v>
      </c>
      <c r="I295" s="316" t="n">
        <v>1</v>
      </c>
      <c r="J295" s="316" t="n">
        <v>0.71</v>
      </c>
      <c r="K295" s="316">
        <f>ROUND(I295*(J295/1000),2)</f>
        <v/>
      </c>
    </row>
    <row r="296">
      <c r="B296" s="315" t="n">
        <v>269</v>
      </c>
      <c r="C296" s="316" t="n">
        <v>30241997</v>
      </c>
      <c r="D296" s="316" t="inlineStr">
        <is>
          <t>5064947_Nissan_Rouge_PG_VOD_Q1 - Digital Audience Studio</t>
        </is>
      </c>
      <c r="E296" s="316" t="inlineStr">
        <is>
          <t>Syfy</t>
        </is>
      </c>
      <c r="F296" s="317" t="n">
        <v>43525</v>
      </c>
      <c r="G296" s="317" t="n">
        <v>43555</v>
      </c>
      <c r="H296" s="316" t="n">
        <v>348247</v>
      </c>
      <c r="I296" s="316" t="n">
        <v>1</v>
      </c>
      <c r="J296" s="316" t="n">
        <v>0.71</v>
      </c>
      <c r="K296" s="316">
        <f>ROUND(I296*(J296/1000),2)</f>
        <v/>
      </c>
    </row>
    <row r="297">
      <c r="B297" s="315" t="n">
        <v>270</v>
      </c>
      <c r="C297" s="316" t="n">
        <v>30241997</v>
      </c>
      <c r="D297" s="316" t="inlineStr">
        <is>
          <t>5064947_Nissan_Rouge_PG_VOD_Q1 - Digital Audience Studio</t>
        </is>
      </c>
      <c r="E297" s="316" t="inlineStr">
        <is>
          <t>USA</t>
        </is>
      </c>
      <c r="F297" s="317" t="n">
        <v>43525</v>
      </c>
      <c r="G297" s="317" t="n">
        <v>43555</v>
      </c>
      <c r="H297" s="316" t="n">
        <v>194214</v>
      </c>
      <c r="I297" s="316" t="n">
        <v>3</v>
      </c>
      <c r="J297" s="316" t="n">
        <v>0.71</v>
      </c>
      <c r="K297" s="316">
        <f>ROUND(I297*(J297/1000),2)</f>
        <v/>
      </c>
    </row>
    <row r="298">
      <c r="B298" s="315" t="n">
        <v>271</v>
      </c>
      <c r="C298" s="316" t="n">
        <v>30251288</v>
      </c>
      <c r="D298" s="316" t="inlineStr">
        <is>
          <t>5063637_GE Appliances - OPP_1Q 1819 UF_Prime+Select_P2+ - Digital Entertainment</t>
        </is>
      </c>
      <c r="E298" s="316" t="inlineStr">
        <is>
          <t>NBC Broadcast</t>
        </is>
      </c>
      <c r="F298" s="317" t="n">
        <v>43563</v>
      </c>
      <c r="G298" s="317" t="n">
        <v>43646</v>
      </c>
      <c r="H298" s="316" t="n">
        <v>771765</v>
      </c>
      <c r="I298" s="316" t="n">
        <v>129627</v>
      </c>
      <c r="J298" s="316" t="n">
        <v>0.71</v>
      </c>
      <c r="K298" s="316">
        <f>ROUND(I298*(J298/1000),2)</f>
        <v/>
      </c>
    </row>
    <row r="299">
      <c r="B299" s="315" t="n">
        <v>272</v>
      </c>
      <c r="C299" s="316" t="n">
        <v>30251300</v>
      </c>
      <c r="D299" s="316" t="inlineStr">
        <is>
          <t>5063630_GE Appliances - DRY_1Q 1819 UF_Prime+Select_P2+ - Digital Entertainment</t>
        </is>
      </c>
      <c r="E299" s="316" t="inlineStr">
        <is>
          <t>NBC Broadcast</t>
        </is>
      </c>
      <c r="F299" s="317" t="n">
        <v>43563</v>
      </c>
      <c r="G299" s="317" t="n">
        <v>43646</v>
      </c>
      <c r="H299" s="316" t="n">
        <v>727033</v>
      </c>
      <c r="I299" s="316" t="n">
        <v>113239</v>
      </c>
      <c r="J299" s="316" t="n">
        <v>0.71</v>
      </c>
      <c r="K299" s="316">
        <f>ROUND(I299*(J299/1000),2)</f>
        <v/>
      </c>
    </row>
    <row r="300">
      <c r="B300" s="315" t="n">
        <v>273</v>
      </c>
      <c r="C300" s="316" t="n">
        <v>30314737</v>
      </c>
      <c r="D300" s="316" t="inlineStr">
        <is>
          <t>5059008_Apple Voice CFlight Bank A1849 Prime/Digital 18/19 BYU Plan - Digital Entertainment</t>
        </is>
      </c>
      <c r="E300" s="316" t="inlineStr">
        <is>
          <t>NBC Broadcast</t>
        </is>
      </c>
      <c r="F300" s="317" t="n">
        <v>43546</v>
      </c>
      <c r="G300" s="317" t="n">
        <v>43597</v>
      </c>
      <c r="H300" s="316" t="n">
        <v>469819</v>
      </c>
      <c r="I300" s="316" t="n">
        <v>311997</v>
      </c>
      <c r="J300" s="316" t="n">
        <v>0.71</v>
      </c>
      <c r="K300" s="316">
        <f>ROUND(I300*(J300/1000),2)</f>
        <v/>
      </c>
    </row>
    <row r="301">
      <c r="B301" s="315" t="n">
        <v>274</v>
      </c>
      <c r="C301" s="316" t="n">
        <v>30321955</v>
      </c>
      <c r="D301" s="316" t="inlineStr">
        <is>
          <t>5066049_CY19_Reckitt HTYHO Q119_NAV W2554 - Digital Entertainment</t>
        </is>
      </c>
      <c r="E301" s="316" t="inlineStr">
        <is>
          <t>Bravo</t>
        </is>
      </c>
      <c r="F301" s="317" t="n">
        <v>43556</v>
      </c>
      <c r="G301" s="317" t="n">
        <v>43646</v>
      </c>
      <c r="H301" s="316" t="n">
        <v>2543814</v>
      </c>
      <c r="I301" s="316" t="n">
        <v>386446</v>
      </c>
      <c r="J301" s="316" t="n">
        <v>0.71</v>
      </c>
      <c r="K301" s="316">
        <f>ROUND(I301*(J301/1000),2)</f>
        <v/>
      </c>
    </row>
    <row r="302">
      <c r="B302" s="315" t="n">
        <v>275</v>
      </c>
      <c r="C302" s="316" t="n">
        <v>30321955</v>
      </c>
      <c r="D302" s="316" t="inlineStr">
        <is>
          <t>5066049_CY19_Reckitt HTYHO Q119_NAV W2554 - Digital Entertainment</t>
        </is>
      </c>
      <c r="E302" s="316" t="inlineStr">
        <is>
          <t>CNBC</t>
        </is>
      </c>
      <c r="F302" s="317" t="n">
        <v>43556</v>
      </c>
      <c r="G302" s="317" t="n">
        <v>43646</v>
      </c>
      <c r="H302" s="316" t="n">
        <v>169539</v>
      </c>
      <c r="I302" s="316" t="n">
        <v>21903</v>
      </c>
      <c r="J302" s="316" t="n">
        <v>0.71</v>
      </c>
      <c r="K302" s="316">
        <f>ROUND(I302*(J302/1000),2)</f>
        <v/>
      </c>
    </row>
    <row r="303">
      <c r="B303" s="315" t="n">
        <v>276</v>
      </c>
      <c r="C303" s="316" t="n">
        <v>30321955</v>
      </c>
      <c r="D303" s="316" t="inlineStr">
        <is>
          <t>5066049_CY19_Reckitt HTYHO Q119_NAV W2554 - Digital Entertainment</t>
        </is>
      </c>
      <c r="E303" s="316" t="inlineStr">
        <is>
          <t>E!</t>
        </is>
      </c>
      <c r="F303" s="317" t="n">
        <v>43556</v>
      </c>
      <c r="G303" s="317" t="n">
        <v>43646</v>
      </c>
      <c r="H303" s="316" t="n">
        <v>606802</v>
      </c>
      <c r="I303" s="316" t="n">
        <v>145319</v>
      </c>
      <c r="J303" s="316" t="n">
        <v>0.71</v>
      </c>
      <c r="K303" s="316">
        <f>ROUND(I303*(J303/1000),2)</f>
        <v/>
      </c>
    </row>
    <row r="304">
      <c r="B304" s="315" t="n">
        <v>277</v>
      </c>
      <c r="C304" s="316" t="n">
        <v>30321955</v>
      </c>
      <c r="D304" s="316" t="inlineStr">
        <is>
          <t>5066049_CY19_Reckitt HTYHO Q119_NAV W2554 - Digital Entertainment</t>
        </is>
      </c>
      <c r="E304" s="316" t="inlineStr">
        <is>
          <t>MSNBC</t>
        </is>
      </c>
      <c r="F304" s="317" t="n">
        <v>43556</v>
      </c>
      <c r="G304" s="317" t="n">
        <v>43646</v>
      </c>
      <c r="H304" s="316" t="n">
        <v>3474</v>
      </c>
      <c r="I304" s="316" t="n">
        <v>922</v>
      </c>
      <c r="J304" s="316" t="n">
        <v>0.71</v>
      </c>
      <c r="K304" s="316">
        <f>ROUND(I304*(J304/1000),2)</f>
        <v/>
      </c>
    </row>
    <row r="305">
      <c r="B305" s="315" t="n">
        <v>278</v>
      </c>
      <c r="C305" s="316" t="n">
        <v>30321955</v>
      </c>
      <c r="D305" s="316" t="inlineStr">
        <is>
          <t>5066049_CY19_Reckitt HTYHO Q119_NAV W2554 - Digital Entertainment</t>
        </is>
      </c>
      <c r="E305" s="316" t="inlineStr">
        <is>
          <t>NBC Broadcast</t>
        </is>
      </c>
      <c r="F305" s="317" t="n">
        <v>43556</v>
      </c>
      <c r="G305" s="317" t="n">
        <v>43646</v>
      </c>
      <c r="H305" s="316" t="n">
        <v>1991387</v>
      </c>
      <c r="I305" s="316" t="n">
        <v>290560</v>
      </c>
      <c r="J305" s="316" t="n">
        <v>0.71</v>
      </c>
      <c r="K305" s="316">
        <f>ROUND(I305*(J305/1000),2)</f>
        <v/>
      </c>
    </row>
    <row r="306">
      <c r="B306" s="315" t="n">
        <v>279</v>
      </c>
      <c r="C306" s="316" t="n">
        <v>30321955</v>
      </c>
      <c r="D306" s="316" t="inlineStr">
        <is>
          <t>5066049_CY19_Reckitt HTYHO Q119_NAV W2554 - Digital Entertainment</t>
        </is>
      </c>
      <c r="E306" s="316" t="inlineStr">
        <is>
          <t>NBC News</t>
        </is>
      </c>
      <c r="F306" s="317" t="n">
        <v>43556</v>
      </c>
      <c r="G306" s="317" t="n">
        <v>43646</v>
      </c>
      <c r="H306" s="316" t="n">
        <v>168773</v>
      </c>
      <c r="I306" s="316" t="n">
        <v>47043</v>
      </c>
      <c r="J306" s="316" t="n">
        <v>0.71</v>
      </c>
      <c r="K306" s="316">
        <f>ROUND(I306*(J306/1000),2)</f>
        <v/>
      </c>
    </row>
    <row r="307">
      <c r="B307" s="315" t="n">
        <v>280</v>
      </c>
      <c r="C307" s="316" t="n">
        <v>30321955</v>
      </c>
      <c r="D307" s="316" t="inlineStr">
        <is>
          <t>5066049_CY19_Reckitt HTYHO Q119_NAV W2554 - Digital Entertainment</t>
        </is>
      </c>
      <c r="E307" s="316" t="inlineStr">
        <is>
          <t>Oxygen</t>
        </is>
      </c>
      <c r="F307" s="317" t="n">
        <v>43556</v>
      </c>
      <c r="G307" s="317" t="n">
        <v>43646</v>
      </c>
      <c r="H307" s="316" t="n">
        <v>426117</v>
      </c>
      <c r="I307" s="316" t="n">
        <v>76543</v>
      </c>
      <c r="J307" s="316" t="n">
        <v>0.71</v>
      </c>
      <c r="K307" s="316">
        <f>ROUND(I307*(J307/1000),2)</f>
        <v/>
      </c>
    </row>
    <row r="308">
      <c r="B308" s="315" t="n">
        <v>281</v>
      </c>
      <c r="C308" s="316" t="n">
        <v>30321955</v>
      </c>
      <c r="D308" s="316" t="inlineStr">
        <is>
          <t>5066049_CY19_Reckitt HTYHO Q119_NAV W2554 - Digital Entertainment</t>
        </is>
      </c>
      <c r="E308" s="316" t="inlineStr">
        <is>
          <t>Syfy</t>
        </is>
      </c>
      <c r="F308" s="317" t="n">
        <v>43556</v>
      </c>
      <c r="G308" s="317" t="n">
        <v>43646</v>
      </c>
      <c r="H308" s="316" t="n">
        <v>1594859</v>
      </c>
      <c r="I308" s="316" t="n">
        <v>335103</v>
      </c>
      <c r="J308" s="316" t="n">
        <v>0.71</v>
      </c>
      <c r="K308" s="316">
        <f>ROUND(I308*(J308/1000),2)</f>
        <v/>
      </c>
    </row>
    <row r="309">
      <c r="B309" s="315" t="n">
        <v>282</v>
      </c>
      <c r="C309" s="316" t="n">
        <v>30321955</v>
      </c>
      <c r="D309" s="316" t="inlineStr">
        <is>
          <t>5066049_CY19_Reckitt HTYHO Q119_NAV W2554 - Digital Entertainment</t>
        </is>
      </c>
      <c r="E309" s="316" t="inlineStr">
        <is>
          <t>Telemundo</t>
        </is>
      </c>
      <c r="F309" s="317" t="n">
        <v>43556</v>
      </c>
      <c r="G309" s="317" t="n">
        <v>43646</v>
      </c>
      <c r="H309" s="316" t="n">
        <v>105564</v>
      </c>
      <c r="I309" s="316" t="n">
        <v>7960</v>
      </c>
      <c r="J309" s="316" t="n">
        <v>0.71</v>
      </c>
      <c r="K309" s="316">
        <f>ROUND(I309*(J309/1000),2)</f>
        <v/>
      </c>
    </row>
    <row r="310">
      <c r="B310" s="315" t="n">
        <v>283</v>
      </c>
      <c r="C310" s="316" t="n">
        <v>30321955</v>
      </c>
      <c r="D310" s="316" t="inlineStr">
        <is>
          <t>5066049_CY19_Reckitt HTYHO Q119_NAV W2554 - Digital Entertainment</t>
        </is>
      </c>
      <c r="E310" s="316" t="inlineStr">
        <is>
          <t>USA</t>
        </is>
      </c>
      <c r="F310" s="317" t="n">
        <v>43556</v>
      </c>
      <c r="G310" s="317" t="n">
        <v>43646</v>
      </c>
      <c r="H310" s="316" t="n">
        <v>1126371</v>
      </c>
      <c r="I310" s="316" t="n">
        <v>187512</v>
      </c>
      <c r="J310" s="316" t="n">
        <v>0.71</v>
      </c>
      <c r="K310" s="316">
        <f>ROUND(I310*(J310/1000),2)</f>
        <v/>
      </c>
    </row>
    <row r="311">
      <c r="B311" s="315" t="n">
        <v>284</v>
      </c>
      <c r="C311" s="316" t="n">
        <v>30334912</v>
      </c>
      <c r="D311" s="316" t="inlineStr">
        <is>
          <t>5058736_Cigna_Q1-Q31819 UF_Prime_A2554 - Digital Entertainment</t>
        </is>
      </c>
      <c r="E311" s="316" t="inlineStr">
        <is>
          <t>NBC Broadcast</t>
        </is>
      </c>
      <c r="F311" s="317" t="n">
        <v>43557</v>
      </c>
      <c r="G311" s="317" t="n">
        <v>43646</v>
      </c>
      <c r="H311" s="316" t="n">
        <v>2048700</v>
      </c>
      <c r="I311" s="316" t="n">
        <v>595430</v>
      </c>
      <c r="J311" s="316" t="n">
        <v>0.71</v>
      </c>
      <c r="K311" s="316">
        <f>ROUND(I311*(J311/1000),2)</f>
        <v/>
      </c>
    </row>
    <row r="312">
      <c r="B312" s="315" t="n">
        <v>285</v>
      </c>
      <c r="C312" s="316" t="n">
        <v>30334912</v>
      </c>
      <c r="D312" s="316" t="inlineStr">
        <is>
          <t>5058736_Cigna_Q1-Q31819 UF_Prime_A2554 - Digital Entertainment</t>
        </is>
      </c>
      <c r="E312" s="316" t="inlineStr">
        <is>
          <t>NBC News</t>
        </is>
      </c>
      <c r="F312" s="317" t="n">
        <v>43557</v>
      </c>
      <c r="G312" s="317" t="n">
        <v>43646</v>
      </c>
      <c r="H312" s="316" t="n">
        <v>98789</v>
      </c>
      <c r="I312" s="316" t="n">
        <v>36098</v>
      </c>
      <c r="J312" s="316" t="n">
        <v>0.71</v>
      </c>
      <c r="K312" s="316">
        <f>ROUND(I312*(J312/1000),2)</f>
        <v/>
      </c>
    </row>
    <row r="313">
      <c r="B313" s="315" t="n">
        <v>286</v>
      </c>
      <c r="C313" s="316" t="n">
        <v>30390596</v>
      </c>
      <c r="D313" s="316" t="inlineStr">
        <is>
          <t>5064660_CY19_Quicken Loans_Rocket Mortgage_NAV P2+ - Digital Entertainment</t>
        </is>
      </c>
      <c r="E313" s="316" t="inlineStr">
        <is>
          <t>NBC Broadcast</t>
        </is>
      </c>
      <c r="F313" s="317" t="n">
        <v>43528</v>
      </c>
      <c r="G313" s="317" t="n">
        <v>43555</v>
      </c>
      <c r="H313" s="316" t="n">
        <v>476060</v>
      </c>
      <c r="I313" s="316" t="n">
        <v>1</v>
      </c>
      <c r="J313" s="316" t="n">
        <v>0.71</v>
      </c>
      <c r="K313" s="316">
        <f>ROUND(I313*(J313/1000),2)</f>
        <v/>
      </c>
    </row>
    <row r="314">
      <c r="B314" s="315" t="n">
        <v>287</v>
      </c>
      <c r="C314" s="316" t="n">
        <v>30390596</v>
      </c>
      <c r="D314" s="316" t="inlineStr">
        <is>
          <t>5064660_CY19_Quicken Loans_Rocket Mortgage_NAV P2+ - Digital Entertainment</t>
        </is>
      </c>
      <c r="E314" s="316" t="inlineStr">
        <is>
          <t>NBC News</t>
        </is>
      </c>
      <c r="F314" s="317" t="n">
        <v>43528</v>
      </c>
      <c r="G314" s="317" t="n">
        <v>43555</v>
      </c>
      <c r="H314" s="316" t="n">
        <v>16884</v>
      </c>
      <c r="I314" s="316" t="n">
        <v>1</v>
      </c>
      <c r="J314" s="316" t="n">
        <v>0.71</v>
      </c>
      <c r="K314" s="316">
        <f>ROUND(I314*(J314/1000),2)</f>
        <v/>
      </c>
    </row>
    <row r="315">
      <c r="B315" s="315" t="n">
        <v>288</v>
      </c>
      <c r="C315" s="316" t="n">
        <v>30390596</v>
      </c>
      <c r="D315" s="316" t="inlineStr">
        <is>
          <t>5064660_CY19_Quicken Loans_Rocket Mortgage_NAV P2+ - Digital Entertainment</t>
        </is>
      </c>
      <c r="E315" s="316" t="inlineStr">
        <is>
          <t>Syfy</t>
        </is>
      </c>
      <c r="F315" s="317" t="n">
        <v>43528</v>
      </c>
      <c r="G315" s="317" t="n">
        <v>43555</v>
      </c>
      <c r="H315" s="316" t="n">
        <v>177464</v>
      </c>
      <c r="I315" s="316" t="n">
        <v>1</v>
      </c>
      <c r="J315" s="316" t="n">
        <v>0.71</v>
      </c>
      <c r="K315" s="316">
        <f>ROUND(I315*(J315/1000),2)</f>
        <v/>
      </c>
    </row>
    <row r="316">
      <c r="B316" s="315" t="n">
        <v>289</v>
      </c>
      <c r="C316" s="316" t="n">
        <v>30390596</v>
      </c>
      <c r="D316" s="316" t="inlineStr">
        <is>
          <t>5064660_CY19_Quicken Loans_Rocket Mortgage_NAV P2+ - Digital Entertainment</t>
        </is>
      </c>
      <c r="E316" s="316" t="inlineStr">
        <is>
          <t>USA</t>
        </is>
      </c>
      <c r="F316" s="317" t="n">
        <v>43528</v>
      </c>
      <c r="G316" s="317" t="n">
        <v>43555</v>
      </c>
      <c r="H316" s="316" t="n">
        <v>119736</v>
      </c>
      <c r="I316" s="316" t="n">
        <v>2</v>
      </c>
      <c r="J316" s="316" t="n">
        <v>0.71</v>
      </c>
      <c r="K316" s="316">
        <f>ROUND(I316*(J316/1000),2)</f>
        <v/>
      </c>
    </row>
    <row r="317">
      <c r="B317" s="315" t="n">
        <v>290</v>
      </c>
      <c r="C317" s="316" t="n">
        <v>30459494</v>
      </c>
      <c r="D317" s="316" t="inlineStr">
        <is>
          <t>5064508_Universal Portfolio 18/19 Upfront OLV - Digital Hispanic</t>
        </is>
      </c>
      <c r="E317" s="316" t="inlineStr">
        <is>
          <t>NBC Universo</t>
        </is>
      </c>
      <c r="F317" s="317" t="n">
        <v>43511</v>
      </c>
      <c r="G317" s="317" t="n">
        <v>43618</v>
      </c>
      <c r="H317" s="316" t="n">
        <v>153282</v>
      </c>
      <c r="I317" s="316" t="n">
        <v>19824</v>
      </c>
      <c r="J317" s="316" t="n">
        <v>0.71</v>
      </c>
      <c r="K317" s="316">
        <f>ROUND(I317*(J317/1000),2)</f>
        <v/>
      </c>
    </row>
    <row r="318">
      <c r="B318" s="315" t="n">
        <v>291</v>
      </c>
      <c r="C318" s="316" t="n">
        <v>30459494</v>
      </c>
      <c r="D318" s="316" t="inlineStr">
        <is>
          <t>5064508_Universal Portfolio 18/19 Upfront OLV - Digital Hispanic</t>
        </is>
      </c>
      <c r="E318" s="316" t="inlineStr">
        <is>
          <t>Telemundo</t>
        </is>
      </c>
      <c r="F318" s="317" t="n">
        <v>43511</v>
      </c>
      <c r="G318" s="317" t="n">
        <v>43618</v>
      </c>
      <c r="H318" s="316" t="n">
        <v>667974</v>
      </c>
      <c r="I318" s="316" t="n">
        <v>139086</v>
      </c>
      <c r="J318" s="316" t="n">
        <v>0.71</v>
      </c>
      <c r="K318" s="316">
        <f>ROUND(I318*(J318/1000),2)</f>
        <v/>
      </c>
    </row>
    <row r="319">
      <c r="B319" s="315" t="n">
        <v>292</v>
      </c>
      <c r="C319" s="316" t="n">
        <v>30459500</v>
      </c>
      <c r="D319" s="316" t="inlineStr">
        <is>
          <t>5062060_MillerCoors_CLight_Cald UF_1.1-9.30.19 - Digital Hispanic</t>
        </is>
      </c>
      <c r="E319" s="316" t="inlineStr">
        <is>
          <t>NBC Universo</t>
        </is>
      </c>
      <c r="F319" s="317" t="n">
        <v>43556</v>
      </c>
      <c r="G319" s="317" t="n">
        <v>43646</v>
      </c>
      <c r="H319" s="316" t="n">
        <v>95421</v>
      </c>
      <c r="I319" s="316" t="n">
        <v>15107</v>
      </c>
      <c r="J319" s="316" t="n">
        <v>0.71</v>
      </c>
      <c r="K319" s="316">
        <f>ROUND(I319*(J319/1000),2)</f>
        <v/>
      </c>
    </row>
    <row r="320">
      <c r="B320" s="315" t="n">
        <v>293</v>
      </c>
      <c r="C320" s="316" t="n">
        <v>30459500</v>
      </c>
      <c r="D320" s="316" t="inlineStr">
        <is>
          <t>5062060_MillerCoors_CLight_Cald UF_1.1-9.30.19 - Digital Hispanic</t>
        </is>
      </c>
      <c r="E320" s="316" t="inlineStr">
        <is>
          <t>Telemundo</t>
        </is>
      </c>
      <c r="F320" s="317" t="n">
        <v>43556</v>
      </c>
      <c r="G320" s="317" t="n">
        <v>43646</v>
      </c>
      <c r="H320" s="316" t="n">
        <v>339059</v>
      </c>
      <c r="I320" s="316" t="n">
        <v>106993</v>
      </c>
      <c r="J320" s="316" t="n">
        <v>0.71</v>
      </c>
      <c r="K320" s="316">
        <f>ROUND(I320*(J320/1000),2)</f>
        <v/>
      </c>
    </row>
    <row r="321">
      <c r="B321" s="315" t="n">
        <v>294</v>
      </c>
      <c r="C321" s="316" t="n">
        <v>30459928</v>
      </c>
      <c r="D321" s="316" t="inlineStr">
        <is>
          <t>5065032_Verizon OLV 18/19 Upfront_Q119 - Digital Hispanic</t>
        </is>
      </c>
      <c r="E321" s="316" t="inlineStr">
        <is>
          <t>NBC Universo</t>
        </is>
      </c>
      <c r="F321" s="317" t="n">
        <v>43466</v>
      </c>
      <c r="G321" s="317" t="n">
        <v>43555</v>
      </c>
      <c r="H321" s="316" t="n">
        <v>367502</v>
      </c>
      <c r="I321" s="316" t="n">
        <v>27</v>
      </c>
      <c r="J321" s="316" t="n">
        <v>0.71</v>
      </c>
      <c r="K321" s="316">
        <f>ROUND(I321*(J321/1000),2)</f>
        <v/>
      </c>
    </row>
    <row r="322">
      <c r="B322" s="315" t="n">
        <v>295</v>
      </c>
      <c r="C322" s="316" t="n">
        <v>30459928</v>
      </c>
      <c r="D322" s="316" t="inlineStr">
        <is>
          <t>5065032_Verizon OLV 18/19 Upfront_Q119 - Digital Hispanic</t>
        </is>
      </c>
      <c r="E322" s="316" t="inlineStr">
        <is>
          <t>Telemundo</t>
        </is>
      </c>
      <c r="F322" s="317" t="n">
        <v>43466</v>
      </c>
      <c r="G322" s="317" t="n">
        <v>43555</v>
      </c>
      <c r="H322" s="316" t="n">
        <v>1209889</v>
      </c>
      <c r="I322" s="316" t="n">
        <v>91</v>
      </c>
      <c r="J322" s="316" t="n">
        <v>0.71</v>
      </c>
      <c r="K322" s="316">
        <f>ROUND(I322*(J322/1000),2)</f>
        <v/>
      </c>
    </row>
    <row r="323">
      <c r="B323" s="315" t="n">
        <v>296</v>
      </c>
      <c r="C323" s="316" t="n">
        <v>30488050</v>
      </c>
      <c r="D323" s="316" t="inlineStr">
        <is>
          <t>5064650_Pepsi - Tostitos_1Q 18/19 UF_NAV_P2+ - Digital Entertainment</t>
        </is>
      </c>
      <c r="E323" s="316" t="inlineStr">
        <is>
          <t>Bravo</t>
        </is>
      </c>
      <c r="F323" s="317" t="n">
        <v>43549</v>
      </c>
      <c r="G323" s="317" t="n">
        <v>43555</v>
      </c>
      <c r="H323" s="316" t="n">
        <v>176405</v>
      </c>
      <c r="I323" s="316" t="n">
        <v>2</v>
      </c>
      <c r="J323" s="316" t="n">
        <v>0.71</v>
      </c>
      <c r="K323" s="316">
        <f>ROUND(I323*(J323/1000),2)</f>
        <v/>
      </c>
    </row>
    <row r="324">
      <c r="B324" s="315" t="n">
        <v>297</v>
      </c>
      <c r="C324" s="316" t="n">
        <v>30488050</v>
      </c>
      <c r="D324" s="316" t="inlineStr">
        <is>
          <t>5064650_Pepsi - Tostitos_1Q 18/19 UF_NAV_P2+ - Digital Entertainment</t>
        </is>
      </c>
      <c r="E324" s="316" t="inlineStr">
        <is>
          <t>CNBC</t>
        </is>
      </c>
      <c r="F324" s="317" t="n">
        <v>43549</v>
      </c>
      <c r="G324" s="317" t="n">
        <v>43555</v>
      </c>
      <c r="H324" s="316" t="n">
        <v>12569</v>
      </c>
      <c r="I324" s="316" t="n">
        <v>1</v>
      </c>
      <c r="J324" s="316" t="n">
        <v>0.71</v>
      </c>
      <c r="K324" s="316">
        <f>ROUND(I324*(J324/1000),2)</f>
        <v/>
      </c>
    </row>
    <row r="325">
      <c r="B325" s="315" t="n">
        <v>298</v>
      </c>
      <c r="C325" s="316" t="n">
        <v>30488050</v>
      </c>
      <c r="D325" s="316" t="inlineStr">
        <is>
          <t>5064650_Pepsi - Tostitos_1Q 18/19 UF_NAV_P2+ - Digital Entertainment</t>
        </is>
      </c>
      <c r="E325" s="316" t="inlineStr">
        <is>
          <t>E!</t>
        </is>
      </c>
      <c r="F325" s="317" t="n">
        <v>43549</v>
      </c>
      <c r="G325" s="317" t="n">
        <v>43555</v>
      </c>
      <c r="H325" s="316" t="n">
        <v>22938</v>
      </c>
      <c r="I325" s="316" t="n">
        <v>2</v>
      </c>
      <c r="J325" s="316" t="n">
        <v>0.71</v>
      </c>
      <c r="K325" s="316">
        <f>ROUND(I325*(J325/1000),2)</f>
        <v/>
      </c>
    </row>
    <row r="326">
      <c r="B326" s="315" t="n">
        <v>299</v>
      </c>
      <c r="C326" s="316" t="n">
        <v>30502694</v>
      </c>
      <c r="D326" s="316" t="inlineStr">
        <is>
          <t>5054773_CY19_Liberty Mutual_NBC Prime Parity C-Flight - Digital Entertainment</t>
        </is>
      </c>
      <c r="E326" s="316" t="inlineStr">
        <is>
          <t>NBC Broadcast</t>
        </is>
      </c>
      <c r="F326" s="317" t="n">
        <v>43467</v>
      </c>
      <c r="G326" s="317" t="n">
        <v>43555</v>
      </c>
      <c r="H326" s="316" t="n">
        <v>6063427</v>
      </c>
      <c r="I326" s="316" t="n">
        <v>66</v>
      </c>
      <c r="J326" s="316" t="n">
        <v>0.71</v>
      </c>
      <c r="K326" s="316">
        <f>ROUND(I326*(J326/1000),2)</f>
        <v/>
      </c>
    </row>
    <row r="327">
      <c r="B327" s="315" t="n">
        <v>300</v>
      </c>
      <c r="C327" s="316" t="n">
        <v>30502694</v>
      </c>
      <c r="D327" s="316" t="inlineStr">
        <is>
          <t>5054773_CY19_Liberty Mutual_NBC Prime Parity C-Flight - Digital Entertainment</t>
        </is>
      </c>
      <c r="E327" s="316" t="inlineStr">
        <is>
          <t>NBC News</t>
        </is>
      </c>
      <c r="F327" s="317" t="n">
        <v>43467</v>
      </c>
      <c r="G327" s="317" t="n">
        <v>43555</v>
      </c>
      <c r="H327" s="316" t="n">
        <v>298708</v>
      </c>
      <c r="I327" s="316" t="n">
        <v>2</v>
      </c>
      <c r="J327" s="316" t="n">
        <v>0.71</v>
      </c>
      <c r="K327" s="316">
        <f>ROUND(I327*(J327/1000),2)</f>
        <v/>
      </c>
    </row>
    <row r="328">
      <c r="B328" s="315" t="n">
        <v>301</v>
      </c>
      <c r="C328" s="316" t="n">
        <v>30508086</v>
      </c>
      <c r="D328" s="316" t="inlineStr">
        <is>
          <t>5063986_State Farm 1Q Lifestyle VOD - Digital Lifestyle</t>
        </is>
      </c>
      <c r="E328" s="316" t="inlineStr">
        <is>
          <t>Bravo</t>
        </is>
      </c>
      <c r="F328" s="317" t="n">
        <v>43557</v>
      </c>
      <c r="G328" s="317" t="n">
        <v>43646</v>
      </c>
      <c r="H328" s="316" t="n">
        <v>1011195</v>
      </c>
      <c r="I328" s="316" t="n">
        <v>348938</v>
      </c>
      <c r="J328" s="316" t="n">
        <v>0.71</v>
      </c>
      <c r="K328" s="316">
        <f>ROUND(I328*(J328/1000),2)</f>
        <v/>
      </c>
    </row>
    <row r="329">
      <c r="B329" s="315" t="n">
        <v>302</v>
      </c>
      <c r="C329" s="316" t="n">
        <v>30508086</v>
      </c>
      <c r="D329" s="316" t="inlineStr">
        <is>
          <t>5063986_State Farm 1Q Lifestyle VOD - Digital Lifestyle</t>
        </is>
      </c>
      <c r="E329" s="316" t="inlineStr">
        <is>
          <t>E!</t>
        </is>
      </c>
      <c r="F329" s="317" t="n">
        <v>43557</v>
      </c>
      <c r="G329" s="317" t="n">
        <v>43646</v>
      </c>
      <c r="H329" s="316" t="n">
        <v>236325</v>
      </c>
      <c r="I329" s="316" t="n">
        <v>103862</v>
      </c>
      <c r="J329" s="316" t="n">
        <v>0.71</v>
      </c>
      <c r="K329" s="316">
        <f>ROUND(I329*(J329/1000),2)</f>
        <v/>
      </c>
    </row>
    <row r="330">
      <c r="B330" s="315" t="n">
        <v>303</v>
      </c>
      <c r="C330" s="316" t="n">
        <v>30508086</v>
      </c>
      <c r="D330" s="316" t="inlineStr">
        <is>
          <t>5063986_State Farm 1Q Lifestyle VOD - Digital Lifestyle</t>
        </is>
      </c>
      <c r="E330" s="316" t="inlineStr">
        <is>
          <t>Oxygen</t>
        </is>
      </c>
      <c r="F330" s="317" t="n">
        <v>43557</v>
      </c>
      <c r="G330" s="317" t="n">
        <v>43646</v>
      </c>
      <c r="H330" s="316" t="n">
        <v>278066</v>
      </c>
      <c r="I330" s="316" t="n">
        <v>104302</v>
      </c>
      <c r="J330" s="316" t="n">
        <v>0.71</v>
      </c>
      <c r="K330" s="316">
        <f>ROUND(I330*(J330/1000),2)</f>
        <v/>
      </c>
    </row>
    <row r="331">
      <c r="B331" s="315" t="n">
        <v>304</v>
      </c>
      <c r="C331" s="316" t="n">
        <v>30549756</v>
      </c>
      <c r="D331" s="316" t="inlineStr">
        <is>
          <t>5058323_Dunkin NHL 2019 - Digital Sports</t>
        </is>
      </c>
      <c r="E331" s="316" t="inlineStr">
        <is>
          <t>Golf Channel</t>
        </is>
      </c>
      <c r="F331" s="317" t="n">
        <v>43466</v>
      </c>
      <c r="G331" s="317" t="n">
        <v>43646</v>
      </c>
      <c r="H331" s="316" t="n">
        <v>257</v>
      </c>
      <c r="I331" s="316" t="n">
        <v>257</v>
      </c>
      <c r="J331" s="316" t="n">
        <v>0.71</v>
      </c>
      <c r="K331" s="316">
        <f>ROUND(I331*(J331/1000),2)</f>
        <v/>
      </c>
    </row>
    <row r="332">
      <c r="B332" s="315" t="n">
        <v>305</v>
      </c>
      <c r="C332" s="316" t="n">
        <v>30549756</v>
      </c>
      <c r="D332" s="316" t="inlineStr">
        <is>
          <t>5058323_Dunkin NHL 2019 - Digital Sports</t>
        </is>
      </c>
      <c r="E332" s="316" t="inlineStr">
        <is>
          <t>NBC Sports</t>
        </is>
      </c>
      <c r="F332" s="317" t="n">
        <v>43466</v>
      </c>
      <c r="G332" s="317" t="n">
        <v>43646</v>
      </c>
      <c r="H332" s="316" t="n">
        <v>861</v>
      </c>
      <c r="I332" s="316" t="n">
        <v>861</v>
      </c>
      <c r="J332" s="316" t="n">
        <v>0.71</v>
      </c>
      <c r="K332" s="316">
        <f>ROUND(I332*(J332/1000),2)</f>
        <v/>
      </c>
    </row>
    <row r="333">
      <c r="B333" s="315" t="n">
        <v>306</v>
      </c>
      <c r="C333" s="316" t="n">
        <v>30556071</v>
      </c>
      <c r="D333" s="316" t="inlineStr">
        <is>
          <t>5064014_UPX_1Q18/19 UF_NAV/Select_P2+ - Digital Entertainment</t>
        </is>
      </c>
      <c r="E333" s="316" t="inlineStr">
        <is>
          <t>Bravo</t>
        </is>
      </c>
      <c r="F333" s="317" t="n">
        <v>43467</v>
      </c>
      <c r="G333" s="317" t="n">
        <v>43555</v>
      </c>
      <c r="H333" s="316" t="n">
        <v>1030627</v>
      </c>
      <c r="I333" s="316" t="n">
        <v>5</v>
      </c>
      <c r="J333" s="316" t="n">
        <v>0.71</v>
      </c>
      <c r="K333" s="316">
        <f>ROUND(I333*(J333/1000),2)</f>
        <v/>
      </c>
    </row>
    <row r="334">
      <c r="B334" s="315" t="n">
        <v>307</v>
      </c>
      <c r="C334" s="316" t="n">
        <v>30556071</v>
      </c>
      <c r="D334" s="316" t="inlineStr">
        <is>
          <t>5064014_UPX_1Q18/19 UF_NAV/Select_P2+ - Digital Entertainment</t>
        </is>
      </c>
      <c r="E334" s="316" t="inlineStr">
        <is>
          <t>NBC Broadcast</t>
        </is>
      </c>
      <c r="F334" s="317" t="n">
        <v>43467</v>
      </c>
      <c r="G334" s="317" t="n">
        <v>43555</v>
      </c>
      <c r="H334" s="316" t="n">
        <v>722259</v>
      </c>
      <c r="I334" s="316" t="n">
        <v>6</v>
      </c>
      <c r="J334" s="316" t="n">
        <v>0.71</v>
      </c>
      <c r="K334" s="316">
        <f>ROUND(I334*(J334/1000),2)</f>
        <v/>
      </c>
    </row>
    <row r="335">
      <c r="B335" s="315" t="n">
        <v>308</v>
      </c>
      <c r="C335" s="316" t="n">
        <v>30556071</v>
      </c>
      <c r="D335" s="316" t="inlineStr">
        <is>
          <t>5064014_UPX_1Q18/19 UF_NAV/Select_P2+ - Digital Entertainment</t>
        </is>
      </c>
      <c r="E335" s="316" t="inlineStr">
        <is>
          <t>USA</t>
        </is>
      </c>
      <c r="F335" s="317" t="n">
        <v>43467</v>
      </c>
      <c r="G335" s="317" t="n">
        <v>43555</v>
      </c>
      <c r="H335" s="316" t="n">
        <v>639052</v>
      </c>
      <c r="I335" s="316" t="n">
        <v>2</v>
      </c>
      <c r="J335" s="316" t="n">
        <v>0.71</v>
      </c>
      <c r="K335" s="316">
        <f>ROUND(I335*(J335/1000),2)</f>
        <v/>
      </c>
    </row>
    <row r="336">
      <c r="B336" s="315" t="n">
        <v>309</v>
      </c>
      <c r="C336" s="316" t="n">
        <v>30556797</v>
      </c>
      <c r="D336" s="316" t="inlineStr">
        <is>
          <t>5064809_Novartis Entresto Q1 Cflight Prime/Digital 18/19 BYU Plan - Digital Entertainment</t>
        </is>
      </c>
      <c r="E336" s="316" t="inlineStr">
        <is>
          <t>NBC Broadcast</t>
        </is>
      </c>
      <c r="F336" s="317" t="n">
        <v>43559</v>
      </c>
      <c r="G336" s="317" t="n">
        <v>43646</v>
      </c>
      <c r="H336" s="316" t="n">
        <v>588093</v>
      </c>
      <c r="I336" s="316" t="n">
        <v>147840</v>
      </c>
      <c r="J336" s="316" t="n">
        <v>0.71</v>
      </c>
      <c r="K336" s="316">
        <f>ROUND(I336*(J336/1000),2)</f>
        <v/>
      </c>
    </row>
    <row r="337">
      <c r="B337" s="315" t="n">
        <v>310</v>
      </c>
      <c r="C337" s="316" t="n">
        <v>30556797</v>
      </c>
      <c r="D337" s="316" t="inlineStr">
        <is>
          <t>5064809_Novartis Entresto Q1 Cflight Prime/Digital 18/19 BYU Plan - Digital Entertainment</t>
        </is>
      </c>
      <c r="E337" s="316" t="inlineStr">
        <is>
          <t>NBC News</t>
        </is>
      </c>
      <c r="F337" s="317" t="n">
        <v>43559</v>
      </c>
      <c r="G337" s="317" t="n">
        <v>43646</v>
      </c>
      <c r="H337" s="316" t="n">
        <v>40784</v>
      </c>
      <c r="I337" s="316" t="n">
        <v>13089</v>
      </c>
      <c r="J337" s="316" t="n">
        <v>0.71</v>
      </c>
      <c r="K337" s="316">
        <f>ROUND(I337*(J337/1000),2)</f>
        <v/>
      </c>
    </row>
    <row r="338">
      <c r="B338" s="315" t="n">
        <v>311</v>
      </c>
      <c r="C338" s="316" t="n">
        <v>30556809</v>
      </c>
      <c r="D338" s="316" t="inlineStr">
        <is>
          <t>5064815_Novartis Cosentyx Q1 Cflight Prime/Digital 18/19 BYU Plan - Digital Entertainment</t>
        </is>
      </c>
      <c r="E338" s="316" t="inlineStr">
        <is>
          <t>NBC Broadcast</t>
        </is>
      </c>
      <c r="F338" s="317" t="n">
        <v>43559</v>
      </c>
      <c r="G338" s="317" t="n">
        <v>43646</v>
      </c>
      <c r="H338" s="316" t="n">
        <v>1344802</v>
      </c>
      <c r="I338" s="316" t="n">
        <v>269406</v>
      </c>
      <c r="J338" s="316" t="n">
        <v>0.71</v>
      </c>
      <c r="K338" s="316">
        <f>ROUND(I338*(J338/1000),2)</f>
        <v/>
      </c>
    </row>
    <row r="339">
      <c r="B339" s="315" t="n">
        <v>312</v>
      </c>
      <c r="C339" s="316" t="n">
        <v>30556809</v>
      </c>
      <c r="D339" s="316" t="inlineStr">
        <is>
          <t>5064815_Novartis Cosentyx Q1 Cflight Prime/Digital 18/19 BYU Plan - Digital Entertainment</t>
        </is>
      </c>
      <c r="E339" s="316" t="inlineStr">
        <is>
          <t>NBC News</t>
        </is>
      </c>
      <c r="F339" s="317" t="n">
        <v>43559</v>
      </c>
      <c r="G339" s="317" t="n">
        <v>43646</v>
      </c>
      <c r="H339" s="316" t="n">
        <v>71366</v>
      </c>
      <c r="I339" s="316" t="n">
        <v>14482</v>
      </c>
      <c r="J339" s="316" t="n">
        <v>0.71</v>
      </c>
      <c r="K339" s="316">
        <f>ROUND(I339*(J339/1000),2)</f>
        <v/>
      </c>
    </row>
    <row r="340">
      <c r="B340" s="315" t="n">
        <v>313</v>
      </c>
      <c r="C340" s="316" t="n">
        <v>30563891</v>
      </c>
      <c r="D340" s="316" t="inlineStr">
        <is>
          <t>NBC 2019 Launch and Continuity</t>
        </is>
      </c>
      <c r="E340" s="316" t="inlineStr">
        <is>
          <t>NBC Broadcast</t>
        </is>
      </c>
      <c r="F340" s="317" t="n">
        <v>43466</v>
      </c>
      <c r="G340" s="317" t="n">
        <v>43830</v>
      </c>
      <c r="H340" s="316" t="n">
        <v>32363725</v>
      </c>
      <c r="I340" s="316" t="n">
        <v>13047366</v>
      </c>
      <c r="J340" s="316" t="n">
        <v>0.71</v>
      </c>
      <c r="K340" s="316">
        <f>ROUND(I340*(J340/1000),2)</f>
        <v/>
      </c>
    </row>
    <row r="341">
      <c r="B341" s="315" t="n">
        <v>314</v>
      </c>
      <c r="C341" s="316" t="n">
        <v>30563891</v>
      </c>
      <c r="D341" s="316" t="inlineStr">
        <is>
          <t>NBC 2019 Launch and Continuity</t>
        </is>
      </c>
      <c r="E341" s="316" t="inlineStr">
        <is>
          <t>NBC News</t>
        </is>
      </c>
      <c r="F341" s="317" t="n">
        <v>43466</v>
      </c>
      <c r="G341" s="317" t="n">
        <v>43830</v>
      </c>
      <c r="H341" s="316" t="n">
        <v>970063</v>
      </c>
      <c r="I341" s="316" t="n">
        <v>423477</v>
      </c>
      <c r="J341" s="316" t="n">
        <v>0.71</v>
      </c>
      <c r="K341" s="316">
        <f>ROUND(I341*(J341/1000),2)</f>
        <v/>
      </c>
    </row>
    <row r="342">
      <c r="B342" s="315" t="n">
        <v>315</v>
      </c>
      <c r="C342" s="316" t="n">
        <v>30564568</v>
      </c>
      <c r="D342" s="316" t="inlineStr">
        <is>
          <t>5066048_Gilead_Biktarvy_OLV_Upfront_Q119 - Digital Entertainment - :90s</t>
        </is>
      </c>
      <c r="E342" s="316" t="inlineStr">
        <is>
          <t>NBC Broadcast</t>
        </is>
      </c>
      <c r="F342" s="317" t="n">
        <v>43525</v>
      </c>
      <c r="G342" s="317" t="n">
        <v>43646</v>
      </c>
      <c r="H342" s="316" t="n">
        <v>24806</v>
      </c>
      <c r="I342" s="316" t="n">
        <v>2631</v>
      </c>
      <c r="J342" s="316" t="n">
        <v>0.71</v>
      </c>
      <c r="K342" s="316">
        <f>ROUND(I342*(J342/1000),2)</f>
        <v/>
      </c>
    </row>
    <row r="343">
      <c r="B343" s="315" t="n">
        <v>316</v>
      </c>
      <c r="C343" s="316" t="n">
        <v>30564568</v>
      </c>
      <c r="D343" s="316" t="inlineStr">
        <is>
          <t>5066048_Gilead_Biktarvy_OLV_Upfront_Q119 - Digital Entertainment - :90s</t>
        </is>
      </c>
      <c r="E343" s="316" t="inlineStr">
        <is>
          <t>Telemundo</t>
        </is>
      </c>
      <c r="F343" s="317" t="n">
        <v>43556</v>
      </c>
      <c r="G343" s="317" t="n">
        <v>43646</v>
      </c>
      <c r="H343" s="316" t="n">
        <v>494</v>
      </c>
      <c r="I343" s="316" t="n">
        <v>4</v>
      </c>
      <c r="J343" s="316" t="n">
        <v>0.71</v>
      </c>
      <c r="K343" s="316">
        <f>ROUND(I343*(J343/1000),2)</f>
        <v/>
      </c>
    </row>
    <row r="344">
      <c r="B344" s="315" t="n">
        <v>317</v>
      </c>
      <c r="C344" s="316" t="n">
        <v>30573766</v>
      </c>
      <c r="D344" s="316" t="inlineStr">
        <is>
          <t>5066007_GSK_ProNamel_NBC Prime_Upfront_OLV - Q119 - Digital Entertainment</t>
        </is>
      </c>
      <c r="E344" s="316" t="inlineStr">
        <is>
          <t>NBC Broadcast</t>
        </is>
      </c>
      <c r="F344" s="317" t="n">
        <v>43549</v>
      </c>
      <c r="G344" s="317" t="n">
        <v>43555</v>
      </c>
      <c r="H344" s="316" t="n">
        <v>367027</v>
      </c>
      <c r="I344" s="316" t="n">
        <v>1</v>
      </c>
      <c r="J344" s="316" t="n">
        <v>0.71</v>
      </c>
      <c r="K344" s="316">
        <f>ROUND(I344*(J344/1000),2)</f>
        <v/>
      </c>
    </row>
    <row r="345">
      <c r="B345" s="315" t="n">
        <v>318</v>
      </c>
      <c r="C345" s="316" t="n">
        <v>30581414</v>
      </c>
      <c r="D345" s="316" t="inlineStr">
        <is>
          <t>5057027_MetroPCS_The Titan Games Sponsorship_OLV_Q119 - Digital Entertainment</t>
        </is>
      </c>
      <c r="E345" s="316" t="inlineStr">
        <is>
          <t>NBC Broadcast</t>
        </is>
      </c>
      <c r="F345" s="317" t="n">
        <v>43517</v>
      </c>
      <c r="G345" s="317" t="n">
        <v>43555</v>
      </c>
      <c r="H345" s="316" t="n">
        <v>234576</v>
      </c>
      <c r="I345" s="316" t="n">
        <v>4</v>
      </c>
      <c r="J345" s="316" t="n">
        <v>0.71</v>
      </c>
      <c r="K345" s="316">
        <f>ROUND(I345*(J345/1000),2)</f>
        <v/>
      </c>
    </row>
    <row r="346">
      <c r="B346" s="315" t="n">
        <v>319</v>
      </c>
      <c r="C346" s="316" t="n">
        <v>30585645</v>
      </c>
      <c r="D346" s="316" t="inlineStr">
        <is>
          <t>5065559_GSK_Nicoderm/Nicorette Minis_NBC Prime_Upfront_OLV - Q119 - Digital Entertainment</t>
        </is>
      </c>
      <c r="E346" s="316" t="inlineStr">
        <is>
          <t>NBC Broadcast</t>
        </is>
      </c>
      <c r="F346" s="317" t="n">
        <v>43542</v>
      </c>
      <c r="G346" s="317" t="n">
        <v>43555</v>
      </c>
      <c r="H346" s="316" t="n">
        <v>532469</v>
      </c>
      <c r="I346" s="316" t="n">
        <v>6</v>
      </c>
      <c r="J346" s="316" t="n">
        <v>0.71</v>
      </c>
      <c r="K346" s="316">
        <f>ROUND(I346*(J346/1000),2)</f>
        <v/>
      </c>
    </row>
    <row r="347">
      <c r="B347" s="315" t="n">
        <v>320</v>
      </c>
      <c r="C347" s="316" t="n">
        <v>30588123</v>
      </c>
      <c r="D347" s="316" t="inlineStr">
        <is>
          <t>5066250_Dannon Silk Bev Q119 CFlight Prime/Digital 18/19 BYU Plan  - Digital Entertainment</t>
        </is>
      </c>
      <c r="E347" s="316" t="inlineStr">
        <is>
          <t>NBC Broadcast</t>
        </is>
      </c>
      <c r="F347" s="317" t="n">
        <v>43528</v>
      </c>
      <c r="G347" s="317" t="n">
        <v>43555</v>
      </c>
      <c r="H347" s="316" t="n">
        <v>1352428</v>
      </c>
      <c r="I347" s="316" t="n">
        <v>5</v>
      </c>
      <c r="J347" s="316" t="n">
        <v>0.71</v>
      </c>
      <c r="K347" s="316">
        <f>ROUND(I347*(J347/1000),2)</f>
        <v/>
      </c>
    </row>
    <row r="348">
      <c r="B348" s="315" t="n">
        <v>321</v>
      </c>
      <c r="C348" s="316" t="n">
        <v>30588171</v>
      </c>
      <c r="D348" s="316" t="inlineStr">
        <is>
          <t>5066281_Dannon International Delight Q119 CFlight Prime/Digital 18/19 BYU  - Digital Entertainment</t>
        </is>
      </c>
      <c r="E348" s="316" t="inlineStr">
        <is>
          <t>NBC Broadcast</t>
        </is>
      </c>
      <c r="F348" s="317" t="n">
        <v>43532</v>
      </c>
      <c r="G348" s="317" t="n">
        <v>43555</v>
      </c>
      <c r="H348" s="316" t="n">
        <v>91136</v>
      </c>
      <c r="I348" s="316" t="n">
        <v>2</v>
      </c>
      <c r="J348" s="316" t="n">
        <v>0.71</v>
      </c>
      <c r="K348" s="316">
        <f>ROUND(I348*(J348/1000),2)</f>
        <v/>
      </c>
    </row>
    <row r="349">
      <c r="B349" s="315" t="n">
        <v>322</v>
      </c>
      <c r="C349" s="316" t="n">
        <v>30588773</v>
      </c>
      <c r="D349" s="316" t="inlineStr">
        <is>
          <t>5066289_Dannon Silk Bev 1819 UF NAV Q119 - Digital Entertainment</t>
        </is>
      </c>
      <c r="E349" s="316" t="inlineStr">
        <is>
          <t>Bravo</t>
        </is>
      </c>
      <c r="F349" s="317" t="n">
        <v>43571</v>
      </c>
      <c r="G349" s="317" t="n">
        <v>43585</v>
      </c>
      <c r="H349" s="316" t="n">
        <v>1880363</v>
      </c>
      <c r="I349" s="316" t="n">
        <v>803745</v>
      </c>
      <c r="J349" s="316" t="n">
        <v>0.71</v>
      </c>
      <c r="K349" s="316">
        <f>ROUND(I349*(J349/1000),2)</f>
        <v/>
      </c>
    </row>
    <row r="350">
      <c r="B350" s="315" t="n">
        <v>323</v>
      </c>
      <c r="C350" s="316" t="n">
        <v>30588773</v>
      </c>
      <c r="D350" s="316" t="inlineStr">
        <is>
          <t>5066289_Dannon Silk Bev 1819 UF NAV Q119 - Digital Entertainment</t>
        </is>
      </c>
      <c r="E350" s="316" t="inlineStr">
        <is>
          <t>CNBC</t>
        </is>
      </c>
      <c r="F350" s="317" t="n">
        <v>43571</v>
      </c>
      <c r="G350" s="317" t="n">
        <v>43585</v>
      </c>
      <c r="H350" s="316" t="n">
        <v>108889</v>
      </c>
      <c r="I350" s="316" t="n">
        <v>37339</v>
      </c>
      <c r="J350" s="316" t="n">
        <v>0.71</v>
      </c>
      <c r="K350" s="316">
        <f>ROUND(I350*(J350/1000),2)</f>
        <v/>
      </c>
    </row>
    <row r="351">
      <c r="B351" s="315" t="n">
        <v>324</v>
      </c>
      <c r="C351" s="316" t="n">
        <v>30588773</v>
      </c>
      <c r="D351" s="316" t="inlineStr">
        <is>
          <t>5066289_Dannon Silk Bev 1819 UF NAV Q119 - Digital Entertainment</t>
        </is>
      </c>
      <c r="E351" s="316" t="inlineStr">
        <is>
          <t>E!</t>
        </is>
      </c>
      <c r="F351" s="317" t="n">
        <v>43571</v>
      </c>
      <c r="G351" s="317" t="n">
        <v>43585</v>
      </c>
      <c r="H351" s="316" t="n">
        <v>531657</v>
      </c>
      <c r="I351" s="316" t="n">
        <v>291079</v>
      </c>
      <c r="J351" s="316" t="n">
        <v>0.71</v>
      </c>
      <c r="K351" s="316">
        <f>ROUND(I351*(J351/1000),2)</f>
        <v/>
      </c>
    </row>
    <row r="352">
      <c r="B352" s="315" t="n">
        <v>325</v>
      </c>
      <c r="C352" s="316" t="n">
        <v>30588773</v>
      </c>
      <c r="D352" s="316" t="inlineStr">
        <is>
          <t>5066289_Dannon Silk Bev 1819 UF NAV Q119 - Digital Entertainment</t>
        </is>
      </c>
      <c r="E352" s="316" t="inlineStr">
        <is>
          <t>MSNBC</t>
        </is>
      </c>
      <c r="F352" s="317" t="n">
        <v>43571</v>
      </c>
      <c r="G352" s="317" t="n">
        <v>43585</v>
      </c>
      <c r="H352" s="316" t="n">
        <v>2929</v>
      </c>
      <c r="I352" s="316" t="n">
        <v>1531</v>
      </c>
      <c r="J352" s="316" t="n">
        <v>0.71</v>
      </c>
      <c r="K352" s="316">
        <f>ROUND(I352*(J352/1000),2)</f>
        <v/>
      </c>
    </row>
    <row r="353">
      <c r="B353" s="315" t="n">
        <v>326</v>
      </c>
      <c r="C353" s="316" t="n">
        <v>30588773</v>
      </c>
      <c r="D353" s="316" t="inlineStr">
        <is>
          <t>5066289_Dannon Silk Bev 1819 UF NAV Q119 - Digital Entertainment</t>
        </is>
      </c>
      <c r="E353" s="316" t="inlineStr">
        <is>
          <t>NBC Broadcast</t>
        </is>
      </c>
      <c r="F353" s="317" t="n">
        <v>43571</v>
      </c>
      <c r="G353" s="317" t="n">
        <v>43585</v>
      </c>
      <c r="H353" s="316" t="n">
        <v>442756</v>
      </c>
      <c r="I353" s="316" t="n">
        <v>211705</v>
      </c>
      <c r="J353" s="316" t="n">
        <v>0.71</v>
      </c>
      <c r="K353" s="316">
        <f>ROUND(I353*(J353/1000),2)</f>
        <v/>
      </c>
    </row>
    <row r="354">
      <c r="B354" s="315" t="n">
        <v>327</v>
      </c>
      <c r="C354" s="316" t="n">
        <v>30588773</v>
      </c>
      <c r="D354" s="316" t="inlineStr">
        <is>
          <t>5066289_Dannon Silk Bev 1819 UF NAV Q119 - Digital Entertainment</t>
        </is>
      </c>
      <c r="E354" s="316" t="inlineStr">
        <is>
          <t>NBC News</t>
        </is>
      </c>
      <c r="F354" s="317" t="n">
        <v>43571</v>
      </c>
      <c r="G354" s="317" t="n">
        <v>43585</v>
      </c>
      <c r="H354" s="316" t="n">
        <v>175158</v>
      </c>
      <c r="I354" s="316" t="n">
        <v>104308</v>
      </c>
      <c r="J354" s="316" t="n">
        <v>0.71</v>
      </c>
      <c r="K354" s="316">
        <f>ROUND(I354*(J354/1000),2)</f>
        <v/>
      </c>
    </row>
    <row r="355">
      <c r="B355" s="315" t="n">
        <v>328</v>
      </c>
      <c r="C355" s="316" t="n">
        <v>30588773</v>
      </c>
      <c r="D355" s="316" t="inlineStr">
        <is>
          <t>5066289_Dannon Silk Bev 1819 UF NAV Q119 - Digital Entertainment</t>
        </is>
      </c>
      <c r="E355" s="316" t="inlineStr">
        <is>
          <t>Oxygen</t>
        </is>
      </c>
      <c r="F355" s="317" t="n">
        <v>43571</v>
      </c>
      <c r="G355" s="317" t="n">
        <v>43585</v>
      </c>
      <c r="H355" s="316" t="n">
        <v>361575</v>
      </c>
      <c r="I355" s="316" t="n">
        <v>164596</v>
      </c>
      <c r="J355" s="316" t="n">
        <v>0.71</v>
      </c>
      <c r="K355" s="316">
        <f>ROUND(I355*(J355/1000),2)</f>
        <v/>
      </c>
    </row>
    <row r="356">
      <c r="B356" s="315" t="n">
        <v>329</v>
      </c>
      <c r="C356" s="316" t="n">
        <v>30588773</v>
      </c>
      <c r="D356" s="316" t="inlineStr">
        <is>
          <t>5066289_Dannon Silk Bev 1819 UF NAV Q119 - Digital Entertainment</t>
        </is>
      </c>
      <c r="E356" s="316" t="inlineStr">
        <is>
          <t>Syfy</t>
        </is>
      </c>
      <c r="F356" s="317" t="n">
        <v>43571</v>
      </c>
      <c r="G356" s="317" t="n">
        <v>43585</v>
      </c>
      <c r="H356" s="316" t="n">
        <v>1600560</v>
      </c>
      <c r="I356" s="316" t="n">
        <v>905909</v>
      </c>
      <c r="J356" s="316" t="n">
        <v>0.71</v>
      </c>
      <c r="K356" s="316">
        <f>ROUND(I356*(J356/1000),2)</f>
        <v/>
      </c>
    </row>
    <row r="357">
      <c r="B357" s="315" t="n">
        <v>330</v>
      </c>
      <c r="C357" s="316" t="n">
        <v>30588773</v>
      </c>
      <c r="D357" s="316" t="inlineStr">
        <is>
          <t>5066289_Dannon Silk Bev 1819 UF NAV Q119 - Digital Entertainment</t>
        </is>
      </c>
      <c r="E357" s="316" t="inlineStr">
        <is>
          <t>Telemundo</t>
        </is>
      </c>
      <c r="F357" s="317" t="n">
        <v>43571</v>
      </c>
      <c r="G357" s="317" t="n">
        <v>43585</v>
      </c>
      <c r="H357" s="316" t="n">
        <v>75969</v>
      </c>
      <c r="I357" s="316" t="n">
        <v>32532</v>
      </c>
      <c r="J357" s="316" t="n">
        <v>0.71</v>
      </c>
      <c r="K357" s="316">
        <f>ROUND(I357*(J357/1000),2)</f>
        <v/>
      </c>
    </row>
    <row r="358">
      <c r="B358" s="315" t="n">
        <v>331</v>
      </c>
      <c r="C358" s="316" t="n">
        <v>30588773</v>
      </c>
      <c r="D358" s="316" t="inlineStr">
        <is>
          <t>5066289_Dannon Silk Bev 1819 UF NAV Q119 - Digital Entertainment</t>
        </is>
      </c>
      <c r="E358" s="316" t="inlineStr">
        <is>
          <t>USA</t>
        </is>
      </c>
      <c r="F358" s="317" t="n">
        <v>43525</v>
      </c>
      <c r="G358" s="317" t="n">
        <v>43585</v>
      </c>
      <c r="H358" s="316" t="n">
        <v>877858</v>
      </c>
      <c r="I358" s="316" t="n">
        <v>382506</v>
      </c>
      <c r="J358" s="316" t="n">
        <v>0.71</v>
      </c>
      <c r="K358" s="316">
        <f>ROUND(I358*(J358/1000),2)</f>
        <v/>
      </c>
    </row>
    <row r="359">
      <c r="B359" s="315" t="n">
        <v>332</v>
      </c>
      <c r="C359" s="316" t="n">
        <v>30592347</v>
      </c>
      <c r="D359" s="316" t="inlineStr">
        <is>
          <t>5066282_Dannon International Delight 1819 UF NAV Q119  - Digital Entertainment</t>
        </is>
      </c>
      <c r="E359" s="316" t="inlineStr">
        <is>
          <t>Bravo</t>
        </is>
      </c>
      <c r="F359" s="317" t="n">
        <v>43571</v>
      </c>
      <c r="G359" s="317" t="n">
        <v>43585</v>
      </c>
      <c r="H359" s="316" t="n">
        <v>168802</v>
      </c>
      <c r="I359" s="316" t="n">
        <v>119800</v>
      </c>
      <c r="J359" s="316" t="n">
        <v>0.71</v>
      </c>
      <c r="K359" s="316">
        <f>ROUND(I359*(J359/1000),2)</f>
        <v/>
      </c>
    </row>
    <row r="360">
      <c r="B360" s="315" t="n">
        <v>333</v>
      </c>
      <c r="C360" s="316" t="n">
        <v>30592347</v>
      </c>
      <c r="D360" s="316" t="inlineStr">
        <is>
          <t>5066282_Dannon International Delight 1819 UF NAV Q119  - Digital Entertainment</t>
        </is>
      </c>
      <c r="E360" s="316" t="inlineStr">
        <is>
          <t>CNBC</t>
        </is>
      </c>
      <c r="F360" s="317" t="n">
        <v>43571</v>
      </c>
      <c r="G360" s="317" t="n">
        <v>43585</v>
      </c>
      <c r="H360" s="316" t="n">
        <v>9219</v>
      </c>
      <c r="I360" s="316" t="n">
        <v>5505</v>
      </c>
      <c r="J360" s="316" t="n">
        <v>0.71</v>
      </c>
      <c r="K360" s="316">
        <f>ROUND(I360*(J360/1000),2)</f>
        <v/>
      </c>
    </row>
    <row r="361">
      <c r="B361" s="315" t="n">
        <v>334</v>
      </c>
      <c r="C361" s="316" t="n">
        <v>30592347</v>
      </c>
      <c r="D361" s="316" t="inlineStr">
        <is>
          <t>5066282_Dannon International Delight 1819 UF NAV Q119  - Digital Entertainment</t>
        </is>
      </c>
      <c r="E361" s="316" t="inlineStr">
        <is>
          <t>E!</t>
        </is>
      </c>
      <c r="F361" s="317" t="n">
        <v>43571</v>
      </c>
      <c r="G361" s="317" t="n">
        <v>43585</v>
      </c>
      <c r="H361" s="316" t="n">
        <v>62132</v>
      </c>
      <c r="I361" s="316" t="n">
        <v>46824</v>
      </c>
      <c r="J361" s="316" t="n">
        <v>0.71</v>
      </c>
      <c r="K361" s="316">
        <f>ROUND(I361*(J361/1000),2)</f>
        <v/>
      </c>
    </row>
    <row r="362">
      <c r="B362" s="315" t="n">
        <v>335</v>
      </c>
      <c r="C362" s="316" t="n">
        <v>30592347</v>
      </c>
      <c r="D362" s="316" t="inlineStr">
        <is>
          <t>5066282_Dannon International Delight 1819 UF NAV Q119  - Digital Entertainment</t>
        </is>
      </c>
      <c r="E362" s="316" t="inlineStr">
        <is>
          <t>MSNBC</t>
        </is>
      </c>
      <c r="F362" s="317" t="n">
        <v>43571</v>
      </c>
      <c r="G362" s="317" t="n">
        <v>43585</v>
      </c>
      <c r="H362" s="316" t="n">
        <v>340</v>
      </c>
      <c r="I362" s="316" t="n">
        <v>231</v>
      </c>
      <c r="J362" s="316" t="n">
        <v>0.71</v>
      </c>
      <c r="K362" s="316">
        <f>ROUND(I362*(J362/1000),2)</f>
        <v/>
      </c>
    </row>
    <row r="363">
      <c r="B363" s="315" t="n">
        <v>336</v>
      </c>
      <c r="C363" s="316" t="n">
        <v>30592347</v>
      </c>
      <c r="D363" s="316" t="inlineStr">
        <is>
          <t>5066282_Dannon International Delight 1819 UF NAV Q119  - Digital Entertainment</t>
        </is>
      </c>
      <c r="E363" s="316" t="inlineStr">
        <is>
          <t>NBC Broadcast</t>
        </is>
      </c>
      <c r="F363" s="317" t="n">
        <v>43571</v>
      </c>
      <c r="G363" s="317" t="n">
        <v>43585</v>
      </c>
      <c r="H363" s="316" t="n">
        <v>42574</v>
      </c>
      <c r="I363" s="316" t="n">
        <v>29055</v>
      </c>
      <c r="J363" s="316" t="n">
        <v>0.71</v>
      </c>
      <c r="K363" s="316">
        <f>ROUND(I363*(J363/1000),2)</f>
        <v/>
      </c>
    </row>
    <row r="364">
      <c r="B364" s="315" t="n">
        <v>337</v>
      </c>
      <c r="C364" s="316" t="n">
        <v>30592347</v>
      </c>
      <c r="D364" s="316" t="inlineStr">
        <is>
          <t>5066282_Dannon International Delight 1819 UF NAV Q119  - Digital Entertainment</t>
        </is>
      </c>
      <c r="E364" s="316" t="inlineStr">
        <is>
          <t>NBC News</t>
        </is>
      </c>
      <c r="F364" s="317" t="n">
        <v>43571</v>
      </c>
      <c r="G364" s="317" t="n">
        <v>43585</v>
      </c>
      <c r="H364" s="316" t="n">
        <v>19118</v>
      </c>
      <c r="I364" s="316" t="n">
        <v>14024</v>
      </c>
      <c r="J364" s="316" t="n">
        <v>0.71</v>
      </c>
      <c r="K364" s="316">
        <f>ROUND(I364*(J364/1000),2)</f>
        <v/>
      </c>
    </row>
    <row r="365">
      <c r="B365" s="315" t="n">
        <v>338</v>
      </c>
      <c r="C365" s="316" t="n">
        <v>30592347</v>
      </c>
      <c r="D365" s="316" t="inlineStr">
        <is>
          <t>5066282_Dannon International Delight 1819 UF NAV Q119  - Digital Entertainment</t>
        </is>
      </c>
      <c r="E365" s="316" t="inlineStr">
        <is>
          <t>Oxygen</t>
        </is>
      </c>
      <c r="F365" s="317" t="n">
        <v>43571</v>
      </c>
      <c r="G365" s="317" t="n">
        <v>43585</v>
      </c>
      <c r="H365" s="316" t="n">
        <v>33846</v>
      </c>
      <c r="I365" s="316" t="n">
        <v>23231</v>
      </c>
      <c r="J365" s="316" t="n">
        <v>0.71</v>
      </c>
      <c r="K365" s="316">
        <f>ROUND(I365*(J365/1000),2)</f>
        <v/>
      </c>
    </row>
    <row r="366">
      <c r="B366" s="315" t="n">
        <v>339</v>
      </c>
      <c r="C366" s="316" t="n">
        <v>30592347</v>
      </c>
      <c r="D366" s="316" t="inlineStr">
        <is>
          <t>5066282_Dannon International Delight 1819 UF NAV Q119  - Digital Entertainment</t>
        </is>
      </c>
      <c r="E366" s="316" t="inlineStr">
        <is>
          <t>Syfy</t>
        </is>
      </c>
      <c r="F366" s="317" t="n">
        <v>43529</v>
      </c>
      <c r="G366" s="317" t="n">
        <v>43585</v>
      </c>
      <c r="H366" s="316" t="n">
        <v>165033</v>
      </c>
      <c r="I366" s="316" t="n">
        <v>121474</v>
      </c>
      <c r="J366" s="316" t="n">
        <v>0.71</v>
      </c>
      <c r="K366" s="316">
        <f>ROUND(I366*(J366/1000),2)</f>
        <v/>
      </c>
    </row>
    <row r="367">
      <c r="B367" s="315" t="n">
        <v>340</v>
      </c>
      <c r="C367" s="316" t="n">
        <v>30592347</v>
      </c>
      <c r="D367" s="316" t="inlineStr">
        <is>
          <t>5066282_Dannon International Delight 1819 UF NAV Q119  - Digital Entertainment</t>
        </is>
      </c>
      <c r="E367" s="316" t="inlineStr">
        <is>
          <t>Telemundo</t>
        </is>
      </c>
      <c r="F367" s="317" t="n">
        <v>43571</v>
      </c>
      <c r="G367" s="317" t="n">
        <v>43585</v>
      </c>
      <c r="H367" s="316" t="n">
        <v>6345</v>
      </c>
      <c r="I367" s="316" t="n">
        <v>4904</v>
      </c>
      <c r="J367" s="316" t="n">
        <v>0.71</v>
      </c>
      <c r="K367" s="316">
        <f>ROUND(I367*(J367/1000),2)</f>
        <v/>
      </c>
    </row>
    <row r="368">
      <c r="B368" s="315" t="n">
        <v>341</v>
      </c>
      <c r="C368" s="316" t="n">
        <v>30592347</v>
      </c>
      <c r="D368" s="316" t="inlineStr">
        <is>
          <t>5066282_Dannon International Delight 1819 UF NAV Q119  - Digital Entertainment</t>
        </is>
      </c>
      <c r="E368" s="316" t="inlineStr">
        <is>
          <t>USA</t>
        </is>
      </c>
      <c r="F368" s="317" t="n">
        <v>43571</v>
      </c>
      <c r="G368" s="317" t="n">
        <v>43585</v>
      </c>
      <c r="H368" s="316" t="n">
        <v>77910</v>
      </c>
      <c r="I368" s="316" t="n">
        <v>56310</v>
      </c>
      <c r="J368" s="316" t="n">
        <v>0.71</v>
      </c>
      <c r="K368" s="316">
        <f>ROUND(I368*(J368/1000),2)</f>
        <v/>
      </c>
    </row>
    <row r="369">
      <c r="B369" s="315" t="n">
        <v>342</v>
      </c>
      <c r="C369" s="316" t="n">
        <v>30779060</v>
      </c>
      <c r="D369" s="316" t="inlineStr">
        <is>
          <t>5065682_TracFone_Straight Talk_NBCEG Portfolio_OLV Upfront_Q119 - Q319 - Digital Entertainment</t>
        </is>
      </c>
      <c r="E369" s="316" t="inlineStr">
        <is>
          <t>Bravo</t>
        </is>
      </c>
      <c r="F369" s="317" t="n">
        <v>43578</v>
      </c>
      <c r="G369" s="317" t="n">
        <v>43646</v>
      </c>
      <c r="H369" s="316" t="n">
        <v>938851</v>
      </c>
      <c r="I369" s="316" t="n">
        <v>147072</v>
      </c>
      <c r="J369" s="316" t="n">
        <v>0.71</v>
      </c>
      <c r="K369" s="316">
        <f>ROUND(I369*(J369/1000),2)</f>
        <v/>
      </c>
    </row>
    <row r="370">
      <c r="B370" s="315" t="n">
        <v>343</v>
      </c>
      <c r="C370" s="316" t="n">
        <v>30779060</v>
      </c>
      <c r="D370" s="316" t="inlineStr">
        <is>
          <t>5065682_TracFone_Straight Talk_NBCEG Portfolio_OLV Upfront_Q119 - Q319 - Digital Entertainment</t>
        </is>
      </c>
      <c r="E370" s="316" t="inlineStr">
        <is>
          <t>NBC Broadcast</t>
        </is>
      </c>
      <c r="F370" s="317" t="n">
        <v>43578</v>
      </c>
      <c r="G370" s="317" t="n">
        <v>43646</v>
      </c>
      <c r="H370" s="316" t="n">
        <v>849301</v>
      </c>
      <c r="I370" s="316" t="n">
        <v>52865</v>
      </c>
      <c r="J370" s="316" t="n">
        <v>0.71</v>
      </c>
      <c r="K370" s="316">
        <f>ROUND(I370*(J370/1000),2)</f>
        <v/>
      </c>
    </row>
    <row r="371">
      <c r="B371" s="315" t="n">
        <v>344</v>
      </c>
      <c r="C371" s="316" t="n">
        <v>30779060</v>
      </c>
      <c r="D371" s="316" t="inlineStr">
        <is>
          <t>5065682_TracFone_Straight Talk_NBCEG Portfolio_OLV Upfront_Q119 - Q319 - Digital Entertainment</t>
        </is>
      </c>
      <c r="E371" s="316" t="inlineStr">
        <is>
          <t>NBC News</t>
        </is>
      </c>
      <c r="F371" s="317" t="n">
        <v>43578</v>
      </c>
      <c r="G371" s="317" t="n">
        <v>43646</v>
      </c>
      <c r="H371" s="316" t="n">
        <v>28368</v>
      </c>
      <c r="I371" s="316" t="n">
        <v>674</v>
      </c>
      <c r="J371" s="316" t="n">
        <v>0.71</v>
      </c>
      <c r="K371" s="316">
        <f>ROUND(I371*(J371/1000),2)</f>
        <v/>
      </c>
    </row>
    <row r="372">
      <c r="B372" s="315" t="n">
        <v>345</v>
      </c>
      <c r="C372" s="316" t="n">
        <v>30779060</v>
      </c>
      <c r="D372" s="316" t="inlineStr">
        <is>
          <t>5065682_TracFone_Straight Talk_NBCEG Portfolio_OLV Upfront_Q119 - Q319 - Digital Entertainment</t>
        </is>
      </c>
      <c r="E372" s="316" t="inlineStr">
        <is>
          <t>Oxygen</t>
        </is>
      </c>
      <c r="F372" s="317" t="n">
        <v>43578</v>
      </c>
      <c r="G372" s="317" t="n">
        <v>43646</v>
      </c>
      <c r="H372" s="316" t="n">
        <v>211561</v>
      </c>
      <c r="I372" s="316" t="n">
        <v>42610</v>
      </c>
      <c r="J372" s="316" t="n">
        <v>0.71</v>
      </c>
      <c r="K372" s="316">
        <f>ROUND(I372*(J372/1000),2)</f>
        <v/>
      </c>
    </row>
    <row r="373">
      <c r="B373" s="315" t="n">
        <v>346</v>
      </c>
      <c r="C373" s="316" t="n">
        <v>30779060</v>
      </c>
      <c r="D373" s="316" t="inlineStr">
        <is>
          <t>5065682_TracFone_Straight Talk_NBCEG Portfolio_OLV Upfront_Q119 - Q319 - Digital Entertainment</t>
        </is>
      </c>
      <c r="E373" s="316" t="inlineStr">
        <is>
          <t>Syfy</t>
        </is>
      </c>
      <c r="F373" s="317" t="n">
        <v>43578</v>
      </c>
      <c r="G373" s="317" t="n">
        <v>43646</v>
      </c>
      <c r="H373" s="316" t="n">
        <v>807807</v>
      </c>
      <c r="I373" s="316" t="n">
        <v>210606</v>
      </c>
      <c r="J373" s="316" t="n">
        <v>0.71</v>
      </c>
      <c r="K373" s="316">
        <f>ROUND(I373*(J373/1000),2)</f>
        <v/>
      </c>
    </row>
    <row r="374">
      <c r="B374" s="315" t="n">
        <v>347</v>
      </c>
      <c r="C374" s="316" t="n">
        <v>30779060</v>
      </c>
      <c r="D374" s="316" t="inlineStr">
        <is>
          <t>5065682_TracFone_Straight Talk_NBCEG Portfolio_OLV Upfront_Q119 - Q319 - Digital Entertainment</t>
        </is>
      </c>
      <c r="E374" s="316" t="inlineStr">
        <is>
          <t>USA</t>
        </is>
      </c>
      <c r="F374" s="317" t="n">
        <v>43578</v>
      </c>
      <c r="G374" s="317" t="n">
        <v>43646</v>
      </c>
      <c r="H374" s="316" t="n">
        <v>531703</v>
      </c>
      <c r="I374" s="316" t="n">
        <v>82663</v>
      </c>
      <c r="J374" s="316" t="n">
        <v>0.71</v>
      </c>
      <c r="K374" s="316">
        <f>ROUND(I374*(J374/1000),2)</f>
        <v/>
      </c>
    </row>
    <row r="375">
      <c r="B375" s="315" t="n">
        <v>348</v>
      </c>
      <c r="C375" s="316" t="n">
        <v>30779321</v>
      </c>
      <c r="D375" s="316" t="inlineStr">
        <is>
          <t>5055337_GEICO_Cable VOD_A2549_Q1-419_UF - Digital Entertainment</t>
        </is>
      </c>
      <c r="E375" s="316" t="inlineStr">
        <is>
          <t>Bravo</t>
        </is>
      </c>
      <c r="F375" s="317" t="n">
        <v>43556</v>
      </c>
      <c r="G375" s="317" t="n">
        <v>43646</v>
      </c>
      <c r="H375" s="316" t="n">
        <v>2102921</v>
      </c>
      <c r="I375" s="316" t="n">
        <v>528134</v>
      </c>
      <c r="J375" s="316" t="n">
        <v>0.71</v>
      </c>
      <c r="K375" s="316">
        <f>ROUND(I375*(J375/1000),2)</f>
        <v/>
      </c>
    </row>
    <row r="376">
      <c r="B376" s="315" t="n">
        <v>349</v>
      </c>
      <c r="C376" s="316" t="n">
        <v>30779321</v>
      </c>
      <c r="D376" s="316" t="inlineStr">
        <is>
          <t>5055337_GEICO_Cable VOD_A2549_Q1-419_UF - Digital Entertainment</t>
        </is>
      </c>
      <c r="E376" s="316" t="inlineStr">
        <is>
          <t>E!</t>
        </is>
      </c>
      <c r="F376" s="317" t="n">
        <v>43556</v>
      </c>
      <c r="G376" s="317" t="n">
        <v>43646</v>
      </c>
      <c r="H376" s="316" t="n">
        <v>450488</v>
      </c>
      <c r="I376" s="316" t="n">
        <v>133211</v>
      </c>
      <c r="J376" s="316" t="n">
        <v>0.71</v>
      </c>
      <c r="K376" s="316">
        <f>ROUND(I376*(J376/1000),2)</f>
        <v/>
      </c>
    </row>
    <row r="377">
      <c r="B377" s="315" t="n">
        <v>350</v>
      </c>
      <c r="C377" s="316" t="n">
        <v>30779321</v>
      </c>
      <c r="D377" s="316" t="inlineStr">
        <is>
          <t>5055337_GEICO_Cable VOD_A2549_Q1-419_UF - Digital Entertainment</t>
        </is>
      </c>
      <c r="E377" s="316" t="inlineStr">
        <is>
          <t>NBC Broadcast</t>
        </is>
      </c>
      <c r="F377" s="317" t="n">
        <v>43556</v>
      </c>
      <c r="G377" s="317" t="n">
        <v>43646</v>
      </c>
      <c r="H377" s="316" t="n">
        <v>510135</v>
      </c>
      <c r="I377" s="316" t="n">
        <v>129182</v>
      </c>
      <c r="J377" s="316" t="n">
        <v>0.71</v>
      </c>
      <c r="K377" s="316">
        <f>ROUND(I377*(J377/1000),2)</f>
        <v/>
      </c>
    </row>
    <row r="378">
      <c r="B378" s="315" t="n">
        <v>351</v>
      </c>
      <c r="C378" s="316" t="n">
        <v>30779321</v>
      </c>
      <c r="D378" s="316" t="inlineStr">
        <is>
          <t>5055337_GEICO_Cable VOD_A2549_Q1-419_UF - Digital Entertainment</t>
        </is>
      </c>
      <c r="E378" s="316" t="inlineStr">
        <is>
          <t>Oxygen</t>
        </is>
      </c>
      <c r="F378" s="317" t="n">
        <v>43556</v>
      </c>
      <c r="G378" s="317" t="n">
        <v>43646</v>
      </c>
      <c r="H378" s="316" t="n">
        <v>369020</v>
      </c>
      <c r="I378" s="316" t="n">
        <v>97538</v>
      </c>
      <c r="J378" s="316" t="n">
        <v>0.71</v>
      </c>
      <c r="K378" s="316">
        <f>ROUND(I378*(J378/1000),2)</f>
        <v/>
      </c>
    </row>
    <row r="379">
      <c r="B379" s="315" t="n">
        <v>352</v>
      </c>
      <c r="C379" s="316" t="n">
        <v>30779321</v>
      </c>
      <c r="D379" s="316" t="inlineStr">
        <is>
          <t>5055337_GEICO_Cable VOD_A2549_Q1-419_UF - Digital Entertainment</t>
        </is>
      </c>
      <c r="E379" s="316" t="inlineStr">
        <is>
          <t>Syfy</t>
        </is>
      </c>
      <c r="F379" s="317" t="n">
        <v>43556</v>
      </c>
      <c r="G379" s="317" t="n">
        <v>43646</v>
      </c>
      <c r="H379" s="316" t="n">
        <v>1700368</v>
      </c>
      <c r="I379" s="316" t="n">
        <v>617945</v>
      </c>
      <c r="J379" s="316" t="n">
        <v>0.71</v>
      </c>
      <c r="K379" s="316">
        <f>ROUND(I379*(J379/1000),2)</f>
        <v/>
      </c>
    </row>
    <row r="380">
      <c r="B380" s="315" t="n">
        <v>353</v>
      </c>
      <c r="C380" s="316" t="n">
        <v>30779321</v>
      </c>
      <c r="D380" s="316" t="inlineStr">
        <is>
          <t>5055337_GEICO_Cable VOD_A2549_Q1-419_UF - Digital Entertainment</t>
        </is>
      </c>
      <c r="E380" s="316" t="inlineStr">
        <is>
          <t>USA</t>
        </is>
      </c>
      <c r="F380" s="317" t="n">
        <v>43556</v>
      </c>
      <c r="G380" s="317" t="n">
        <v>43646</v>
      </c>
      <c r="H380" s="316" t="n">
        <v>962067</v>
      </c>
      <c r="I380" s="316" t="n">
        <v>204032</v>
      </c>
      <c r="J380" s="316" t="n">
        <v>0.71</v>
      </c>
      <c r="K380" s="316">
        <f>ROUND(I380*(J380/1000),2)</f>
        <v/>
      </c>
    </row>
    <row r="381">
      <c r="B381" s="315" t="n">
        <v>354</v>
      </c>
      <c r="C381" s="316" t="n">
        <v>30800597</v>
      </c>
      <c r="D381" s="316" t="inlineStr">
        <is>
          <t>5065424_Eli Lilly Taltz PSO_1-3Q 1819 UF_NAV_A3564 - Digital Entertainment</t>
        </is>
      </c>
      <c r="E381" s="316" t="inlineStr">
        <is>
          <t>Bravo</t>
        </is>
      </c>
      <c r="F381" s="317" t="n">
        <v>43468</v>
      </c>
      <c r="G381" s="317" t="n">
        <v>43646</v>
      </c>
      <c r="H381" s="316" t="n">
        <v>366629</v>
      </c>
      <c r="I381" s="316" t="n">
        <v>87350</v>
      </c>
      <c r="J381" s="316" t="n">
        <v>0.71</v>
      </c>
      <c r="K381" s="316">
        <f>ROUND(I381*(J381/1000),2)</f>
        <v/>
      </c>
    </row>
    <row r="382">
      <c r="B382" s="315" t="n">
        <v>355</v>
      </c>
      <c r="C382" s="316" t="n">
        <v>30800597</v>
      </c>
      <c r="D382" s="316" t="inlineStr">
        <is>
          <t>5065424_Eli Lilly Taltz PSO_1-3Q 1819 UF_NAV_A3564 - Digital Entertainment</t>
        </is>
      </c>
      <c r="E382" s="316" t="inlineStr">
        <is>
          <t>CNBC</t>
        </is>
      </c>
      <c r="F382" s="317" t="n">
        <v>43556</v>
      </c>
      <c r="G382" s="317" t="n">
        <v>43646</v>
      </c>
      <c r="H382" s="316" t="n">
        <v>21756</v>
      </c>
      <c r="I382" s="316" t="n">
        <v>4922</v>
      </c>
      <c r="J382" s="316" t="n">
        <v>0.71</v>
      </c>
      <c r="K382" s="316">
        <f>ROUND(I382*(J382/1000),2)</f>
        <v/>
      </c>
    </row>
    <row r="383">
      <c r="B383" s="315" t="n">
        <v>356</v>
      </c>
      <c r="C383" s="316" t="n">
        <v>30800597</v>
      </c>
      <c r="D383" s="316" t="inlineStr">
        <is>
          <t>5065424_Eli Lilly Taltz PSO_1-3Q 1819 UF_NAV_A3564 - Digital Entertainment</t>
        </is>
      </c>
      <c r="E383" s="316" t="inlineStr">
        <is>
          <t>E!</t>
        </is>
      </c>
      <c r="F383" s="317" t="n">
        <v>43468</v>
      </c>
      <c r="G383" s="317" t="n">
        <v>43646</v>
      </c>
      <c r="H383" s="316" t="n">
        <v>62030</v>
      </c>
      <c r="I383" s="316" t="n">
        <v>11580</v>
      </c>
      <c r="J383" s="316" t="n">
        <v>0.71</v>
      </c>
      <c r="K383" s="316">
        <f>ROUND(I383*(J383/1000),2)</f>
        <v/>
      </c>
    </row>
    <row r="384">
      <c r="B384" s="315" t="n">
        <v>357</v>
      </c>
      <c r="C384" s="316" t="n">
        <v>30800597</v>
      </c>
      <c r="D384" s="316" t="inlineStr">
        <is>
          <t>5065424_Eli Lilly Taltz PSO_1-3Q 1819 UF_NAV_A3564 - Digital Entertainment</t>
        </is>
      </c>
      <c r="E384" s="316" t="inlineStr">
        <is>
          <t>MSNBC</t>
        </is>
      </c>
      <c r="F384" s="317" t="n">
        <v>43556</v>
      </c>
      <c r="G384" s="317" t="n">
        <v>43646</v>
      </c>
      <c r="H384" s="316" t="n">
        <v>399</v>
      </c>
      <c r="I384" s="316" t="n">
        <v>164</v>
      </c>
      <c r="J384" s="316" t="n">
        <v>0.71</v>
      </c>
      <c r="K384" s="316">
        <f>ROUND(I384*(J384/1000),2)</f>
        <v/>
      </c>
    </row>
    <row r="385">
      <c r="B385" s="315" t="n">
        <v>358</v>
      </c>
      <c r="C385" s="316" t="n">
        <v>30800597</v>
      </c>
      <c r="D385" s="316" t="inlineStr">
        <is>
          <t>5065424_Eli Lilly Taltz PSO_1-3Q 1819 UF_NAV_A3564 - Digital Entertainment</t>
        </is>
      </c>
      <c r="E385" s="316" t="inlineStr">
        <is>
          <t>NBC Broadcast</t>
        </is>
      </c>
      <c r="F385" s="317" t="n">
        <v>43468</v>
      </c>
      <c r="G385" s="317" t="n">
        <v>43646</v>
      </c>
      <c r="H385" s="316" t="n">
        <v>429288</v>
      </c>
      <c r="I385" s="316" t="n">
        <v>72473</v>
      </c>
      <c r="J385" s="316" t="n">
        <v>0.71</v>
      </c>
      <c r="K385" s="316">
        <f>ROUND(I385*(J385/1000),2)</f>
        <v/>
      </c>
    </row>
    <row r="386">
      <c r="B386" s="315" t="n">
        <v>359</v>
      </c>
      <c r="C386" s="316" t="n">
        <v>30800597</v>
      </c>
      <c r="D386" s="316" t="inlineStr">
        <is>
          <t>5065424_Eli Lilly Taltz PSO_1-3Q 1819 UF_NAV_A3564 - Digital Entertainment</t>
        </is>
      </c>
      <c r="E386" s="316" t="inlineStr">
        <is>
          <t>NBC News</t>
        </is>
      </c>
      <c r="F386" s="317" t="n">
        <v>43556</v>
      </c>
      <c r="G386" s="317" t="n">
        <v>43646</v>
      </c>
      <c r="H386" s="316" t="n">
        <v>13479</v>
      </c>
      <c r="I386" s="316" t="n">
        <v>3059</v>
      </c>
      <c r="J386" s="316" t="n">
        <v>0.71</v>
      </c>
      <c r="K386" s="316">
        <f>ROUND(I386*(J386/1000),2)</f>
        <v/>
      </c>
    </row>
    <row r="387">
      <c r="B387" s="315" t="n">
        <v>360</v>
      </c>
      <c r="C387" s="316" t="n">
        <v>30800597</v>
      </c>
      <c r="D387" s="316" t="inlineStr">
        <is>
          <t>5065424_Eli Lilly Taltz PSO_1-3Q 1819 UF_NAV_A3564 - Digital Entertainment</t>
        </is>
      </c>
      <c r="E387" s="316" t="inlineStr">
        <is>
          <t>Oxygen</t>
        </is>
      </c>
      <c r="F387" s="317" t="n">
        <v>43556</v>
      </c>
      <c r="G387" s="317" t="n">
        <v>43646</v>
      </c>
      <c r="H387" s="316" t="n">
        <v>92429</v>
      </c>
      <c r="I387" s="316" t="n">
        <v>26015</v>
      </c>
      <c r="J387" s="316" t="n">
        <v>0.71</v>
      </c>
      <c r="K387" s="316">
        <f>ROUND(I387*(J387/1000),2)</f>
        <v/>
      </c>
    </row>
    <row r="388">
      <c r="B388" s="315" t="n">
        <v>361</v>
      </c>
      <c r="C388" s="316" t="n">
        <v>30800597</v>
      </c>
      <c r="D388" s="316" t="inlineStr">
        <is>
          <t>5065424_Eli Lilly Taltz PSO_1-3Q 1819 UF_NAV_A3564 - Digital Entertainment</t>
        </is>
      </c>
      <c r="E388" s="316" t="inlineStr">
        <is>
          <t>Syfy</t>
        </is>
      </c>
      <c r="F388" s="317" t="n">
        <v>43468</v>
      </c>
      <c r="G388" s="317" t="n">
        <v>43646</v>
      </c>
      <c r="H388" s="316" t="n">
        <v>306992</v>
      </c>
      <c r="I388" s="316" t="n">
        <v>89646</v>
      </c>
      <c r="J388" s="316" t="n">
        <v>0.71</v>
      </c>
      <c r="K388" s="316">
        <f>ROUND(I388*(J388/1000),2)</f>
        <v/>
      </c>
    </row>
    <row r="389">
      <c r="B389" s="315" t="n">
        <v>362</v>
      </c>
      <c r="C389" s="316" t="n">
        <v>30800597</v>
      </c>
      <c r="D389" s="316" t="inlineStr">
        <is>
          <t>5065424_Eli Lilly Taltz PSO_1-3Q 1819 UF_NAV_A3564 - Digital Entertainment</t>
        </is>
      </c>
      <c r="E389" s="316" t="inlineStr">
        <is>
          <t>USA</t>
        </is>
      </c>
      <c r="F389" s="317" t="n">
        <v>43468</v>
      </c>
      <c r="G389" s="317" t="n">
        <v>43646</v>
      </c>
      <c r="H389" s="316" t="n">
        <v>191250</v>
      </c>
      <c r="I389" s="316" t="n">
        <v>38314</v>
      </c>
      <c r="J389" s="316" t="n">
        <v>0.71</v>
      </c>
      <c r="K389" s="316">
        <f>ROUND(I389*(J389/1000),2)</f>
        <v/>
      </c>
    </row>
    <row r="390">
      <c r="B390" s="315" t="n">
        <v>363</v>
      </c>
      <c r="C390" s="316" t="n">
        <v>30800810</v>
      </c>
      <c r="D390" s="316" t="inlineStr">
        <is>
          <t>5065407_Eli Lilly Taltz PSA_1-3Q 1819 UF_NAV_A3564 - Digital Entertainment</t>
        </is>
      </c>
      <c r="E390" s="316" t="inlineStr">
        <is>
          <t>Bravo</t>
        </is>
      </c>
      <c r="F390" s="317" t="n">
        <v>43556</v>
      </c>
      <c r="G390" s="317" t="n">
        <v>43646</v>
      </c>
      <c r="H390" s="316" t="n">
        <v>586934</v>
      </c>
      <c r="I390" s="316" t="n">
        <v>111857</v>
      </c>
      <c r="J390" s="316" t="n">
        <v>0.71</v>
      </c>
      <c r="K390" s="316">
        <f>ROUND(I390*(J390/1000),2)</f>
        <v/>
      </c>
    </row>
    <row r="391">
      <c r="B391" s="315" t="n">
        <v>364</v>
      </c>
      <c r="C391" s="316" t="n">
        <v>30800810</v>
      </c>
      <c r="D391" s="316" t="inlineStr">
        <is>
          <t>5065407_Eli Lilly Taltz PSA_1-3Q 1819 UF_NAV_A3564 - Digital Entertainment</t>
        </is>
      </c>
      <c r="E391" s="316" t="inlineStr">
        <is>
          <t>CNBC</t>
        </is>
      </c>
      <c r="F391" s="317" t="n">
        <v>43556</v>
      </c>
      <c r="G391" s="317" t="n">
        <v>43646</v>
      </c>
      <c r="H391" s="316" t="n">
        <v>36377</v>
      </c>
      <c r="I391" s="316" t="n">
        <v>7180</v>
      </c>
      <c r="J391" s="316" t="n">
        <v>0.71</v>
      </c>
      <c r="K391" s="316">
        <f>ROUND(I391*(J391/1000),2)</f>
        <v/>
      </c>
    </row>
    <row r="392">
      <c r="B392" s="315" t="n">
        <v>365</v>
      </c>
      <c r="C392" s="316" t="n">
        <v>30800810</v>
      </c>
      <c r="D392" s="316" t="inlineStr">
        <is>
          <t>5065407_Eli Lilly Taltz PSA_1-3Q 1819 UF_NAV_A3564 - Digital Entertainment</t>
        </is>
      </c>
      <c r="E392" s="316" t="inlineStr">
        <is>
          <t>E!</t>
        </is>
      </c>
      <c r="F392" s="317" t="n">
        <v>43468</v>
      </c>
      <c r="G392" s="317" t="n">
        <v>43646</v>
      </c>
      <c r="H392" s="316" t="n">
        <v>112675</v>
      </c>
      <c r="I392" s="316" t="n">
        <v>16642</v>
      </c>
      <c r="J392" s="316" t="n">
        <v>0.71</v>
      </c>
      <c r="K392" s="316">
        <f>ROUND(I392*(J392/1000),2)</f>
        <v/>
      </c>
    </row>
    <row r="393">
      <c r="B393" s="315" t="n">
        <v>366</v>
      </c>
      <c r="C393" s="316" t="n">
        <v>30800810</v>
      </c>
      <c r="D393" s="316" t="inlineStr">
        <is>
          <t>5065407_Eli Lilly Taltz PSA_1-3Q 1819 UF_NAV_A3564 - Digital Entertainment</t>
        </is>
      </c>
      <c r="E393" s="316" t="inlineStr">
        <is>
          <t>MSNBC</t>
        </is>
      </c>
      <c r="F393" s="317" t="n">
        <v>43556</v>
      </c>
      <c r="G393" s="317" t="n">
        <v>43646</v>
      </c>
      <c r="H393" s="316" t="n">
        <v>615</v>
      </c>
      <c r="I393" s="316" t="n">
        <v>188</v>
      </c>
      <c r="J393" s="316" t="n">
        <v>0.71</v>
      </c>
      <c r="K393" s="316">
        <f>ROUND(I393*(J393/1000),2)</f>
        <v/>
      </c>
    </row>
    <row r="394">
      <c r="B394" s="315" t="n">
        <v>367</v>
      </c>
      <c r="C394" s="316" t="n">
        <v>30800810</v>
      </c>
      <c r="D394" s="316" t="inlineStr">
        <is>
          <t>5065407_Eli Lilly Taltz PSA_1-3Q 1819 UF_NAV_A3564 - Digital Entertainment</t>
        </is>
      </c>
      <c r="E394" s="316" t="inlineStr">
        <is>
          <t>NBC Broadcast</t>
        </is>
      </c>
      <c r="F394" s="317" t="n">
        <v>43468</v>
      </c>
      <c r="G394" s="317" t="n">
        <v>43646</v>
      </c>
      <c r="H394" s="316" t="n">
        <v>659599</v>
      </c>
      <c r="I394" s="316" t="n">
        <v>99401</v>
      </c>
      <c r="J394" s="316" t="n">
        <v>0.71</v>
      </c>
      <c r="K394" s="316">
        <f>ROUND(I394*(J394/1000),2)</f>
        <v/>
      </c>
    </row>
    <row r="395">
      <c r="B395" s="315" t="n">
        <v>368</v>
      </c>
      <c r="C395" s="316" t="n">
        <v>30800810</v>
      </c>
      <c r="D395" s="316" t="inlineStr">
        <is>
          <t>5065407_Eli Lilly Taltz PSA_1-3Q 1819 UF_NAV_A3564 - Digital Entertainment</t>
        </is>
      </c>
      <c r="E395" s="316" t="inlineStr">
        <is>
          <t>NBC News</t>
        </is>
      </c>
      <c r="F395" s="317" t="n">
        <v>43556</v>
      </c>
      <c r="G395" s="317" t="n">
        <v>43646</v>
      </c>
      <c r="H395" s="316" t="n">
        <v>24663</v>
      </c>
      <c r="I395" s="316" t="n">
        <v>4141</v>
      </c>
      <c r="J395" s="316" t="n">
        <v>0.71</v>
      </c>
      <c r="K395" s="316">
        <f>ROUND(I395*(J395/1000),2)</f>
        <v/>
      </c>
    </row>
    <row r="396">
      <c r="B396" s="315" t="n">
        <v>369</v>
      </c>
      <c r="C396" s="316" t="n">
        <v>30800810</v>
      </c>
      <c r="D396" s="316" t="inlineStr">
        <is>
          <t>5065407_Eli Lilly Taltz PSA_1-3Q 1819 UF_NAV_A3564 - Digital Entertainment</t>
        </is>
      </c>
      <c r="E396" s="316" t="inlineStr">
        <is>
          <t>Oxygen</t>
        </is>
      </c>
      <c r="F396" s="317" t="n">
        <v>43468</v>
      </c>
      <c r="G396" s="317" t="n">
        <v>43646</v>
      </c>
      <c r="H396" s="316" t="n">
        <v>148575</v>
      </c>
      <c r="I396" s="316" t="n">
        <v>36212</v>
      </c>
      <c r="J396" s="316" t="n">
        <v>0.71</v>
      </c>
      <c r="K396" s="316">
        <f>ROUND(I396*(J396/1000),2)</f>
        <v/>
      </c>
    </row>
    <row r="397">
      <c r="B397" s="315" t="n">
        <v>370</v>
      </c>
      <c r="C397" s="316" t="n">
        <v>30800810</v>
      </c>
      <c r="D397" s="316" t="inlineStr">
        <is>
          <t>5065407_Eli Lilly Taltz PSA_1-3Q 1819 UF_NAV_A3564 - Digital Entertainment</t>
        </is>
      </c>
      <c r="E397" s="316" t="inlineStr">
        <is>
          <t>Syfy</t>
        </is>
      </c>
      <c r="F397" s="317" t="n">
        <v>43556</v>
      </c>
      <c r="G397" s="317" t="n">
        <v>43646</v>
      </c>
      <c r="H397" s="316" t="n">
        <v>520838</v>
      </c>
      <c r="I397" s="316" t="n">
        <v>141195</v>
      </c>
      <c r="J397" s="316" t="n">
        <v>0.71</v>
      </c>
      <c r="K397" s="316">
        <f>ROUND(I397*(J397/1000),2)</f>
        <v/>
      </c>
    </row>
    <row r="398">
      <c r="B398" s="315" t="n">
        <v>371</v>
      </c>
      <c r="C398" s="316" t="n">
        <v>30800810</v>
      </c>
      <c r="D398" s="316" t="inlineStr">
        <is>
          <t>5065407_Eli Lilly Taltz PSA_1-3Q 1819 UF_NAV_A3564 - Digital Entertainment</t>
        </is>
      </c>
      <c r="E398" s="316" t="inlineStr">
        <is>
          <t>USA</t>
        </is>
      </c>
      <c r="F398" s="317" t="n">
        <v>43556</v>
      </c>
      <c r="G398" s="317" t="n">
        <v>43646</v>
      </c>
      <c r="H398" s="316" t="n">
        <v>309190</v>
      </c>
      <c r="I398" s="316" t="n">
        <v>54662</v>
      </c>
      <c r="J398" s="316" t="n">
        <v>0.71</v>
      </c>
      <c r="K398" s="316">
        <f>ROUND(I398*(J398/1000),2)</f>
        <v/>
      </c>
    </row>
    <row r="399">
      <c r="B399" s="315" t="n">
        <v>372</v>
      </c>
      <c r="C399" s="316" t="n">
        <v>30812144</v>
      </c>
      <c r="D399" s="316" t="inlineStr">
        <is>
          <t>5065985_CY19_Royal Caribbean C-Flight DIGITAL ADU_Q119-Q3419 - Digital Entertainment</t>
        </is>
      </c>
      <c r="E399" s="316" t="inlineStr">
        <is>
          <t>NBC Broadcast</t>
        </is>
      </c>
      <c r="F399" s="317" t="n">
        <v>43556</v>
      </c>
      <c r="G399" s="317" t="n">
        <v>43604</v>
      </c>
      <c r="H399" s="316" t="n">
        <v>2023222</v>
      </c>
      <c r="I399" s="316" t="n">
        <v>715554</v>
      </c>
      <c r="J399" s="316" t="n">
        <v>0.71</v>
      </c>
      <c r="K399" s="316">
        <f>ROUND(I399*(J399/1000),2)</f>
        <v/>
      </c>
    </row>
    <row r="400">
      <c r="B400" s="315" t="n">
        <v>373</v>
      </c>
      <c r="C400" s="316" t="n">
        <v>30812144</v>
      </c>
      <c r="D400" s="316" t="inlineStr">
        <is>
          <t>5065985_CY19_Royal Caribbean C-Flight DIGITAL ADU_Q119-Q3419 - Digital Entertainment</t>
        </is>
      </c>
      <c r="E400" s="316" t="inlineStr">
        <is>
          <t>NBC News</t>
        </is>
      </c>
      <c r="F400" s="317" t="n">
        <v>43556</v>
      </c>
      <c r="G400" s="317" t="n">
        <v>43604</v>
      </c>
      <c r="H400" s="316" t="n">
        <v>16086</v>
      </c>
      <c r="I400" s="316" t="n">
        <v>6709</v>
      </c>
      <c r="J400" s="316" t="n">
        <v>0.71</v>
      </c>
      <c r="K400" s="316">
        <f>ROUND(I400*(J400/1000),2)</f>
        <v/>
      </c>
    </row>
    <row r="401">
      <c r="B401" s="315" t="n">
        <v>374</v>
      </c>
      <c r="C401" s="316" t="n">
        <v>30816222</v>
      </c>
      <c r="D401" s="316" t="inlineStr">
        <is>
          <t>5066153_Fidelity Investments_RET_A45-64_NBC Prime Digital_Upfront - Q119 - Q419 - Digital Entertainment</t>
        </is>
      </c>
      <c r="E401" s="316" t="inlineStr">
        <is>
          <t>NBC Broadcast</t>
        </is>
      </c>
      <c r="F401" s="317" t="n">
        <v>43490</v>
      </c>
      <c r="G401" s="317" t="n">
        <v>43585</v>
      </c>
      <c r="H401" s="316" t="n">
        <v>2262592</v>
      </c>
      <c r="I401" s="316" t="n">
        <v>354001</v>
      </c>
      <c r="J401" s="316" t="n">
        <v>0.71</v>
      </c>
      <c r="K401" s="316">
        <f>ROUND(I401*(J401/1000),2)</f>
        <v/>
      </c>
    </row>
    <row r="402">
      <c r="B402" s="315" t="n">
        <v>375</v>
      </c>
      <c r="C402" s="316" t="n">
        <v>30816222</v>
      </c>
      <c r="D402" s="316" t="inlineStr">
        <is>
          <t>5066153_Fidelity Investments_RET_A45-64_NBC Prime Digital_Upfront - Q119 - Q419 - Digital Entertainment</t>
        </is>
      </c>
      <c r="E402" s="316" t="inlineStr">
        <is>
          <t>NBC News</t>
        </is>
      </c>
      <c r="F402" s="317" t="n">
        <v>43490</v>
      </c>
      <c r="G402" s="317" t="n">
        <v>43585</v>
      </c>
      <c r="H402" s="316" t="n">
        <v>132166</v>
      </c>
      <c r="I402" s="316" t="n">
        <v>20967</v>
      </c>
      <c r="J402" s="316" t="n">
        <v>0.71</v>
      </c>
      <c r="K402" s="316">
        <f>ROUND(I402*(J402/1000),2)</f>
        <v/>
      </c>
    </row>
    <row r="403">
      <c r="B403" s="315" t="n">
        <v>376</v>
      </c>
      <c r="C403" s="316" t="n">
        <v>30824420</v>
      </c>
      <c r="D403" s="316" t="inlineStr">
        <is>
          <t>5066148_Fidelity Investments_Value_A35-64_NBC Prime Digital_Upfront - Q119 - Q419 - Digital Entertainment</t>
        </is>
      </c>
      <c r="E403" s="316" t="inlineStr">
        <is>
          <t>NBC Broadcast</t>
        </is>
      </c>
      <c r="F403" s="317" t="n">
        <v>43490</v>
      </c>
      <c r="G403" s="317" t="n">
        <v>43585</v>
      </c>
      <c r="H403" s="316" t="n">
        <v>823976</v>
      </c>
      <c r="I403" s="316" t="n">
        <v>309963</v>
      </c>
      <c r="J403" s="316" t="n">
        <v>0.71</v>
      </c>
      <c r="K403" s="316">
        <f>ROUND(I403*(J403/1000),2)</f>
        <v/>
      </c>
    </row>
    <row r="404">
      <c r="B404" s="315" t="n">
        <v>377</v>
      </c>
      <c r="C404" s="316" t="n">
        <v>30824420</v>
      </c>
      <c r="D404" s="316" t="inlineStr">
        <is>
          <t>5066148_Fidelity Investments_Value_A35-64_NBC Prime Digital_Upfront - Q119 - Q419 - Digital Entertainment</t>
        </is>
      </c>
      <c r="E404" s="316" t="inlineStr">
        <is>
          <t>NBC News</t>
        </is>
      </c>
      <c r="F404" s="317" t="n">
        <v>43490</v>
      </c>
      <c r="G404" s="317" t="n">
        <v>43585</v>
      </c>
      <c r="H404" s="316" t="n">
        <v>50592</v>
      </c>
      <c r="I404" s="316" t="n">
        <v>18880</v>
      </c>
      <c r="J404" s="316" t="n">
        <v>0.71</v>
      </c>
      <c r="K404" s="316">
        <f>ROUND(I404*(J404/1000),2)</f>
        <v/>
      </c>
    </row>
    <row r="405">
      <c r="B405" s="315" t="n">
        <v>378</v>
      </c>
      <c r="C405" s="316" t="n">
        <v>30836380</v>
      </c>
      <c r="D405" s="316" t="inlineStr">
        <is>
          <t>5054803_CY19_J&amp;J Johnson &amp; Johnson_NBC Prime Parity VOD_CNVG W1849 - Digital Entertainment</t>
        </is>
      </c>
      <c r="E405" s="316" t="inlineStr">
        <is>
          <t>NBC Broadcast</t>
        </is>
      </c>
      <c r="F405" s="317" t="n">
        <v>43563</v>
      </c>
      <c r="G405" s="317" t="n">
        <v>43646</v>
      </c>
      <c r="H405" s="316" t="n">
        <v>21436460</v>
      </c>
      <c r="I405" s="316" t="n">
        <v>4784400</v>
      </c>
      <c r="J405" s="316" t="n">
        <v>0.71</v>
      </c>
      <c r="K405" s="316">
        <f>ROUND(I405*(J405/1000),2)</f>
        <v/>
      </c>
    </row>
    <row r="406">
      <c r="B406" s="315" t="n">
        <v>379</v>
      </c>
      <c r="C406" s="316" t="n">
        <v>30836380</v>
      </c>
      <c r="D406" s="316" t="inlineStr">
        <is>
          <t>5054803_CY19_J&amp;J Johnson &amp; Johnson_NBC Prime Parity VOD_CNVG W1849 - Digital Entertainment</t>
        </is>
      </c>
      <c r="E406" s="316" t="inlineStr">
        <is>
          <t>NBC News</t>
        </is>
      </c>
      <c r="F406" s="317" t="n">
        <v>43563</v>
      </c>
      <c r="G406" s="317" t="n">
        <v>43646</v>
      </c>
      <c r="H406" s="316" t="n">
        <v>179884</v>
      </c>
      <c r="I406" s="316" t="n">
        <v>44835</v>
      </c>
      <c r="J406" s="316" t="n">
        <v>0.71</v>
      </c>
      <c r="K406" s="316">
        <f>ROUND(I406*(J406/1000),2)</f>
        <v/>
      </c>
    </row>
    <row r="407">
      <c r="B407" s="315" t="n">
        <v>380</v>
      </c>
      <c r="C407" s="316" t="n">
        <v>30847608</v>
      </c>
      <c r="D407" s="316" t="inlineStr">
        <is>
          <t>5063093_AT&amp;T OLV 18/19 Upfront Q119</t>
        </is>
      </c>
      <c r="E407" s="316" t="inlineStr">
        <is>
          <t>NBC Universo</t>
        </is>
      </c>
      <c r="F407" s="317" t="n">
        <v>43525</v>
      </c>
      <c r="G407" s="317" t="n">
        <v>43555</v>
      </c>
      <c r="H407" s="316" t="n">
        <v>228140</v>
      </c>
      <c r="I407" s="316" t="n">
        <v>83</v>
      </c>
      <c r="J407" s="316" t="n">
        <v>0.71</v>
      </c>
      <c r="K407" s="316">
        <f>ROUND(I407*(J407/1000),2)</f>
        <v/>
      </c>
    </row>
    <row r="408">
      <c r="B408" s="315" t="n">
        <v>381</v>
      </c>
      <c r="C408" s="316" t="n">
        <v>30847608</v>
      </c>
      <c r="D408" s="316" t="inlineStr">
        <is>
          <t>5063093_AT&amp;T OLV 18/19 Upfront Q119</t>
        </is>
      </c>
      <c r="E408" s="316" t="inlineStr">
        <is>
          <t>Telemundo</t>
        </is>
      </c>
      <c r="F408" s="317" t="n">
        <v>43525</v>
      </c>
      <c r="G408" s="317" t="n">
        <v>43555</v>
      </c>
      <c r="H408" s="316" t="n">
        <v>796608</v>
      </c>
      <c r="I408" s="316" t="n">
        <v>460</v>
      </c>
      <c r="J408" s="316" t="n">
        <v>0.71</v>
      </c>
      <c r="K408" s="316">
        <f>ROUND(I408*(J408/1000),2)</f>
        <v/>
      </c>
    </row>
    <row r="409">
      <c r="B409" s="315" t="n">
        <v>382</v>
      </c>
      <c r="C409" s="316" t="n">
        <v>30853434</v>
      </c>
      <c r="D409" s="316" t="inlineStr">
        <is>
          <t>5066135_CY19_AstraZeneca_NBC Prime C-Flight Digital ADU W3554_VOD-Only - Digital Entertainment</t>
        </is>
      </c>
      <c r="E409" s="316" t="inlineStr">
        <is>
          <t>NBC Broadcast</t>
        </is>
      </c>
      <c r="F409" s="317" t="n">
        <v>43535</v>
      </c>
      <c r="G409" s="317" t="n">
        <v>43590</v>
      </c>
      <c r="H409" s="316" t="n">
        <v>4451276</v>
      </c>
      <c r="I409" s="316" t="n">
        <v>214955</v>
      </c>
      <c r="J409" s="316" t="n">
        <v>0.71</v>
      </c>
      <c r="K409" s="316">
        <f>ROUND(I409*(J409/1000),2)</f>
        <v/>
      </c>
    </row>
    <row r="410">
      <c r="B410" s="315" t="n">
        <v>383</v>
      </c>
      <c r="C410" s="316" t="n">
        <v>30853434</v>
      </c>
      <c r="D410" s="316" t="inlineStr">
        <is>
          <t>5066135_CY19_AstraZeneca_NBC Prime C-Flight Digital ADU W3554_VOD-Only - Digital Entertainment</t>
        </is>
      </c>
      <c r="E410" s="316" t="inlineStr">
        <is>
          <t>NBC News</t>
        </is>
      </c>
      <c r="F410" s="317" t="n">
        <v>43584</v>
      </c>
      <c r="G410" s="317" t="n">
        <v>43590</v>
      </c>
      <c r="H410" s="316" t="n">
        <v>159513</v>
      </c>
      <c r="I410" s="316" t="n">
        <v>8343</v>
      </c>
      <c r="J410" s="316" t="n">
        <v>0.71</v>
      </c>
      <c r="K410" s="316">
        <f>ROUND(I410*(J410/1000),2)</f>
        <v/>
      </c>
    </row>
    <row r="411">
      <c r="B411" s="315" t="n">
        <v>384</v>
      </c>
      <c r="C411" s="316" t="n">
        <v>30882193</v>
      </c>
      <c r="D411" s="316" t="inlineStr">
        <is>
          <t>5065700_Conagra_Upfront1819_VOD_Marie Callender_1Q - Digital Entertainment</t>
        </is>
      </c>
      <c r="E411" s="316" t="inlineStr">
        <is>
          <t>NBC Broadcast</t>
        </is>
      </c>
      <c r="F411" s="317" t="n">
        <v>43468</v>
      </c>
      <c r="G411" s="317" t="n">
        <v>43555</v>
      </c>
      <c r="H411" s="316" t="n">
        <v>236147</v>
      </c>
      <c r="I411" s="316" t="n">
        <v>2</v>
      </c>
      <c r="J411" s="316" t="n">
        <v>0.71</v>
      </c>
      <c r="K411" s="316">
        <f>ROUND(I411*(J411/1000),2)</f>
        <v/>
      </c>
    </row>
    <row r="412">
      <c r="B412" s="315" t="n">
        <v>385</v>
      </c>
      <c r="C412" s="316" t="n">
        <v>30883243</v>
      </c>
      <c r="D412" s="316" t="inlineStr">
        <is>
          <t>5066221_GSK_Excedrin_NBC Prime_Upfront_OLV - Q119 - Digital Entertainment</t>
        </is>
      </c>
      <c r="E412" s="316" t="inlineStr">
        <is>
          <t>NBC Broadcast</t>
        </is>
      </c>
      <c r="F412" s="317" t="n">
        <v>43549</v>
      </c>
      <c r="G412" s="317" t="n">
        <v>43555</v>
      </c>
      <c r="H412" s="316" t="n">
        <v>373582</v>
      </c>
      <c r="I412" s="316" t="n">
        <v>1</v>
      </c>
      <c r="J412" s="316" t="n">
        <v>0.71</v>
      </c>
      <c r="K412" s="316">
        <f>ROUND(I412*(J412/1000),2)</f>
        <v/>
      </c>
    </row>
    <row r="413">
      <c r="B413" s="315" t="n">
        <v>386</v>
      </c>
      <c r="C413" s="316" t="n">
        <v>30892204</v>
      </c>
      <c r="D413" s="316" t="inlineStr">
        <is>
          <t>5066267_Pfizer Pharma - Eucrisa - NBC Prime Scatter - Digital Entertainment</t>
        </is>
      </c>
      <c r="E413" s="316" t="inlineStr">
        <is>
          <t>NBC Broadcast</t>
        </is>
      </c>
      <c r="F413" s="317" t="n">
        <v>43542</v>
      </c>
      <c r="G413" s="317" t="n">
        <v>43555</v>
      </c>
      <c r="H413" s="316" t="n">
        <v>509241</v>
      </c>
      <c r="I413" s="316" t="n">
        <v>5</v>
      </c>
      <c r="J413" s="316" t="n">
        <v>0.71</v>
      </c>
      <c r="K413" s="316">
        <f>ROUND(I413*(J413/1000),2)</f>
        <v/>
      </c>
    </row>
    <row r="414">
      <c r="B414" s="315" t="n">
        <v>387</v>
      </c>
      <c r="C414" s="316" t="n">
        <v>30892204</v>
      </c>
      <c r="D414" s="316" t="inlineStr">
        <is>
          <t>5066267_Pfizer Pharma - Eucrisa - NBC Prime Scatter - Digital Entertainment</t>
        </is>
      </c>
      <c r="E414" s="316" t="inlineStr">
        <is>
          <t>NBC News</t>
        </is>
      </c>
      <c r="F414" s="317" t="n">
        <v>43542</v>
      </c>
      <c r="G414" s="317" t="n">
        <v>43555</v>
      </c>
      <c r="H414" s="316" t="n">
        <v>33292</v>
      </c>
      <c r="I414" s="316" t="n">
        <v>1</v>
      </c>
      <c r="J414" s="316" t="n">
        <v>0.71</v>
      </c>
      <c r="K414" s="316">
        <f>ROUND(I414*(J414/1000),2)</f>
        <v/>
      </c>
    </row>
    <row r="415">
      <c r="B415" s="315" t="n">
        <v>388</v>
      </c>
      <c r="C415" s="316" t="n">
        <v>30894602</v>
      </c>
      <c r="D415" s="316" t="inlineStr">
        <is>
          <t>5066259_Dannon Too Good 1819 UF NAV Q119 - Digital Entertainment</t>
        </is>
      </c>
      <c r="E415" s="316" t="inlineStr">
        <is>
          <t>Bravo</t>
        </is>
      </c>
      <c r="F415" s="317" t="n">
        <v>43571</v>
      </c>
      <c r="G415" s="317" t="n">
        <v>43585</v>
      </c>
      <c r="H415" s="316" t="n">
        <v>1143156</v>
      </c>
      <c r="I415" s="316" t="n">
        <v>440224</v>
      </c>
      <c r="J415" s="316" t="n">
        <v>0.71</v>
      </c>
      <c r="K415" s="316">
        <f>ROUND(I415*(J415/1000),2)</f>
        <v/>
      </c>
    </row>
    <row r="416">
      <c r="B416" s="315" t="n">
        <v>389</v>
      </c>
      <c r="C416" s="316" t="n">
        <v>30894602</v>
      </c>
      <c r="D416" s="316" t="inlineStr">
        <is>
          <t>5066259_Dannon Too Good 1819 UF NAV Q119 - Digital Entertainment</t>
        </is>
      </c>
      <c r="E416" s="316" t="inlineStr">
        <is>
          <t>CNBC</t>
        </is>
      </c>
      <c r="F416" s="317" t="n">
        <v>43571</v>
      </c>
      <c r="G416" s="317" t="n">
        <v>43585</v>
      </c>
      <c r="H416" s="316" t="n">
        <v>74238</v>
      </c>
      <c r="I416" s="316" t="n">
        <v>19887</v>
      </c>
      <c r="J416" s="316" t="n">
        <v>0.71</v>
      </c>
      <c r="K416" s="316">
        <f>ROUND(I416*(J416/1000),2)</f>
        <v/>
      </c>
    </row>
    <row r="417">
      <c r="B417" s="315" t="n">
        <v>390</v>
      </c>
      <c r="C417" s="316" t="n">
        <v>30894602</v>
      </c>
      <c r="D417" s="316" t="inlineStr">
        <is>
          <t>5066259_Dannon Too Good 1819 UF NAV Q119 - Digital Entertainment</t>
        </is>
      </c>
      <c r="E417" s="316" t="inlineStr">
        <is>
          <t>E!</t>
        </is>
      </c>
      <c r="F417" s="317" t="n">
        <v>43571</v>
      </c>
      <c r="G417" s="317" t="n">
        <v>43585</v>
      </c>
      <c r="H417" s="316" t="n">
        <v>326367</v>
      </c>
      <c r="I417" s="316" t="n">
        <v>162657</v>
      </c>
      <c r="J417" s="316" t="n">
        <v>0.71</v>
      </c>
      <c r="K417" s="316">
        <f>ROUND(I417*(J417/1000),2)</f>
        <v/>
      </c>
    </row>
    <row r="418">
      <c r="B418" s="315" t="n">
        <v>391</v>
      </c>
      <c r="C418" s="316" t="n">
        <v>30894602</v>
      </c>
      <c r="D418" s="316" t="inlineStr">
        <is>
          <t>5066259_Dannon Too Good 1819 UF NAV Q119 - Digital Entertainment</t>
        </is>
      </c>
      <c r="E418" s="316" t="inlineStr">
        <is>
          <t>MSNBC</t>
        </is>
      </c>
      <c r="F418" s="317" t="n">
        <v>43571</v>
      </c>
      <c r="G418" s="317" t="n">
        <v>43585</v>
      </c>
      <c r="H418" s="316" t="n">
        <v>1915</v>
      </c>
      <c r="I418" s="316" t="n">
        <v>881</v>
      </c>
      <c r="J418" s="316" t="n">
        <v>0.71</v>
      </c>
      <c r="K418" s="316">
        <f>ROUND(I418*(J418/1000),2)</f>
        <v/>
      </c>
    </row>
    <row r="419">
      <c r="B419" s="315" t="n">
        <v>392</v>
      </c>
      <c r="C419" s="316" t="n">
        <v>30894602</v>
      </c>
      <c r="D419" s="316" t="inlineStr">
        <is>
          <t>5066259_Dannon Too Good 1819 UF NAV Q119 - Digital Entertainment</t>
        </is>
      </c>
      <c r="E419" s="316" t="inlineStr">
        <is>
          <t>NBC Broadcast</t>
        </is>
      </c>
      <c r="F419" s="317" t="n">
        <v>43571</v>
      </c>
      <c r="G419" s="317" t="n">
        <v>43585</v>
      </c>
      <c r="H419" s="316" t="n">
        <v>273072</v>
      </c>
      <c r="I419" s="316" t="n">
        <v>111184</v>
      </c>
      <c r="J419" s="316" t="n">
        <v>0.71</v>
      </c>
      <c r="K419" s="316">
        <f>ROUND(I419*(J419/1000),2)</f>
        <v/>
      </c>
    </row>
    <row r="420">
      <c r="B420" s="315" t="n">
        <v>393</v>
      </c>
      <c r="C420" s="316" t="n">
        <v>30894602</v>
      </c>
      <c r="D420" s="316" t="inlineStr">
        <is>
          <t>5066259_Dannon Too Good 1819 UF NAV Q119 - Digital Entertainment</t>
        </is>
      </c>
      <c r="E420" s="316" t="inlineStr">
        <is>
          <t>NBC News</t>
        </is>
      </c>
      <c r="F420" s="317" t="n">
        <v>43571</v>
      </c>
      <c r="G420" s="317" t="n">
        <v>43585</v>
      </c>
      <c r="H420" s="316" t="n">
        <v>103483</v>
      </c>
      <c r="I420" s="316" t="n">
        <v>55380</v>
      </c>
      <c r="J420" s="316" t="n">
        <v>0.71</v>
      </c>
      <c r="K420" s="316">
        <f>ROUND(I420*(J420/1000),2)</f>
        <v/>
      </c>
    </row>
    <row r="421">
      <c r="B421" s="315" t="n">
        <v>394</v>
      </c>
      <c r="C421" s="316" t="n">
        <v>30894602</v>
      </c>
      <c r="D421" s="316" t="inlineStr">
        <is>
          <t>5066259_Dannon Too Good 1819 UF NAV Q119 - Digital Entertainment</t>
        </is>
      </c>
      <c r="E421" s="316" t="inlineStr">
        <is>
          <t>Oxygen</t>
        </is>
      </c>
      <c r="F421" s="317" t="n">
        <v>43571</v>
      </c>
      <c r="G421" s="317" t="n">
        <v>43585</v>
      </c>
      <c r="H421" s="316" t="n">
        <v>236739</v>
      </c>
      <c r="I421" s="316" t="n">
        <v>80192</v>
      </c>
      <c r="J421" s="316" t="n">
        <v>0.71</v>
      </c>
      <c r="K421" s="316">
        <f>ROUND(I421*(J421/1000),2)</f>
        <v/>
      </c>
    </row>
    <row r="422">
      <c r="B422" s="315" t="n">
        <v>395</v>
      </c>
      <c r="C422" s="316" t="n">
        <v>30894602</v>
      </c>
      <c r="D422" s="316" t="inlineStr">
        <is>
          <t>5066259_Dannon Too Good 1819 UF NAV Q119 - Digital Entertainment</t>
        </is>
      </c>
      <c r="E422" s="316" t="inlineStr">
        <is>
          <t>Syfy</t>
        </is>
      </c>
      <c r="F422" s="317" t="n">
        <v>43571</v>
      </c>
      <c r="G422" s="317" t="n">
        <v>43585</v>
      </c>
      <c r="H422" s="316" t="n">
        <v>946303</v>
      </c>
      <c r="I422" s="316" t="n">
        <v>435679</v>
      </c>
      <c r="J422" s="316" t="n">
        <v>0.71</v>
      </c>
      <c r="K422" s="316">
        <f>ROUND(I422*(J422/1000),2)</f>
        <v/>
      </c>
    </row>
    <row r="423">
      <c r="B423" s="315" t="n">
        <v>396</v>
      </c>
      <c r="C423" s="316" t="n">
        <v>30894602</v>
      </c>
      <c r="D423" s="316" t="inlineStr">
        <is>
          <t>5066259_Dannon Too Good 1819 UF NAV Q119 - Digital Entertainment</t>
        </is>
      </c>
      <c r="E423" s="316" t="inlineStr">
        <is>
          <t>Telemundo</t>
        </is>
      </c>
      <c r="F423" s="317" t="n">
        <v>43571</v>
      </c>
      <c r="G423" s="317" t="n">
        <v>43585</v>
      </c>
      <c r="H423" s="316" t="n">
        <v>61255</v>
      </c>
      <c r="I423" s="316" t="n">
        <v>19690</v>
      </c>
      <c r="J423" s="316" t="n">
        <v>0.71</v>
      </c>
      <c r="K423" s="316">
        <f>ROUND(I423*(J423/1000),2)</f>
        <v/>
      </c>
    </row>
    <row r="424">
      <c r="B424" s="315" t="n">
        <v>397</v>
      </c>
      <c r="C424" s="316" t="n">
        <v>30894602</v>
      </c>
      <c r="D424" s="316" t="inlineStr">
        <is>
          <t>5066259_Dannon Too Good 1819 UF NAV Q119 - Digital Entertainment</t>
        </is>
      </c>
      <c r="E424" s="316" t="inlineStr">
        <is>
          <t>USA</t>
        </is>
      </c>
      <c r="F424" s="317" t="n">
        <v>43571</v>
      </c>
      <c r="G424" s="317" t="n">
        <v>43585</v>
      </c>
      <c r="H424" s="316" t="n">
        <v>708121</v>
      </c>
      <c r="I424" s="316" t="n">
        <v>214178</v>
      </c>
      <c r="J424" s="316" t="n">
        <v>0.71</v>
      </c>
      <c r="K424" s="316">
        <f>ROUND(I424*(J424/1000),2)</f>
        <v/>
      </c>
    </row>
    <row r="425">
      <c r="B425" s="315" t="n">
        <v>398</v>
      </c>
      <c r="C425" s="316" t="n">
        <v>30894962</v>
      </c>
      <c r="D425" s="316" t="inlineStr">
        <is>
          <t>5058025_Kohler_18/19 BYU PH_Prime Parity_A35-54 - Digital Entertainment</t>
        </is>
      </c>
      <c r="E425" s="316" t="inlineStr">
        <is>
          <t>NBC Broadcast</t>
        </is>
      </c>
      <c r="F425" s="317" t="n">
        <v>43549</v>
      </c>
      <c r="G425" s="317" t="n">
        <v>43611</v>
      </c>
      <c r="H425" s="316" t="n">
        <v>3442244</v>
      </c>
      <c r="I425" s="316" t="n">
        <v>1239569</v>
      </c>
      <c r="J425" s="316" t="n">
        <v>0.71</v>
      </c>
      <c r="K425" s="316">
        <f>ROUND(I425*(J425/1000),2)</f>
        <v/>
      </c>
    </row>
    <row r="426">
      <c r="B426" s="315" t="n">
        <v>399</v>
      </c>
      <c r="C426" s="316" t="n">
        <v>30894962</v>
      </c>
      <c r="D426" s="316" t="inlineStr">
        <is>
          <t>5058025_Kohler_18/19 BYU PH_Prime Parity_A35-54 - Digital Entertainment</t>
        </is>
      </c>
      <c r="E426" s="316" t="inlineStr">
        <is>
          <t>NBC News</t>
        </is>
      </c>
      <c r="F426" s="317" t="n">
        <v>43549</v>
      </c>
      <c r="G426" s="317" t="n">
        <v>43611</v>
      </c>
      <c r="H426" s="316" t="n">
        <v>159067</v>
      </c>
      <c r="I426" s="316" t="n">
        <v>64918</v>
      </c>
      <c r="J426" s="316" t="n">
        <v>0.71</v>
      </c>
      <c r="K426" s="316">
        <f>ROUND(I426*(J426/1000),2)</f>
        <v/>
      </c>
    </row>
    <row r="427">
      <c r="B427" s="315" t="n">
        <v>400</v>
      </c>
      <c r="C427" s="316" t="n">
        <v>30914172</v>
      </c>
      <c r="D427" s="316" t="inlineStr">
        <is>
          <t>5064637_Pepsi - Multi_1Q 18/19 UF_NAV_P2+ - Digital Entertainment</t>
        </is>
      </c>
      <c r="E427" s="316" t="inlineStr">
        <is>
          <t>Oxygen</t>
        </is>
      </c>
      <c r="F427" s="317" t="n">
        <v>43535</v>
      </c>
      <c r="G427" s="317" t="n">
        <v>43555</v>
      </c>
      <c r="H427" s="316" t="n">
        <v>18552</v>
      </c>
      <c r="I427" s="316" t="n">
        <v>1</v>
      </c>
      <c r="J427" s="316" t="n">
        <v>0.71</v>
      </c>
      <c r="K427" s="316">
        <f>ROUND(I427*(J427/1000),2)</f>
        <v/>
      </c>
    </row>
    <row r="428">
      <c r="B428" s="315" t="n">
        <v>401</v>
      </c>
      <c r="C428" s="316" t="n">
        <v>30914172</v>
      </c>
      <c r="D428" s="316" t="inlineStr">
        <is>
          <t>5064637_Pepsi - Multi_1Q 18/19 UF_NAV_P2+ - Digital Entertainment</t>
        </is>
      </c>
      <c r="E428" s="316" t="inlineStr">
        <is>
          <t>USA</t>
        </is>
      </c>
      <c r="F428" s="317" t="n">
        <v>43535</v>
      </c>
      <c r="G428" s="317" t="n">
        <v>43555</v>
      </c>
      <c r="H428" s="316" t="n">
        <v>44836</v>
      </c>
      <c r="I428" s="316" t="n">
        <v>1</v>
      </c>
      <c r="J428" s="316" t="n">
        <v>0.71</v>
      </c>
      <c r="K428" s="316">
        <f>ROUND(I428*(J428/1000),2)</f>
        <v/>
      </c>
    </row>
    <row r="429">
      <c r="B429" s="315" t="n">
        <v>402</v>
      </c>
      <c r="C429" s="316" t="n">
        <v>30914928</v>
      </c>
      <c r="D429" s="316" t="inlineStr">
        <is>
          <t>5066347_Dannon Light &amp; Fit 1819 UF NAV Q119 - Digital Entertainment</t>
        </is>
      </c>
      <c r="E429" s="316" t="inlineStr">
        <is>
          <t>Bravo</t>
        </is>
      </c>
      <c r="F429" s="317" t="n">
        <v>43545</v>
      </c>
      <c r="G429" s="317" t="n">
        <v>43555</v>
      </c>
      <c r="H429" s="316" t="n">
        <v>789013</v>
      </c>
      <c r="I429" s="316" t="n">
        <v>17</v>
      </c>
      <c r="J429" s="316" t="n">
        <v>0.71</v>
      </c>
      <c r="K429" s="316">
        <f>ROUND(I429*(J429/1000),2)</f>
        <v/>
      </c>
    </row>
    <row r="430">
      <c r="B430" s="315" t="n">
        <v>403</v>
      </c>
      <c r="C430" s="316" t="n">
        <v>30914928</v>
      </c>
      <c r="D430" s="316" t="inlineStr">
        <is>
          <t>5066347_Dannon Light &amp; Fit 1819 UF NAV Q119 - Digital Entertainment</t>
        </is>
      </c>
      <c r="E430" s="316" t="inlineStr">
        <is>
          <t>E!</t>
        </is>
      </c>
      <c r="F430" s="317" t="n">
        <v>43545</v>
      </c>
      <c r="G430" s="317" t="n">
        <v>43555</v>
      </c>
      <c r="H430" s="316" t="n">
        <v>208693</v>
      </c>
      <c r="I430" s="316" t="n">
        <v>10</v>
      </c>
      <c r="J430" s="316" t="n">
        <v>0.71</v>
      </c>
      <c r="K430" s="316">
        <f>ROUND(I430*(J430/1000),2)</f>
        <v/>
      </c>
    </row>
    <row r="431">
      <c r="B431" s="315" t="n">
        <v>404</v>
      </c>
      <c r="C431" s="316" t="n">
        <v>30914928</v>
      </c>
      <c r="D431" s="316" t="inlineStr">
        <is>
          <t>5066347_Dannon Light &amp; Fit 1819 UF NAV Q119 - Digital Entertainment</t>
        </is>
      </c>
      <c r="E431" s="316" t="inlineStr">
        <is>
          <t>NBC Broadcast</t>
        </is>
      </c>
      <c r="F431" s="317" t="n">
        <v>43545</v>
      </c>
      <c r="G431" s="317" t="n">
        <v>43555</v>
      </c>
      <c r="H431" s="316" t="n">
        <v>175434</v>
      </c>
      <c r="I431" s="316" t="n">
        <v>6</v>
      </c>
      <c r="J431" s="316" t="n">
        <v>0.71</v>
      </c>
      <c r="K431" s="316">
        <f>ROUND(I431*(J431/1000),2)</f>
        <v/>
      </c>
    </row>
    <row r="432">
      <c r="B432" s="315" t="n">
        <v>405</v>
      </c>
      <c r="C432" s="316" t="n">
        <v>30914928</v>
      </c>
      <c r="D432" s="316" t="inlineStr">
        <is>
          <t>5066347_Dannon Light &amp; Fit 1819 UF NAV Q119 - Digital Entertainment</t>
        </is>
      </c>
      <c r="E432" s="316" t="inlineStr">
        <is>
          <t>Oxygen</t>
        </is>
      </c>
      <c r="F432" s="317" t="n">
        <v>43545</v>
      </c>
      <c r="G432" s="317" t="n">
        <v>43555</v>
      </c>
      <c r="H432" s="316" t="n">
        <v>141111</v>
      </c>
      <c r="I432" s="316" t="n">
        <v>10</v>
      </c>
      <c r="J432" s="316" t="n">
        <v>0.71</v>
      </c>
      <c r="K432" s="316">
        <f>ROUND(I432*(J432/1000),2)</f>
        <v/>
      </c>
    </row>
    <row r="433">
      <c r="B433" s="315" t="n">
        <v>406</v>
      </c>
      <c r="C433" s="316" t="n">
        <v>30914928</v>
      </c>
      <c r="D433" s="316" t="inlineStr">
        <is>
          <t>5066347_Dannon Light &amp; Fit 1819 UF NAV Q119 - Digital Entertainment</t>
        </is>
      </c>
      <c r="E433" s="316" t="inlineStr">
        <is>
          <t>Syfy</t>
        </is>
      </c>
      <c r="F433" s="317" t="n">
        <v>43545</v>
      </c>
      <c r="G433" s="317" t="n">
        <v>43555</v>
      </c>
      <c r="H433" s="316" t="n">
        <v>469817</v>
      </c>
      <c r="I433" s="316" t="n">
        <v>10</v>
      </c>
      <c r="J433" s="316" t="n">
        <v>0.71</v>
      </c>
      <c r="K433" s="316">
        <f>ROUND(I433*(J433/1000),2)</f>
        <v/>
      </c>
    </row>
    <row r="434">
      <c r="B434" s="315" t="n">
        <v>407</v>
      </c>
      <c r="C434" s="316" t="n">
        <v>30914928</v>
      </c>
      <c r="D434" s="316" t="inlineStr">
        <is>
          <t>5066347_Dannon Light &amp; Fit 1819 UF NAV Q119 - Digital Entertainment</t>
        </is>
      </c>
      <c r="E434" s="316" t="inlineStr">
        <is>
          <t>USA</t>
        </is>
      </c>
      <c r="F434" s="317" t="n">
        <v>43545</v>
      </c>
      <c r="G434" s="317" t="n">
        <v>43555</v>
      </c>
      <c r="H434" s="316" t="n">
        <v>319792</v>
      </c>
      <c r="I434" s="316" t="n">
        <v>25</v>
      </c>
      <c r="J434" s="316" t="n">
        <v>0.71</v>
      </c>
      <c r="K434" s="316">
        <f>ROUND(I434*(J434/1000),2)</f>
        <v/>
      </c>
    </row>
    <row r="435">
      <c r="B435" s="315" t="n">
        <v>408</v>
      </c>
      <c r="C435" s="316" t="n">
        <v>30915161</v>
      </c>
      <c r="D435" s="316" t="inlineStr">
        <is>
          <t>5066336_Dannon Light &amp; Fit Q119 CFlight Prime/Digital 18/19 BYU Plan - Digital Entertainment</t>
        </is>
      </c>
      <c r="E435" s="316" t="inlineStr">
        <is>
          <t>NBC Broadcast</t>
        </is>
      </c>
      <c r="F435" s="317" t="n">
        <v>43545</v>
      </c>
      <c r="G435" s="317" t="n">
        <v>43555</v>
      </c>
      <c r="H435" s="316" t="n">
        <v>679498</v>
      </c>
      <c r="I435" s="316" t="n">
        <v>19</v>
      </c>
      <c r="J435" s="316" t="n">
        <v>0.71</v>
      </c>
      <c r="K435" s="316">
        <f>ROUND(I435*(J435/1000),2)</f>
        <v/>
      </c>
    </row>
    <row r="436">
      <c r="B436" s="315" t="n">
        <v>409</v>
      </c>
      <c r="C436" s="316" t="n">
        <v>30943851</v>
      </c>
      <c r="D436" s="316" t="inlineStr">
        <is>
          <t>5066582_CY19_KDP DPSG Canada Dry_NBC Prime C-Flight Digital ADU A2554 - Digital Entertainment</t>
        </is>
      </c>
      <c r="E436" s="316" t="inlineStr">
        <is>
          <t>NBC Broadcast</t>
        </is>
      </c>
      <c r="F436" s="317" t="n">
        <v>43559</v>
      </c>
      <c r="G436" s="317" t="n">
        <v>43604</v>
      </c>
      <c r="H436" s="316" t="n">
        <v>572372</v>
      </c>
      <c r="I436" s="316" t="n">
        <v>462021</v>
      </c>
      <c r="J436" s="316" t="n">
        <v>0.71</v>
      </c>
      <c r="K436" s="316">
        <f>ROUND(I436*(J436/1000),2)</f>
        <v/>
      </c>
    </row>
    <row r="437">
      <c r="B437" s="315" t="n">
        <v>410</v>
      </c>
      <c r="C437" s="316" t="n">
        <v>30943851</v>
      </c>
      <c r="D437" s="316" t="inlineStr">
        <is>
          <t>5066582_CY19_KDP DPSG Canada Dry_NBC Prime C-Flight Digital ADU A2554 - Digital Entertainment</t>
        </is>
      </c>
      <c r="E437" s="316" t="inlineStr">
        <is>
          <t>NBC News</t>
        </is>
      </c>
      <c r="F437" s="317" t="n">
        <v>43559</v>
      </c>
      <c r="G437" s="317" t="n">
        <v>43604</v>
      </c>
      <c r="H437" s="316" t="n">
        <v>11795</v>
      </c>
      <c r="I437" s="316" t="n">
        <v>4755</v>
      </c>
      <c r="J437" s="316" t="n">
        <v>0.71</v>
      </c>
      <c r="K437" s="316">
        <f>ROUND(I437*(J437/1000),2)</f>
        <v/>
      </c>
    </row>
    <row r="438">
      <c r="B438" s="315" t="n">
        <v>411</v>
      </c>
      <c r="C438" s="316" t="n">
        <v>31026378</v>
      </c>
      <c r="D438" s="316" t="inlineStr">
        <is>
          <t>5062998_Scatter_Sanofi_NBC Prime C-Flight Measurement_P2+ - :60s_W2554 Show List - Digital Entertainment</t>
        </is>
      </c>
      <c r="E438" s="316" t="inlineStr">
        <is>
          <t>Bravo</t>
        </is>
      </c>
      <c r="F438" s="317" t="n">
        <v>43558</v>
      </c>
      <c r="G438" s="317" t="n">
        <v>43585</v>
      </c>
      <c r="H438" s="316" t="n">
        <v>781258</v>
      </c>
      <c r="I438" s="316" t="n">
        <v>104368</v>
      </c>
      <c r="J438" s="316" t="n">
        <v>0.71</v>
      </c>
      <c r="K438" s="316">
        <f>ROUND(I438*(J438/1000),2)</f>
        <v/>
      </c>
    </row>
    <row r="439">
      <c r="B439" s="315" t="n">
        <v>412</v>
      </c>
      <c r="C439" s="316" t="n">
        <v>31026378</v>
      </c>
      <c r="D439" s="316" t="inlineStr">
        <is>
          <t>5062998_Scatter_Sanofi_NBC Prime C-Flight Measurement_P2+ - :60s_W2554 Show List - Digital Entertainment</t>
        </is>
      </c>
      <c r="E439" s="316" t="inlineStr">
        <is>
          <t>E!</t>
        </is>
      </c>
      <c r="F439" s="317" t="n">
        <v>43558</v>
      </c>
      <c r="G439" s="317" t="n">
        <v>43585</v>
      </c>
      <c r="H439" s="316" t="n">
        <v>113646</v>
      </c>
      <c r="I439" s="316" t="n">
        <v>32232</v>
      </c>
      <c r="J439" s="316" t="n">
        <v>0.71</v>
      </c>
      <c r="K439" s="316">
        <f>ROUND(I439*(J439/1000),2)</f>
        <v/>
      </c>
    </row>
    <row r="440">
      <c r="B440" s="315" t="n">
        <v>413</v>
      </c>
      <c r="C440" s="316" t="n">
        <v>31026378</v>
      </c>
      <c r="D440" s="316" t="inlineStr">
        <is>
          <t>5062998_Scatter_Sanofi_NBC Prime C-Flight Measurement_P2+ - :60s_W2554 Show List - Digital Entertainment</t>
        </is>
      </c>
      <c r="E440" s="316" t="inlineStr">
        <is>
          <t>NBC Broadcast</t>
        </is>
      </c>
      <c r="F440" s="317" t="n">
        <v>43558</v>
      </c>
      <c r="G440" s="317" t="n">
        <v>43585</v>
      </c>
      <c r="H440" s="316" t="n">
        <v>261627</v>
      </c>
      <c r="I440" s="316" t="n">
        <v>80110</v>
      </c>
      <c r="J440" s="316" t="n">
        <v>0.71</v>
      </c>
      <c r="K440" s="316">
        <f>ROUND(I440*(J440/1000),2)</f>
        <v/>
      </c>
    </row>
    <row r="441">
      <c r="B441" s="315" t="n">
        <v>414</v>
      </c>
      <c r="C441" s="316" t="n">
        <v>31026378</v>
      </c>
      <c r="D441" s="316" t="inlineStr">
        <is>
          <t>5062998_Scatter_Sanofi_NBC Prime C-Flight Measurement_P2+ - :60s_W2554 Show List - Digital Entertainment</t>
        </is>
      </c>
      <c r="E441" s="316" t="inlineStr">
        <is>
          <t>Oxygen</t>
        </is>
      </c>
      <c r="F441" s="317" t="n">
        <v>43558</v>
      </c>
      <c r="G441" s="317" t="n">
        <v>43585</v>
      </c>
      <c r="H441" s="316" t="n">
        <v>189173</v>
      </c>
      <c r="I441" s="316" t="n">
        <v>25725</v>
      </c>
      <c r="J441" s="316" t="n">
        <v>0.71</v>
      </c>
      <c r="K441" s="316">
        <f>ROUND(I441*(J441/1000),2)</f>
        <v/>
      </c>
    </row>
    <row r="442">
      <c r="B442" s="315" t="n">
        <v>415</v>
      </c>
      <c r="C442" s="316" t="n">
        <v>31026378</v>
      </c>
      <c r="D442" s="316" t="inlineStr">
        <is>
          <t>5062998_Scatter_Sanofi_NBC Prime C-Flight Measurement_P2+ - :60s_W2554 Show List - Digital Entertainment</t>
        </is>
      </c>
      <c r="E442" s="316" t="inlineStr">
        <is>
          <t>Syfy</t>
        </is>
      </c>
      <c r="F442" s="317" t="n">
        <v>43558</v>
      </c>
      <c r="G442" s="317" t="n">
        <v>43585</v>
      </c>
      <c r="H442" s="316" t="n">
        <v>66140</v>
      </c>
      <c r="I442" s="316" t="n">
        <v>16922</v>
      </c>
      <c r="J442" s="316" t="n">
        <v>0.71</v>
      </c>
      <c r="K442" s="316">
        <f>ROUND(I442*(J442/1000),2)</f>
        <v/>
      </c>
    </row>
    <row r="443">
      <c r="B443" s="315" t="n">
        <v>416</v>
      </c>
      <c r="C443" s="316" t="n">
        <v>31026378</v>
      </c>
      <c r="D443" s="316" t="inlineStr">
        <is>
          <t>5062998_Scatter_Sanofi_NBC Prime C-Flight Measurement_P2+ - :60s_W2554 Show List - Digital Entertainment</t>
        </is>
      </c>
      <c r="E443" s="316" t="inlineStr">
        <is>
          <t>USA</t>
        </is>
      </c>
      <c r="F443" s="317" t="n">
        <v>43558</v>
      </c>
      <c r="G443" s="317" t="n">
        <v>43585</v>
      </c>
      <c r="H443" s="316" t="n">
        <v>237171</v>
      </c>
      <c r="I443" s="316" t="n">
        <v>31380</v>
      </c>
      <c r="J443" s="316" t="n">
        <v>0.71</v>
      </c>
      <c r="K443" s="316">
        <f>ROUND(I443*(J443/1000),2)</f>
        <v/>
      </c>
    </row>
    <row r="444">
      <c r="B444" s="315" t="n">
        <v>417</v>
      </c>
      <c r="C444" s="316" t="n">
        <v>31039904</v>
      </c>
      <c r="D444" s="316" t="inlineStr">
        <is>
          <t>5066427_Capital One_Consumer Card_USA Video_1Q19 UF - Digital Entertainment</t>
        </is>
      </c>
      <c r="E444" s="316" t="inlineStr">
        <is>
          <t>USA</t>
        </is>
      </c>
      <c r="F444" s="317" t="n">
        <v>43549</v>
      </c>
      <c r="G444" s="317" t="n">
        <v>43555</v>
      </c>
      <c r="H444" s="316" t="n">
        <v>826901</v>
      </c>
      <c r="I444" s="316" t="n">
        <v>5</v>
      </c>
      <c r="J444" s="316" t="n">
        <v>0.71</v>
      </c>
      <c r="K444" s="316">
        <f>ROUND(I444*(J444/1000),2)</f>
        <v/>
      </c>
    </row>
    <row r="445">
      <c r="B445" s="315" t="n">
        <v>418</v>
      </c>
      <c r="C445" s="316" t="n">
        <v>31040285</v>
      </c>
      <c r="D445" s="316" t="inlineStr">
        <is>
          <t>5066309_Unilever Tresemme 1Q19 CFlight Prime/Digital 18/19 BYU Plan - Digital Entertainment</t>
        </is>
      </c>
      <c r="E445" s="316" t="inlineStr">
        <is>
          <t>NBC Broadcast</t>
        </is>
      </c>
      <c r="F445" s="317" t="n">
        <v>43479</v>
      </c>
      <c r="G445" s="317" t="n">
        <v>43555</v>
      </c>
      <c r="H445" s="316" t="n">
        <v>3559588</v>
      </c>
      <c r="I445" s="316" t="n">
        <v>267</v>
      </c>
      <c r="J445" s="316" t="n">
        <v>0.71</v>
      </c>
      <c r="K445" s="316">
        <f>ROUND(I445*(J445/1000),2)</f>
        <v/>
      </c>
    </row>
    <row r="446">
      <c r="B446" s="315" t="n">
        <v>419</v>
      </c>
      <c r="C446" s="316" t="n">
        <v>31040285</v>
      </c>
      <c r="D446" s="316" t="inlineStr">
        <is>
          <t>5066309_Unilever Tresemme 1Q19 CFlight Prime/Digital 18/19 BYU Plan - Digital Entertainment</t>
        </is>
      </c>
      <c r="E446" s="316" t="inlineStr">
        <is>
          <t>NBC News</t>
        </is>
      </c>
      <c r="F446" s="317" t="n">
        <v>43479</v>
      </c>
      <c r="G446" s="317" t="n">
        <v>43555</v>
      </c>
      <c r="H446" s="316" t="n">
        <v>149945</v>
      </c>
      <c r="I446" s="316" t="n">
        <v>16</v>
      </c>
      <c r="J446" s="316" t="n">
        <v>0.71</v>
      </c>
      <c r="K446" s="316">
        <f>ROUND(I446*(J446/1000),2)</f>
        <v/>
      </c>
    </row>
    <row r="447">
      <c r="B447" s="315" t="n">
        <v>420</v>
      </c>
      <c r="C447" s="316" t="n">
        <v>31072998</v>
      </c>
      <c r="D447" s="316" t="inlineStr">
        <is>
          <t>5064608_T-Mobile_NBC Prime_Upfront_OLV_Q119 - Digital Entertainment</t>
        </is>
      </c>
      <c r="E447" s="316" t="inlineStr">
        <is>
          <t>NBC Broadcast</t>
        </is>
      </c>
      <c r="F447" s="317" t="n">
        <v>43510</v>
      </c>
      <c r="G447" s="317" t="n">
        <v>43555</v>
      </c>
      <c r="H447" s="316" t="n">
        <v>4150109</v>
      </c>
      <c r="I447" s="316" t="n">
        <v>65</v>
      </c>
      <c r="J447" s="316" t="n">
        <v>0.71</v>
      </c>
      <c r="K447" s="316">
        <f>ROUND(I447*(J447/1000),2)</f>
        <v/>
      </c>
    </row>
    <row r="448">
      <c r="B448" s="315" t="n">
        <v>421</v>
      </c>
      <c r="C448" s="316" t="n">
        <v>31076154</v>
      </c>
      <c r="D448" s="316" t="inlineStr">
        <is>
          <t>5065165_Capital One_Consumer Card Base_CFlight Prime/Digital_1Q19 UF - Digital Entertainment</t>
        </is>
      </c>
      <c r="E448" s="316" t="inlineStr">
        <is>
          <t>NBC Broadcast</t>
        </is>
      </c>
      <c r="F448" s="317" t="n">
        <v>43549</v>
      </c>
      <c r="G448" s="317" t="n">
        <v>43555</v>
      </c>
      <c r="H448" s="316" t="n">
        <v>1029614</v>
      </c>
      <c r="I448" s="316" t="n">
        <v>2</v>
      </c>
      <c r="J448" s="316" t="n">
        <v>0.71</v>
      </c>
      <c r="K448" s="316">
        <f>ROUND(I448*(J448/1000),2)</f>
        <v/>
      </c>
    </row>
    <row r="449">
      <c r="B449" s="315" t="n">
        <v>422</v>
      </c>
      <c r="C449" s="316" t="n">
        <v>31078020</v>
      </c>
      <c r="D449" s="316" t="inlineStr">
        <is>
          <t>5065158_Capital One_Consumer Card Premium_CFlight Prime/Digital_1Q19 UF - Digital Entertainment</t>
        </is>
      </c>
      <c r="E449" s="316" t="inlineStr">
        <is>
          <t>NBC Broadcast</t>
        </is>
      </c>
      <c r="F449" s="317" t="n">
        <v>43549</v>
      </c>
      <c r="G449" s="317" t="n">
        <v>43555</v>
      </c>
      <c r="H449" s="316" t="n">
        <v>689509</v>
      </c>
      <c r="I449" s="316" t="n">
        <v>15</v>
      </c>
      <c r="J449" s="316" t="n">
        <v>0.71</v>
      </c>
      <c r="K449" s="316">
        <f>ROUND(I449*(J449/1000),2)</f>
        <v/>
      </c>
    </row>
    <row r="450">
      <c r="B450" s="315" t="n">
        <v>423</v>
      </c>
      <c r="C450" s="316" t="n">
        <v>31087659</v>
      </c>
      <c r="D450" s="316" t="inlineStr">
        <is>
          <t>5060315_Red Bull_Classic Cartoon_NBCU_FEP_Q1_Q219 - Digital Entertainment</t>
        </is>
      </c>
      <c r="E450" s="316" t="inlineStr">
        <is>
          <t>Bravo</t>
        </is>
      </c>
      <c r="F450" s="317" t="n">
        <v>43535</v>
      </c>
      <c r="G450" s="317" t="n">
        <v>43583</v>
      </c>
      <c r="H450" s="316" t="n">
        <v>1023732</v>
      </c>
      <c r="I450" s="316" t="n">
        <v>250812</v>
      </c>
      <c r="J450" s="316" t="n">
        <v>0.71</v>
      </c>
      <c r="K450" s="316">
        <f>ROUND(I450*(J450/1000),2)</f>
        <v/>
      </c>
    </row>
    <row r="451">
      <c r="B451" s="315" t="n">
        <v>424</v>
      </c>
      <c r="C451" s="316" t="n">
        <v>31087659</v>
      </c>
      <c r="D451" s="316" t="inlineStr">
        <is>
          <t>5060315_Red Bull_Classic Cartoon_NBCU_FEP_Q1_Q219 - Digital Entertainment</t>
        </is>
      </c>
      <c r="E451" s="316" t="inlineStr">
        <is>
          <t>E!</t>
        </is>
      </c>
      <c r="F451" s="317" t="n">
        <v>43563</v>
      </c>
      <c r="G451" s="317" t="n">
        <v>43583</v>
      </c>
      <c r="H451" s="316" t="n">
        <v>186586</v>
      </c>
      <c r="I451" s="316" t="n">
        <v>50740</v>
      </c>
      <c r="J451" s="316" t="n">
        <v>0.71</v>
      </c>
      <c r="K451" s="316">
        <f>ROUND(I451*(J451/1000),2)</f>
        <v/>
      </c>
    </row>
    <row r="452">
      <c r="B452" s="315" t="n">
        <v>425</v>
      </c>
      <c r="C452" s="316" t="n">
        <v>31087659</v>
      </c>
      <c r="D452" s="316" t="inlineStr">
        <is>
          <t>5060315_Red Bull_Classic Cartoon_NBCU_FEP_Q1_Q219 - Digital Entertainment</t>
        </is>
      </c>
      <c r="E452" s="316" t="inlineStr">
        <is>
          <t>NBC Broadcast</t>
        </is>
      </c>
      <c r="F452" s="317" t="n">
        <v>43535</v>
      </c>
      <c r="G452" s="317" t="n">
        <v>43583</v>
      </c>
      <c r="H452" s="316" t="n">
        <v>1354901</v>
      </c>
      <c r="I452" s="316" t="n">
        <v>152636</v>
      </c>
      <c r="J452" s="316" t="n">
        <v>0.71</v>
      </c>
      <c r="K452" s="316">
        <f>ROUND(I452*(J452/1000),2)</f>
        <v/>
      </c>
    </row>
    <row r="453">
      <c r="B453" s="315" t="n">
        <v>426</v>
      </c>
      <c r="C453" s="316" t="n">
        <v>31087659</v>
      </c>
      <c r="D453" s="316" t="inlineStr">
        <is>
          <t>5060315_Red Bull_Classic Cartoon_NBCU_FEP_Q1_Q219 - Digital Entertainment</t>
        </is>
      </c>
      <c r="E453" s="316" t="inlineStr">
        <is>
          <t>Syfy</t>
        </is>
      </c>
      <c r="F453" s="317" t="n">
        <v>43563</v>
      </c>
      <c r="G453" s="317" t="n">
        <v>43583</v>
      </c>
      <c r="H453" s="316" t="n">
        <v>199015</v>
      </c>
      <c r="I453" s="316" t="n">
        <v>67153</v>
      </c>
      <c r="J453" s="316" t="n">
        <v>0.71</v>
      </c>
      <c r="K453" s="316">
        <f>ROUND(I453*(J453/1000),2)</f>
        <v/>
      </c>
    </row>
    <row r="454">
      <c r="B454" s="315" t="n">
        <v>427</v>
      </c>
      <c r="C454" s="316" t="n">
        <v>31087659</v>
      </c>
      <c r="D454" s="316" t="inlineStr">
        <is>
          <t>5060315_Red Bull_Classic Cartoon_NBCU_FEP_Q1_Q219 - Digital Entertainment</t>
        </is>
      </c>
      <c r="E454" s="316" t="inlineStr">
        <is>
          <t>USA</t>
        </is>
      </c>
      <c r="F454" s="317" t="n">
        <v>43535</v>
      </c>
      <c r="G454" s="317" t="n">
        <v>43583</v>
      </c>
      <c r="H454" s="316" t="n">
        <v>106475</v>
      </c>
      <c r="I454" s="316" t="n">
        <v>33273</v>
      </c>
      <c r="J454" s="316" t="n">
        <v>0.71</v>
      </c>
      <c r="K454" s="316">
        <f>ROUND(I454*(J454/1000),2)</f>
        <v/>
      </c>
    </row>
    <row r="455">
      <c r="B455" s="315" t="n">
        <v>428</v>
      </c>
      <c r="C455" s="316" t="n">
        <v>31089737</v>
      </c>
      <c r="D455" s="316" t="inlineStr">
        <is>
          <t>5062289_Booking.com CFlight Prime/Digital 2019 CYU Plan - Digital Entertainment</t>
        </is>
      </c>
      <c r="E455" s="316" t="inlineStr">
        <is>
          <t>NBC Broadcast</t>
        </is>
      </c>
      <c r="F455" s="317" t="n">
        <v>43535</v>
      </c>
      <c r="G455" s="317" t="n">
        <v>43555</v>
      </c>
      <c r="H455" s="316" t="n">
        <v>5077576</v>
      </c>
      <c r="I455" s="316" t="n">
        <v>83</v>
      </c>
      <c r="J455" s="316" t="n">
        <v>0.71</v>
      </c>
      <c r="K455" s="316">
        <f>ROUND(I455*(J455/1000),2)</f>
        <v/>
      </c>
    </row>
    <row r="456">
      <c r="B456" s="315" t="n">
        <v>429</v>
      </c>
      <c r="C456" s="316" t="n">
        <v>31089737</v>
      </c>
      <c r="D456" s="316" t="inlineStr">
        <is>
          <t>5062289_Booking.com CFlight Prime/Digital 2019 CYU Plan - Digital Entertainment</t>
        </is>
      </c>
      <c r="E456" s="316" t="inlineStr">
        <is>
          <t>NBC News</t>
        </is>
      </c>
      <c r="F456" s="317" t="n">
        <v>43535</v>
      </c>
      <c r="G456" s="317" t="n">
        <v>43555</v>
      </c>
      <c r="H456" s="316" t="n">
        <v>223400</v>
      </c>
      <c r="I456" s="316" t="n">
        <v>7</v>
      </c>
      <c r="J456" s="316" t="n">
        <v>0.71</v>
      </c>
      <c r="K456" s="316">
        <f>ROUND(I456*(J456/1000),2)</f>
        <v/>
      </c>
    </row>
    <row r="457">
      <c r="B457" s="315" t="n">
        <v>430</v>
      </c>
      <c r="C457" s="316" t="n">
        <v>31097089</v>
      </c>
      <c r="D457" s="316" t="inlineStr">
        <is>
          <t>5065629_T-Mobile_18/19 Upfront_Telemundo OLV_Q119 - Digital Hispanic</t>
        </is>
      </c>
      <c r="E457" s="316" t="inlineStr">
        <is>
          <t>NBC Universo</t>
        </is>
      </c>
      <c r="F457" s="317" t="n">
        <v>43515</v>
      </c>
      <c r="G457" s="317" t="n">
        <v>43555</v>
      </c>
      <c r="H457" s="316" t="n">
        <v>109724</v>
      </c>
      <c r="I457" s="316" t="n">
        <v>128</v>
      </c>
      <c r="J457" s="316" t="n">
        <v>0.71</v>
      </c>
      <c r="K457" s="316">
        <f>ROUND(I457*(J457/1000),2)</f>
        <v/>
      </c>
    </row>
    <row r="458">
      <c r="B458" s="315" t="n">
        <v>431</v>
      </c>
      <c r="C458" s="316" t="n">
        <v>31097089</v>
      </c>
      <c r="D458" s="316" t="inlineStr">
        <is>
          <t>5065629_T-Mobile_18/19 Upfront_Telemundo OLV_Q119 - Digital Hispanic</t>
        </is>
      </c>
      <c r="E458" s="316" t="inlineStr">
        <is>
          <t>Telemundo</t>
        </is>
      </c>
      <c r="F458" s="317" t="n">
        <v>43515</v>
      </c>
      <c r="G458" s="317" t="n">
        <v>43555</v>
      </c>
      <c r="H458" s="316" t="n">
        <v>563144</v>
      </c>
      <c r="I458" s="316" t="n">
        <v>772</v>
      </c>
      <c r="J458" s="316" t="n">
        <v>0.71</v>
      </c>
      <c r="K458" s="316">
        <f>ROUND(I458*(J458/1000),2)</f>
        <v/>
      </c>
    </row>
    <row r="459">
      <c r="B459" s="315" t="n">
        <v>432</v>
      </c>
      <c r="C459" s="316" t="n">
        <v>31112089</v>
      </c>
      <c r="D459" s="316" t="inlineStr">
        <is>
          <t>5064727_JLR - Jaguar - NBC Prime - 1Q19 Upfront - Digital Entertainment</t>
        </is>
      </c>
      <c r="E459" s="316" t="inlineStr">
        <is>
          <t>NBC Broadcast</t>
        </is>
      </c>
      <c r="F459" s="317" t="n">
        <v>43479</v>
      </c>
      <c r="G459" s="317" t="n">
        <v>43555</v>
      </c>
      <c r="H459" s="316" t="n">
        <v>557841</v>
      </c>
      <c r="I459" s="316" t="n">
        <v>33</v>
      </c>
      <c r="J459" s="316" t="n">
        <v>0.71</v>
      </c>
      <c r="K459" s="316">
        <f>ROUND(I459*(J459/1000),2)</f>
        <v/>
      </c>
    </row>
    <row r="460">
      <c r="B460" s="315" t="n">
        <v>433</v>
      </c>
      <c r="C460" s="316" t="n">
        <v>31112778</v>
      </c>
      <c r="D460" s="316" t="inlineStr">
        <is>
          <t>5065452_UPS - Prime FEP/VOD - 1Q19 Upfront - Digital Entertainment</t>
        </is>
      </c>
      <c r="E460" s="316" t="inlineStr">
        <is>
          <t>NBC Broadcast</t>
        </is>
      </c>
      <c r="F460" s="317" t="n">
        <v>43557</v>
      </c>
      <c r="G460" s="317" t="n">
        <v>43583</v>
      </c>
      <c r="H460" s="316" t="n">
        <v>1888646</v>
      </c>
      <c r="I460" s="316" t="n">
        <v>1074488</v>
      </c>
      <c r="J460" s="316" t="n">
        <v>0.71</v>
      </c>
      <c r="K460" s="316">
        <f>ROUND(I460*(J460/1000),2)</f>
        <v/>
      </c>
    </row>
    <row r="461">
      <c r="B461" s="315" t="n">
        <v>434</v>
      </c>
      <c r="C461" s="316" t="n">
        <v>31112778</v>
      </c>
      <c r="D461" s="316" t="inlineStr">
        <is>
          <t>5065452_UPS - Prime FEP/VOD - 1Q19 Upfront - Digital Entertainment</t>
        </is>
      </c>
      <c r="E461" s="316" t="inlineStr">
        <is>
          <t>NBC News</t>
        </is>
      </c>
      <c r="F461" s="317" t="n">
        <v>43557</v>
      </c>
      <c r="G461" s="317" t="n">
        <v>43583</v>
      </c>
      <c r="H461" s="316" t="n">
        <v>90033</v>
      </c>
      <c r="I461" s="316" t="n">
        <v>62464</v>
      </c>
      <c r="J461" s="316" t="n">
        <v>0.71</v>
      </c>
      <c r="K461" s="316">
        <f>ROUND(I461*(J461/1000),2)</f>
        <v/>
      </c>
    </row>
    <row r="462">
      <c r="B462" s="315" t="n">
        <v>435</v>
      </c>
      <c r="C462" s="316" t="n">
        <v>31119237</v>
      </c>
      <c r="D462" s="316" t="inlineStr">
        <is>
          <t>5066411_Unilever Knorr Sides 1Q19 CFlight Prime/Digital 18/19 BYU Plan - Digital Entertainment</t>
        </is>
      </c>
      <c r="E462" s="316" t="inlineStr">
        <is>
          <t>NBC Broadcast</t>
        </is>
      </c>
      <c r="F462" s="317" t="n">
        <v>43479</v>
      </c>
      <c r="G462" s="317" t="n">
        <v>43555</v>
      </c>
      <c r="H462" s="316" t="n">
        <v>1861862</v>
      </c>
      <c r="I462" s="316" t="n">
        <v>25</v>
      </c>
      <c r="J462" s="316" t="n">
        <v>0.71</v>
      </c>
      <c r="K462" s="316">
        <f>ROUND(I462*(J462/1000),2)</f>
        <v/>
      </c>
    </row>
    <row r="463">
      <c r="B463" s="315" t="n">
        <v>436</v>
      </c>
      <c r="C463" s="316" t="n">
        <v>31119237</v>
      </c>
      <c r="D463" s="316" t="inlineStr">
        <is>
          <t>5066411_Unilever Knorr Sides 1Q19 CFlight Prime/Digital 18/19 BYU Plan - Digital Entertainment</t>
        </is>
      </c>
      <c r="E463" s="316" t="inlineStr">
        <is>
          <t>NBC News</t>
        </is>
      </c>
      <c r="F463" s="317" t="n">
        <v>43479</v>
      </c>
      <c r="G463" s="317" t="n">
        <v>43555</v>
      </c>
      <c r="H463" s="316" t="n">
        <v>74821</v>
      </c>
      <c r="I463" s="316" t="n">
        <v>2</v>
      </c>
      <c r="J463" s="316" t="n">
        <v>0.71</v>
      </c>
      <c r="K463" s="316">
        <f>ROUND(I463*(J463/1000),2)</f>
        <v/>
      </c>
    </row>
    <row r="464">
      <c r="B464" s="315" t="n">
        <v>437</v>
      </c>
      <c r="C464" s="316" t="n">
        <v>31139418</v>
      </c>
      <c r="D464" s="316" t="inlineStr">
        <is>
          <t>5062203_Realtor.com_NBCU_FEP_Q119_18/19 Upfront - Digital Entertainment</t>
        </is>
      </c>
      <c r="E464" s="316" t="inlineStr">
        <is>
          <t>NBC Broadcast</t>
        </is>
      </c>
      <c r="F464" s="317" t="n">
        <v>43475</v>
      </c>
      <c r="G464" s="317" t="n">
        <v>43555</v>
      </c>
      <c r="H464" s="316" t="n">
        <v>1319939</v>
      </c>
      <c r="I464" s="316" t="n">
        <v>4</v>
      </c>
      <c r="J464" s="316" t="n">
        <v>0.71</v>
      </c>
      <c r="K464" s="316">
        <f>ROUND(I464*(J464/1000),2)</f>
        <v/>
      </c>
    </row>
    <row r="465">
      <c r="B465" s="315" t="n">
        <v>438</v>
      </c>
      <c r="C465" s="316" t="n">
        <v>31139418</v>
      </c>
      <c r="D465" s="316" t="inlineStr">
        <is>
          <t>5062203_Realtor.com_NBCU_FEP_Q119_18/19 Upfront - Digital Entertainment</t>
        </is>
      </c>
      <c r="E465" s="316" t="inlineStr">
        <is>
          <t>Oxygen</t>
        </is>
      </c>
      <c r="F465" s="317" t="n">
        <v>43475</v>
      </c>
      <c r="G465" s="317" t="n">
        <v>43555</v>
      </c>
      <c r="H465" s="316" t="n">
        <v>311719</v>
      </c>
      <c r="I465" s="316" t="n">
        <v>2</v>
      </c>
      <c r="J465" s="316" t="n">
        <v>0.71</v>
      </c>
      <c r="K465" s="316">
        <f>ROUND(I465*(J465/1000),2)</f>
        <v/>
      </c>
    </row>
    <row r="466">
      <c r="B466" s="315" t="n">
        <v>439</v>
      </c>
      <c r="C466" s="316" t="n">
        <v>31139418</v>
      </c>
      <c r="D466" s="316" t="inlineStr">
        <is>
          <t>5062203_Realtor.com_NBCU_FEP_Q119_18/19 Upfront - Digital Entertainment</t>
        </is>
      </c>
      <c r="E466" s="316" t="inlineStr">
        <is>
          <t>USA</t>
        </is>
      </c>
      <c r="F466" s="317" t="n">
        <v>43475</v>
      </c>
      <c r="G466" s="317" t="n">
        <v>43555</v>
      </c>
      <c r="H466" s="316" t="n">
        <v>746139</v>
      </c>
      <c r="I466" s="316" t="n">
        <v>6</v>
      </c>
      <c r="J466" s="316" t="n">
        <v>0.71</v>
      </c>
      <c r="K466" s="316">
        <f>ROUND(I466*(J466/1000),2)</f>
        <v/>
      </c>
    </row>
    <row r="467">
      <c r="B467" s="315" t="n">
        <v>440</v>
      </c>
      <c r="C467" s="316" t="n">
        <v>31150467</v>
      </c>
      <c r="D467" s="316" t="inlineStr">
        <is>
          <t>5065768_Scatter_Hilton_Q1-Q219 CNVG A25+ NAV - Digital Entertainment</t>
        </is>
      </c>
      <c r="E467" s="316" t="inlineStr">
        <is>
          <t>Bravo</t>
        </is>
      </c>
      <c r="F467" s="317" t="n">
        <v>43549</v>
      </c>
      <c r="G467" s="317" t="n">
        <v>43555</v>
      </c>
      <c r="H467" s="316" t="n">
        <v>2197040</v>
      </c>
      <c r="I467" s="316" t="n">
        <v>1</v>
      </c>
      <c r="J467" s="316" t="n">
        <v>0.71</v>
      </c>
      <c r="K467" s="316">
        <f>ROUND(I467*(J467/1000),2)</f>
        <v/>
      </c>
    </row>
    <row r="468">
      <c r="B468" s="315" t="n">
        <v>441</v>
      </c>
      <c r="C468" s="316" t="n">
        <v>31150467</v>
      </c>
      <c r="D468" s="316" t="inlineStr">
        <is>
          <t>5065768_Scatter_Hilton_Q1-Q219 CNVG A25+ NAV - Digital Entertainment</t>
        </is>
      </c>
      <c r="E468" s="316" t="inlineStr">
        <is>
          <t>USA</t>
        </is>
      </c>
      <c r="F468" s="317" t="n">
        <v>43549</v>
      </c>
      <c r="G468" s="317" t="n">
        <v>43555</v>
      </c>
      <c r="H468" s="316" t="n">
        <v>1901275</v>
      </c>
      <c r="I468" s="316" t="n">
        <v>1</v>
      </c>
      <c r="J468" s="316" t="n">
        <v>0.71</v>
      </c>
      <c r="K468" s="316">
        <f>ROUND(I468*(J468/1000),2)</f>
        <v/>
      </c>
    </row>
    <row r="469">
      <c r="B469" s="315" t="n">
        <v>442</v>
      </c>
      <c r="C469" s="316" t="n">
        <v>31157895</v>
      </c>
      <c r="D469" s="316" t="inlineStr">
        <is>
          <t>5066918_Q119 Capital One Savor Bravo Video - Digital Lifestyle</t>
        </is>
      </c>
      <c r="E469" s="316" t="inlineStr">
        <is>
          <t>Bravo</t>
        </is>
      </c>
      <c r="F469" s="317" t="n">
        <v>43549</v>
      </c>
      <c r="G469" s="317" t="n">
        <v>43555</v>
      </c>
      <c r="H469" s="316" t="n">
        <v>839325</v>
      </c>
      <c r="I469" s="316" t="n">
        <v>1</v>
      </c>
      <c r="J469" s="316" t="n">
        <v>0.71</v>
      </c>
      <c r="K469" s="316">
        <f>ROUND(I469*(J469/1000),2)</f>
        <v/>
      </c>
    </row>
    <row r="470">
      <c r="B470" s="315" t="n">
        <v>443</v>
      </c>
      <c r="C470" s="316" t="n">
        <v>31170430</v>
      </c>
      <c r="D470" s="316" t="inlineStr">
        <is>
          <t>5066855_Dunkin_Prime TAD_Digital_Q1 - Q319 - Digital Entertainment</t>
        </is>
      </c>
      <c r="E470" s="316" t="inlineStr">
        <is>
          <t>NBC Broadcast</t>
        </is>
      </c>
      <c r="F470" s="317" t="n">
        <v>43556</v>
      </c>
      <c r="G470" s="317" t="n">
        <v>43604</v>
      </c>
      <c r="H470" s="316" t="n">
        <v>769006</v>
      </c>
      <c r="I470" s="316" t="n">
        <v>75551</v>
      </c>
      <c r="J470" s="316" t="n">
        <v>0.71</v>
      </c>
      <c r="K470" s="316">
        <f>ROUND(I470*(J470/1000),2)</f>
        <v/>
      </c>
    </row>
    <row r="471">
      <c r="B471" s="315" t="n">
        <v>444</v>
      </c>
      <c r="C471" s="316" t="n">
        <v>31170430</v>
      </c>
      <c r="D471" s="316" t="inlineStr">
        <is>
          <t>5066855_Dunkin_Prime TAD_Digital_Q1 - Q319 - Digital Entertainment</t>
        </is>
      </c>
      <c r="E471" s="316" t="inlineStr">
        <is>
          <t>NBC News</t>
        </is>
      </c>
      <c r="F471" s="317" t="n">
        <v>43556</v>
      </c>
      <c r="G471" s="317" t="n">
        <v>43604</v>
      </c>
      <c r="H471" s="316" t="n">
        <v>28367</v>
      </c>
      <c r="I471" s="316" t="n">
        <v>4165</v>
      </c>
      <c r="J471" s="316" t="n">
        <v>0.71</v>
      </c>
      <c r="K471" s="316">
        <f>ROUND(I471*(J471/1000),2)</f>
        <v/>
      </c>
    </row>
    <row r="472">
      <c r="B472" s="315" t="n">
        <v>445</v>
      </c>
      <c r="C472" s="316" t="n">
        <v>31172288</v>
      </c>
      <c r="D472" s="316" t="inlineStr">
        <is>
          <t>5063033_Cricket 18-19 Upfront OLV Q119  - Digital Hispanic</t>
        </is>
      </c>
      <c r="E472" s="316" t="inlineStr">
        <is>
          <t>NBC Universo</t>
        </is>
      </c>
      <c r="F472" s="317" t="n">
        <v>43525</v>
      </c>
      <c r="G472" s="317" t="n">
        <v>43555</v>
      </c>
      <c r="H472" s="316" t="n">
        <v>143846</v>
      </c>
      <c r="I472" s="316" t="n">
        <v>88</v>
      </c>
      <c r="J472" s="316" t="n">
        <v>0.71</v>
      </c>
      <c r="K472" s="316">
        <f>ROUND(I472*(J472/1000),2)</f>
        <v/>
      </c>
    </row>
    <row r="473">
      <c r="B473" s="315" t="n">
        <v>446</v>
      </c>
      <c r="C473" s="316" t="n">
        <v>31172288</v>
      </c>
      <c r="D473" s="316" t="inlineStr">
        <is>
          <t>5063033_Cricket 18-19 Upfront OLV Q119  - Digital Hispanic</t>
        </is>
      </c>
      <c r="E473" s="316" t="inlineStr">
        <is>
          <t>Telemundo</t>
        </is>
      </c>
      <c r="F473" s="317" t="n">
        <v>43525</v>
      </c>
      <c r="G473" s="317" t="n">
        <v>43555</v>
      </c>
      <c r="H473" s="316" t="n">
        <v>637907</v>
      </c>
      <c r="I473" s="316" t="n">
        <v>428</v>
      </c>
      <c r="J473" s="316" t="n">
        <v>0.71</v>
      </c>
      <c r="K473" s="316">
        <f>ROUND(I473*(J473/1000),2)</f>
        <v/>
      </c>
    </row>
    <row r="474">
      <c r="B474" s="315" t="n">
        <v>447</v>
      </c>
      <c r="C474" s="316" t="n">
        <v>31177551</v>
      </c>
      <c r="D474" s="316" t="inlineStr">
        <is>
          <t>5063823_Mitsu_1Q1819 UF_NAV_P2+ - Digital Entertainment</t>
        </is>
      </c>
      <c r="E474" s="316" t="inlineStr">
        <is>
          <t>Bravo</t>
        </is>
      </c>
      <c r="F474" s="317" t="n">
        <v>43535</v>
      </c>
      <c r="G474" s="317" t="n">
        <v>43555</v>
      </c>
      <c r="H474" s="316" t="n">
        <v>543993</v>
      </c>
      <c r="I474" s="316" t="n">
        <v>1</v>
      </c>
      <c r="J474" s="316" t="n">
        <v>0.71</v>
      </c>
      <c r="K474" s="316">
        <f>ROUND(I474*(J474/1000),2)</f>
        <v/>
      </c>
    </row>
    <row r="475">
      <c r="B475" s="315" t="n">
        <v>448</v>
      </c>
      <c r="C475" s="316" t="n">
        <v>31177551</v>
      </c>
      <c r="D475" s="316" t="inlineStr">
        <is>
          <t>5063823_Mitsu_1Q1819 UF_NAV_P2+ - Digital Entertainment</t>
        </is>
      </c>
      <c r="E475" s="316" t="inlineStr">
        <is>
          <t>NBC Broadcast</t>
        </is>
      </c>
      <c r="F475" s="317" t="n">
        <v>43535</v>
      </c>
      <c r="G475" s="317" t="n">
        <v>43555</v>
      </c>
      <c r="H475" s="316" t="n">
        <v>224971</v>
      </c>
      <c r="I475" s="316" t="n">
        <v>5</v>
      </c>
      <c r="J475" s="316" t="n">
        <v>0.71</v>
      </c>
      <c r="K475" s="316">
        <f>ROUND(I475*(J475/1000),2)</f>
        <v/>
      </c>
    </row>
    <row r="476">
      <c r="B476" s="315" t="n">
        <v>449</v>
      </c>
      <c r="C476" s="316" t="n">
        <v>31179914</v>
      </c>
      <c r="D476" s="316" t="inlineStr">
        <is>
          <t>5059311_Delta Faucet_Q119 Lifestyle Video - Digital Lifestyle</t>
        </is>
      </c>
      <c r="E476" s="316" t="inlineStr">
        <is>
          <t>Bravo</t>
        </is>
      </c>
      <c r="F476" s="317" t="n">
        <v>43577</v>
      </c>
      <c r="G476" s="317" t="n">
        <v>43590</v>
      </c>
      <c r="H476" s="316" t="n">
        <v>2393807</v>
      </c>
      <c r="I476" s="316" t="n">
        <v>586558</v>
      </c>
      <c r="J476" s="316" t="n">
        <v>0.71</v>
      </c>
      <c r="K476" s="316">
        <f>ROUND(I476*(J476/1000),2)</f>
        <v/>
      </c>
    </row>
    <row r="477">
      <c r="B477" s="315" t="n">
        <v>450</v>
      </c>
      <c r="C477" s="316" t="n">
        <v>31179914</v>
      </c>
      <c r="D477" s="316" t="inlineStr">
        <is>
          <t>5059311_Delta Faucet_Q119 Lifestyle Video - Digital Lifestyle</t>
        </is>
      </c>
      <c r="E477" s="316" t="inlineStr">
        <is>
          <t>E!</t>
        </is>
      </c>
      <c r="F477" s="317" t="n">
        <v>43577</v>
      </c>
      <c r="G477" s="317" t="n">
        <v>43590</v>
      </c>
      <c r="H477" s="316" t="n">
        <v>524702</v>
      </c>
      <c r="I477" s="316" t="n">
        <v>162866</v>
      </c>
      <c r="J477" s="316" t="n">
        <v>0.71</v>
      </c>
      <c r="K477" s="316">
        <f>ROUND(I477*(J477/1000),2)</f>
        <v/>
      </c>
    </row>
    <row r="478">
      <c r="B478" s="315" t="n">
        <v>451</v>
      </c>
      <c r="C478" s="316" t="n">
        <v>31179914</v>
      </c>
      <c r="D478" s="316" t="inlineStr">
        <is>
          <t>5059311_Delta Faucet_Q119 Lifestyle Video - Digital Lifestyle</t>
        </is>
      </c>
      <c r="E478" s="316" t="inlineStr">
        <is>
          <t>Oxygen</t>
        </is>
      </c>
      <c r="F478" s="317" t="n">
        <v>43577</v>
      </c>
      <c r="G478" s="317" t="n">
        <v>43590</v>
      </c>
      <c r="H478" s="316" t="n">
        <v>560134</v>
      </c>
      <c r="I478" s="316" t="n">
        <v>224941</v>
      </c>
      <c r="J478" s="316" t="n">
        <v>0.71</v>
      </c>
      <c r="K478" s="316">
        <f>ROUND(I478*(J478/1000),2)</f>
        <v/>
      </c>
    </row>
    <row r="479">
      <c r="B479" s="315" t="n">
        <v>452</v>
      </c>
      <c r="C479" s="316" t="n">
        <v>31191175</v>
      </c>
      <c r="D479" s="316" t="inlineStr">
        <is>
          <t>5066500_Cricket OLV Scatter Q1 19 - Digital Hispanic</t>
        </is>
      </c>
      <c r="E479" s="316" t="inlineStr">
        <is>
          <t>NBC Universo</t>
        </is>
      </c>
      <c r="F479" s="317" t="n">
        <v>43525</v>
      </c>
      <c r="G479" s="317" t="n">
        <v>43555</v>
      </c>
      <c r="H479" s="316" t="n">
        <v>120773</v>
      </c>
      <c r="I479" s="316" t="n">
        <v>91</v>
      </c>
      <c r="J479" s="316" t="n">
        <v>0.71</v>
      </c>
      <c r="K479" s="316">
        <f>ROUND(I479*(J479/1000),2)</f>
        <v/>
      </c>
    </row>
    <row r="480">
      <c r="B480" s="315" t="n">
        <v>453</v>
      </c>
      <c r="C480" s="316" t="n">
        <v>31191175</v>
      </c>
      <c r="D480" s="316" t="inlineStr">
        <is>
          <t>5066500_Cricket OLV Scatter Q1 19 - Digital Hispanic</t>
        </is>
      </c>
      <c r="E480" s="316" t="inlineStr">
        <is>
          <t>Telemundo</t>
        </is>
      </c>
      <c r="F480" s="317" t="n">
        <v>43525</v>
      </c>
      <c r="G480" s="317" t="n">
        <v>43555</v>
      </c>
      <c r="H480" s="316" t="n">
        <v>562263</v>
      </c>
      <c r="I480" s="316" t="n">
        <v>555</v>
      </c>
      <c r="J480" s="316" t="n">
        <v>0.71</v>
      </c>
      <c r="K480" s="316">
        <f>ROUND(I480*(J480/1000),2)</f>
        <v/>
      </c>
    </row>
    <row r="481">
      <c r="B481" s="315" t="n">
        <v>454</v>
      </c>
      <c r="C481" s="316" t="n">
        <v>31224813</v>
      </c>
      <c r="D481" s="316" t="inlineStr">
        <is>
          <t>5067394_Microsoft_Innovation_Q119_CFLIGHT_UF - Digital Entertainment</t>
        </is>
      </c>
      <c r="E481" s="316" t="inlineStr">
        <is>
          <t>NBC Broadcast</t>
        </is>
      </c>
      <c r="F481" s="317" t="n">
        <v>43542</v>
      </c>
      <c r="G481" s="317" t="n">
        <v>43555</v>
      </c>
      <c r="H481" s="316" t="n">
        <v>491926</v>
      </c>
      <c r="I481" s="316" t="n">
        <v>20</v>
      </c>
      <c r="J481" s="316" t="n">
        <v>0.71</v>
      </c>
      <c r="K481" s="316">
        <f>ROUND(I481*(J481/1000),2)</f>
        <v/>
      </c>
    </row>
    <row r="482">
      <c r="B482" s="315" t="n">
        <v>455</v>
      </c>
      <c r="C482" s="316" t="n">
        <v>31224813</v>
      </c>
      <c r="D482" s="316" t="inlineStr">
        <is>
          <t>5067394_Microsoft_Innovation_Q119_CFLIGHT_UF - Digital Entertainment</t>
        </is>
      </c>
      <c r="E482" s="316" t="inlineStr">
        <is>
          <t>NBC News</t>
        </is>
      </c>
      <c r="F482" s="317" t="n">
        <v>43542</v>
      </c>
      <c r="G482" s="317" t="n">
        <v>43555</v>
      </c>
      <c r="H482" s="316" t="n">
        <v>24666</v>
      </c>
      <c r="I482" s="316" t="n">
        <v>2</v>
      </c>
      <c r="J482" s="316" t="n">
        <v>0.71</v>
      </c>
      <c r="K482" s="316">
        <f>ROUND(I482*(J482/1000),2)</f>
        <v/>
      </c>
    </row>
    <row r="483">
      <c r="B483" s="315" t="n">
        <v>456</v>
      </c>
      <c r="C483" s="316" t="n">
        <v>31233061</v>
      </c>
      <c r="D483" s="316" t="inlineStr">
        <is>
          <t>5067399_Microsoft_Innovation_Q119_NAV - Digital Entertainment</t>
        </is>
      </c>
      <c r="E483" s="316" t="inlineStr">
        <is>
          <t>Bravo</t>
        </is>
      </c>
      <c r="F483" s="317" t="n">
        <v>43542</v>
      </c>
      <c r="G483" s="317" t="n">
        <v>43555</v>
      </c>
      <c r="H483" s="316" t="n">
        <v>809869</v>
      </c>
      <c r="I483" s="316" t="n">
        <v>32</v>
      </c>
      <c r="J483" s="316" t="n">
        <v>0.71</v>
      </c>
      <c r="K483" s="316">
        <f>ROUND(I483*(J483/1000),2)</f>
        <v/>
      </c>
    </row>
    <row r="484">
      <c r="B484" s="315" t="n">
        <v>457</v>
      </c>
      <c r="C484" s="316" t="n">
        <v>31233061</v>
      </c>
      <c r="D484" s="316" t="inlineStr">
        <is>
          <t>5067399_Microsoft_Innovation_Q119_NAV - Digital Entertainment</t>
        </is>
      </c>
      <c r="E484" s="316" t="inlineStr">
        <is>
          <t>E!</t>
        </is>
      </c>
      <c r="F484" s="317" t="n">
        <v>43542</v>
      </c>
      <c r="G484" s="317" t="n">
        <v>43555</v>
      </c>
      <c r="H484" s="316" t="n">
        <v>248075</v>
      </c>
      <c r="I484" s="316" t="n">
        <v>14</v>
      </c>
      <c r="J484" s="316" t="n">
        <v>0.71</v>
      </c>
      <c r="K484" s="316">
        <f>ROUND(I484*(J484/1000),2)</f>
        <v/>
      </c>
    </row>
    <row r="485">
      <c r="B485" s="315" t="n">
        <v>458</v>
      </c>
      <c r="C485" s="316" t="n">
        <v>31233061</v>
      </c>
      <c r="D485" s="316" t="inlineStr">
        <is>
          <t>5067399_Microsoft_Innovation_Q119_NAV - Digital Entertainment</t>
        </is>
      </c>
      <c r="E485" s="316" t="inlineStr">
        <is>
          <t>NBC Broadcast</t>
        </is>
      </c>
      <c r="F485" s="317" t="n">
        <v>43542</v>
      </c>
      <c r="G485" s="317" t="n">
        <v>43555</v>
      </c>
      <c r="H485" s="316" t="n">
        <v>338688</v>
      </c>
      <c r="I485" s="316" t="n">
        <v>549</v>
      </c>
      <c r="J485" s="316" t="n">
        <v>0.71</v>
      </c>
      <c r="K485" s="316">
        <f>ROUND(I485*(J485/1000),2)</f>
        <v/>
      </c>
    </row>
    <row r="486">
      <c r="B486" s="315" t="n">
        <v>459</v>
      </c>
      <c r="C486" s="316" t="n">
        <v>31233061</v>
      </c>
      <c r="D486" s="316" t="inlineStr">
        <is>
          <t>5067399_Microsoft_Innovation_Q119_NAV - Digital Entertainment</t>
        </is>
      </c>
      <c r="E486" s="316" t="inlineStr">
        <is>
          <t>Oxygen</t>
        </is>
      </c>
      <c r="F486" s="317" t="n">
        <v>43542</v>
      </c>
      <c r="G486" s="317" t="n">
        <v>43555</v>
      </c>
      <c r="H486" s="316" t="n">
        <v>149606</v>
      </c>
      <c r="I486" s="316" t="n">
        <v>6</v>
      </c>
      <c r="J486" s="316" t="n">
        <v>0.71</v>
      </c>
      <c r="K486" s="316">
        <f>ROUND(I486*(J486/1000),2)</f>
        <v/>
      </c>
    </row>
    <row r="487">
      <c r="B487" s="315" t="n">
        <v>460</v>
      </c>
      <c r="C487" s="316" t="n">
        <v>31233061</v>
      </c>
      <c r="D487" s="316" t="inlineStr">
        <is>
          <t>5067399_Microsoft_Innovation_Q119_NAV - Digital Entertainment</t>
        </is>
      </c>
      <c r="E487" s="316" t="inlineStr">
        <is>
          <t>Syfy</t>
        </is>
      </c>
      <c r="F487" s="317" t="n">
        <v>43542</v>
      </c>
      <c r="G487" s="317" t="n">
        <v>43555</v>
      </c>
      <c r="H487" s="316" t="n">
        <v>475510</v>
      </c>
      <c r="I487" s="316" t="n">
        <v>14</v>
      </c>
      <c r="J487" s="316" t="n">
        <v>0.71</v>
      </c>
      <c r="K487" s="316">
        <f>ROUND(I487*(J487/1000),2)</f>
        <v/>
      </c>
    </row>
    <row r="488">
      <c r="B488" s="315" t="n">
        <v>461</v>
      </c>
      <c r="C488" s="316" t="n">
        <v>31233061</v>
      </c>
      <c r="D488" s="316" t="inlineStr">
        <is>
          <t>5067399_Microsoft_Innovation_Q119_NAV - Digital Entertainment</t>
        </is>
      </c>
      <c r="E488" s="316" t="inlineStr">
        <is>
          <t>USA</t>
        </is>
      </c>
      <c r="F488" s="317" t="n">
        <v>43542</v>
      </c>
      <c r="G488" s="317" t="n">
        <v>43555</v>
      </c>
      <c r="H488" s="316" t="n">
        <v>326034</v>
      </c>
      <c r="I488" s="316" t="n">
        <v>28</v>
      </c>
      <c r="J488" s="316" t="n">
        <v>0.71</v>
      </c>
      <c r="K488" s="316">
        <f>ROUND(I488*(J488/1000),2)</f>
        <v/>
      </c>
    </row>
    <row r="489">
      <c r="B489" s="315" t="n">
        <v>462</v>
      </c>
      <c r="C489" s="316" t="n">
        <v>31243537</v>
      </c>
      <c r="D489" s="316" t="inlineStr">
        <is>
          <t>5067081_Clorox - Bleach_1Q 1819 UF_Prime VOD_W2554 - Digital Entertainment</t>
        </is>
      </c>
      <c r="E489" s="316" t="inlineStr">
        <is>
          <t>NBC Broadcast</t>
        </is>
      </c>
      <c r="F489" s="317" t="n">
        <v>43482</v>
      </c>
      <c r="G489" s="317" t="n">
        <v>43555</v>
      </c>
      <c r="H489" s="316" t="n">
        <v>4722399</v>
      </c>
      <c r="I489" s="316" t="n">
        <v>22</v>
      </c>
      <c r="J489" s="316" t="n">
        <v>0.71</v>
      </c>
      <c r="K489" s="316">
        <f>ROUND(I489*(J489/1000),2)</f>
        <v/>
      </c>
    </row>
    <row r="490">
      <c r="B490" s="315" t="n">
        <v>463</v>
      </c>
      <c r="C490" s="316" t="n">
        <v>31272634</v>
      </c>
      <c r="D490" s="316" t="inlineStr">
        <is>
          <t>5064953_VW_1Q 1819 UF_Prime + Select_A2554 - Digital Entertainment</t>
        </is>
      </c>
      <c r="E490" s="316" t="inlineStr">
        <is>
          <t>NBC Broadcast</t>
        </is>
      </c>
      <c r="F490" s="317" t="n">
        <v>43557</v>
      </c>
      <c r="G490" s="317" t="n">
        <v>43632</v>
      </c>
      <c r="H490" s="316" t="n">
        <v>5071724</v>
      </c>
      <c r="I490" s="316" t="n">
        <v>983235</v>
      </c>
      <c r="J490" s="316" t="n">
        <v>0.71</v>
      </c>
      <c r="K490" s="316">
        <f>ROUND(I490*(J490/1000),2)</f>
        <v/>
      </c>
    </row>
    <row r="491">
      <c r="B491" s="315" t="n">
        <v>464</v>
      </c>
      <c r="C491" s="316" t="n">
        <v>31272634</v>
      </c>
      <c r="D491" s="316" t="inlineStr">
        <is>
          <t>5064953_VW_1Q 1819 UF_Prime + Select_A2554 - Digital Entertainment</t>
        </is>
      </c>
      <c r="E491" s="316" t="inlineStr">
        <is>
          <t>NBC News</t>
        </is>
      </c>
      <c r="F491" s="317" t="n">
        <v>43557</v>
      </c>
      <c r="G491" s="317" t="n">
        <v>43632</v>
      </c>
      <c r="H491" s="316" t="n">
        <v>173022</v>
      </c>
      <c r="I491" s="316" t="n">
        <v>52180</v>
      </c>
      <c r="J491" s="316" t="n">
        <v>0.71</v>
      </c>
      <c r="K491" s="316">
        <f>ROUND(I491*(J491/1000),2)</f>
        <v/>
      </c>
    </row>
    <row r="492">
      <c r="B492" s="315" t="n">
        <v>465</v>
      </c>
      <c r="C492" s="316" t="n">
        <v>31284419</v>
      </c>
      <c r="D492" s="316" t="inlineStr">
        <is>
          <t>5056511_Universal Parks_The Rundown/OLV Campaign_Q1-Q2 2019 - Digital Lifestyle</t>
        </is>
      </c>
      <c r="E492" s="316" t="inlineStr">
        <is>
          <t>Bravo</t>
        </is>
      </c>
      <c r="F492" s="317" t="n">
        <v>43563</v>
      </c>
      <c r="G492" s="317" t="n">
        <v>43639</v>
      </c>
      <c r="H492" s="316" t="n">
        <v>823310</v>
      </c>
      <c r="I492" s="316" t="n">
        <v>444571</v>
      </c>
      <c r="J492" s="316" t="n">
        <v>0.71</v>
      </c>
      <c r="K492" s="316">
        <f>ROUND(I492*(J492/1000),2)</f>
        <v/>
      </c>
    </row>
    <row r="493">
      <c r="B493" s="315" t="n">
        <v>466</v>
      </c>
      <c r="C493" s="316" t="n">
        <v>31284419</v>
      </c>
      <c r="D493" s="316" t="inlineStr">
        <is>
          <t>5056511_Universal Parks_The Rundown/OLV Campaign_Q1-Q2 2019 - Digital Lifestyle</t>
        </is>
      </c>
      <c r="E493" s="316" t="inlineStr">
        <is>
          <t>E!</t>
        </is>
      </c>
      <c r="F493" s="317" t="n">
        <v>43563</v>
      </c>
      <c r="G493" s="317" t="n">
        <v>43639</v>
      </c>
      <c r="H493" s="316" t="n">
        <v>209842</v>
      </c>
      <c r="I493" s="316" t="n">
        <v>131882</v>
      </c>
      <c r="J493" s="316" t="n">
        <v>0.71</v>
      </c>
      <c r="K493" s="316">
        <f>ROUND(I493*(J493/1000),2)</f>
        <v/>
      </c>
    </row>
    <row r="494">
      <c r="B494" s="315" t="n">
        <v>467</v>
      </c>
      <c r="C494" s="316" t="n">
        <v>31284419</v>
      </c>
      <c r="D494" s="316" t="inlineStr">
        <is>
          <t>5056511_Universal Parks_The Rundown/OLV Campaign_Q1-Q2 2019 - Digital Lifestyle</t>
        </is>
      </c>
      <c r="E494" s="316" t="inlineStr">
        <is>
          <t>Oxygen</t>
        </is>
      </c>
      <c r="F494" s="317" t="n">
        <v>43563</v>
      </c>
      <c r="G494" s="317" t="n">
        <v>43639</v>
      </c>
      <c r="H494" s="316" t="n">
        <v>253487</v>
      </c>
      <c r="I494" s="316" t="n">
        <v>155521</v>
      </c>
      <c r="J494" s="316" t="n">
        <v>0.71</v>
      </c>
      <c r="K494" s="316">
        <f>ROUND(I494*(J494/1000),2)</f>
        <v/>
      </c>
    </row>
    <row r="495">
      <c r="B495" s="315" t="n">
        <v>468</v>
      </c>
      <c r="C495" s="316" t="n">
        <v>31287629</v>
      </c>
      <c r="D495" s="316" t="inlineStr">
        <is>
          <t>5067403_Church &amp; Dwight CL Q119 CFlight Prime/Digital 18/19 BYU Plan - Digital Entertai - Digital Entertainment</t>
        </is>
      </c>
      <c r="E495" s="316" t="inlineStr">
        <is>
          <t>NBC Broadcast</t>
        </is>
      </c>
      <c r="F495" s="317" t="n">
        <v>43543</v>
      </c>
      <c r="G495" s="317" t="n">
        <v>43555</v>
      </c>
      <c r="H495" s="316" t="n">
        <v>233367</v>
      </c>
      <c r="I495" s="316" t="n">
        <v>16</v>
      </c>
      <c r="J495" s="316" t="n">
        <v>0.71</v>
      </c>
      <c r="K495" s="316">
        <f>ROUND(I495*(J495/1000),2)</f>
        <v/>
      </c>
    </row>
    <row r="496">
      <c r="B496" s="315" t="n">
        <v>469</v>
      </c>
      <c r="C496" s="316" t="n">
        <v>31288648</v>
      </c>
      <c r="D496" s="316" t="inlineStr">
        <is>
          <t>5065258_CY19_Henkel_Q1-Q319_NAV W2549 Excluding All News - Digital Entertainment</t>
        </is>
      </c>
      <c r="E496" s="316" t="inlineStr">
        <is>
          <t>Bravo</t>
        </is>
      </c>
      <c r="F496" s="317" t="n">
        <v>43560</v>
      </c>
      <c r="G496" s="317" t="n">
        <v>43597</v>
      </c>
      <c r="H496" s="316" t="n">
        <v>721368</v>
      </c>
      <c r="I496" s="316" t="n">
        <v>368612</v>
      </c>
      <c r="J496" s="316" t="n">
        <v>0.71</v>
      </c>
      <c r="K496" s="316">
        <f>ROUND(I496*(J496/1000),2)</f>
        <v/>
      </c>
    </row>
    <row r="497">
      <c r="B497" s="315" t="n">
        <v>470</v>
      </c>
      <c r="C497" s="316" t="n">
        <v>31288648</v>
      </c>
      <c r="D497" s="316" t="inlineStr">
        <is>
          <t>5065258_CY19_Henkel_Q1-Q319_NAV W2549 Excluding All News - Digital Entertainment</t>
        </is>
      </c>
      <c r="E497" s="316" t="inlineStr">
        <is>
          <t>E!</t>
        </is>
      </c>
      <c r="F497" s="317" t="n">
        <v>43560</v>
      </c>
      <c r="G497" s="317" t="n">
        <v>43597</v>
      </c>
      <c r="H497" s="316" t="n">
        <v>213830</v>
      </c>
      <c r="I497" s="316" t="n">
        <v>114702</v>
      </c>
      <c r="J497" s="316" t="n">
        <v>0.71</v>
      </c>
      <c r="K497" s="316">
        <f>ROUND(I497*(J497/1000),2)</f>
        <v/>
      </c>
    </row>
    <row r="498">
      <c r="B498" s="315" t="n">
        <v>471</v>
      </c>
      <c r="C498" s="316" t="n">
        <v>31288648</v>
      </c>
      <c r="D498" s="316" t="inlineStr">
        <is>
          <t>5065258_CY19_Henkel_Q1-Q319_NAV W2549 Excluding All News - Digital Entertainment</t>
        </is>
      </c>
      <c r="E498" s="316" t="inlineStr">
        <is>
          <t>NBC Broadcast</t>
        </is>
      </c>
      <c r="F498" s="317" t="n">
        <v>43560</v>
      </c>
      <c r="G498" s="317" t="n">
        <v>43597</v>
      </c>
      <c r="H498" s="316" t="n">
        <v>1214691</v>
      </c>
      <c r="I498" s="316" t="n">
        <v>509498</v>
      </c>
      <c r="J498" s="316" t="n">
        <v>0.71</v>
      </c>
      <c r="K498" s="316">
        <f>ROUND(I498*(J498/1000),2)</f>
        <v/>
      </c>
    </row>
    <row r="499">
      <c r="B499" s="315" t="n">
        <v>472</v>
      </c>
      <c r="C499" s="316" t="n">
        <v>31288648</v>
      </c>
      <c r="D499" s="316" t="inlineStr">
        <is>
          <t>5065258_CY19_Henkel_Q1-Q319_NAV W2549 Excluding All News - Digital Entertainment</t>
        </is>
      </c>
      <c r="E499" s="316" t="inlineStr">
        <is>
          <t>Oxygen</t>
        </is>
      </c>
      <c r="F499" s="317" t="n">
        <v>43560</v>
      </c>
      <c r="G499" s="317" t="n">
        <v>43597</v>
      </c>
      <c r="H499" s="316" t="n">
        <v>191219</v>
      </c>
      <c r="I499" s="316" t="n">
        <v>110754</v>
      </c>
      <c r="J499" s="316" t="n">
        <v>0.71</v>
      </c>
      <c r="K499" s="316">
        <f>ROUND(I499*(J499/1000),2)</f>
        <v/>
      </c>
    </row>
    <row r="500">
      <c r="B500" s="315" t="n">
        <v>473</v>
      </c>
      <c r="C500" s="316" t="n">
        <v>31288648</v>
      </c>
      <c r="D500" s="316" t="inlineStr">
        <is>
          <t>5065258_CY19_Henkel_Q1-Q319_NAV W2549 Excluding All News - Digital Entertainment</t>
        </is>
      </c>
      <c r="E500" s="316" t="inlineStr">
        <is>
          <t>Syfy</t>
        </is>
      </c>
      <c r="F500" s="317" t="n">
        <v>43560</v>
      </c>
      <c r="G500" s="317" t="n">
        <v>43597</v>
      </c>
      <c r="H500" s="316" t="n">
        <v>774356</v>
      </c>
      <c r="I500" s="316" t="n">
        <v>518749</v>
      </c>
      <c r="J500" s="316" t="n">
        <v>0.71</v>
      </c>
      <c r="K500" s="316">
        <f>ROUND(I500*(J500/1000),2)</f>
        <v/>
      </c>
    </row>
    <row r="501">
      <c r="B501" s="315" t="n">
        <v>474</v>
      </c>
      <c r="C501" s="316" t="n">
        <v>31288648</v>
      </c>
      <c r="D501" s="316" t="inlineStr">
        <is>
          <t>5065258_CY19_Henkel_Q1-Q319_NAV W2549 Excluding All News - Digital Entertainment</t>
        </is>
      </c>
      <c r="E501" s="316" t="inlineStr">
        <is>
          <t>Telemundo</t>
        </is>
      </c>
      <c r="F501" s="317" t="n">
        <v>43560</v>
      </c>
      <c r="G501" s="317" t="n">
        <v>43597</v>
      </c>
      <c r="H501" s="316" t="n">
        <v>32026</v>
      </c>
      <c r="I501" s="316" t="n">
        <v>12340</v>
      </c>
      <c r="J501" s="316" t="n">
        <v>0.71</v>
      </c>
      <c r="K501" s="316">
        <f>ROUND(I501*(J501/1000),2)</f>
        <v/>
      </c>
    </row>
    <row r="502">
      <c r="B502" s="315" t="n">
        <v>475</v>
      </c>
      <c r="C502" s="316" t="n">
        <v>31288648</v>
      </c>
      <c r="D502" s="316" t="inlineStr">
        <is>
          <t>5065258_CY19_Henkel_Q1-Q319_NAV W2549 Excluding All News - Digital Entertainment</t>
        </is>
      </c>
      <c r="E502" s="316" t="inlineStr">
        <is>
          <t>USA</t>
        </is>
      </c>
      <c r="F502" s="317" t="n">
        <v>43560</v>
      </c>
      <c r="G502" s="317" t="n">
        <v>43597</v>
      </c>
      <c r="H502" s="316" t="n">
        <v>425983</v>
      </c>
      <c r="I502" s="316" t="n">
        <v>201248</v>
      </c>
      <c r="J502" s="316" t="n">
        <v>0.71</v>
      </c>
      <c r="K502" s="316">
        <f>ROUND(I502*(J502/1000),2)</f>
        <v/>
      </c>
    </row>
    <row r="503">
      <c r="B503" s="315" t="n">
        <v>476</v>
      </c>
      <c r="C503" s="316" t="n">
        <v>31293959</v>
      </c>
      <c r="D503" s="316" t="inlineStr">
        <is>
          <t>5066666_Clorox 18/19 Lifestyle VOD (1Q19 portion) - Digital Lifestyle</t>
        </is>
      </c>
      <c r="E503" s="316" t="inlineStr">
        <is>
          <t>Bravo</t>
        </is>
      </c>
      <c r="F503" s="317" t="n">
        <v>43479</v>
      </c>
      <c r="G503" s="317" t="n">
        <v>43555</v>
      </c>
      <c r="H503" s="316" t="n">
        <v>1681848</v>
      </c>
      <c r="I503" s="316" t="n">
        <v>6</v>
      </c>
      <c r="J503" s="316" t="n">
        <v>0.71</v>
      </c>
      <c r="K503" s="316">
        <f>ROUND(I503*(J503/1000),2)</f>
        <v/>
      </c>
    </row>
    <row r="504">
      <c r="B504" s="315" t="n">
        <v>477</v>
      </c>
      <c r="C504" s="316" t="n">
        <v>31293959</v>
      </c>
      <c r="D504" s="316" t="inlineStr">
        <is>
          <t>5066666_Clorox 18/19 Lifestyle VOD (1Q19 portion) - Digital Lifestyle</t>
        </is>
      </c>
      <c r="E504" s="316" t="inlineStr">
        <is>
          <t>E!</t>
        </is>
      </c>
      <c r="F504" s="317" t="n">
        <v>43479</v>
      </c>
      <c r="G504" s="317" t="n">
        <v>43555</v>
      </c>
      <c r="H504" s="316" t="n">
        <v>438106</v>
      </c>
      <c r="I504" s="316" t="n">
        <v>3</v>
      </c>
      <c r="J504" s="316" t="n">
        <v>0.71</v>
      </c>
      <c r="K504" s="316">
        <f>ROUND(I504*(J504/1000),2)</f>
        <v/>
      </c>
    </row>
    <row r="505">
      <c r="B505" s="315" t="n">
        <v>478</v>
      </c>
      <c r="C505" s="316" t="n">
        <v>31293959</v>
      </c>
      <c r="D505" s="316" t="inlineStr">
        <is>
          <t>5066666_Clorox 18/19 Lifestyle VOD (1Q19 portion) - Digital Lifestyle</t>
        </is>
      </c>
      <c r="E505" s="316" t="inlineStr">
        <is>
          <t>Oxygen</t>
        </is>
      </c>
      <c r="F505" s="317" t="n">
        <v>43479</v>
      </c>
      <c r="G505" s="317" t="n">
        <v>43555</v>
      </c>
      <c r="H505" s="316" t="n">
        <v>195524</v>
      </c>
      <c r="I505" s="316" t="n">
        <v>1</v>
      </c>
      <c r="J505" s="316" t="n">
        <v>0.71</v>
      </c>
      <c r="K505" s="316">
        <f>ROUND(I505*(J505/1000),2)</f>
        <v/>
      </c>
    </row>
    <row r="506">
      <c r="B506" s="315" t="n">
        <v>479</v>
      </c>
      <c r="C506" s="316" t="n">
        <v>31314949</v>
      </c>
      <c r="D506" s="316" t="inlineStr">
        <is>
          <t>USA STB Test</t>
        </is>
      </c>
      <c r="E506" s="316" t="inlineStr">
        <is>
          <t>USA</t>
        </is>
      </c>
      <c r="F506" s="317" t="n">
        <v>43542</v>
      </c>
      <c r="G506" s="317" t="n">
        <v>44916</v>
      </c>
      <c r="H506" s="316" t="n">
        <v>7665514</v>
      </c>
      <c r="I506" s="316" t="n">
        <v>5236223</v>
      </c>
      <c r="J506" s="316" t="n">
        <v>0.71</v>
      </c>
      <c r="K506" s="316">
        <f>ROUND(I506*(J506/1000),2)</f>
        <v/>
      </c>
    </row>
    <row r="507">
      <c r="B507" s="315" t="n">
        <v>480</v>
      </c>
      <c r="C507" s="316" t="n">
        <v>31349769</v>
      </c>
      <c r="D507" s="316" t="inlineStr">
        <is>
          <t>5064764_CY19_Hersheys Seasons_ Q119_NAV P2+ - Digital Entertainment</t>
        </is>
      </c>
      <c r="E507" s="316" t="inlineStr">
        <is>
          <t>Bravo</t>
        </is>
      </c>
      <c r="F507" s="317" t="n">
        <v>43525</v>
      </c>
      <c r="G507" s="317" t="n">
        <v>43576</v>
      </c>
      <c r="H507" s="316" t="n">
        <v>557114</v>
      </c>
      <c r="I507" s="316" t="n">
        <v>253868</v>
      </c>
      <c r="J507" s="316" t="n">
        <v>0.71</v>
      </c>
      <c r="K507" s="316">
        <f>ROUND(I507*(J507/1000),2)</f>
        <v/>
      </c>
    </row>
    <row r="508">
      <c r="B508" s="315" t="n">
        <v>481</v>
      </c>
      <c r="C508" s="316" t="n">
        <v>31349769</v>
      </c>
      <c r="D508" s="316" t="inlineStr">
        <is>
          <t>5064764_CY19_Hersheys Seasons_ Q119_NAV P2+ - Digital Entertainment</t>
        </is>
      </c>
      <c r="E508" s="316" t="inlineStr">
        <is>
          <t>CNBC</t>
        </is>
      </c>
      <c r="F508" s="317" t="n">
        <v>43556</v>
      </c>
      <c r="G508" s="317" t="n">
        <v>43576</v>
      </c>
      <c r="H508" s="316" t="n">
        <v>41408</v>
      </c>
      <c r="I508" s="316" t="n">
        <v>18940</v>
      </c>
      <c r="J508" s="316" t="n">
        <v>0.71</v>
      </c>
      <c r="K508" s="316">
        <f>ROUND(I508*(J508/1000),2)</f>
        <v/>
      </c>
    </row>
    <row r="509">
      <c r="B509" s="315" t="n">
        <v>482</v>
      </c>
      <c r="C509" s="316" t="n">
        <v>31349769</v>
      </c>
      <c r="D509" s="316" t="inlineStr">
        <is>
          <t>5064764_CY19_Hersheys Seasons_ Q119_NAV P2+ - Digital Entertainment</t>
        </is>
      </c>
      <c r="E509" s="316" t="inlineStr">
        <is>
          <t>E!</t>
        </is>
      </c>
      <c r="F509" s="317" t="n">
        <v>43556</v>
      </c>
      <c r="G509" s="317" t="n">
        <v>43576</v>
      </c>
      <c r="H509" s="316" t="n">
        <v>177558</v>
      </c>
      <c r="I509" s="316" t="n">
        <v>98984</v>
      </c>
      <c r="J509" s="316" t="n">
        <v>0.71</v>
      </c>
      <c r="K509" s="316">
        <f>ROUND(I509*(J509/1000),2)</f>
        <v/>
      </c>
    </row>
    <row r="510">
      <c r="B510" s="315" t="n">
        <v>483</v>
      </c>
      <c r="C510" s="316" t="n">
        <v>31349769</v>
      </c>
      <c r="D510" s="316" t="inlineStr">
        <is>
          <t>5064764_CY19_Hersheys Seasons_ Q119_NAV P2+ - Digital Entertainment</t>
        </is>
      </c>
      <c r="E510" s="316" t="inlineStr">
        <is>
          <t>NBC Broadcast</t>
        </is>
      </c>
      <c r="F510" s="317" t="n">
        <v>43525</v>
      </c>
      <c r="G510" s="317" t="n">
        <v>43576</v>
      </c>
      <c r="H510" s="316" t="n">
        <v>1100852</v>
      </c>
      <c r="I510" s="316" t="n">
        <v>511502</v>
      </c>
      <c r="J510" s="316" t="n">
        <v>0.71</v>
      </c>
      <c r="K510" s="316">
        <f>ROUND(I510*(J510/1000),2)</f>
        <v/>
      </c>
    </row>
    <row r="511">
      <c r="B511" s="315" t="n">
        <v>484</v>
      </c>
      <c r="C511" s="316" t="n">
        <v>31349769</v>
      </c>
      <c r="D511" s="316" t="inlineStr">
        <is>
          <t>5064764_CY19_Hersheys Seasons_ Q119_NAV P2+ - Digital Entertainment</t>
        </is>
      </c>
      <c r="E511" s="316" t="inlineStr">
        <is>
          <t>Oxygen</t>
        </is>
      </c>
      <c r="F511" s="317" t="n">
        <v>43556</v>
      </c>
      <c r="G511" s="317" t="n">
        <v>43576</v>
      </c>
      <c r="H511" s="316" t="n">
        <v>135175</v>
      </c>
      <c r="I511" s="316" t="n">
        <v>63932</v>
      </c>
      <c r="J511" s="316" t="n">
        <v>0.71</v>
      </c>
      <c r="K511" s="316">
        <f>ROUND(I511*(J511/1000),2)</f>
        <v/>
      </c>
    </row>
    <row r="512">
      <c r="B512" s="315" t="n">
        <v>485</v>
      </c>
      <c r="C512" s="316" t="n">
        <v>31349769</v>
      </c>
      <c r="D512" s="316" t="inlineStr">
        <is>
          <t>5064764_CY19_Hersheys Seasons_ Q119_NAV P2+ - Digital Entertainment</t>
        </is>
      </c>
      <c r="E512" s="316" t="inlineStr">
        <is>
          <t>Syfy</t>
        </is>
      </c>
      <c r="F512" s="317" t="n">
        <v>43525</v>
      </c>
      <c r="G512" s="317" t="n">
        <v>43576</v>
      </c>
      <c r="H512" s="316" t="n">
        <v>555970</v>
      </c>
      <c r="I512" s="316" t="n">
        <v>314107</v>
      </c>
      <c r="J512" s="316" t="n">
        <v>0.71</v>
      </c>
      <c r="K512" s="316">
        <f>ROUND(I512*(J512/1000),2)</f>
        <v/>
      </c>
    </row>
    <row r="513">
      <c r="B513" s="315" t="n">
        <v>486</v>
      </c>
      <c r="C513" s="316" t="n">
        <v>31349769</v>
      </c>
      <c r="D513" s="316" t="inlineStr">
        <is>
          <t>5064764_CY19_Hersheys Seasons_ Q119_NAV P2+ - Digital Entertainment</t>
        </is>
      </c>
      <c r="E513" s="316" t="inlineStr">
        <is>
          <t>Telemundo</t>
        </is>
      </c>
      <c r="F513" s="317" t="n">
        <v>43556</v>
      </c>
      <c r="G513" s="317" t="n">
        <v>43576</v>
      </c>
      <c r="H513" s="316" t="n">
        <v>27101</v>
      </c>
      <c r="I513" s="316" t="n">
        <v>10348</v>
      </c>
      <c r="J513" s="316" t="n">
        <v>0.71</v>
      </c>
      <c r="K513" s="316">
        <f>ROUND(I513*(J513/1000),2)</f>
        <v/>
      </c>
    </row>
    <row r="514">
      <c r="B514" s="315" t="n">
        <v>487</v>
      </c>
      <c r="C514" s="316" t="n">
        <v>31349769</v>
      </c>
      <c r="D514" s="316" t="inlineStr">
        <is>
          <t>5064764_CY19_Hersheys Seasons_ Q119_NAV P2+ - Digital Entertainment</t>
        </is>
      </c>
      <c r="E514" s="316" t="inlineStr">
        <is>
          <t>USA</t>
        </is>
      </c>
      <c r="F514" s="317" t="n">
        <v>43525</v>
      </c>
      <c r="G514" s="317" t="n">
        <v>43576</v>
      </c>
      <c r="H514" s="316" t="n">
        <v>311704</v>
      </c>
      <c r="I514" s="316" t="n">
        <v>114479</v>
      </c>
      <c r="J514" s="316" t="n">
        <v>0.71</v>
      </c>
      <c r="K514" s="316">
        <f>ROUND(I514*(J514/1000),2)</f>
        <v/>
      </c>
    </row>
    <row r="515">
      <c r="B515" s="315" t="n">
        <v>488</v>
      </c>
      <c r="C515" s="316" t="n">
        <v>31350282</v>
      </c>
      <c r="D515" s="316" t="inlineStr">
        <is>
          <t>5067592_Scatter_AstraZeneca_Farxiga_Q119_NAV A35+ Show List - Digital Entertainment</t>
        </is>
      </c>
      <c r="E515" s="316" t="inlineStr">
        <is>
          <t>Bravo</t>
        </is>
      </c>
      <c r="F515" s="317" t="n">
        <v>43489</v>
      </c>
      <c r="G515" s="317" t="n">
        <v>43583</v>
      </c>
      <c r="H515" s="316" t="n">
        <v>220208</v>
      </c>
      <c r="I515" s="316" t="n">
        <v>44353</v>
      </c>
      <c r="J515" s="316" t="n">
        <v>0.71</v>
      </c>
      <c r="K515" s="316">
        <f>ROUND(I515*(J515/1000),2)</f>
        <v/>
      </c>
    </row>
    <row r="516">
      <c r="B516" s="315" t="n">
        <v>489</v>
      </c>
      <c r="C516" s="316" t="n">
        <v>31350282</v>
      </c>
      <c r="D516" s="316" t="inlineStr">
        <is>
          <t>5067592_Scatter_AstraZeneca_Farxiga_Q119_NAV A35+ Show List - Digital Entertainment</t>
        </is>
      </c>
      <c r="E516" s="316" t="inlineStr">
        <is>
          <t>CNBC</t>
        </is>
      </c>
      <c r="F516" s="317" t="n">
        <v>43489</v>
      </c>
      <c r="G516" s="317" t="n">
        <v>43583</v>
      </c>
      <c r="H516" s="316" t="n">
        <v>56649</v>
      </c>
      <c r="I516" s="316" t="n">
        <v>6751</v>
      </c>
      <c r="J516" s="316" t="n">
        <v>0.71</v>
      </c>
      <c r="K516" s="316">
        <f>ROUND(I516*(J516/1000),2)</f>
        <v/>
      </c>
    </row>
    <row r="517">
      <c r="B517" s="315" t="n">
        <v>490</v>
      </c>
      <c r="C517" s="316" t="n">
        <v>31350282</v>
      </c>
      <c r="D517" s="316" t="inlineStr">
        <is>
          <t>5067592_Scatter_AstraZeneca_Farxiga_Q119_NAV A35+ Show List - Digital Entertainment</t>
        </is>
      </c>
      <c r="E517" s="316" t="inlineStr">
        <is>
          <t>E!</t>
        </is>
      </c>
      <c r="F517" s="317" t="n">
        <v>43489</v>
      </c>
      <c r="G517" s="317" t="n">
        <v>43583</v>
      </c>
      <c r="H517" s="316" t="n">
        <v>34855</v>
      </c>
      <c r="I517" s="316" t="n">
        <v>14641</v>
      </c>
      <c r="J517" s="316" t="n">
        <v>0.71</v>
      </c>
      <c r="K517" s="316">
        <f>ROUND(I517*(J517/1000),2)</f>
        <v/>
      </c>
    </row>
    <row r="518">
      <c r="B518" s="315" t="n">
        <v>491</v>
      </c>
      <c r="C518" s="316" t="n">
        <v>31350282</v>
      </c>
      <c r="D518" s="316" t="inlineStr">
        <is>
          <t>5067592_Scatter_AstraZeneca_Farxiga_Q119_NAV A35+ Show List - Digital Entertainment</t>
        </is>
      </c>
      <c r="E518" s="316" t="inlineStr">
        <is>
          <t>MSNBC</t>
        </is>
      </c>
      <c r="F518" s="317" t="n">
        <v>43489</v>
      </c>
      <c r="G518" s="317" t="n">
        <v>43583</v>
      </c>
      <c r="H518" s="316" t="n">
        <v>1116</v>
      </c>
      <c r="I518" s="316" t="n">
        <v>163</v>
      </c>
      <c r="J518" s="316" t="n">
        <v>0.71</v>
      </c>
      <c r="K518" s="316">
        <f>ROUND(I518*(J518/1000),2)</f>
        <v/>
      </c>
    </row>
    <row r="519">
      <c r="B519" s="315" t="n">
        <v>492</v>
      </c>
      <c r="C519" s="316" t="n">
        <v>31350282</v>
      </c>
      <c r="D519" s="316" t="inlineStr">
        <is>
          <t>5067592_Scatter_AstraZeneca_Farxiga_Q119_NAV A35+ Show List - Digital Entertainment</t>
        </is>
      </c>
      <c r="E519" s="316" t="inlineStr">
        <is>
          <t>NBC Broadcast</t>
        </is>
      </c>
      <c r="F519" s="317" t="n">
        <v>43489</v>
      </c>
      <c r="G519" s="317" t="n">
        <v>43583</v>
      </c>
      <c r="H519" s="316" t="n">
        <v>779501</v>
      </c>
      <c r="I519" s="316" t="n">
        <v>213495</v>
      </c>
      <c r="J519" s="316" t="n">
        <v>0.71</v>
      </c>
      <c r="K519" s="316">
        <f>ROUND(I519*(J519/1000),2)</f>
        <v/>
      </c>
    </row>
    <row r="520">
      <c r="B520" s="315" t="n">
        <v>493</v>
      </c>
      <c r="C520" s="316" t="n">
        <v>31350282</v>
      </c>
      <c r="D520" s="316" t="inlineStr">
        <is>
          <t>5067592_Scatter_AstraZeneca_Farxiga_Q119_NAV A35+ Show List - Digital Entertainment</t>
        </is>
      </c>
      <c r="E520" s="316" t="inlineStr">
        <is>
          <t>NBC News</t>
        </is>
      </c>
      <c r="F520" s="317" t="n">
        <v>43489</v>
      </c>
      <c r="G520" s="317" t="n">
        <v>43583</v>
      </c>
      <c r="H520" s="316" t="n">
        <v>24756</v>
      </c>
      <c r="I520" s="316" t="n">
        <v>4503</v>
      </c>
      <c r="J520" s="316" t="n">
        <v>0.71</v>
      </c>
      <c r="K520" s="316">
        <f>ROUND(I520*(J520/1000),2)</f>
        <v/>
      </c>
    </row>
    <row r="521">
      <c r="B521" s="315" t="n">
        <v>494</v>
      </c>
      <c r="C521" s="316" t="n">
        <v>31350282</v>
      </c>
      <c r="D521" s="316" t="inlineStr">
        <is>
          <t>5067592_Scatter_AstraZeneca_Farxiga_Q119_NAV A35+ Show List - Digital Entertainment</t>
        </is>
      </c>
      <c r="E521" s="316" t="inlineStr">
        <is>
          <t>Oxygen</t>
        </is>
      </c>
      <c r="F521" s="317" t="n">
        <v>43489</v>
      </c>
      <c r="G521" s="317" t="n">
        <v>43583</v>
      </c>
      <c r="H521" s="316" t="n">
        <v>82732</v>
      </c>
      <c r="I521" s="316" t="n">
        <v>14427</v>
      </c>
      <c r="J521" s="316" t="n">
        <v>0.71</v>
      </c>
      <c r="K521" s="316">
        <f>ROUND(I521*(J521/1000),2)</f>
        <v/>
      </c>
    </row>
    <row r="522">
      <c r="B522" s="315" t="n">
        <v>495</v>
      </c>
      <c r="C522" s="316" t="n">
        <v>31350282</v>
      </c>
      <c r="D522" s="316" t="inlineStr">
        <is>
          <t>5067592_Scatter_AstraZeneca_Farxiga_Q119_NAV A35+ Show List - Digital Entertainment</t>
        </is>
      </c>
      <c r="E522" s="316" t="inlineStr">
        <is>
          <t>Syfy</t>
        </is>
      </c>
      <c r="F522" s="317" t="n">
        <v>43489</v>
      </c>
      <c r="G522" s="317" t="n">
        <v>43583</v>
      </c>
      <c r="H522" s="316" t="n">
        <v>544821</v>
      </c>
      <c r="I522" s="316" t="n">
        <v>107306</v>
      </c>
      <c r="J522" s="316" t="n">
        <v>0.71</v>
      </c>
      <c r="K522" s="316">
        <f>ROUND(I522*(J522/1000),2)</f>
        <v/>
      </c>
    </row>
    <row r="523">
      <c r="B523" s="315" t="n">
        <v>496</v>
      </c>
      <c r="C523" s="316" t="n">
        <v>31350282</v>
      </c>
      <c r="D523" s="316" t="inlineStr">
        <is>
          <t>5067592_Scatter_AstraZeneca_Farxiga_Q119_NAV A35+ Show List - Digital Entertainment</t>
        </is>
      </c>
      <c r="E523" s="316" t="inlineStr">
        <is>
          <t>USA</t>
        </is>
      </c>
      <c r="F523" s="317" t="n">
        <v>43489</v>
      </c>
      <c r="G523" s="317" t="n">
        <v>43583</v>
      </c>
      <c r="H523" s="316" t="n">
        <v>318914</v>
      </c>
      <c r="I523" s="316" t="n">
        <v>49819</v>
      </c>
      <c r="J523" s="316" t="n">
        <v>0.71</v>
      </c>
      <c r="K523" s="316">
        <f>ROUND(I523*(J523/1000),2)</f>
        <v/>
      </c>
    </row>
    <row r="524">
      <c r="B524" s="315" t="n">
        <v>497</v>
      </c>
      <c r="C524" s="316" t="n">
        <v>31354464</v>
      </c>
      <c r="D524" s="316" t="inlineStr">
        <is>
          <t>5066272_Pfizer Pharma - Eucrisa - NBCU NAV Scatter - Digital Entertainment</t>
        </is>
      </c>
      <c r="E524" s="316" t="inlineStr">
        <is>
          <t>Bravo</t>
        </is>
      </c>
      <c r="F524" s="317" t="n">
        <v>43542</v>
      </c>
      <c r="G524" s="317" t="n">
        <v>43555</v>
      </c>
      <c r="H524" s="316" t="n">
        <v>670031</v>
      </c>
      <c r="I524" s="316" t="n">
        <v>1</v>
      </c>
      <c r="J524" s="316" t="n">
        <v>0.71</v>
      </c>
      <c r="K524" s="316">
        <f>ROUND(I524*(J524/1000),2)</f>
        <v/>
      </c>
    </row>
    <row r="525">
      <c r="B525" s="315" t="n">
        <v>498</v>
      </c>
      <c r="C525" s="316" t="n">
        <v>31354464</v>
      </c>
      <c r="D525" s="316" t="inlineStr">
        <is>
          <t>5066272_Pfizer Pharma - Eucrisa - NBCU NAV Scatter - Digital Entertainment</t>
        </is>
      </c>
      <c r="E525" s="316" t="inlineStr">
        <is>
          <t>E!</t>
        </is>
      </c>
      <c r="F525" s="317" t="n">
        <v>43542</v>
      </c>
      <c r="G525" s="317" t="n">
        <v>43555</v>
      </c>
      <c r="H525" s="316" t="n">
        <v>175402</v>
      </c>
      <c r="I525" s="316" t="n">
        <v>2</v>
      </c>
      <c r="J525" s="316" t="n">
        <v>0.71</v>
      </c>
      <c r="K525" s="316">
        <f>ROUND(I525*(J525/1000),2)</f>
        <v/>
      </c>
    </row>
    <row r="526">
      <c r="B526" s="315" t="n">
        <v>499</v>
      </c>
      <c r="C526" s="316" t="n">
        <v>31354464</v>
      </c>
      <c r="D526" s="316" t="inlineStr">
        <is>
          <t>5066272_Pfizer Pharma - Eucrisa - NBCU NAV Scatter - Digital Entertainment</t>
        </is>
      </c>
      <c r="E526" s="316" t="inlineStr">
        <is>
          <t>Oxygen</t>
        </is>
      </c>
      <c r="F526" s="317" t="n">
        <v>43542</v>
      </c>
      <c r="G526" s="317" t="n">
        <v>43555</v>
      </c>
      <c r="H526" s="316" t="n">
        <v>166179</v>
      </c>
      <c r="I526" s="316" t="n">
        <v>1</v>
      </c>
      <c r="J526" s="316" t="n">
        <v>0.71</v>
      </c>
      <c r="K526" s="316">
        <f>ROUND(I526*(J526/1000),2)</f>
        <v/>
      </c>
    </row>
    <row r="527">
      <c r="B527" s="315" t="n">
        <v>500</v>
      </c>
      <c r="C527" s="316" t="n">
        <v>31354464</v>
      </c>
      <c r="D527" s="316" t="inlineStr">
        <is>
          <t>5066272_Pfizer Pharma - Eucrisa - NBCU NAV Scatter - Digital Entertainment</t>
        </is>
      </c>
      <c r="E527" s="316" t="inlineStr">
        <is>
          <t>Syfy</t>
        </is>
      </c>
      <c r="F527" s="317" t="n">
        <v>43542</v>
      </c>
      <c r="G527" s="317" t="n">
        <v>43555</v>
      </c>
      <c r="H527" s="316" t="n">
        <v>550408</v>
      </c>
      <c r="I527" s="316" t="n">
        <v>7</v>
      </c>
      <c r="J527" s="316" t="n">
        <v>0.71</v>
      </c>
      <c r="K527" s="316">
        <f>ROUND(I527*(J527/1000),2)</f>
        <v/>
      </c>
    </row>
    <row r="528">
      <c r="B528" s="315" t="n">
        <v>501</v>
      </c>
      <c r="C528" s="316" t="n">
        <v>31354464</v>
      </c>
      <c r="D528" s="316" t="inlineStr">
        <is>
          <t>5066272_Pfizer Pharma - Eucrisa - NBCU NAV Scatter - Digital Entertainment</t>
        </is>
      </c>
      <c r="E528" s="316" t="inlineStr">
        <is>
          <t>USA</t>
        </is>
      </c>
      <c r="F528" s="317" t="n">
        <v>43542</v>
      </c>
      <c r="G528" s="317" t="n">
        <v>43555</v>
      </c>
      <c r="H528" s="316" t="n">
        <v>472933</v>
      </c>
      <c r="I528" s="316" t="n">
        <v>5</v>
      </c>
      <c r="J528" s="316" t="n">
        <v>0.71</v>
      </c>
      <c r="K528" s="316">
        <f>ROUND(I528*(J528/1000),2)</f>
        <v/>
      </c>
    </row>
    <row r="529">
      <c r="B529" s="315" t="n">
        <v>502</v>
      </c>
      <c r="C529" s="316" t="n">
        <v>31388199</v>
      </c>
      <c r="D529" s="316" t="inlineStr">
        <is>
          <t>5059627_BMW Bravo Top Chef 1Q19 - Digital Lifestyle</t>
        </is>
      </c>
      <c r="E529" s="316" t="inlineStr">
        <is>
          <t>Bravo</t>
        </is>
      </c>
      <c r="F529" s="317" t="n">
        <v>43487</v>
      </c>
      <c r="G529" s="317" t="n">
        <v>43555</v>
      </c>
      <c r="H529" s="316" t="n">
        <v>4033527</v>
      </c>
      <c r="I529" s="316" t="n">
        <v>40</v>
      </c>
      <c r="J529" s="316" t="n">
        <v>0.71</v>
      </c>
      <c r="K529" s="316">
        <f>ROUND(I529*(J529/1000),2)</f>
        <v/>
      </c>
    </row>
    <row r="530">
      <c r="B530" s="315" t="n">
        <v>503</v>
      </c>
      <c r="C530" s="316" t="n">
        <v>31400424</v>
      </c>
      <c r="D530" s="316" t="inlineStr">
        <is>
          <t>5067696_Scatter_BMW_Q119 New Amsterdam SOV &amp; NAV - Digital Entertainment</t>
        </is>
      </c>
      <c r="E530" s="316" t="inlineStr">
        <is>
          <t>CNBC</t>
        </is>
      </c>
      <c r="F530" s="317" t="n">
        <v>43546</v>
      </c>
      <c r="G530" s="317" t="n">
        <v>43555</v>
      </c>
      <c r="H530" s="316" t="n">
        <v>68885</v>
      </c>
      <c r="I530" s="316" t="n">
        <v>1</v>
      </c>
      <c r="J530" s="316" t="n">
        <v>0.71</v>
      </c>
      <c r="K530" s="316">
        <f>ROUND(I530*(J530/1000),2)</f>
        <v/>
      </c>
    </row>
    <row r="531">
      <c r="B531" s="315" t="n">
        <v>504</v>
      </c>
      <c r="C531" s="316" t="n">
        <v>31400424</v>
      </c>
      <c r="D531" s="316" t="inlineStr">
        <is>
          <t>5067696_Scatter_BMW_Q119 New Amsterdam SOV &amp; NAV - Digital Entertainment</t>
        </is>
      </c>
      <c r="E531" s="316" t="inlineStr">
        <is>
          <t>Syfy</t>
        </is>
      </c>
      <c r="F531" s="317" t="n">
        <v>43546</v>
      </c>
      <c r="G531" s="317" t="n">
        <v>43555</v>
      </c>
      <c r="H531" s="316" t="n">
        <v>681394</v>
      </c>
      <c r="I531" s="316" t="n">
        <v>1</v>
      </c>
      <c r="J531" s="316" t="n">
        <v>0.71</v>
      </c>
      <c r="K531" s="316">
        <f>ROUND(I531*(J531/1000),2)</f>
        <v/>
      </c>
    </row>
    <row r="532">
      <c r="B532" s="315" t="n">
        <v>505</v>
      </c>
      <c r="C532" s="316" t="n">
        <v>31400424</v>
      </c>
      <c r="D532" s="316" t="inlineStr">
        <is>
          <t>5067696_Scatter_BMW_Q119 New Amsterdam SOV &amp; NAV - Digital Entertainment</t>
        </is>
      </c>
      <c r="E532" s="316" t="inlineStr">
        <is>
          <t>USA</t>
        </is>
      </c>
      <c r="F532" s="317" t="n">
        <v>43546</v>
      </c>
      <c r="G532" s="317" t="n">
        <v>43555</v>
      </c>
      <c r="H532" s="316" t="n">
        <v>262214</v>
      </c>
      <c r="I532" s="316" t="n">
        <v>2</v>
      </c>
      <c r="J532" s="316" t="n">
        <v>0.71</v>
      </c>
      <c r="K532" s="316">
        <f>ROUND(I532*(J532/1000),2)</f>
        <v/>
      </c>
    </row>
    <row r="533">
      <c r="B533" s="315" t="n">
        <v>506</v>
      </c>
      <c r="C533" s="316" t="n">
        <v>31418915</v>
      </c>
      <c r="D533" s="316" t="inlineStr">
        <is>
          <t>5065581_Smuckers - Pet Brands - Nutrish_NBCU Portfolio_Upfront_OLV_Q119 - Digital Entertainment</t>
        </is>
      </c>
      <c r="E533" s="316" t="inlineStr">
        <is>
          <t>Bravo</t>
        </is>
      </c>
      <c r="F533" s="317" t="n">
        <v>43535</v>
      </c>
      <c r="G533" s="317" t="n">
        <v>43555</v>
      </c>
      <c r="H533" s="316" t="n">
        <v>59671</v>
      </c>
      <c r="I533" s="316" t="n">
        <v>1</v>
      </c>
      <c r="J533" s="316" t="n">
        <v>0.71</v>
      </c>
      <c r="K533" s="316">
        <f>ROUND(I533*(J533/1000),2)</f>
        <v/>
      </c>
    </row>
    <row r="534">
      <c r="B534" s="315" t="n">
        <v>507</v>
      </c>
      <c r="C534" s="316" t="n">
        <v>31418915</v>
      </c>
      <c r="D534" s="316" t="inlineStr">
        <is>
          <t>5065581_Smuckers - Pet Brands - Nutrish_NBCU Portfolio_Upfront_OLV_Q119 - Digital Entertainment</t>
        </is>
      </c>
      <c r="E534" s="316" t="inlineStr">
        <is>
          <t>NBC Broadcast</t>
        </is>
      </c>
      <c r="F534" s="317" t="n">
        <v>43535</v>
      </c>
      <c r="G534" s="317" t="n">
        <v>43555</v>
      </c>
      <c r="H534" s="316" t="n">
        <v>228160</v>
      </c>
      <c r="I534" s="316" t="n">
        <v>1</v>
      </c>
      <c r="J534" s="316" t="n">
        <v>0.71</v>
      </c>
      <c r="K534" s="316">
        <f>ROUND(I534*(J534/1000),2)</f>
        <v/>
      </c>
    </row>
    <row r="535">
      <c r="B535" s="315" t="n">
        <v>508</v>
      </c>
      <c r="C535" s="316" t="n">
        <v>31482202</v>
      </c>
      <c r="D535" s="316" t="inlineStr">
        <is>
          <t>5067981_Wells_1Q 1819 UF_Prime/Cable/Select_A2554/A2554/P2+ - Digital Entertainment</t>
        </is>
      </c>
      <c r="E535" s="316" t="inlineStr">
        <is>
          <t>Bravo</t>
        </is>
      </c>
      <c r="F535" s="317" t="n">
        <v>43565</v>
      </c>
      <c r="G535" s="317" t="n">
        <v>43646</v>
      </c>
      <c r="H535" s="316" t="n">
        <v>1416387</v>
      </c>
      <c r="I535" s="316" t="n">
        <v>22787</v>
      </c>
      <c r="J535" s="316" t="n">
        <v>0.71</v>
      </c>
      <c r="K535" s="316">
        <f>ROUND(I535*(J535/1000),2)</f>
        <v/>
      </c>
    </row>
    <row r="536">
      <c r="B536" s="315" t="n">
        <v>509</v>
      </c>
      <c r="C536" s="316" t="n">
        <v>31482202</v>
      </c>
      <c r="D536" s="316" t="inlineStr">
        <is>
          <t>5067981_Wells_1Q 1819 UF_Prime/Cable/Select_A2554/A2554/P2+ - Digital Entertainment</t>
        </is>
      </c>
      <c r="E536" s="316" t="inlineStr">
        <is>
          <t>CNBC</t>
        </is>
      </c>
      <c r="F536" s="317" t="n">
        <v>43565</v>
      </c>
      <c r="G536" s="317" t="n">
        <v>43646</v>
      </c>
      <c r="H536" s="316" t="n">
        <v>1360</v>
      </c>
      <c r="I536" s="316" t="n">
        <v>1360</v>
      </c>
      <c r="J536" s="316" t="n">
        <v>0.71</v>
      </c>
      <c r="K536" s="316">
        <f>ROUND(I536*(J536/1000),2)</f>
        <v/>
      </c>
    </row>
    <row r="537">
      <c r="B537" s="315" t="n">
        <v>510</v>
      </c>
      <c r="C537" s="316" t="n">
        <v>31482202</v>
      </c>
      <c r="D537" s="316" t="inlineStr">
        <is>
          <t>5067981_Wells_1Q 1819 UF_Prime/Cable/Select_A2554/A2554/P2+ - Digital Entertainment</t>
        </is>
      </c>
      <c r="E537" s="316" t="inlineStr">
        <is>
          <t>E!</t>
        </is>
      </c>
      <c r="F537" s="317" t="n">
        <v>43565</v>
      </c>
      <c r="G537" s="317" t="n">
        <v>43646</v>
      </c>
      <c r="H537" s="316" t="n">
        <v>374817</v>
      </c>
      <c r="I537" s="316" t="n">
        <v>8977</v>
      </c>
      <c r="J537" s="316" t="n">
        <v>0.71</v>
      </c>
      <c r="K537" s="316">
        <f>ROUND(I537*(J537/1000),2)</f>
        <v/>
      </c>
    </row>
    <row r="538">
      <c r="B538" s="315" t="n">
        <v>511</v>
      </c>
      <c r="C538" s="316" t="n">
        <v>31482202</v>
      </c>
      <c r="D538" s="316" t="inlineStr">
        <is>
          <t>5067981_Wells_1Q 1819 UF_Prime/Cable/Select_A2554/A2554/P2+ - Digital Entertainment</t>
        </is>
      </c>
      <c r="E538" s="316" t="inlineStr">
        <is>
          <t>MSNBC</t>
        </is>
      </c>
      <c r="F538" s="317" t="n">
        <v>43565</v>
      </c>
      <c r="G538" s="317" t="n">
        <v>43646</v>
      </c>
      <c r="H538" s="316" t="n">
        <v>83</v>
      </c>
      <c r="I538" s="316" t="n">
        <v>83</v>
      </c>
      <c r="J538" s="316" t="n">
        <v>0.71</v>
      </c>
      <c r="K538" s="316">
        <f>ROUND(I538*(J538/1000),2)</f>
        <v/>
      </c>
    </row>
    <row r="539">
      <c r="B539" s="315" t="n">
        <v>512</v>
      </c>
      <c r="C539" s="316" t="n">
        <v>31482202</v>
      </c>
      <c r="D539" s="316" t="inlineStr">
        <is>
          <t>5067981_Wells_1Q 1819 UF_Prime/Cable/Select_A2554/A2554/P2+ - Digital Entertainment</t>
        </is>
      </c>
      <c r="E539" s="316" t="inlineStr">
        <is>
          <t>NBC Broadcast</t>
        </is>
      </c>
      <c r="F539" s="317" t="n">
        <v>43565</v>
      </c>
      <c r="G539" s="317" t="n">
        <v>43646</v>
      </c>
      <c r="H539" s="316" t="n">
        <v>3623442</v>
      </c>
      <c r="I539" s="316" t="n">
        <v>28415</v>
      </c>
      <c r="J539" s="316" t="n">
        <v>0.71</v>
      </c>
      <c r="K539" s="316">
        <f>ROUND(I539*(J539/1000),2)</f>
        <v/>
      </c>
    </row>
    <row r="540">
      <c r="B540" s="315" t="n">
        <v>513</v>
      </c>
      <c r="C540" s="316" t="n">
        <v>31482202</v>
      </c>
      <c r="D540" s="316" t="inlineStr">
        <is>
          <t>5067981_Wells_1Q 1819 UF_Prime/Cable/Select_A2554/A2554/P2+ - Digital Entertainment</t>
        </is>
      </c>
      <c r="E540" s="316" t="inlineStr">
        <is>
          <t>NBC News</t>
        </is>
      </c>
      <c r="F540" s="317" t="n">
        <v>43565</v>
      </c>
      <c r="G540" s="317" t="n">
        <v>43646</v>
      </c>
      <c r="H540" s="316" t="n">
        <v>139050</v>
      </c>
      <c r="I540" s="316" t="n">
        <v>2347</v>
      </c>
      <c r="J540" s="316" t="n">
        <v>0.71</v>
      </c>
      <c r="K540" s="316">
        <f>ROUND(I540*(J540/1000),2)</f>
        <v/>
      </c>
    </row>
    <row r="541">
      <c r="B541" s="315" t="n">
        <v>514</v>
      </c>
      <c r="C541" s="316" t="n">
        <v>31482202</v>
      </c>
      <c r="D541" s="316" t="inlineStr">
        <is>
          <t>5067981_Wells_1Q 1819 UF_Prime/Cable/Select_A2554/A2554/P2+ - Digital Entertainment</t>
        </is>
      </c>
      <c r="E541" s="316" t="inlineStr">
        <is>
          <t>Oxygen</t>
        </is>
      </c>
      <c r="F541" s="317" t="n">
        <v>43565</v>
      </c>
      <c r="G541" s="317" t="n">
        <v>43646</v>
      </c>
      <c r="H541" s="316" t="n">
        <v>478</v>
      </c>
      <c r="I541" s="316" t="n">
        <v>478</v>
      </c>
      <c r="J541" s="316" t="n">
        <v>0.71</v>
      </c>
      <c r="K541" s="316">
        <f>ROUND(I541*(J541/1000),2)</f>
        <v/>
      </c>
    </row>
    <row r="542">
      <c r="B542" s="315" t="n">
        <v>515</v>
      </c>
      <c r="C542" s="316" t="n">
        <v>31482202</v>
      </c>
      <c r="D542" s="316" t="inlineStr">
        <is>
          <t>5067981_Wells_1Q 1819 UF_Prime/Cable/Select_A2554/A2554/P2+ - Digital Entertainment</t>
        </is>
      </c>
      <c r="E542" s="316" t="inlineStr">
        <is>
          <t>Syfy</t>
        </is>
      </c>
      <c r="F542" s="317" t="n">
        <v>43565</v>
      </c>
      <c r="G542" s="317" t="n">
        <v>43646</v>
      </c>
      <c r="H542" s="316" t="n">
        <v>1286952</v>
      </c>
      <c r="I542" s="316" t="n">
        <v>30180</v>
      </c>
      <c r="J542" s="316" t="n">
        <v>0.71</v>
      </c>
      <c r="K542" s="316">
        <f>ROUND(I542*(J542/1000),2)</f>
        <v/>
      </c>
    </row>
    <row r="543">
      <c r="B543" s="315" t="n">
        <v>516</v>
      </c>
      <c r="C543" s="316" t="n">
        <v>31482202</v>
      </c>
      <c r="D543" s="316" t="inlineStr">
        <is>
          <t>5067981_Wells_1Q 1819 UF_Prime/Cable/Select_A2554/A2554/P2+ - Digital Entertainment</t>
        </is>
      </c>
      <c r="E543" s="316" t="inlineStr">
        <is>
          <t>Telemundo</t>
        </is>
      </c>
      <c r="F543" s="317" t="n">
        <v>43565</v>
      </c>
      <c r="G543" s="317" t="n">
        <v>43646</v>
      </c>
      <c r="H543" s="316" t="n">
        <v>58430</v>
      </c>
      <c r="I543" s="316" t="n">
        <v>655</v>
      </c>
      <c r="J543" s="316" t="n">
        <v>0.71</v>
      </c>
      <c r="K543" s="316">
        <f>ROUND(I543*(J543/1000),2)</f>
        <v/>
      </c>
    </row>
    <row r="544">
      <c r="B544" s="315" t="n">
        <v>517</v>
      </c>
      <c r="C544" s="316" t="n">
        <v>31482202</v>
      </c>
      <c r="D544" s="316" t="inlineStr">
        <is>
          <t>5067981_Wells_1Q 1819 UF_Prime/Cable/Select_A2554/A2554/P2+ - Digital Entertainment</t>
        </is>
      </c>
      <c r="E544" s="316" t="inlineStr">
        <is>
          <t>USA</t>
        </is>
      </c>
      <c r="F544" s="317" t="n">
        <v>43565</v>
      </c>
      <c r="G544" s="317" t="n">
        <v>43646</v>
      </c>
      <c r="H544" s="316" t="n">
        <v>936441</v>
      </c>
      <c r="I544" s="316" t="n">
        <v>11752</v>
      </c>
      <c r="J544" s="316" t="n">
        <v>0.71</v>
      </c>
      <c r="K544" s="316">
        <f>ROUND(I544*(J544/1000),2)</f>
        <v/>
      </c>
    </row>
    <row r="545">
      <c r="B545" s="315" t="n">
        <v>518</v>
      </c>
      <c r="C545" s="316" t="n">
        <v>31555815</v>
      </c>
      <c r="D545" s="316" t="inlineStr">
        <is>
          <t>5064882_Coty_Clairol Lifestyle 1819 Upfront_OLV_Q119 - Digital Lifestyle</t>
        </is>
      </c>
      <c r="E545" s="316" t="inlineStr">
        <is>
          <t>Bravo</t>
        </is>
      </c>
      <c r="F545" s="317" t="n">
        <v>43550</v>
      </c>
      <c r="G545" s="317" t="n">
        <v>43583</v>
      </c>
      <c r="H545" s="316" t="n">
        <v>2868191</v>
      </c>
      <c r="I545" s="316" t="n">
        <v>474062</v>
      </c>
      <c r="J545" s="316" t="n">
        <v>0.71</v>
      </c>
      <c r="K545" s="316">
        <f>ROUND(I545*(J545/1000),2)</f>
        <v/>
      </c>
    </row>
    <row r="546">
      <c r="B546" s="315" t="n">
        <v>519</v>
      </c>
      <c r="C546" s="316" t="n">
        <v>31555815</v>
      </c>
      <c r="D546" s="316" t="inlineStr">
        <is>
          <t>5064882_Coty_Clairol Lifestyle 1819 Upfront_OLV_Q119 - Digital Lifestyle</t>
        </is>
      </c>
      <c r="E546" s="316" t="inlineStr">
        <is>
          <t>E!</t>
        </is>
      </c>
      <c r="F546" s="317" t="n">
        <v>43550</v>
      </c>
      <c r="G546" s="317" t="n">
        <v>43583</v>
      </c>
      <c r="H546" s="316" t="n">
        <v>975278</v>
      </c>
      <c r="I546" s="316" t="n">
        <v>167223</v>
      </c>
      <c r="J546" s="316" t="n">
        <v>0.71</v>
      </c>
      <c r="K546" s="316">
        <f>ROUND(I546*(J546/1000),2)</f>
        <v/>
      </c>
    </row>
    <row r="547">
      <c r="B547" s="315" t="n">
        <v>520</v>
      </c>
      <c r="C547" s="316" t="n">
        <v>31555815</v>
      </c>
      <c r="D547" s="316" t="inlineStr">
        <is>
          <t>5064882_Coty_Clairol Lifestyle 1819 Upfront_OLV_Q119 - Digital Lifestyle</t>
        </is>
      </c>
      <c r="E547" s="316" t="inlineStr">
        <is>
          <t>Oxygen</t>
        </is>
      </c>
      <c r="F547" s="317" t="n">
        <v>43550</v>
      </c>
      <c r="G547" s="317" t="n">
        <v>43583</v>
      </c>
      <c r="H547" s="316" t="n">
        <v>559962</v>
      </c>
      <c r="I547" s="316" t="n">
        <v>86030</v>
      </c>
      <c r="J547" s="316" t="n">
        <v>0.71</v>
      </c>
      <c r="K547" s="316">
        <f>ROUND(I547*(J547/1000),2)</f>
        <v/>
      </c>
    </row>
    <row r="548">
      <c r="B548" s="315" t="n">
        <v>521</v>
      </c>
      <c r="C548" s="316" t="n">
        <v>31564287</v>
      </c>
      <c r="D548" s="316" t="inlineStr">
        <is>
          <t>5068349_GSK_Flonase_NBC Prime_Upfront_OLV - Q119 - Digital Entertainment</t>
        </is>
      </c>
      <c r="E548" s="316" t="inlineStr">
        <is>
          <t>NBC Broadcast</t>
        </is>
      </c>
      <c r="F548" s="317" t="n">
        <v>43542</v>
      </c>
      <c r="G548" s="317" t="n">
        <v>43555</v>
      </c>
      <c r="H548" s="316" t="n">
        <v>750616</v>
      </c>
      <c r="I548" s="316" t="n">
        <v>28</v>
      </c>
      <c r="J548" s="316" t="n">
        <v>0.71</v>
      </c>
      <c r="K548" s="316">
        <f>ROUND(I548*(J548/1000),2)</f>
        <v/>
      </c>
    </row>
    <row r="549">
      <c r="B549" s="315" t="n">
        <v>522</v>
      </c>
      <c r="C549" s="316" t="n">
        <v>31564287</v>
      </c>
      <c r="D549" s="316" t="inlineStr">
        <is>
          <t>5068349_GSK_Flonase_NBC Prime_Upfront_OLV - Q119 - Digital Entertainment</t>
        </is>
      </c>
      <c r="E549" s="316" t="inlineStr">
        <is>
          <t>NBC News</t>
        </is>
      </c>
      <c r="F549" s="317" t="n">
        <v>43542</v>
      </c>
      <c r="G549" s="317" t="n">
        <v>43555</v>
      </c>
      <c r="H549" s="316" t="n">
        <v>43047</v>
      </c>
      <c r="I549" s="316" t="n">
        <v>4</v>
      </c>
      <c r="J549" s="316" t="n">
        <v>0.71</v>
      </c>
      <c r="K549" s="316">
        <f>ROUND(I549*(J549/1000),2)</f>
        <v/>
      </c>
    </row>
    <row r="550">
      <c r="B550" s="315" t="n">
        <v>523</v>
      </c>
      <c r="C550" s="316" t="n">
        <v>31583595</v>
      </c>
      <c r="D550" s="316" t="inlineStr">
        <is>
          <t>5068592_Uber Q118 Scatter - Digital Entertainment</t>
        </is>
      </c>
      <c r="E550" s="316" t="inlineStr">
        <is>
          <t>Bravo</t>
        </is>
      </c>
      <c r="F550" s="317" t="n">
        <v>43493</v>
      </c>
      <c r="G550" s="317" t="n">
        <v>43555</v>
      </c>
      <c r="H550" s="316" t="n">
        <v>1763615</v>
      </c>
      <c r="I550" s="316" t="n">
        <v>39</v>
      </c>
      <c r="J550" s="316" t="n">
        <v>0.71</v>
      </c>
      <c r="K550" s="316">
        <f>ROUND(I550*(J550/1000),2)</f>
        <v/>
      </c>
    </row>
    <row r="551">
      <c r="B551" s="315" t="n">
        <v>524</v>
      </c>
      <c r="C551" s="316" t="n">
        <v>31583595</v>
      </c>
      <c r="D551" s="316" t="inlineStr">
        <is>
          <t>5068592_Uber Q118 Scatter - Digital Entertainment</t>
        </is>
      </c>
      <c r="E551" s="316" t="inlineStr">
        <is>
          <t>E!</t>
        </is>
      </c>
      <c r="F551" s="317" t="n">
        <v>43493</v>
      </c>
      <c r="G551" s="317" t="n">
        <v>43555</v>
      </c>
      <c r="H551" s="316" t="n">
        <v>484764</v>
      </c>
      <c r="I551" s="316" t="n">
        <v>26</v>
      </c>
      <c r="J551" s="316" t="n">
        <v>0.71</v>
      </c>
      <c r="K551" s="316">
        <f>ROUND(I551*(J551/1000),2)</f>
        <v/>
      </c>
    </row>
    <row r="552">
      <c r="B552" s="315" t="n">
        <v>525</v>
      </c>
      <c r="C552" s="316" t="n">
        <v>31583595</v>
      </c>
      <c r="D552" s="316" t="inlineStr">
        <is>
          <t>5068592_Uber Q118 Scatter - Digital Entertainment</t>
        </is>
      </c>
      <c r="E552" s="316" t="inlineStr">
        <is>
          <t>NBC Broadcast</t>
        </is>
      </c>
      <c r="F552" s="317" t="n">
        <v>43493</v>
      </c>
      <c r="G552" s="317" t="n">
        <v>43555</v>
      </c>
      <c r="H552" s="316" t="n">
        <v>1098013</v>
      </c>
      <c r="I552" s="316" t="n">
        <v>25</v>
      </c>
      <c r="J552" s="316" t="n">
        <v>0.71</v>
      </c>
      <c r="K552" s="316">
        <f>ROUND(I552*(J552/1000),2)</f>
        <v/>
      </c>
    </row>
    <row r="553">
      <c r="B553" s="315" t="n">
        <v>526</v>
      </c>
      <c r="C553" s="316" t="n">
        <v>31583595</v>
      </c>
      <c r="D553" s="316" t="inlineStr">
        <is>
          <t>5068592_Uber Q118 Scatter - Digital Entertainment</t>
        </is>
      </c>
      <c r="E553" s="316" t="inlineStr">
        <is>
          <t>NBC News</t>
        </is>
      </c>
      <c r="F553" s="317" t="n">
        <v>43493</v>
      </c>
      <c r="G553" s="317" t="n">
        <v>43555</v>
      </c>
      <c r="H553" s="316" t="n">
        <v>174316</v>
      </c>
      <c r="I553" s="316" t="n">
        <v>3</v>
      </c>
      <c r="J553" s="316" t="n">
        <v>0.71</v>
      </c>
      <c r="K553" s="316">
        <f>ROUND(I553*(J553/1000),2)</f>
        <v/>
      </c>
    </row>
    <row r="554">
      <c r="B554" s="315" t="n">
        <v>527</v>
      </c>
      <c r="C554" s="316" t="n">
        <v>31583595</v>
      </c>
      <c r="D554" s="316" t="inlineStr">
        <is>
          <t>5068592_Uber Q118 Scatter - Digital Entertainment</t>
        </is>
      </c>
      <c r="E554" s="316" t="inlineStr">
        <is>
          <t>Oxygen</t>
        </is>
      </c>
      <c r="F554" s="317" t="n">
        <v>43493</v>
      </c>
      <c r="G554" s="317" t="n">
        <v>43555</v>
      </c>
      <c r="H554" s="316" t="n">
        <v>418745</v>
      </c>
      <c r="I554" s="316" t="n">
        <v>6</v>
      </c>
      <c r="J554" s="316" t="n">
        <v>0.71</v>
      </c>
      <c r="K554" s="316">
        <f>ROUND(I554*(J554/1000),2)</f>
        <v/>
      </c>
    </row>
    <row r="555">
      <c r="B555" s="315" t="n">
        <v>528</v>
      </c>
      <c r="C555" s="316" t="n">
        <v>31583595</v>
      </c>
      <c r="D555" s="316" t="inlineStr">
        <is>
          <t>5068592_Uber Q118 Scatter - Digital Entertainment</t>
        </is>
      </c>
      <c r="E555" s="316" t="inlineStr">
        <is>
          <t>Syfy</t>
        </is>
      </c>
      <c r="F555" s="317" t="n">
        <v>43493</v>
      </c>
      <c r="G555" s="317" t="n">
        <v>43555</v>
      </c>
      <c r="H555" s="316" t="n">
        <v>1515254</v>
      </c>
      <c r="I555" s="316" t="n">
        <v>22</v>
      </c>
      <c r="J555" s="316" t="n">
        <v>0.71</v>
      </c>
      <c r="K555" s="316">
        <f>ROUND(I555*(J555/1000),2)</f>
        <v/>
      </c>
    </row>
    <row r="556">
      <c r="B556" s="315" t="n">
        <v>529</v>
      </c>
      <c r="C556" s="316" t="n">
        <v>31583595</v>
      </c>
      <c r="D556" s="316" t="inlineStr">
        <is>
          <t>5068592_Uber Q118 Scatter - Digital Entertainment</t>
        </is>
      </c>
      <c r="E556" s="316" t="inlineStr">
        <is>
          <t>Telemundo</t>
        </is>
      </c>
      <c r="F556" s="317" t="n">
        <v>43493</v>
      </c>
      <c r="G556" s="317" t="n">
        <v>43555</v>
      </c>
      <c r="H556" s="316" t="n">
        <v>53170</v>
      </c>
      <c r="I556" s="316" t="n">
        <v>1</v>
      </c>
      <c r="J556" s="316" t="n">
        <v>0.71</v>
      </c>
      <c r="K556" s="316">
        <f>ROUND(I556*(J556/1000),2)</f>
        <v/>
      </c>
    </row>
    <row r="557">
      <c r="B557" s="315" t="n">
        <v>530</v>
      </c>
      <c r="C557" s="316" t="n">
        <v>31583595</v>
      </c>
      <c r="D557" s="316" t="inlineStr">
        <is>
          <t>5068592_Uber Q118 Scatter - Digital Entertainment</t>
        </is>
      </c>
      <c r="E557" s="316" t="inlineStr">
        <is>
          <t>USA</t>
        </is>
      </c>
      <c r="F557" s="317" t="n">
        <v>43493</v>
      </c>
      <c r="G557" s="317" t="n">
        <v>43555</v>
      </c>
      <c r="H557" s="316" t="n">
        <v>865170</v>
      </c>
      <c r="I557" s="316" t="n">
        <v>32</v>
      </c>
      <c r="J557" s="316" t="n">
        <v>0.71</v>
      </c>
      <c r="K557" s="316">
        <f>ROUND(I557*(J557/1000),2)</f>
        <v/>
      </c>
    </row>
    <row r="558">
      <c r="B558" s="315" t="n">
        <v>531</v>
      </c>
      <c r="C558" s="316" t="n">
        <v>31587533</v>
      </c>
      <c r="D558" s="316" t="inlineStr">
        <is>
          <t>5068470_Universal Pictures_CFlight_Little_JAN_1Q19 - Digital Entertainment</t>
        </is>
      </c>
      <c r="E558" s="316" t="inlineStr">
        <is>
          <t>NBC Broadcast</t>
        </is>
      </c>
      <c r="F558" s="317" t="n">
        <v>43542</v>
      </c>
      <c r="G558" s="317" t="n">
        <v>43567</v>
      </c>
      <c r="H558" s="316" t="n">
        <v>845440</v>
      </c>
      <c r="I558" s="316" t="n">
        <v>257422</v>
      </c>
      <c r="J558" s="316" t="n">
        <v>0.71</v>
      </c>
      <c r="K558" s="316">
        <f>ROUND(I558*(J558/1000),2)</f>
        <v/>
      </c>
    </row>
    <row r="559">
      <c r="B559" s="315" t="n">
        <v>532</v>
      </c>
      <c r="C559" s="316" t="n">
        <v>31587533</v>
      </c>
      <c r="D559" s="316" t="inlineStr">
        <is>
          <t>5068470_Universal Pictures_CFlight_Little_JAN_1Q19 - Digital Entertainment</t>
        </is>
      </c>
      <c r="E559" s="316" t="inlineStr">
        <is>
          <t>NBC News</t>
        </is>
      </c>
      <c r="F559" s="317" t="n">
        <v>43556</v>
      </c>
      <c r="G559" s="317" t="n">
        <v>43567</v>
      </c>
      <c r="H559" s="316" t="n">
        <v>40517</v>
      </c>
      <c r="I559" s="316" t="n">
        <v>12914</v>
      </c>
      <c r="J559" s="316" t="n">
        <v>0.71</v>
      </c>
      <c r="K559" s="316">
        <f>ROUND(I559*(J559/1000),2)</f>
        <v/>
      </c>
    </row>
    <row r="560">
      <c r="B560" s="315" t="n">
        <v>533</v>
      </c>
      <c r="C560" s="316" t="n">
        <v>31589712</v>
      </c>
      <c r="D560" s="316" t="inlineStr">
        <is>
          <t>5064960_PFG_1Q1819 UF_Prime_P2+ - Digital Entertainment</t>
        </is>
      </c>
      <c r="E560" s="316" t="inlineStr">
        <is>
          <t>NBC Broadcast</t>
        </is>
      </c>
      <c r="F560" s="317" t="n">
        <v>43523</v>
      </c>
      <c r="G560" s="317" t="n">
        <v>43555</v>
      </c>
      <c r="H560" s="316" t="n">
        <v>460600</v>
      </c>
      <c r="I560" s="316" t="n">
        <v>3</v>
      </c>
      <c r="J560" s="316" t="n">
        <v>0.71</v>
      </c>
      <c r="K560" s="316">
        <f>ROUND(I560*(J560/1000),2)</f>
        <v/>
      </c>
    </row>
    <row r="561">
      <c r="B561" s="315" t="n">
        <v>534</v>
      </c>
      <c r="C561" s="316" t="n">
        <v>31590431</v>
      </c>
      <c r="D561" s="316" t="inlineStr">
        <is>
          <t>5054825_CY19_Charles Schwab_P2+ NBC Prime VOD - Digital Entertainment</t>
        </is>
      </c>
      <c r="E561" s="316" t="inlineStr">
        <is>
          <t>Bravo</t>
        </is>
      </c>
      <c r="F561" s="317" t="n">
        <v>43573</v>
      </c>
      <c r="G561" s="317" t="n">
        <v>43590</v>
      </c>
      <c r="H561" s="316" t="n">
        <v>1922298</v>
      </c>
      <c r="I561" s="316" t="n">
        <v>541168</v>
      </c>
      <c r="J561" s="316" t="n">
        <v>0.71</v>
      </c>
      <c r="K561" s="316">
        <f>ROUND(I561*(J561/1000),2)</f>
        <v/>
      </c>
    </row>
    <row r="562">
      <c r="B562" s="315" t="n">
        <v>535</v>
      </c>
      <c r="C562" s="316" t="n">
        <v>31590431</v>
      </c>
      <c r="D562" s="316" t="inlineStr">
        <is>
          <t>5054825_CY19_Charles Schwab_P2+ NBC Prime VOD - Digital Entertainment</t>
        </is>
      </c>
      <c r="E562" s="316" t="inlineStr">
        <is>
          <t>CNBC</t>
        </is>
      </c>
      <c r="F562" s="317" t="n">
        <v>43573</v>
      </c>
      <c r="G562" s="317" t="n">
        <v>43590</v>
      </c>
      <c r="H562" s="316" t="n">
        <v>145679</v>
      </c>
      <c r="I562" s="316" t="n">
        <v>49056</v>
      </c>
      <c r="J562" s="316" t="n">
        <v>0.71</v>
      </c>
      <c r="K562" s="316">
        <f>ROUND(I562*(J562/1000),2)</f>
        <v/>
      </c>
    </row>
    <row r="563">
      <c r="B563" s="315" t="n">
        <v>536</v>
      </c>
      <c r="C563" s="316" t="n">
        <v>31590431</v>
      </c>
      <c r="D563" s="316" t="inlineStr">
        <is>
          <t>5054825_CY19_Charles Schwab_P2+ NBC Prime VOD - Digital Entertainment</t>
        </is>
      </c>
      <c r="E563" s="316" t="inlineStr">
        <is>
          <t>E!</t>
        </is>
      </c>
      <c r="F563" s="317" t="n">
        <v>43573</v>
      </c>
      <c r="G563" s="317" t="n">
        <v>43590</v>
      </c>
      <c r="H563" s="316" t="n">
        <v>241272</v>
      </c>
      <c r="I563" s="316" t="n">
        <v>78695</v>
      </c>
      <c r="J563" s="316" t="n">
        <v>0.71</v>
      </c>
      <c r="K563" s="316">
        <f>ROUND(I563*(J563/1000),2)</f>
        <v/>
      </c>
    </row>
    <row r="564">
      <c r="B564" s="315" t="n">
        <v>537</v>
      </c>
      <c r="C564" s="316" t="n">
        <v>31590431</v>
      </c>
      <c r="D564" s="316" t="inlineStr">
        <is>
          <t>5054825_CY19_Charles Schwab_P2+ NBC Prime VOD - Digital Entertainment</t>
        </is>
      </c>
      <c r="E564" s="316" t="inlineStr">
        <is>
          <t>MSNBC</t>
        </is>
      </c>
      <c r="F564" s="317" t="n">
        <v>43573</v>
      </c>
      <c r="G564" s="317" t="n">
        <v>43590</v>
      </c>
      <c r="H564" s="316" t="n">
        <v>3785</v>
      </c>
      <c r="I564" s="316" t="n">
        <v>1540</v>
      </c>
      <c r="J564" s="316" t="n">
        <v>0.71</v>
      </c>
      <c r="K564" s="316">
        <f>ROUND(I564*(J564/1000),2)</f>
        <v/>
      </c>
    </row>
    <row r="565">
      <c r="B565" s="315" t="n">
        <v>538</v>
      </c>
      <c r="C565" s="316" t="n">
        <v>31590431</v>
      </c>
      <c r="D565" s="316" t="inlineStr">
        <is>
          <t>5054825_CY19_Charles Schwab_P2+ NBC Prime VOD - Digital Entertainment</t>
        </is>
      </c>
      <c r="E565" s="316" t="inlineStr">
        <is>
          <t>NBC Broadcast</t>
        </is>
      </c>
      <c r="F565" s="317" t="n">
        <v>43573</v>
      </c>
      <c r="G565" s="317" t="n">
        <v>43590</v>
      </c>
      <c r="H565" s="316" t="n">
        <v>3135478</v>
      </c>
      <c r="I565" s="316" t="n">
        <v>906378</v>
      </c>
      <c r="J565" s="316" t="n">
        <v>0.71</v>
      </c>
      <c r="K565" s="316">
        <f>ROUND(I565*(J565/1000),2)</f>
        <v/>
      </c>
    </row>
    <row r="566">
      <c r="B566" s="315" t="n">
        <v>539</v>
      </c>
      <c r="C566" s="316" t="n">
        <v>31590431</v>
      </c>
      <c r="D566" s="316" t="inlineStr">
        <is>
          <t>5054825_CY19_Charles Schwab_P2+ NBC Prime VOD - Digital Entertainment</t>
        </is>
      </c>
      <c r="E566" s="316" t="inlineStr">
        <is>
          <t>NBC News</t>
        </is>
      </c>
      <c r="F566" s="317" t="n">
        <v>43573</v>
      </c>
      <c r="G566" s="317" t="n">
        <v>43590</v>
      </c>
      <c r="H566" s="316" t="n">
        <v>183048</v>
      </c>
      <c r="I566" s="316" t="n">
        <v>76257</v>
      </c>
      <c r="J566" s="316" t="n">
        <v>0.71</v>
      </c>
      <c r="K566" s="316">
        <f>ROUND(I566*(J566/1000),2)</f>
        <v/>
      </c>
    </row>
    <row r="567">
      <c r="B567" s="315" t="n">
        <v>540</v>
      </c>
      <c r="C567" s="316" t="n">
        <v>31590431</v>
      </c>
      <c r="D567" s="316" t="inlineStr">
        <is>
          <t>5054825_CY19_Charles Schwab_P2+ NBC Prime VOD - Digital Entertainment</t>
        </is>
      </c>
      <c r="E567" s="316" t="inlineStr">
        <is>
          <t>Syfy</t>
        </is>
      </c>
      <c r="F567" s="317" t="n">
        <v>43573</v>
      </c>
      <c r="G567" s="317" t="n">
        <v>43590</v>
      </c>
      <c r="H567" s="316" t="n">
        <v>2187005</v>
      </c>
      <c r="I567" s="316" t="n">
        <v>1055186</v>
      </c>
      <c r="J567" s="316" t="n">
        <v>0.71</v>
      </c>
      <c r="K567" s="316">
        <f>ROUND(I567*(J567/1000),2)</f>
        <v/>
      </c>
    </row>
    <row r="568">
      <c r="B568" s="315" t="n">
        <v>541</v>
      </c>
      <c r="C568" s="316" t="n">
        <v>31590431</v>
      </c>
      <c r="D568" s="316" t="inlineStr">
        <is>
          <t>5054825_CY19_Charles Schwab_P2+ NBC Prime VOD - Digital Entertainment</t>
        </is>
      </c>
      <c r="E568" s="316" t="inlineStr">
        <is>
          <t>USA</t>
        </is>
      </c>
      <c r="F568" s="317" t="n">
        <v>43573</v>
      </c>
      <c r="G568" s="317" t="n">
        <v>43590</v>
      </c>
      <c r="H568" s="316" t="n">
        <v>1210943</v>
      </c>
      <c r="I568" s="316" t="n">
        <v>332094</v>
      </c>
      <c r="J568" s="316" t="n">
        <v>0.71</v>
      </c>
      <c r="K568" s="316">
        <f>ROUND(I568*(J568/1000),2)</f>
        <v/>
      </c>
    </row>
    <row r="569">
      <c r="B569" s="315" t="n">
        <v>542</v>
      </c>
      <c r="C569" s="316" t="n">
        <v>31590944</v>
      </c>
      <c r="D569" s="316" t="inlineStr">
        <is>
          <t>5068265_Levis 1Q 18/19 BYU CFlight BANK+ADU A1834 Prime/Digital - Digital Entertainment</t>
        </is>
      </c>
      <c r="E569" s="316" t="inlineStr">
        <is>
          <t>NBC Broadcast</t>
        </is>
      </c>
      <c r="F569" s="317" t="n">
        <v>43535</v>
      </c>
      <c r="G569" s="317" t="n">
        <v>43555</v>
      </c>
      <c r="H569" s="316" t="n">
        <v>2191174</v>
      </c>
      <c r="I569" s="316" t="n">
        <v>1</v>
      </c>
      <c r="J569" s="316" t="n">
        <v>0.71</v>
      </c>
      <c r="K569" s="316">
        <f>ROUND(I569*(J569/1000),2)</f>
        <v/>
      </c>
    </row>
    <row r="570">
      <c r="B570" s="315" t="n">
        <v>543</v>
      </c>
      <c r="C570" s="316" t="n">
        <v>31641731</v>
      </c>
      <c r="D570" s="316" t="inlineStr">
        <is>
          <t>5055395_Colgate Total Toothpaste Cflight Prime/Digital 18/19 BYU Plan - Digital Entertainment</t>
        </is>
      </c>
      <c r="E570" s="316" t="inlineStr">
        <is>
          <t>NBC Broadcast</t>
        </is>
      </c>
      <c r="F570" s="317" t="n">
        <v>43500</v>
      </c>
      <c r="G570" s="317" t="n">
        <v>43646</v>
      </c>
      <c r="H570" s="316" t="n">
        <v>1753677</v>
      </c>
      <c r="I570" s="316" t="n">
        <v>87703</v>
      </c>
      <c r="J570" s="316" t="n">
        <v>0.71</v>
      </c>
      <c r="K570" s="316">
        <f>ROUND(I570*(J570/1000),2)</f>
        <v/>
      </c>
    </row>
    <row r="571">
      <c r="B571" s="315" t="n">
        <v>544</v>
      </c>
      <c r="C571" s="316" t="n">
        <v>31641731</v>
      </c>
      <c r="D571" s="316" t="inlineStr">
        <is>
          <t>5055395_Colgate Total Toothpaste Cflight Prime/Digital 18/19 BYU Plan - Digital Entertainment</t>
        </is>
      </c>
      <c r="E571" s="316" t="inlineStr">
        <is>
          <t>NBC News</t>
        </is>
      </c>
      <c r="F571" s="317" t="n">
        <v>43500</v>
      </c>
      <c r="G571" s="317" t="n">
        <v>43646</v>
      </c>
      <c r="H571" s="316" t="n">
        <v>82656</v>
      </c>
      <c r="I571" s="316" t="n">
        <v>7376</v>
      </c>
      <c r="J571" s="316" t="n">
        <v>0.71</v>
      </c>
      <c r="K571" s="316">
        <f>ROUND(I571*(J571/1000),2)</f>
        <v/>
      </c>
    </row>
    <row r="572">
      <c r="B572" s="315" t="n">
        <v>545</v>
      </c>
      <c r="C572" s="316" t="n">
        <v>31641832</v>
      </c>
      <c r="D572" s="316" t="inlineStr">
        <is>
          <t>5066398_Allergan  Juvederm 1Q19 Cflight Prime/Digital 18/19 BYU Plan - Digital Entertainment</t>
        </is>
      </c>
      <c r="E572" s="316" t="inlineStr">
        <is>
          <t>NBC Broadcast</t>
        </is>
      </c>
      <c r="F572" s="317" t="n">
        <v>43556</v>
      </c>
      <c r="G572" s="317" t="n">
        <v>43646</v>
      </c>
      <c r="H572" s="316" t="n">
        <v>108527</v>
      </c>
      <c r="I572" s="316" t="n">
        <v>32539</v>
      </c>
      <c r="J572" s="316" t="n">
        <v>0.71</v>
      </c>
      <c r="K572" s="316">
        <f>ROUND(I572*(J572/1000),2)</f>
        <v/>
      </c>
    </row>
    <row r="573">
      <c r="B573" s="315" t="n">
        <v>546</v>
      </c>
      <c r="C573" s="316" t="n">
        <v>31641832</v>
      </c>
      <c r="D573" s="316" t="inlineStr">
        <is>
          <t>5066398_Allergan  Juvederm 1Q19 Cflight Prime/Digital 18/19 BYU Plan - Digital Entertainment</t>
        </is>
      </c>
      <c r="E573" s="316" t="inlineStr">
        <is>
          <t>NBC News</t>
        </is>
      </c>
      <c r="F573" s="317" t="n">
        <v>43556</v>
      </c>
      <c r="G573" s="317" t="n">
        <v>43646</v>
      </c>
      <c r="H573" s="316" t="n">
        <v>7306</v>
      </c>
      <c r="I573" s="316" t="n">
        <v>2978</v>
      </c>
      <c r="J573" s="316" t="n">
        <v>0.71</v>
      </c>
      <c r="K573" s="316">
        <f>ROUND(I573*(J573/1000),2)</f>
        <v/>
      </c>
    </row>
    <row r="574">
      <c r="B574" s="315" t="n">
        <v>547</v>
      </c>
      <c r="C574" s="316" t="n">
        <v>31642767</v>
      </c>
      <c r="D574" s="316" t="inlineStr">
        <is>
          <t>5066588_Bona Full Year Lifestyle ROS Video  - Digital Lifestyle</t>
        </is>
      </c>
      <c r="E574" s="316" t="inlineStr">
        <is>
          <t>Bravo</t>
        </is>
      </c>
      <c r="F574" s="317" t="n">
        <v>43521</v>
      </c>
      <c r="G574" s="317" t="n">
        <v>43583</v>
      </c>
      <c r="H574" s="316" t="n">
        <v>1410708</v>
      </c>
      <c r="I574" s="316" t="n">
        <v>396585</v>
      </c>
      <c r="J574" s="316" t="n">
        <v>0.71</v>
      </c>
      <c r="K574" s="316">
        <f>ROUND(I574*(J574/1000),2)</f>
        <v/>
      </c>
    </row>
    <row r="575">
      <c r="B575" s="315" t="n">
        <v>548</v>
      </c>
      <c r="C575" s="316" t="n">
        <v>31642767</v>
      </c>
      <c r="D575" s="316" t="inlineStr">
        <is>
          <t>5066588_Bona Full Year Lifestyle ROS Video  - Digital Lifestyle</t>
        </is>
      </c>
      <c r="E575" s="316" t="inlineStr">
        <is>
          <t>E!</t>
        </is>
      </c>
      <c r="F575" s="317" t="n">
        <v>43521</v>
      </c>
      <c r="G575" s="317" t="n">
        <v>43583</v>
      </c>
      <c r="H575" s="316" t="n">
        <v>391030</v>
      </c>
      <c r="I575" s="316" t="n">
        <v>123545</v>
      </c>
      <c r="J575" s="316" t="n">
        <v>0.71</v>
      </c>
      <c r="K575" s="316">
        <f>ROUND(I575*(J575/1000),2)</f>
        <v/>
      </c>
    </row>
    <row r="576">
      <c r="B576" s="315" t="n">
        <v>549</v>
      </c>
      <c r="C576" s="316" t="n">
        <v>31642767</v>
      </c>
      <c r="D576" s="316" t="inlineStr">
        <is>
          <t>5066588_Bona Full Year Lifestyle ROS Video  - Digital Lifestyle</t>
        </is>
      </c>
      <c r="E576" s="316" t="inlineStr">
        <is>
          <t>Oxygen</t>
        </is>
      </c>
      <c r="F576" s="317" t="n">
        <v>43556</v>
      </c>
      <c r="G576" s="317" t="n">
        <v>43583</v>
      </c>
      <c r="H576" s="316" t="n">
        <v>418495</v>
      </c>
      <c r="I576" s="316" t="n">
        <v>121766</v>
      </c>
      <c r="J576" s="316" t="n">
        <v>0.71</v>
      </c>
      <c r="K576" s="316">
        <f>ROUND(I576*(J576/1000),2)</f>
        <v/>
      </c>
    </row>
    <row r="577">
      <c r="B577" s="315" t="n">
        <v>550</v>
      </c>
      <c r="C577" s="316" t="n">
        <v>31642771</v>
      </c>
      <c r="D577" s="316" t="inlineStr">
        <is>
          <t>5065379_Kao Biore_Apex OLV 2019_Flight 1- Digital Lifestyle</t>
        </is>
      </c>
      <c r="E577" s="316" t="inlineStr">
        <is>
          <t>Bravo</t>
        </is>
      </c>
      <c r="F577" s="317" t="n">
        <v>43516</v>
      </c>
      <c r="G577" s="317" t="n">
        <v>43597</v>
      </c>
      <c r="H577" s="316" t="n">
        <v>2098323</v>
      </c>
      <c r="I577" s="316" t="n">
        <v>279624</v>
      </c>
      <c r="J577" s="316" t="n">
        <v>0.71</v>
      </c>
      <c r="K577" s="316">
        <f>ROUND(I577*(J577/1000),2)</f>
        <v/>
      </c>
    </row>
    <row r="578">
      <c r="B578" s="315" t="n">
        <v>551</v>
      </c>
      <c r="C578" s="316" t="n">
        <v>31642771</v>
      </c>
      <c r="D578" s="316" t="inlineStr">
        <is>
          <t>5065379_Kao Biore_Apex OLV 2019_Flight 1- Digital Lifestyle</t>
        </is>
      </c>
      <c r="E578" s="316" t="inlineStr">
        <is>
          <t>E!</t>
        </is>
      </c>
      <c r="F578" s="317" t="n">
        <v>43516</v>
      </c>
      <c r="G578" s="317" t="n">
        <v>43597</v>
      </c>
      <c r="H578" s="316" t="n">
        <v>550462</v>
      </c>
      <c r="I578" s="316" t="n">
        <v>103872</v>
      </c>
      <c r="J578" s="316" t="n">
        <v>0.71</v>
      </c>
      <c r="K578" s="316">
        <f>ROUND(I578*(J578/1000),2)</f>
        <v/>
      </c>
    </row>
    <row r="579">
      <c r="B579" s="315" t="n">
        <v>552</v>
      </c>
      <c r="C579" s="316" t="n">
        <v>31643802</v>
      </c>
      <c r="D579" s="316" t="inlineStr">
        <is>
          <t>5054896_KFC Q1 Bravo Top Chef - Digital Lifestyle</t>
        </is>
      </c>
      <c r="E579" s="316" t="inlineStr">
        <is>
          <t>Bravo</t>
        </is>
      </c>
      <c r="F579" s="317" t="n">
        <v>43497</v>
      </c>
      <c r="G579" s="317" t="n">
        <v>43555</v>
      </c>
      <c r="H579" s="316" t="n">
        <v>1835990</v>
      </c>
      <c r="I579" s="316" t="n">
        <v>26</v>
      </c>
      <c r="J579" s="316" t="n">
        <v>0.71</v>
      </c>
      <c r="K579" s="316">
        <f>ROUND(I579*(J579/1000),2)</f>
        <v/>
      </c>
    </row>
    <row r="580">
      <c r="B580" s="315" t="n">
        <v>553</v>
      </c>
      <c r="C580" s="316" t="n">
        <v>31643802</v>
      </c>
      <c r="D580" s="316" t="inlineStr">
        <is>
          <t>5054896_KFC Q1 Bravo Top Chef - Digital Lifestyle</t>
        </is>
      </c>
      <c r="E580" s="316" t="inlineStr">
        <is>
          <t>E!</t>
        </is>
      </c>
      <c r="F580" s="317" t="n">
        <v>43497</v>
      </c>
      <c r="G580" s="317" t="n">
        <v>43555</v>
      </c>
      <c r="H580" s="316" t="n">
        <v>48293</v>
      </c>
      <c r="I580" s="316" t="n">
        <v>2</v>
      </c>
      <c r="J580" s="316" t="n">
        <v>0.71</v>
      </c>
      <c r="K580" s="316">
        <f>ROUND(I580*(J580/1000),2)</f>
        <v/>
      </c>
    </row>
    <row r="581">
      <c r="B581" s="315" t="n">
        <v>554</v>
      </c>
      <c r="C581" s="316" t="n">
        <v>31643802</v>
      </c>
      <c r="D581" s="316" t="inlineStr">
        <is>
          <t>5054896_KFC Q1 Bravo Top Chef - Digital Lifestyle</t>
        </is>
      </c>
      <c r="E581" s="316" t="inlineStr">
        <is>
          <t>Oxygen</t>
        </is>
      </c>
      <c r="F581" s="317" t="n">
        <v>43497</v>
      </c>
      <c r="G581" s="317" t="n">
        <v>43555</v>
      </c>
      <c r="H581" s="316" t="n">
        <v>32882</v>
      </c>
      <c r="I581" s="316" t="n">
        <v>1</v>
      </c>
      <c r="J581" s="316" t="n">
        <v>0.71</v>
      </c>
      <c r="K581" s="316">
        <f>ROUND(I581*(J581/1000),2)</f>
        <v/>
      </c>
    </row>
    <row r="582">
      <c r="B582" s="315" t="n">
        <v>555</v>
      </c>
      <c r="C582" s="316" t="n">
        <v>31643802</v>
      </c>
      <c r="D582" s="316" t="inlineStr">
        <is>
          <t>5054896_KFC Q1 Bravo Top Chef - Digital Lifestyle</t>
        </is>
      </c>
      <c r="E582" s="316" t="inlineStr">
        <is>
          <t>USA</t>
        </is>
      </c>
      <c r="F582" s="317" t="n">
        <v>43497</v>
      </c>
      <c r="G582" s="317" t="n">
        <v>43555</v>
      </c>
      <c r="H582" s="316" t="n">
        <v>68369</v>
      </c>
      <c r="I582" s="316" t="n">
        <v>3</v>
      </c>
      <c r="J582" s="316" t="n">
        <v>0.71</v>
      </c>
      <c r="K582" s="316">
        <f>ROUND(I582*(J582/1000),2)</f>
        <v/>
      </c>
    </row>
    <row r="583">
      <c r="B583" s="315" t="n">
        <v>556</v>
      </c>
      <c r="C583" s="316" t="n">
        <v>31650515</v>
      </c>
      <c r="D583" s="316" t="inlineStr">
        <is>
          <t>5066377_Allergan - Botox Cosmetic Core 1Q19 Cflight Prime/Digital 18/19 BYU Plan - Digital Entertainment</t>
        </is>
      </c>
      <c r="E583" s="316" t="inlineStr">
        <is>
          <t>NBC Broadcast</t>
        </is>
      </c>
      <c r="F583" s="317" t="n">
        <v>43497</v>
      </c>
      <c r="G583" s="317" t="n">
        <v>43646</v>
      </c>
      <c r="H583" s="316" t="n">
        <v>109529</v>
      </c>
      <c r="I583" s="316" t="n">
        <v>20899</v>
      </c>
      <c r="J583" s="316" t="n">
        <v>0.71</v>
      </c>
      <c r="K583" s="316">
        <f>ROUND(I583*(J583/1000),2)</f>
        <v/>
      </c>
    </row>
    <row r="584">
      <c r="B584" s="315" t="n">
        <v>557</v>
      </c>
      <c r="C584" s="316" t="n">
        <v>31650515</v>
      </c>
      <c r="D584" s="316" t="inlineStr">
        <is>
          <t>5066377_Allergan - Botox Cosmetic Core 1Q19 Cflight Prime/Digital 18/19 BYU Plan - Digital Entertainment</t>
        </is>
      </c>
      <c r="E584" s="316" t="inlineStr">
        <is>
          <t>NBC News</t>
        </is>
      </c>
      <c r="F584" s="317" t="n">
        <v>43497</v>
      </c>
      <c r="G584" s="317" t="n">
        <v>43646</v>
      </c>
      <c r="H584" s="316" t="n">
        <v>3552</v>
      </c>
      <c r="I584" s="316" t="n">
        <v>541</v>
      </c>
      <c r="J584" s="316" t="n">
        <v>0.71</v>
      </c>
      <c r="K584" s="316">
        <f>ROUND(I584*(J584/1000),2)</f>
        <v/>
      </c>
    </row>
    <row r="585">
      <c r="B585" s="315" t="n">
        <v>558</v>
      </c>
      <c r="C585" s="316" t="n">
        <v>31650563</v>
      </c>
      <c r="D585" s="316" t="inlineStr">
        <is>
          <t>5066382_Allergan Botox Cosmetic Core 1Q19 FEP Prime/Digital 18/19 BYU Plan - Digital Entertainment</t>
        </is>
      </c>
      <c r="E585" s="316" t="inlineStr">
        <is>
          <t>NBC Broadcast</t>
        </is>
      </c>
      <c r="F585" s="317" t="n">
        <v>43497</v>
      </c>
      <c r="G585" s="317" t="n">
        <v>43646</v>
      </c>
      <c r="H585" s="316" t="n">
        <v>1382714</v>
      </c>
      <c r="I585" s="316" t="n">
        <v>350461</v>
      </c>
      <c r="J585" s="316" t="n">
        <v>0.71</v>
      </c>
      <c r="K585" s="316">
        <f>ROUND(I585*(J585/1000),2)</f>
        <v/>
      </c>
    </row>
    <row r="586">
      <c r="B586" s="315" t="n">
        <v>559</v>
      </c>
      <c r="C586" s="316" t="n">
        <v>31650563</v>
      </c>
      <c r="D586" s="316" t="inlineStr">
        <is>
          <t>5066382_Allergan Botox Cosmetic Core 1Q19 FEP Prime/Digital 18/19 BYU Plan - Digital Entertainment</t>
        </is>
      </c>
      <c r="E586" s="316" t="inlineStr">
        <is>
          <t>NBC News</t>
        </is>
      </c>
      <c r="F586" s="317" t="n">
        <v>43497</v>
      </c>
      <c r="G586" s="317" t="n">
        <v>43646</v>
      </c>
      <c r="H586" s="316" t="n">
        <v>54824</v>
      </c>
      <c r="I586" s="316" t="n">
        <v>6661</v>
      </c>
      <c r="J586" s="316" t="n">
        <v>0.71</v>
      </c>
      <c r="K586" s="316">
        <f>ROUND(I586*(J586/1000),2)</f>
        <v/>
      </c>
    </row>
    <row r="587">
      <c r="B587" s="315" t="n">
        <v>560</v>
      </c>
      <c r="C587" s="316" t="n">
        <v>31662175</v>
      </c>
      <c r="D587" s="316" t="inlineStr">
        <is>
          <t>5066133_CY19_Coca-Cola CCNA_NBC Prime C-Flight DIGITAL ADU_A1849 - Digital Entertainment</t>
        </is>
      </c>
      <c r="E587" s="316" t="inlineStr">
        <is>
          <t>NBC Broadcast</t>
        </is>
      </c>
      <c r="F587" s="317" t="n">
        <v>43584</v>
      </c>
      <c r="G587" s="317" t="n">
        <v>43640</v>
      </c>
      <c r="H587" s="316" t="n">
        <v>3526782</v>
      </c>
      <c r="I587" s="316" t="n">
        <v>313409</v>
      </c>
      <c r="J587" s="316" t="n">
        <v>0.71</v>
      </c>
      <c r="K587" s="316">
        <f>ROUND(I587*(J587/1000),2)</f>
        <v/>
      </c>
    </row>
    <row r="588">
      <c r="B588" s="315" t="n">
        <v>561</v>
      </c>
      <c r="C588" s="316" t="n">
        <v>31662175</v>
      </c>
      <c r="D588" s="316" t="inlineStr">
        <is>
          <t>5066133_CY19_Coca-Cola CCNA_NBC Prime C-Flight DIGITAL ADU_A1849 - Digital Entertainment</t>
        </is>
      </c>
      <c r="E588" s="316" t="inlineStr">
        <is>
          <t>NBC News</t>
        </is>
      </c>
      <c r="F588" s="317" t="n">
        <v>43584</v>
      </c>
      <c r="G588" s="317" t="n">
        <v>43640</v>
      </c>
      <c r="H588" s="316" t="n">
        <v>140626</v>
      </c>
      <c r="I588" s="316" t="n">
        <v>15974</v>
      </c>
      <c r="J588" s="316" t="n">
        <v>0.71</v>
      </c>
      <c r="K588" s="316">
        <f>ROUND(I588*(J588/1000),2)</f>
        <v/>
      </c>
    </row>
    <row r="589">
      <c r="B589" s="315" t="n">
        <v>562</v>
      </c>
      <c r="C589" s="316" t="n">
        <v>31670613</v>
      </c>
      <c r="D589" s="316" t="inlineStr">
        <is>
          <t>5068999_Allergan  Juvederm 1Q19 FEP Prime/Digital 18/19 BYU Plan - Digital Entertainment</t>
        </is>
      </c>
      <c r="E589" s="316" t="inlineStr">
        <is>
          <t>NBC Broadcast</t>
        </is>
      </c>
      <c r="F589" s="317" t="n">
        <v>43556</v>
      </c>
      <c r="G589" s="317" t="n">
        <v>43646</v>
      </c>
      <c r="H589" s="316" t="n">
        <v>1146060</v>
      </c>
      <c r="I589" s="316" t="n">
        <v>484411</v>
      </c>
      <c r="J589" s="316" t="n">
        <v>0.71</v>
      </c>
      <c r="K589" s="316">
        <f>ROUND(I589*(J589/1000),2)</f>
        <v/>
      </c>
    </row>
    <row r="590">
      <c r="B590" s="315" t="n">
        <v>563</v>
      </c>
      <c r="C590" s="316" t="n">
        <v>31670613</v>
      </c>
      <c r="D590" s="316" t="inlineStr">
        <is>
          <t>5068999_Allergan  Juvederm 1Q19 FEP Prime/Digital 18/19 BYU Plan - Digital Entertainment</t>
        </is>
      </c>
      <c r="E590" s="316" t="inlineStr">
        <is>
          <t>NBC News</t>
        </is>
      </c>
      <c r="F590" s="317" t="n">
        <v>43556</v>
      </c>
      <c r="G590" s="317" t="n">
        <v>43646</v>
      </c>
      <c r="H590" s="316" t="n">
        <v>65300</v>
      </c>
      <c r="I590" s="316" t="n">
        <v>32596</v>
      </c>
      <c r="J590" s="316" t="n">
        <v>0.71</v>
      </c>
      <c r="K590" s="316">
        <f>ROUND(I590*(J590/1000),2)</f>
        <v/>
      </c>
    </row>
    <row r="591">
      <c r="B591" s="315" t="n">
        <v>564</v>
      </c>
      <c r="C591" s="316" t="n">
        <v>31700324</v>
      </c>
      <c r="D591" s="316" t="inlineStr">
        <is>
          <t>5069220_Bayer Dr Scholls CFO Q119 CFlight Prime/Digital 18/19 BYU Plan - Digital Entertainment</t>
        </is>
      </c>
      <c r="E591" s="316" t="inlineStr">
        <is>
          <t>NBC Broadcast</t>
        </is>
      </c>
      <c r="F591" s="317" t="n">
        <v>43542</v>
      </c>
      <c r="G591" s="317" t="n">
        <v>43555</v>
      </c>
      <c r="H591" s="316" t="n">
        <v>993396</v>
      </c>
      <c r="I591" s="316" t="n">
        <v>8</v>
      </c>
      <c r="J591" s="316" t="n">
        <v>0.71</v>
      </c>
      <c r="K591" s="316">
        <f>ROUND(I591*(J591/1000),2)</f>
        <v/>
      </c>
    </row>
    <row r="592">
      <c r="B592" s="315" t="n">
        <v>565</v>
      </c>
      <c r="C592" s="316" t="n">
        <v>31700324</v>
      </c>
      <c r="D592" s="316" t="inlineStr">
        <is>
          <t>5069220_Bayer Dr Scholls CFO Q119 CFlight Prime/Digital 18/19 BYU Plan - Digital Entertainment</t>
        </is>
      </c>
      <c r="E592" s="316" t="inlineStr">
        <is>
          <t>NBC News</t>
        </is>
      </c>
      <c r="F592" s="317" t="n">
        <v>43542</v>
      </c>
      <c r="G592" s="317" t="n">
        <v>43555</v>
      </c>
      <c r="H592" s="316" t="n">
        <v>40872</v>
      </c>
      <c r="I592" s="316" t="n">
        <v>2</v>
      </c>
      <c r="J592" s="316" t="n">
        <v>0.71</v>
      </c>
      <c r="K592" s="316">
        <f>ROUND(I592*(J592/1000),2)</f>
        <v/>
      </c>
    </row>
    <row r="593">
      <c r="B593" s="315" t="n">
        <v>566</v>
      </c>
      <c r="C593" s="316" t="n">
        <v>31702617</v>
      </c>
      <c r="D593" s="316" t="inlineStr">
        <is>
          <t>5069026_Hilton Garden Inn Q1-Q219 NAV Scatter - Digital Entertainment</t>
        </is>
      </c>
      <c r="E593" s="316" t="inlineStr">
        <is>
          <t>Bravo</t>
        </is>
      </c>
      <c r="F593" s="317" t="n">
        <v>43556</v>
      </c>
      <c r="G593" s="317" t="n">
        <v>43576</v>
      </c>
      <c r="H593" s="316" t="n">
        <v>668818</v>
      </c>
      <c r="I593" s="316" t="n">
        <v>279473</v>
      </c>
      <c r="J593" s="316" t="n">
        <v>0.71</v>
      </c>
      <c r="K593" s="316">
        <f>ROUND(I593*(J593/1000),2)</f>
        <v/>
      </c>
    </row>
    <row r="594">
      <c r="B594" s="315" t="n">
        <v>567</v>
      </c>
      <c r="C594" s="316" t="n">
        <v>31702617</v>
      </c>
      <c r="D594" s="316" t="inlineStr">
        <is>
          <t>5069026_Hilton Garden Inn Q1-Q219 NAV Scatter - Digital Entertainment</t>
        </is>
      </c>
      <c r="E594" s="316" t="inlineStr">
        <is>
          <t>CNBC</t>
        </is>
      </c>
      <c r="F594" s="317" t="n">
        <v>43556</v>
      </c>
      <c r="G594" s="317" t="n">
        <v>43576</v>
      </c>
      <c r="H594" s="316" t="n">
        <v>48468</v>
      </c>
      <c r="I594" s="316" t="n">
        <v>18489</v>
      </c>
      <c r="J594" s="316" t="n">
        <v>0.71</v>
      </c>
      <c r="K594" s="316">
        <f>ROUND(I594*(J594/1000),2)</f>
        <v/>
      </c>
    </row>
    <row r="595">
      <c r="B595" s="315" t="n">
        <v>568</v>
      </c>
      <c r="C595" s="316" t="n">
        <v>31702617</v>
      </c>
      <c r="D595" s="316" t="inlineStr">
        <is>
          <t>5069026_Hilton Garden Inn Q1-Q219 NAV Scatter - Digital Entertainment</t>
        </is>
      </c>
      <c r="E595" s="316" t="inlineStr">
        <is>
          <t>E!</t>
        </is>
      </c>
      <c r="F595" s="317" t="n">
        <v>43556</v>
      </c>
      <c r="G595" s="317" t="n">
        <v>43576</v>
      </c>
      <c r="H595" s="316" t="n">
        <v>199091</v>
      </c>
      <c r="I595" s="316" t="n">
        <v>94971</v>
      </c>
      <c r="J595" s="316" t="n">
        <v>0.71</v>
      </c>
      <c r="K595" s="316">
        <f>ROUND(I595*(J595/1000),2)</f>
        <v/>
      </c>
    </row>
    <row r="596">
      <c r="B596" s="315" t="n">
        <v>569</v>
      </c>
      <c r="C596" s="316" t="n">
        <v>31702617</v>
      </c>
      <c r="D596" s="316" t="inlineStr">
        <is>
          <t>5069026_Hilton Garden Inn Q1-Q219 NAV Scatter - Digital Entertainment</t>
        </is>
      </c>
      <c r="E596" s="316" t="inlineStr">
        <is>
          <t>MSNBC</t>
        </is>
      </c>
      <c r="F596" s="317" t="n">
        <v>43556</v>
      </c>
      <c r="G596" s="317" t="n">
        <v>43576</v>
      </c>
      <c r="H596" s="316" t="n">
        <v>1145</v>
      </c>
      <c r="I596" s="316" t="n">
        <v>554</v>
      </c>
      <c r="J596" s="316" t="n">
        <v>0.71</v>
      </c>
      <c r="K596" s="316">
        <f>ROUND(I596*(J596/1000),2)</f>
        <v/>
      </c>
    </row>
    <row r="597">
      <c r="B597" s="315" t="n">
        <v>570</v>
      </c>
      <c r="C597" s="316" t="n">
        <v>31702617</v>
      </c>
      <c r="D597" s="316" t="inlineStr">
        <is>
          <t>5069026_Hilton Garden Inn Q1-Q219 NAV Scatter - Digital Entertainment</t>
        </is>
      </c>
      <c r="E597" s="316" t="inlineStr">
        <is>
          <t>NBC Broadcast</t>
        </is>
      </c>
      <c r="F597" s="317" t="n">
        <v>43556</v>
      </c>
      <c r="G597" s="317" t="n">
        <v>43576</v>
      </c>
      <c r="H597" s="316" t="n">
        <v>1016596</v>
      </c>
      <c r="I597" s="316" t="n">
        <v>336493</v>
      </c>
      <c r="J597" s="316" t="n">
        <v>0.71</v>
      </c>
      <c r="K597" s="316">
        <f>ROUND(I597*(J597/1000),2)</f>
        <v/>
      </c>
    </row>
    <row r="598">
      <c r="B598" s="315" t="n">
        <v>571</v>
      </c>
      <c r="C598" s="316" t="n">
        <v>31702617</v>
      </c>
      <c r="D598" s="316" t="inlineStr">
        <is>
          <t>5069026_Hilton Garden Inn Q1-Q219 NAV Scatter - Digital Entertainment</t>
        </is>
      </c>
      <c r="E598" s="316" t="inlineStr">
        <is>
          <t>NBC News</t>
        </is>
      </c>
      <c r="F598" s="317" t="n">
        <v>43556</v>
      </c>
      <c r="G598" s="317" t="n">
        <v>43576</v>
      </c>
      <c r="H598" s="316" t="n">
        <v>54663</v>
      </c>
      <c r="I598" s="316" t="n">
        <v>19675</v>
      </c>
      <c r="J598" s="316" t="n">
        <v>0.71</v>
      </c>
      <c r="K598" s="316">
        <f>ROUND(I598*(J598/1000),2)</f>
        <v/>
      </c>
    </row>
    <row r="599">
      <c r="B599" s="315" t="n">
        <v>572</v>
      </c>
      <c r="C599" s="316" t="n">
        <v>31702617</v>
      </c>
      <c r="D599" s="316" t="inlineStr">
        <is>
          <t>5069026_Hilton Garden Inn Q1-Q219 NAV Scatter - Digital Entertainment</t>
        </is>
      </c>
      <c r="E599" s="316" t="inlineStr">
        <is>
          <t>Oxygen</t>
        </is>
      </c>
      <c r="F599" s="317" t="n">
        <v>43556</v>
      </c>
      <c r="G599" s="317" t="n">
        <v>43576</v>
      </c>
      <c r="H599" s="316" t="n">
        <v>160422</v>
      </c>
      <c r="I599" s="316" t="n">
        <v>60179</v>
      </c>
      <c r="J599" s="316" t="n">
        <v>0.71</v>
      </c>
      <c r="K599" s="316">
        <f>ROUND(I599*(J599/1000),2)</f>
        <v/>
      </c>
    </row>
    <row r="600">
      <c r="B600" s="315" t="n">
        <v>573</v>
      </c>
      <c r="C600" s="316" t="n">
        <v>31702617</v>
      </c>
      <c r="D600" s="316" t="inlineStr">
        <is>
          <t>5069026_Hilton Garden Inn Q1-Q219 NAV Scatter - Digital Entertainment</t>
        </is>
      </c>
      <c r="E600" s="316" t="inlineStr">
        <is>
          <t>Syfy</t>
        </is>
      </c>
      <c r="F600" s="317" t="n">
        <v>43556</v>
      </c>
      <c r="G600" s="317" t="n">
        <v>43576</v>
      </c>
      <c r="H600" s="316" t="n">
        <v>590467</v>
      </c>
      <c r="I600" s="316" t="n">
        <v>235669</v>
      </c>
      <c r="J600" s="316" t="n">
        <v>0.71</v>
      </c>
      <c r="K600" s="316">
        <f>ROUND(I600*(J600/1000),2)</f>
        <v/>
      </c>
    </row>
    <row r="601">
      <c r="B601" s="315" t="n">
        <v>574</v>
      </c>
      <c r="C601" s="316" t="n">
        <v>31702617</v>
      </c>
      <c r="D601" s="316" t="inlineStr">
        <is>
          <t>5069026_Hilton Garden Inn Q1-Q219 NAV Scatter - Digital Entertainment</t>
        </is>
      </c>
      <c r="E601" s="316" t="inlineStr">
        <is>
          <t>Telemundo</t>
        </is>
      </c>
      <c r="F601" s="317" t="n">
        <v>43556</v>
      </c>
      <c r="G601" s="317" t="n">
        <v>43576</v>
      </c>
      <c r="H601" s="316" t="n">
        <v>20974</v>
      </c>
      <c r="I601" s="316" t="n">
        <v>4721</v>
      </c>
      <c r="J601" s="316" t="n">
        <v>0.71</v>
      </c>
      <c r="K601" s="316">
        <f>ROUND(I601*(J601/1000),2)</f>
        <v/>
      </c>
    </row>
    <row r="602">
      <c r="B602" s="315" t="n">
        <v>575</v>
      </c>
      <c r="C602" s="316" t="n">
        <v>31702617</v>
      </c>
      <c r="D602" s="316" t="inlineStr">
        <is>
          <t>5069026_Hilton Garden Inn Q1-Q219 NAV Scatter - Digital Entertainment</t>
        </is>
      </c>
      <c r="E602" s="316" t="inlineStr">
        <is>
          <t>USA</t>
        </is>
      </c>
      <c r="F602" s="317" t="n">
        <v>43556</v>
      </c>
      <c r="G602" s="317" t="n">
        <v>43576</v>
      </c>
      <c r="H602" s="316" t="n">
        <v>355871</v>
      </c>
      <c r="I602" s="316" t="n">
        <v>117431</v>
      </c>
      <c r="J602" s="316" t="n">
        <v>0.71</v>
      </c>
      <c r="K602" s="316">
        <f>ROUND(I602*(J602/1000),2)</f>
        <v/>
      </c>
    </row>
    <row r="603">
      <c r="B603" s="315" t="n">
        <v>576</v>
      </c>
      <c r="C603" s="316" t="n">
        <v>31702640</v>
      </c>
      <c r="D603" s="316" t="inlineStr">
        <is>
          <t>5069177_Hilton  Hampton Inn Q1-Q219 NAV Scatter - Digital Entertainment</t>
        </is>
      </c>
      <c r="E603" s="316" t="inlineStr">
        <is>
          <t>Bravo</t>
        </is>
      </c>
      <c r="F603" s="317" t="n">
        <v>43563</v>
      </c>
      <c r="G603" s="317" t="n">
        <v>43576</v>
      </c>
      <c r="H603" s="316" t="n">
        <v>604932</v>
      </c>
      <c r="I603" s="316" t="n">
        <v>221111</v>
      </c>
      <c r="J603" s="316" t="n">
        <v>0.71</v>
      </c>
      <c r="K603" s="316">
        <f>ROUND(I603*(J603/1000),2)</f>
        <v/>
      </c>
    </row>
    <row r="604">
      <c r="B604" s="315" t="n">
        <v>577</v>
      </c>
      <c r="C604" s="316" t="n">
        <v>31702640</v>
      </c>
      <c r="D604" s="316" t="inlineStr">
        <is>
          <t>5069177_Hilton  Hampton Inn Q1-Q219 NAV Scatter - Digital Entertainment</t>
        </is>
      </c>
      <c r="E604" s="316" t="inlineStr">
        <is>
          <t>CNBC</t>
        </is>
      </c>
      <c r="F604" s="317" t="n">
        <v>43563</v>
      </c>
      <c r="G604" s="317" t="n">
        <v>43576</v>
      </c>
      <c r="H604" s="316" t="n">
        <v>45105</v>
      </c>
      <c r="I604" s="316" t="n">
        <v>17145</v>
      </c>
      <c r="J604" s="316" t="n">
        <v>0.71</v>
      </c>
      <c r="K604" s="316">
        <f>ROUND(I604*(J604/1000),2)</f>
        <v/>
      </c>
    </row>
    <row r="605">
      <c r="B605" s="315" t="n">
        <v>578</v>
      </c>
      <c r="C605" s="316" t="n">
        <v>31702640</v>
      </c>
      <c r="D605" s="316" t="inlineStr">
        <is>
          <t>5069177_Hilton  Hampton Inn Q1-Q219 NAV Scatter - Digital Entertainment</t>
        </is>
      </c>
      <c r="E605" s="316" t="inlineStr">
        <is>
          <t>E!</t>
        </is>
      </c>
      <c r="F605" s="317" t="n">
        <v>43563</v>
      </c>
      <c r="G605" s="317" t="n">
        <v>43576</v>
      </c>
      <c r="H605" s="316" t="n">
        <v>198800</v>
      </c>
      <c r="I605" s="316" t="n">
        <v>93677</v>
      </c>
      <c r="J605" s="316" t="n">
        <v>0.71</v>
      </c>
      <c r="K605" s="316">
        <f>ROUND(I605*(J605/1000),2)</f>
        <v/>
      </c>
    </row>
    <row r="606">
      <c r="B606" s="315" t="n">
        <v>579</v>
      </c>
      <c r="C606" s="316" t="n">
        <v>31702640</v>
      </c>
      <c r="D606" s="316" t="inlineStr">
        <is>
          <t>5069177_Hilton  Hampton Inn Q1-Q219 NAV Scatter - Digital Entertainment</t>
        </is>
      </c>
      <c r="E606" s="316" t="inlineStr">
        <is>
          <t>MSNBC</t>
        </is>
      </c>
      <c r="F606" s="317" t="n">
        <v>43563</v>
      </c>
      <c r="G606" s="317" t="n">
        <v>43576</v>
      </c>
      <c r="H606" s="316" t="n">
        <v>1094</v>
      </c>
      <c r="I606" s="316" t="n">
        <v>543</v>
      </c>
      <c r="J606" s="316" t="n">
        <v>0.71</v>
      </c>
      <c r="K606" s="316">
        <f>ROUND(I606*(J606/1000),2)</f>
        <v/>
      </c>
    </row>
    <row r="607">
      <c r="B607" s="315" t="n">
        <v>580</v>
      </c>
      <c r="C607" s="316" t="n">
        <v>31702640</v>
      </c>
      <c r="D607" s="316" t="inlineStr">
        <is>
          <t>5069177_Hilton  Hampton Inn Q1-Q219 NAV Scatter - Digital Entertainment</t>
        </is>
      </c>
      <c r="E607" s="316" t="inlineStr">
        <is>
          <t>NBC Broadcast</t>
        </is>
      </c>
      <c r="F607" s="317" t="n">
        <v>43563</v>
      </c>
      <c r="G607" s="317" t="n">
        <v>43576</v>
      </c>
      <c r="H607" s="316" t="n">
        <v>902361</v>
      </c>
      <c r="I607" s="316" t="n">
        <v>239611</v>
      </c>
      <c r="J607" s="316" t="n">
        <v>0.71</v>
      </c>
      <c r="K607" s="316">
        <f>ROUND(I607*(J607/1000),2)</f>
        <v/>
      </c>
    </row>
    <row r="608">
      <c r="B608" s="315" t="n">
        <v>581</v>
      </c>
      <c r="C608" s="316" t="n">
        <v>31702640</v>
      </c>
      <c r="D608" s="316" t="inlineStr">
        <is>
          <t>5069177_Hilton  Hampton Inn Q1-Q219 NAV Scatter - Digital Entertainment</t>
        </is>
      </c>
      <c r="E608" s="316" t="inlineStr">
        <is>
          <t>NBC News</t>
        </is>
      </c>
      <c r="F608" s="317" t="n">
        <v>43563</v>
      </c>
      <c r="G608" s="317" t="n">
        <v>43576</v>
      </c>
      <c r="H608" s="316" t="n">
        <v>50641</v>
      </c>
      <c r="I608" s="316" t="n">
        <v>16827</v>
      </c>
      <c r="J608" s="316" t="n">
        <v>0.71</v>
      </c>
      <c r="K608" s="316">
        <f>ROUND(I608*(J608/1000),2)</f>
        <v/>
      </c>
    </row>
    <row r="609">
      <c r="B609" s="315" t="n">
        <v>582</v>
      </c>
      <c r="C609" s="316" t="n">
        <v>31702640</v>
      </c>
      <c r="D609" s="316" t="inlineStr">
        <is>
          <t>5069177_Hilton  Hampton Inn Q1-Q219 NAV Scatter - Digital Entertainment</t>
        </is>
      </c>
      <c r="E609" s="316" t="inlineStr">
        <is>
          <t>Oxygen</t>
        </is>
      </c>
      <c r="F609" s="317" t="n">
        <v>43563</v>
      </c>
      <c r="G609" s="317" t="n">
        <v>43576</v>
      </c>
      <c r="H609" s="316" t="n">
        <v>152145</v>
      </c>
      <c r="I609" s="316" t="n">
        <v>61232</v>
      </c>
      <c r="J609" s="316" t="n">
        <v>0.71</v>
      </c>
      <c r="K609" s="316">
        <f>ROUND(I609*(J609/1000),2)</f>
        <v/>
      </c>
    </row>
    <row r="610">
      <c r="B610" s="315" t="n">
        <v>583</v>
      </c>
      <c r="C610" s="316" t="n">
        <v>31702640</v>
      </c>
      <c r="D610" s="316" t="inlineStr">
        <is>
          <t>5069177_Hilton  Hampton Inn Q1-Q219 NAV Scatter - Digital Entertainment</t>
        </is>
      </c>
      <c r="E610" s="316" t="inlineStr">
        <is>
          <t>Syfy</t>
        </is>
      </c>
      <c r="F610" s="317" t="n">
        <v>43563</v>
      </c>
      <c r="G610" s="317" t="n">
        <v>43576</v>
      </c>
      <c r="H610" s="316" t="n">
        <v>669879</v>
      </c>
      <c r="I610" s="316" t="n">
        <v>333564</v>
      </c>
      <c r="J610" s="316" t="n">
        <v>0.71</v>
      </c>
      <c r="K610" s="316">
        <f>ROUND(I610*(J610/1000),2)</f>
        <v/>
      </c>
    </row>
    <row r="611">
      <c r="B611" s="315" t="n">
        <v>584</v>
      </c>
      <c r="C611" s="316" t="n">
        <v>31702640</v>
      </c>
      <c r="D611" s="316" t="inlineStr">
        <is>
          <t>5069177_Hilton  Hampton Inn Q1-Q219 NAV Scatter - Digital Entertainment</t>
        </is>
      </c>
      <c r="E611" s="316" t="inlineStr">
        <is>
          <t>Telemundo</t>
        </is>
      </c>
      <c r="F611" s="317" t="n">
        <v>43563</v>
      </c>
      <c r="G611" s="317" t="n">
        <v>43576</v>
      </c>
      <c r="H611" s="316" t="n">
        <v>17445</v>
      </c>
      <c r="I611" s="316" t="n">
        <v>2729</v>
      </c>
      <c r="J611" s="316" t="n">
        <v>0.71</v>
      </c>
      <c r="K611" s="316">
        <f>ROUND(I611*(J611/1000),2)</f>
        <v/>
      </c>
    </row>
    <row r="612">
      <c r="B612" s="315" t="n">
        <v>585</v>
      </c>
      <c r="C612" s="316" t="n">
        <v>31702640</v>
      </c>
      <c r="D612" s="316" t="inlineStr">
        <is>
          <t>5069177_Hilton  Hampton Inn Q1-Q219 NAV Scatter - Digital Entertainment</t>
        </is>
      </c>
      <c r="E612" s="316" t="inlineStr">
        <is>
          <t>USA</t>
        </is>
      </c>
      <c r="F612" s="317" t="n">
        <v>43563</v>
      </c>
      <c r="G612" s="317" t="n">
        <v>43576</v>
      </c>
      <c r="H612" s="316" t="n">
        <v>317252</v>
      </c>
      <c r="I612" s="316" t="n">
        <v>97204</v>
      </c>
      <c r="J612" s="316" t="n">
        <v>0.71</v>
      </c>
      <c r="K612" s="316">
        <f>ROUND(I612*(J612/1000),2)</f>
        <v/>
      </c>
    </row>
    <row r="613">
      <c r="B613" s="315" t="n">
        <v>586</v>
      </c>
      <c r="C613" s="316" t="n">
        <v>31704787</v>
      </c>
      <c r="D613" s="316" t="inlineStr">
        <is>
          <t>5054735_Upfront_Storck_OLV_P2+ 18/19 Upfront - Toffifay - Digital Entertainment</t>
        </is>
      </c>
      <c r="E613" s="316" t="inlineStr">
        <is>
          <t>NBC Broadcast</t>
        </is>
      </c>
      <c r="F613" s="317" t="n">
        <v>43525</v>
      </c>
      <c r="G613" s="317" t="n">
        <v>43585</v>
      </c>
      <c r="H613" s="316" t="n">
        <v>287638</v>
      </c>
      <c r="I613" s="316" t="n">
        <v>99266</v>
      </c>
      <c r="J613" s="316" t="n">
        <v>0.71</v>
      </c>
      <c r="K613" s="316">
        <f>ROUND(I613*(J613/1000),2)</f>
        <v/>
      </c>
    </row>
    <row r="614">
      <c r="B614" s="315" t="n">
        <v>587</v>
      </c>
      <c r="C614" s="316" t="n">
        <v>31704787</v>
      </c>
      <c r="D614" s="316" t="inlineStr">
        <is>
          <t>5054735_Upfront_Storck_OLV_P2+ 18/19 Upfront - Toffifay - Digital Entertainment</t>
        </is>
      </c>
      <c r="E614" s="316" t="inlineStr">
        <is>
          <t>NBC News</t>
        </is>
      </c>
      <c r="F614" s="317" t="n">
        <v>43556</v>
      </c>
      <c r="G614" s="317" t="n">
        <v>43585</v>
      </c>
      <c r="H614" s="316" t="n">
        <v>21708</v>
      </c>
      <c r="I614" s="316" t="n">
        <v>8988</v>
      </c>
      <c r="J614" s="316" t="n">
        <v>0.71</v>
      </c>
      <c r="K614" s="316">
        <f>ROUND(I614*(J614/1000),2)</f>
        <v/>
      </c>
    </row>
    <row r="615">
      <c r="B615" s="315" t="n">
        <v>588</v>
      </c>
      <c r="C615" s="316" t="n">
        <v>31704932</v>
      </c>
      <c r="D615" s="316" t="inlineStr">
        <is>
          <t>5068749_Pepsi DTM/Masterbrand_1Q 18/19 UF_CFLIGHT_P1849 - Digital Entertainment</t>
        </is>
      </c>
      <c r="E615" s="316" t="inlineStr">
        <is>
          <t>NBC Broadcast</t>
        </is>
      </c>
      <c r="F615" s="317" t="n">
        <v>43542</v>
      </c>
      <c r="G615" s="317" t="n">
        <v>43555</v>
      </c>
      <c r="H615" s="316" t="n">
        <v>1267800</v>
      </c>
      <c r="I615" s="316" t="n">
        <v>1</v>
      </c>
      <c r="J615" s="316" t="n">
        <v>0.71</v>
      </c>
      <c r="K615" s="316">
        <f>ROUND(I615*(J615/1000),2)</f>
        <v/>
      </c>
    </row>
    <row r="616">
      <c r="B616" s="315" t="n">
        <v>589</v>
      </c>
      <c r="C616" s="316" t="n">
        <v>31715283</v>
      </c>
      <c r="D616" s="316" t="inlineStr">
        <is>
          <t>5069019_Upfront_Walmart_OLV_A18-49 18/19 Upfront - NGP Feb - Apr 19 - Digital Entertainment</t>
        </is>
      </c>
      <c r="E616" s="316" t="inlineStr">
        <is>
          <t>Bravo</t>
        </is>
      </c>
      <c r="F616" s="317" t="n">
        <v>43549</v>
      </c>
      <c r="G616" s="317" t="n">
        <v>43569</v>
      </c>
      <c r="H616" s="316" t="n">
        <v>781208</v>
      </c>
      <c r="I616" s="316" t="n">
        <v>135579</v>
      </c>
      <c r="J616" s="316" t="n">
        <v>0.71</v>
      </c>
      <c r="K616" s="316">
        <f>ROUND(I616*(J616/1000),2)</f>
        <v/>
      </c>
    </row>
    <row r="617">
      <c r="B617" s="315" t="n">
        <v>590</v>
      </c>
      <c r="C617" s="316" t="n">
        <v>31715283</v>
      </c>
      <c r="D617" s="316" t="inlineStr">
        <is>
          <t>5069019_Upfront_Walmart_OLV_A18-49 18/19 Upfront - NGP Feb - Apr 19 - Digital Entertainment</t>
        </is>
      </c>
      <c r="E617" s="316" t="inlineStr">
        <is>
          <t>E!</t>
        </is>
      </c>
      <c r="F617" s="317" t="n">
        <v>43549</v>
      </c>
      <c r="G617" s="317" t="n">
        <v>43569</v>
      </c>
      <c r="H617" s="316" t="n">
        <v>905390</v>
      </c>
      <c r="I617" s="316" t="n">
        <v>259177</v>
      </c>
      <c r="J617" s="316" t="n">
        <v>0.71</v>
      </c>
      <c r="K617" s="316">
        <f>ROUND(I617*(J617/1000),2)</f>
        <v/>
      </c>
    </row>
    <row r="618">
      <c r="B618" s="315" t="n">
        <v>591</v>
      </c>
      <c r="C618" s="316" t="n">
        <v>31715283</v>
      </c>
      <c r="D618" s="316" t="inlineStr">
        <is>
          <t>5069019_Upfront_Walmart_OLV_A18-49 18/19 Upfront - NGP Feb - Apr 19 - Digital Entertainment</t>
        </is>
      </c>
      <c r="E618" s="316" t="inlineStr">
        <is>
          <t>NBC Broadcast</t>
        </is>
      </c>
      <c r="F618" s="317" t="n">
        <v>43549</v>
      </c>
      <c r="G618" s="317" t="n">
        <v>43569</v>
      </c>
      <c r="H618" s="316" t="n">
        <v>6278512</v>
      </c>
      <c r="I618" s="316" t="n">
        <v>1189567</v>
      </c>
      <c r="J618" s="316" t="n">
        <v>0.71</v>
      </c>
      <c r="K618" s="316">
        <f>ROUND(I618*(J618/1000),2)</f>
        <v/>
      </c>
    </row>
    <row r="619">
      <c r="B619" s="315" t="n">
        <v>592</v>
      </c>
      <c r="C619" s="316" t="n">
        <v>31715283</v>
      </c>
      <c r="D619" s="316" t="inlineStr">
        <is>
          <t>5069019_Upfront_Walmart_OLV_A18-49 18/19 Upfront - NGP Feb - Apr 19 - Digital Entertainment</t>
        </is>
      </c>
      <c r="E619" s="316" t="inlineStr">
        <is>
          <t>Oxygen</t>
        </is>
      </c>
      <c r="F619" s="317" t="n">
        <v>43556</v>
      </c>
      <c r="G619" s="317" t="n">
        <v>43569</v>
      </c>
      <c r="H619" s="316" t="n">
        <v>187091</v>
      </c>
      <c r="I619" s="316" t="n">
        <v>26593</v>
      </c>
      <c r="J619" s="316" t="n">
        <v>0.71</v>
      </c>
      <c r="K619" s="316">
        <f>ROUND(I619*(J619/1000),2)</f>
        <v/>
      </c>
    </row>
    <row r="620">
      <c r="B620" s="315" t="n">
        <v>593</v>
      </c>
      <c r="C620" s="316" t="n">
        <v>31715283</v>
      </c>
      <c r="D620" s="316" t="inlineStr">
        <is>
          <t>5069019_Upfront_Walmart_OLV_A18-49 18/19 Upfront - NGP Feb - Apr 19 - Digital Entertainment</t>
        </is>
      </c>
      <c r="E620" s="316" t="inlineStr">
        <is>
          <t>Syfy</t>
        </is>
      </c>
      <c r="F620" s="317" t="n">
        <v>43549</v>
      </c>
      <c r="G620" s="317" t="n">
        <v>43569</v>
      </c>
      <c r="H620" s="316" t="n">
        <v>338342</v>
      </c>
      <c r="I620" s="316" t="n">
        <v>38617</v>
      </c>
      <c r="J620" s="316" t="n">
        <v>0.71</v>
      </c>
      <c r="K620" s="316">
        <f>ROUND(I620*(J620/1000),2)</f>
        <v/>
      </c>
    </row>
    <row r="621">
      <c r="B621" s="315" t="n">
        <v>594</v>
      </c>
      <c r="C621" s="316" t="n">
        <v>31715283</v>
      </c>
      <c r="D621" s="316" t="inlineStr">
        <is>
          <t>5069019_Upfront_Walmart_OLV_A18-49 18/19 Upfront - NGP Feb - Apr 19 - Digital Entertainment</t>
        </is>
      </c>
      <c r="E621" s="316" t="inlineStr">
        <is>
          <t>Universal Kids</t>
        </is>
      </c>
      <c r="F621" s="317" t="n">
        <v>43556</v>
      </c>
      <c r="G621" s="317" t="n">
        <v>43569</v>
      </c>
      <c r="H621" s="316" t="n">
        <v>39930</v>
      </c>
      <c r="I621" s="316" t="n">
        <v>5946</v>
      </c>
      <c r="J621" s="316" t="n">
        <v>0.71</v>
      </c>
      <c r="K621" s="316">
        <f>ROUND(I621*(J621/1000),2)</f>
        <v/>
      </c>
    </row>
    <row r="622">
      <c r="B622" s="315" t="n">
        <v>595</v>
      </c>
      <c r="C622" s="316" t="n">
        <v>31715283</v>
      </c>
      <c r="D622" s="316" t="inlineStr">
        <is>
          <t>5069019_Upfront_Walmart_OLV_A18-49 18/19 Upfront - NGP Feb - Apr 19 - Digital Entertainment</t>
        </is>
      </c>
      <c r="E622" s="316" t="inlineStr">
        <is>
          <t>USA</t>
        </is>
      </c>
      <c r="F622" s="317" t="n">
        <v>43556</v>
      </c>
      <c r="G622" s="317" t="n">
        <v>43569</v>
      </c>
      <c r="H622" s="316" t="n">
        <v>2458518</v>
      </c>
      <c r="I622" s="316" t="n">
        <v>293974</v>
      </c>
      <c r="J622" s="316" t="n">
        <v>0.71</v>
      </c>
      <c r="K622" s="316">
        <f>ROUND(I622*(J622/1000),2)</f>
        <v/>
      </c>
    </row>
    <row r="623">
      <c r="B623" s="315" t="n">
        <v>596</v>
      </c>
      <c r="C623" s="316" t="n">
        <v>31717918</v>
      </c>
      <c r="D623" s="316" t="inlineStr">
        <is>
          <t>5056903_Storck Toffifay 18/19 UPF - Digital Lifestyle</t>
        </is>
      </c>
      <c r="E623" s="316" t="inlineStr">
        <is>
          <t>Bravo</t>
        </is>
      </c>
      <c r="F623" s="317" t="n">
        <v>43556</v>
      </c>
      <c r="G623" s="317" t="n">
        <v>43585</v>
      </c>
      <c r="H623" s="316" t="n">
        <v>323776</v>
      </c>
      <c r="I623" s="316" t="n">
        <v>106342</v>
      </c>
      <c r="J623" s="316" t="n">
        <v>0.71</v>
      </c>
      <c r="K623" s="316">
        <f>ROUND(I623*(J623/1000),2)</f>
        <v/>
      </c>
    </row>
    <row r="624">
      <c r="B624" s="315" t="n">
        <v>597</v>
      </c>
      <c r="C624" s="316" t="n">
        <v>31717918</v>
      </c>
      <c r="D624" s="316" t="inlineStr">
        <is>
          <t>5056903_Storck Toffifay 18/19 UPF - Digital Lifestyle</t>
        </is>
      </c>
      <c r="E624" s="316" t="inlineStr">
        <is>
          <t>E!</t>
        </is>
      </c>
      <c r="F624" s="317" t="n">
        <v>43556</v>
      </c>
      <c r="G624" s="317" t="n">
        <v>43585</v>
      </c>
      <c r="H624" s="316" t="n">
        <v>333034</v>
      </c>
      <c r="I624" s="316" t="n">
        <v>89545</v>
      </c>
      <c r="J624" s="316" t="n">
        <v>0.71</v>
      </c>
      <c r="K624" s="316">
        <f>ROUND(I624*(J624/1000),2)</f>
        <v/>
      </c>
    </row>
    <row r="625">
      <c r="B625" s="315" t="n">
        <v>598</v>
      </c>
      <c r="C625" s="316" t="n">
        <v>31723098</v>
      </c>
      <c r="D625" s="316" t="inlineStr">
        <is>
          <t>5069184_Michaels_FY19_Q1 Addressable - Digital Audience Studio</t>
        </is>
      </c>
      <c r="E625" s="316" t="inlineStr">
        <is>
          <t>Bravo</t>
        </is>
      </c>
      <c r="F625" s="317" t="n">
        <v>43499</v>
      </c>
      <c r="G625" s="317" t="n">
        <v>43589</v>
      </c>
      <c r="H625" s="316" t="n">
        <v>1446922</v>
      </c>
      <c r="I625" s="316" t="n">
        <v>376791</v>
      </c>
      <c r="J625" s="316" t="n">
        <v>0.71</v>
      </c>
      <c r="K625" s="316">
        <f>ROUND(I625*(J625/1000),2)</f>
        <v/>
      </c>
    </row>
    <row r="626">
      <c r="B626" s="315" t="n">
        <v>599</v>
      </c>
      <c r="C626" s="316" t="n">
        <v>31723098</v>
      </c>
      <c r="D626" s="316" t="inlineStr">
        <is>
          <t>5069184_Michaels_FY19_Q1 Addressable - Digital Audience Studio</t>
        </is>
      </c>
      <c r="E626" s="316" t="inlineStr">
        <is>
          <t>CNBC</t>
        </is>
      </c>
      <c r="F626" s="317" t="n">
        <v>43499</v>
      </c>
      <c r="G626" s="317" t="n">
        <v>43589</v>
      </c>
      <c r="H626" s="316" t="n">
        <v>135798</v>
      </c>
      <c r="I626" s="316" t="n">
        <v>30237</v>
      </c>
      <c r="J626" s="316" t="n">
        <v>0.71</v>
      </c>
      <c r="K626" s="316">
        <f>ROUND(I626*(J626/1000),2)</f>
        <v/>
      </c>
    </row>
    <row r="627">
      <c r="B627" s="315" t="n">
        <v>600</v>
      </c>
      <c r="C627" s="316" t="n">
        <v>31723098</v>
      </c>
      <c r="D627" s="316" t="inlineStr">
        <is>
          <t>5069184_Michaels_FY19_Q1 Addressable - Digital Audience Studio</t>
        </is>
      </c>
      <c r="E627" s="316" t="inlineStr">
        <is>
          <t>E!</t>
        </is>
      </c>
      <c r="F627" s="317" t="n">
        <v>43499</v>
      </c>
      <c r="G627" s="317" t="n">
        <v>43589</v>
      </c>
      <c r="H627" s="316" t="n">
        <v>486606</v>
      </c>
      <c r="I627" s="316" t="n">
        <v>156994</v>
      </c>
      <c r="J627" s="316" t="n">
        <v>0.71</v>
      </c>
      <c r="K627" s="316">
        <f>ROUND(I627*(J627/1000),2)</f>
        <v/>
      </c>
    </row>
    <row r="628">
      <c r="B628" s="315" t="n">
        <v>601</v>
      </c>
      <c r="C628" s="316" t="n">
        <v>31723098</v>
      </c>
      <c r="D628" s="316" t="inlineStr">
        <is>
          <t>5069184_Michaels_FY19_Q1 Addressable - Digital Audience Studio</t>
        </is>
      </c>
      <c r="E628" s="316" t="inlineStr">
        <is>
          <t>Golf Channel</t>
        </is>
      </c>
      <c r="F628" s="317" t="n">
        <v>43499</v>
      </c>
      <c r="G628" s="317" t="n">
        <v>43589</v>
      </c>
      <c r="H628" s="316" t="n">
        <v>15883</v>
      </c>
      <c r="I628" s="316" t="n">
        <v>4066</v>
      </c>
      <c r="J628" s="316" t="n">
        <v>0.71</v>
      </c>
      <c r="K628" s="316">
        <f>ROUND(I628*(J628/1000),2)</f>
        <v/>
      </c>
    </row>
    <row r="629">
      <c r="B629" s="315" t="n">
        <v>602</v>
      </c>
      <c r="C629" s="316" t="n">
        <v>31723098</v>
      </c>
      <c r="D629" s="316" t="inlineStr">
        <is>
          <t>5069184_Michaels_FY19_Q1 Addressable - Digital Audience Studio</t>
        </is>
      </c>
      <c r="E629" s="316" t="inlineStr">
        <is>
          <t>MSNBC</t>
        </is>
      </c>
      <c r="F629" s="317" t="n">
        <v>43499</v>
      </c>
      <c r="G629" s="317" t="n">
        <v>43589</v>
      </c>
      <c r="H629" s="316" t="n">
        <v>1953</v>
      </c>
      <c r="I629" s="316" t="n">
        <v>414</v>
      </c>
      <c r="J629" s="316" t="n">
        <v>0.71</v>
      </c>
      <c r="K629" s="316">
        <f>ROUND(I629*(J629/1000),2)</f>
        <v/>
      </c>
    </row>
    <row r="630">
      <c r="B630" s="315" t="n">
        <v>603</v>
      </c>
      <c r="C630" s="316" t="n">
        <v>31723098</v>
      </c>
      <c r="D630" s="316" t="inlineStr">
        <is>
          <t>5069184_Michaels_FY19_Q1 Addressable - Digital Audience Studio</t>
        </is>
      </c>
      <c r="E630" s="316" t="inlineStr">
        <is>
          <t>NBC Broadcast</t>
        </is>
      </c>
      <c r="F630" s="317" t="n">
        <v>43499</v>
      </c>
      <c r="G630" s="317" t="n">
        <v>43589</v>
      </c>
      <c r="H630" s="316" t="n">
        <v>3203909</v>
      </c>
      <c r="I630" s="316" t="n">
        <v>743341</v>
      </c>
      <c r="J630" s="316" t="n">
        <v>0.71</v>
      </c>
      <c r="K630" s="316">
        <f>ROUND(I630*(J630/1000),2)</f>
        <v/>
      </c>
    </row>
    <row r="631">
      <c r="B631" s="315" t="n">
        <v>604</v>
      </c>
      <c r="C631" s="316" t="n">
        <v>31723098</v>
      </c>
      <c r="D631" s="316" t="inlineStr">
        <is>
          <t>5069184_Michaels_FY19_Q1 Addressable - Digital Audience Studio</t>
        </is>
      </c>
      <c r="E631" s="316" t="inlineStr">
        <is>
          <t>NBC News</t>
        </is>
      </c>
      <c r="F631" s="317" t="n">
        <v>43499</v>
      </c>
      <c r="G631" s="317" t="n">
        <v>43589</v>
      </c>
      <c r="H631" s="316" t="n">
        <v>168383</v>
      </c>
      <c r="I631" s="316" t="n">
        <v>45009</v>
      </c>
      <c r="J631" s="316" t="n">
        <v>0.71</v>
      </c>
      <c r="K631" s="316">
        <f>ROUND(I631*(J631/1000),2)</f>
        <v/>
      </c>
    </row>
    <row r="632">
      <c r="B632" s="315" t="n">
        <v>605</v>
      </c>
      <c r="C632" s="316" t="n">
        <v>31723098</v>
      </c>
      <c r="D632" s="316" t="inlineStr">
        <is>
          <t>5069184_Michaels_FY19_Q1 Addressable - Digital Audience Studio</t>
        </is>
      </c>
      <c r="E632" s="316" t="inlineStr">
        <is>
          <t>NBC Sports</t>
        </is>
      </c>
      <c r="F632" s="317" t="n">
        <v>43499</v>
      </c>
      <c r="G632" s="317" t="n">
        <v>43589</v>
      </c>
      <c r="H632" s="316" t="n">
        <v>20061</v>
      </c>
      <c r="I632" s="316" t="n">
        <v>6218</v>
      </c>
      <c r="J632" s="316" t="n">
        <v>0.71</v>
      </c>
      <c r="K632" s="316">
        <f>ROUND(I632*(J632/1000),2)</f>
        <v/>
      </c>
    </row>
    <row r="633">
      <c r="B633" s="315" t="n">
        <v>606</v>
      </c>
      <c r="C633" s="316" t="n">
        <v>31723098</v>
      </c>
      <c r="D633" s="316" t="inlineStr">
        <is>
          <t>5069184_Michaels_FY19_Q1 Addressable - Digital Audience Studio</t>
        </is>
      </c>
      <c r="E633" s="316" t="inlineStr">
        <is>
          <t>NBC Universo</t>
        </is>
      </c>
      <c r="F633" s="317" t="n">
        <v>43499</v>
      </c>
      <c r="G633" s="317" t="n">
        <v>43589</v>
      </c>
      <c r="H633" s="316" t="n">
        <v>10451</v>
      </c>
      <c r="I633" s="316" t="n">
        <v>1350</v>
      </c>
      <c r="J633" s="316" t="n">
        <v>0.71</v>
      </c>
      <c r="K633" s="316">
        <f>ROUND(I633*(J633/1000),2)</f>
        <v/>
      </c>
    </row>
    <row r="634">
      <c r="B634" s="315" t="n">
        <v>607</v>
      </c>
      <c r="C634" s="316" t="n">
        <v>31723098</v>
      </c>
      <c r="D634" s="316" t="inlineStr">
        <is>
          <t>5069184_Michaels_FY19_Q1 Addressable - Digital Audience Studio</t>
        </is>
      </c>
      <c r="E634" s="316" t="inlineStr">
        <is>
          <t>Oxygen</t>
        </is>
      </c>
      <c r="F634" s="317" t="n">
        <v>43499</v>
      </c>
      <c r="G634" s="317" t="n">
        <v>43589</v>
      </c>
      <c r="H634" s="316" t="n">
        <v>336579</v>
      </c>
      <c r="I634" s="316" t="n">
        <v>72553</v>
      </c>
      <c r="J634" s="316" t="n">
        <v>0.71</v>
      </c>
      <c r="K634" s="316">
        <f>ROUND(I634*(J634/1000),2)</f>
        <v/>
      </c>
    </row>
    <row r="635">
      <c r="B635" s="315" t="n">
        <v>608</v>
      </c>
      <c r="C635" s="316" t="n">
        <v>31723098</v>
      </c>
      <c r="D635" s="316" t="inlineStr">
        <is>
          <t>5069184_Michaels_FY19_Q1 Addressable - Digital Audience Studio</t>
        </is>
      </c>
      <c r="E635" s="316" t="inlineStr">
        <is>
          <t>Syfy</t>
        </is>
      </c>
      <c r="F635" s="317" t="n">
        <v>43499</v>
      </c>
      <c r="G635" s="317" t="n">
        <v>43589</v>
      </c>
      <c r="H635" s="316" t="n">
        <v>1401475</v>
      </c>
      <c r="I635" s="316" t="n">
        <v>458553</v>
      </c>
      <c r="J635" s="316" t="n">
        <v>0.71</v>
      </c>
      <c r="K635" s="316">
        <f>ROUND(I635*(J635/1000),2)</f>
        <v/>
      </c>
    </row>
    <row r="636">
      <c r="B636" s="315" t="n">
        <v>609</v>
      </c>
      <c r="C636" s="316" t="n">
        <v>31723098</v>
      </c>
      <c r="D636" s="316" t="inlineStr">
        <is>
          <t>5069184_Michaels_FY19_Q1 Addressable - Digital Audience Studio</t>
        </is>
      </c>
      <c r="E636" s="316" t="inlineStr">
        <is>
          <t>Telemundo</t>
        </is>
      </c>
      <c r="F636" s="317" t="n">
        <v>43499</v>
      </c>
      <c r="G636" s="317" t="n">
        <v>43589</v>
      </c>
      <c r="H636" s="316" t="n">
        <v>45020</v>
      </c>
      <c r="I636" s="316" t="n">
        <v>13311</v>
      </c>
      <c r="J636" s="316" t="n">
        <v>0.71</v>
      </c>
      <c r="K636" s="316">
        <f>ROUND(I636*(J636/1000),2)</f>
        <v/>
      </c>
    </row>
    <row r="637">
      <c r="B637" s="315" t="n">
        <v>610</v>
      </c>
      <c r="C637" s="316" t="n">
        <v>31723098</v>
      </c>
      <c r="D637" s="316" t="inlineStr">
        <is>
          <t>5069184_Michaels_FY19_Q1 Addressable - Digital Audience Studio</t>
        </is>
      </c>
      <c r="E637" s="316" t="inlineStr">
        <is>
          <t>USA</t>
        </is>
      </c>
      <c r="F637" s="317" t="n">
        <v>43499</v>
      </c>
      <c r="G637" s="317" t="n">
        <v>43589</v>
      </c>
      <c r="H637" s="316" t="n">
        <v>733913</v>
      </c>
      <c r="I637" s="316" t="n">
        <v>163135</v>
      </c>
      <c r="J637" s="316" t="n">
        <v>0.71</v>
      </c>
      <c r="K637" s="316">
        <f>ROUND(I637*(J637/1000),2)</f>
        <v/>
      </c>
    </row>
    <row r="638">
      <c r="B638" s="315" t="n">
        <v>611</v>
      </c>
      <c r="C638" s="316" t="n">
        <v>31727160</v>
      </c>
      <c r="D638" s="316" t="inlineStr">
        <is>
          <t>5068489_Walmart_Q1_NGP_UF_2.4-4.14-.19 - Digital Hispanic</t>
        </is>
      </c>
      <c r="E638" s="316" t="inlineStr">
        <is>
          <t>NBC Universo</t>
        </is>
      </c>
      <c r="F638" s="317" t="n">
        <v>43549</v>
      </c>
      <c r="G638" s="317" t="n">
        <v>43569</v>
      </c>
      <c r="H638" s="316" t="n">
        <v>303180</v>
      </c>
      <c r="I638" s="316" t="n">
        <v>42136</v>
      </c>
      <c r="J638" s="316" t="n">
        <v>0.71</v>
      </c>
      <c r="K638" s="316">
        <f>ROUND(I638*(J638/1000),2)</f>
        <v/>
      </c>
    </row>
    <row r="639">
      <c r="B639" s="315" t="n">
        <v>612</v>
      </c>
      <c r="C639" s="316" t="n">
        <v>31727160</v>
      </c>
      <c r="D639" s="316" t="inlineStr">
        <is>
          <t>5068489_Walmart_Q1_NGP_UF_2.4-4.14-.19 - Digital Hispanic</t>
        </is>
      </c>
      <c r="E639" s="316" t="inlineStr">
        <is>
          <t>Telemundo</t>
        </is>
      </c>
      <c r="F639" s="317" t="n">
        <v>43549</v>
      </c>
      <c r="G639" s="317" t="n">
        <v>43569</v>
      </c>
      <c r="H639" s="316" t="n">
        <v>1304612</v>
      </c>
      <c r="I639" s="316" t="n">
        <v>247132</v>
      </c>
      <c r="J639" s="316" t="n">
        <v>0.71</v>
      </c>
      <c r="K639" s="316">
        <f>ROUND(I639*(J639/1000),2)</f>
        <v/>
      </c>
    </row>
    <row r="640">
      <c r="B640" s="315" t="n">
        <v>613</v>
      </c>
      <c r="C640" s="316" t="n">
        <v>31763233</v>
      </c>
      <c r="D640" s="316" t="inlineStr">
        <is>
          <t>5069465_LVMH Joy 1Q19 NAV Scatter - Digital Entertainment</t>
        </is>
      </c>
      <c r="E640" s="316" t="inlineStr">
        <is>
          <t>Bravo</t>
        </is>
      </c>
      <c r="F640" s="317" t="n">
        <v>43580</v>
      </c>
      <c r="G640" s="317" t="n">
        <v>43590</v>
      </c>
      <c r="H640" s="316" t="n">
        <v>106353</v>
      </c>
      <c r="I640" s="316" t="n">
        <v>88116</v>
      </c>
      <c r="J640" s="316" t="n">
        <v>0.71</v>
      </c>
      <c r="K640" s="316">
        <f>ROUND(I640*(J640/1000),2)</f>
        <v/>
      </c>
    </row>
    <row r="641">
      <c r="B641" s="315" t="n">
        <v>614</v>
      </c>
      <c r="C641" s="316" t="n">
        <v>31763233</v>
      </c>
      <c r="D641" s="316" t="inlineStr">
        <is>
          <t>5069465_LVMH Joy 1Q19 NAV Scatter - Digital Entertainment</t>
        </is>
      </c>
      <c r="E641" s="316" t="inlineStr">
        <is>
          <t>CNBC</t>
        </is>
      </c>
      <c r="F641" s="317" t="n">
        <v>43580</v>
      </c>
      <c r="G641" s="317" t="n">
        <v>43590</v>
      </c>
      <c r="H641" s="316" t="n">
        <v>6726</v>
      </c>
      <c r="I641" s="316" t="n">
        <v>6551</v>
      </c>
      <c r="J641" s="316" t="n">
        <v>0.71</v>
      </c>
      <c r="K641" s="316">
        <f>ROUND(I641*(J641/1000),2)</f>
        <v/>
      </c>
    </row>
    <row r="642">
      <c r="B642" s="315" t="n">
        <v>615</v>
      </c>
      <c r="C642" s="316" t="n">
        <v>31763233</v>
      </c>
      <c r="D642" s="316" t="inlineStr">
        <is>
          <t>5069465_LVMH Joy 1Q19 NAV Scatter - Digital Entertainment</t>
        </is>
      </c>
      <c r="E642" s="316" t="inlineStr">
        <is>
          <t>E!</t>
        </is>
      </c>
      <c r="F642" s="317" t="n">
        <v>43580</v>
      </c>
      <c r="G642" s="317" t="n">
        <v>43590</v>
      </c>
      <c r="H642" s="316" t="n">
        <v>20858</v>
      </c>
      <c r="I642" s="316" t="n">
        <v>19422</v>
      </c>
      <c r="J642" s="316" t="n">
        <v>0.71</v>
      </c>
      <c r="K642" s="316">
        <f>ROUND(I642*(J642/1000),2)</f>
        <v/>
      </c>
    </row>
    <row r="643">
      <c r="B643" s="315" t="n">
        <v>616</v>
      </c>
      <c r="C643" s="316" t="n">
        <v>31763233</v>
      </c>
      <c r="D643" s="316" t="inlineStr">
        <is>
          <t>5069465_LVMH Joy 1Q19 NAV Scatter - Digital Entertainment</t>
        </is>
      </c>
      <c r="E643" s="316" t="inlineStr">
        <is>
          <t>NBC Broadcast</t>
        </is>
      </c>
      <c r="F643" s="317" t="n">
        <v>43580</v>
      </c>
      <c r="G643" s="317" t="n">
        <v>43590</v>
      </c>
      <c r="H643" s="316" t="n">
        <v>96223</v>
      </c>
      <c r="I643" s="316" t="n">
        <v>87922</v>
      </c>
      <c r="J643" s="316" t="n">
        <v>0.71</v>
      </c>
      <c r="K643" s="316">
        <f>ROUND(I643*(J643/1000),2)</f>
        <v/>
      </c>
    </row>
    <row r="644">
      <c r="B644" s="315" t="n">
        <v>617</v>
      </c>
      <c r="C644" s="316" t="n">
        <v>31763233</v>
      </c>
      <c r="D644" s="316" t="inlineStr">
        <is>
          <t>5069465_LVMH Joy 1Q19 NAV Scatter - Digital Entertainment</t>
        </is>
      </c>
      <c r="E644" s="316" t="inlineStr">
        <is>
          <t>Syfy</t>
        </is>
      </c>
      <c r="F644" s="317" t="n">
        <v>43580</v>
      </c>
      <c r="G644" s="317" t="n">
        <v>43590</v>
      </c>
      <c r="H644" s="316" t="n">
        <v>264723</v>
      </c>
      <c r="I644" s="316" t="n">
        <v>255439</v>
      </c>
      <c r="J644" s="316" t="n">
        <v>0.71</v>
      </c>
      <c r="K644" s="316">
        <f>ROUND(I644*(J644/1000),2)</f>
        <v/>
      </c>
    </row>
    <row r="645">
      <c r="B645" s="315" t="n">
        <v>618</v>
      </c>
      <c r="C645" s="316" t="n">
        <v>31763233</v>
      </c>
      <c r="D645" s="316" t="inlineStr">
        <is>
          <t>5069465_LVMH Joy 1Q19 NAV Scatter - Digital Entertainment</t>
        </is>
      </c>
      <c r="E645" s="316" t="inlineStr">
        <is>
          <t>USA</t>
        </is>
      </c>
      <c r="F645" s="317" t="n">
        <v>43580</v>
      </c>
      <c r="G645" s="317" t="n">
        <v>43590</v>
      </c>
      <c r="H645" s="316" t="n">
        <v>54408</v>
      </c>
      <c r="I645" s="316" t="n">
        <v>48335</v>
      </c>
      <c r="J645" s="316" t="n">
        <v>0.71</v>
      </c>
      <c r="K645" s="316">
        <f>ROUND(I645*(J645/1000),2)</f>
        <v/>
      </c>
    </row>
    <row r="646">
      <c r="B646" s="315" t="n">
        <v>619</v>
      </c>
      <c r="C646" s="316" t="n">
        <v>31771083</v>
      </c>
      <c r="D646" s="316" t="inlineStr">
        <is>
          <t>5068283_Kohls_18/19 Bravo OLV Upfront_1Q19 - Digital Lifestyle</t>
        </is>
      </c>
      <c r="E646" s="316" t="inlineStr">
        <is>
          <t>Bravo</t>
        </is>
      </c>
      <c r="F646" s="317" t="n">
        <v>43550</v>
      </c>
      <c r="G646" s="317" t="n">
        <v>43555</v>
      </c>
      <c r="H646" s="316" t="n">
        <v>338527</v>
      </c>
      <c r="I646" s="316" t="n">
        <v>7</v>
      </c>
      <c r="J646" s="316" t="n">
        <v>0.71</v>
      </c>
      <c r="K646" s="316">
        <f>ROUND(I646*(J646/1000),2)</f>
        <v/>
      </c>
    </row>
    <row r="647">
      <c r="B647" s="315" t="n">
        <v>620</v>
      </c>
      <c r="C647" s="316" t="n">
        <v>31772554</v>
      </c>
      <c r="D647" s="316" t="inlineStr">
        <is>
          <t>5069515_CY19_NBC Prime 1819 Digital ADU_Liberty Mutual_Q119 - Digital Entertainment</t>
        </is>
      </c>
      <c r="E647" s="316" t="inlineStr">
        <is>
          <t>NBC Broadcast</t>
        </is>
      </c>
      <c r="F647" s="317" t="n">
        <v>43522</v>
      </c>
      <c r="G647" s="317" t="n">
        <v>43555</v>
      </c>
      <c r="H647" s="316" t="n">
        <v>1104484</v>
      </c>
      <c r="I647" s="316" t="n">
        <v>2</v>
      </c>
      <c r="J647" s="316" t="n">
        <v>0.71</v>
      </c>
      <c r="K647" s="316">
        <f>ROUND(I647*(J647/1000),2)</f>
        <v/>
      </c>
    </row>
    <row r="648">
      <c r="B648" s="315" t="n">
        <v>621</v>
      </c>
      <c r="C648" s="316" t="n">
        <v>31772554</v>
      </c>
      <c r="D648" s="316" t="inlineStr">
        <is>
          <t>5069515_CY19_NBC Prime 1819 Digital ADU_Liberty Mutual_Q119 - Digital Entertainment</t>
        </is>
      </c>
      <c r="E648" s="316" t="inlineStr">
        <is>
          <t>NBC News</t>
        </is>
      </c>
      <c r="F648" s="317" t="n">
        <v>43522</v>
      </c>
      <c r="G648" s="317" t="n">
        <v>43555</v>
      </c>
      <c r="H648" s="316" t="n">
        <v>48880</v>
      </c>
      <c r="I648" s="316" t="n">
        <v>1</v>
      </c>
      <c r="J648" s="316" t="n">
        <v>0.71</v>
      </c>
      <c r="K648" s="316">
        <f>ROUND(I648*(J648/1000),2)</f>
        <v/>
      </c>
    </row>
    <row r="649">
      <c r="B649" s="315" t="n">
        <v>622</v>
      </c>
      <c r="C649" s="316" t="n">
        <v>31775563</v>
      </c>
      <c r="D649" s="316" t="inlineStr">
        <is>
          <t>5058688_Priceline_NBCU_FEP_Q119_18/19 Upfront - Digital Entertainment</t>
        </is>
      </c>
      <c r="E649" s="316" t="inlineStr">
        <is>
          <t>Bravo</t>
        </is>
      </c>
      <c r="F649" s="317" t="n">
        <v>43529</v>
      </c>
      <c r="G649" s="317" t="n">
        <v>43555</v>
      </c>
      <c r="H649" s="316" t="n">
        <v>631961</v>
      </c>
      <c r="I649" s="316" t="n">
        <v>1</v>
      </c>
      <c r="J649" s="316" t="n">
        <v>0.71</v>
      </c>
      <c r="K649" s="316">
        <f>ROUND(I649*(J649/1000),2)</f>
        <v/>
      </c>
    </row>
    <row r="650">
      <c r="B650" s="315" t="n">
        <v>623</v>
      </c>
      <c r="C650" s="316" t="n">
        <v>31775563</v>
      </c>
      <c r="D650" s="316" t="inlineStr">
        <is>
          <t>5058688_Priceline_NBCU_FEP_Q119_18/19 Upfront - Digital Entertainment</t>
        </is>
      </c>
      <c r="E650" s="316" t="inlineStr">
        <is>
          <t>NBC Broadcast</t>
        </is>
      </c>
      <c r="F650" s="317" t="n">
        <v>43529</v>
      </c>
      <c r="G650" s="317" t="n">
        <v>43555</v>
      </c>
      <c r="H650" s="316" t="n">
        <v>908787</v>
      </c>
      <c r="I650" s="316" t="n">
        <v>4</v>
      </c>
      <c r="J650" s="316" t="n">
        <v>0.71</v>
      </c>
      <c r="K650" s="316">
        <f>ROUND(I650*(J650/1000),2)</f>
        <v/>
      </c>
    </row>
    <row r="651">
      <c r="B651" s="315" t="n">
        <v>624</v>
      </c>
      <c r="C651" s="316" t="n">
        <v>31775563</v>
      </c>
      <c r="D651" s="316" t="inlineStr">
        <is>
          <t>5058688_Priceline_NBCU_FEP_Q119_18/19 Upfront - Digital Entertainment</t>
        </is>
      </c>
      <c r="E651" s="316" t="inlineStr">
        <is>
          <t>Syfy</t>
        </is>
      </c>
      <c r="F651" s="317" t="n">
        <v>43529</v>
      </c>
      <c r="G651" s="317" t="n">
        <v>43555</v>
      </c>
      <c r="H651" s="316" t="n">
        <v>660378</v>
      </c>
      <c r="I651" s="316" t="n">
        <v>1</v>
      </c>
      <c r="J651" s="316" t="n">
        <v>0.71</v>
      </c>
      <c r="K651" s="316">
        <f>ROUND(I651*(J651/1000),2)</f>
        <v/>
      </c>
    </row>
    <row r="652">
      <c r="B652" s="315" t="n">
        <v>625</v>
      </c>
      <c r="C652" s="316" t="n">
        <v>31775563</v>
      </c>
      <c r="D652" s="316" t="inlineStr">
        <is>
          <t>5058688_Priceline_NBCU_FEP_Q119_18/19 Upfront - Digital Entertainment</t>
        </is>
      </c>
      <c r="E652" s="316" t="inlineStr">
        <is>
          <t>USA</t>
        </is>
      </c>
      <c r="F652" s="317" t="n">
        <v>43529</v>
      </c>
      <c r="G652" s="317" t="n">
        <v>43555</v>
      </c>
      <c r="H652" s="316" t="n">
        <v>407496</v>
      </c>
      <c r="I652" s="316" t="n">
        <v>1</v>
      </c>
      <c r="J652" s="316" t="n">
        <v>0.71</v>
      </c>
      <c r="K652" s="316">
        <f>ROUND(I652*(J652/1000),2)</f>
        <v/>
      </c>
    </row>
    <row r="653">
      <c r="B653" s="315" t="n">
        <v>626</v>
      </c>
      <c r="C653" s="316" t="n">
        <v>31791166</v>
      </c>
      <c r="D653" s="316" t="inlineStr">
        <is>
          <t>5069532_Eli Lilly Galca_1Q 1819 UF_NAV_W2549 - Digital Entertainment</t>
        </is>
      </c>
      <c r="E653" s="316" t="inlineStr">
        <is>
          <t>Bravo</t>
        </is>
      </c>
      <c r="F653" s="317" t="n">
        <v>43501</v>
      </c>
      <c r="G653" s="317" t="n">
        <v>43646</v>
      </c>
      <c r="H653" s="316" t="n">
        <v>565023</v>
      </c>
      <c r="I653" s="316" t="n">
        <v>296066</v>
      </c>
      <c r="J653" s="316" t="n">
        <v>0.71</v>
      </c>
      <c r="K653" s="316">
        <f>ROUND(I653*(J653/1000),2)</f>
        <v/>
      </c>
    </row>
    <row r="654">
      <c r="B654" s="315" t="n">
        <v>627</v>
      </c>
      <c r="C654" s="316" t="n">
        <v>31791166</v>
      </c>
      <c r="D654" s="316" t="inlineStr">
        <is>
          <t>5069532_Eli Lilly Galca_1Q 1819 UF_NAV_W2549 - Digital Entertainment</t>
        </is>
      </c>
      <c r="E654" s="316" t="inlineStr">
        <is>
          <t>CNBC</t>
        </is>
      </c>
      <c r="F654" s="317" t="n">
        <v>43556</v>
      </c>
      <c r="G654" s="317" t="n">
        <v>43646</v>
      </c>
      <c r="H654" s="316" t="n">
        <v>79010</v>
      </c>
      <c r="I654" s="316" t="n">
        <v>46222</v>
      </c>
      <c r="J654" s="316" t="n">
        <v>0.71</v>
      </c>
      <c r="K654" s="316">
        <f>ROUND(I654*(J654/1000),2)</f>
        <v/>
      </c>
    </row>
    <row r="655">
      <c r="B655" s="315" t="n">
        <v>628</v>
      </c>
      <c r="C655" s="316" t="n">
        <v>31791166</v>
      </c>
      <c r="D655" s="316" t="inlineStr">
        <is>
          <t>5069532_Eli Lilly Galca_1Q 1819 UF_NAV_W2549 - Digital Entertainment</t>
        </is>
      </c>
      <c r="E655" s="316" t="inlineStr">
        <is>
          <t>E!</t>
        </is>
      </c>
      <c r="F655" s="317" t="n">
        <v>43501</v>
      </c>
      <c r="G655" s="317" t="n">
        <v>43646</v>
      </c>
      <c r="H655" s="316" t="n">
        <v>168722</v>
      </c>
      <c r="I655" s="316" t="n">
        <v>112569</v>
      </c>
      <c r="J655" s="316" t="n">
        <v>0.71</v>
      </c>
      <c r="K655" s="316">
        <f>ROUND(I655*(J655/1000),2)</f>
        <v/>
      </c>
    </row>
    <row r="656">
      <c r="B656" s="315" t="n">
        <v>629</v>
      </c>
      <c r="C656" s="316" t="n">
        <v>31791166</v>
      </c>
      <c r="D656" s="316" t="inlineStr">
        <is>
          <t>5069532_Eli Lilly Galca_1Q 1819 UF_NAV_W2549 - Digital Entertainment</t>
        </is>
      </c>
      <c r="E656" s="316" t="inlineStr">
        <is>
          <t>MSNBC</t>
        </is>
      </c>
      <c r="F656" s="317" t="n">
        <v>43556</v>
      </c>
      <c r="G656" s="317" t="n">
        <v>43646</v>
      </c>
      <c r="H656" s="316" t="n">
        <v>1909</v>
      </c>
      <c r="I656" s="316" t="n">
        <v>1390</v>
      </c>
      <c r="J656" s="316" t="n">
        <v>0.71</v>
      </c>
      <c r="K656" s="316">
        <f>ROUND(I656*(J656/1000),2)</f>
        <v/>
      </c>
    </row>
    <row r="657">
      <c r="B657" s="315" t="n">
        <v>630</v>
      </c>
      <c r="C657" s="316" t="n">
        <v>31791166</v>
      </c>
      <c r="D657" s="316" t="inlineStr">
        <is>
          <t>5069532_Eli Lilly Galca_1Q 1819 UF_NAV_W2549 - Digital Entertainment</t>
        </is>
      </c>
      <c r="E657" s="316" t="inlineStr">
        <is>
          <t>NBC Broadcast</t>
        </is>
      </c>
      <c r="F657" s="317" t="n">
        <v>43501</v>
      </c>
      <c r="G657" s="317" t="n">
        <v>43646</v>
      </c>
      <c r="H657" s="316" t="n">
        <v>863934</v>
      </c>
      <c r="I657" s="316" t="n">
        <v>407860</v>
      </c>
      <c r="J657" s="316" t="n">
        <v>0.71</v>
      </c>
      <c r="K657" s="316">
        <f>ROUND(I657*(J657/1000),2)</f>
        <v/>
      </c>
    </row>
    <row r="658">
      <c r="B658" s="315" t="n">
        <v>631</v>
      </c>
      <c r="C658" s="316" t="n">
        <v>31791166</v>
      </c>
      <c r="D658" s="316" t="inlineStr">
        <is>
          <t>5069532_Eli Lilly Galca_1Q 1819 UF_NAV_W2549 - Digital Entertainment</t>
        </is>
      </c>
      <c r="E658" s="316" t="inlineStr">
        <is>
          <t>NBC News</t>
        </is>
      </c>
      <c r="F658" s="317" t="n">
        <v>43556</v>
      </c>
      <c r="G658" s="317" t="n">
        <v>43646</v>
      </c>
      <c r="H658" s="316" t="n">
        <v>36152</v>
      </c>
      <c r="I658" s="316" t="n">
        <v>26775</v>
      </c>
      <c r="J658" s="316" t="n">
        <v>0.71</v>
      </c>
      <c r="K658" s="316">
        <f>ROUND(I658*(J658/1000),2)</f>
        <v/>
      </c>
    </row>
    <row r="659">
      <c r="B659" s="315" t="n">
        <v>632</v>
      </c>
      <c r="C659" s="316" t="n">
        <v>31791166</v>
      </c>
      <c r="D659" s="316" t="inlineStr">
        <is>
          <t>5069532_Eli Lilly Galca_1Q 1819 UF_NAV_W2549 - Digital Entertainment</t>
        </is>
      </c>
      <c r="E659" s="316" t="inlineStr">
        <is>
          <t>Oxygen</t>
        </is>
      </c>
      <c r="F659" s="317" t="n">
        <v>43501</v>
      </c>
      <c r="G659" s="317" t="n">
        <v>43646</v>
      </c>
      <c r="H659" s="316" t="n">
        <v>224412</v>
      </c>
      <c r="I659" s="316" t="n">
        <v>114325</v>
      </c>
      <c r="J659" s="316" t="n">
        <v>0.71</v>
      </c>
      <c r="K659" s="316">
        <f>ROUND(I659*(J659/1000),2)</f>
        <v/>
      </c>
    </row>
    <row r="660">
      <c r="B660" s="315" t="n">
        <v>633</v>
      </c>
      <c r="C660" s="316" t="n">
        <v>31791166</v>
      </c>
      <c r="D660" s="316" t="inlineStr">
        <is>
          <t>5069532_Eli Lilly Galca_1Q 1819 UF_NAV_W2549 - Digital Entertainment</t>
        </is>
      </c>
      <c r="E660" s="316" t="inlineStr">
        <is>
          <t>Syfy</t>
        </is>
      </c>
      <c r="F660" s="317" t="n">
        <v>43501</v>
      </c>
      <c r="G660" s="317" t="n">
        <v>43646</v>
      </c>
      <c r="H660" s="316" t="n">
        <v>1239178</v>
      </c>
      <c r="I660" s="316" t="n">
        <v>895947</v>
      </c>
      <c r="J660" s="316" t="n">
        <v>0.71</v>
      </c>
      <c r="K660" s="316">
        <f>ROUND(I660*(J660/1000),2)</f>
        <v/>
      </c>
    </row>
    <row r="661">
      <c r="B661" s="315" t="n">
        <v>634</v>
      </c>
      <c r="C661" s="316" t="n">
        <v>31791166</v>
      </c>
      <c r="D661" s="316" t="inlineStr">
        <is>
          <t>5069532_Eli Lilly Galca_1Q 1819 UF_NAV_W2549 - Digital Entertainment</t>
        </is>
      </c>
      <c r="E661" s="316" t="inlineStr">
        <is>
          <t>Telemundo</t>
        </is>
      </c>
      <c r="F661" s="317" t="n">
        <v>43556</v>
      </c>
      <c r="G661" s="317" t="n">
        <v>43646</v>
      </c>
      <c r="H661" s="316" t="n">
        <v>1713</v>
      </c>
      <c r="I661" s="316" t="n">
        <v>1713</v>
      </c>
      <c r="J661" s="316" t="n">
        <v>0.71</v>
      </c>
      <c r="K661" s="316">
        <f>ROUND(I661*(J661/1000),2)</f>
        <v/>
      </c>
    </row>
    <row r="662">
      <c r="B662" s="315" t="n">
        <v>635</v>
      </c>
      <c r="C662" s="316" t="n">
        <v>31791166</v>
      </c>
      <c r="D662" s="316" t="inlineStr">
        <is>
          <t>5069532_Eli Lilly Galca_1Q 1819 UF_NAV_W2549 - Digital Entertainment</t>
        </is>
      </c>
      <c r="E662" s="316" t="inlineStr">
        <is>
          <t>USA</t>
        </is>
      </c>
      <c r="F662" s="317" t="n">
        <v>43501</v>
      </c>
      <c r="G662" s="317" t="n">
        <v>43646</v>
      </c>
      <c r="H662" s="316" t="n">
        <v>466037</v>
      </c>
      <c r="I662" s="316" t="n">
        <v>224375</v>
      </c>
      <c r="J662" s="316" t="n">
        <v>0.71</v>
      </c>
      <c r="K662" s="316">
        <f>ROUND(I662*(J662/1000),2)</f>
        <v/>
      </c>
    </row>
    <row r="663">
      <c r="B663" s="315" t="n">
        <v>636</v>
      </c>
      <c r="C663" s="316" t="n">
        <v>31804919</v>
      </c>
      <c r="D663" s="316" t="inlineStr">
        <is>
          <t>5063130_AARP CFlight Prime/Digital 18/19 Plan - Digital Entertainment</t>
        </is>
      </c>
      <c r="E663" s="316" t="inlineStr">
        <is>
          <t>NBC Broadcast</t>
        </is>
      </c>
      <c r="F663" s="317" t="n">
        <v>43509</v>
      </c>
      <c r="G663" s="317" t="n">
        <v>43646</v>
      </c>
      <c r="H663" s="316" t="n">
        <v>4120451</v>
      </c>
      <c r="I663" s="316" t="n">
        <v>816324</v>
      </c>
      <c r="J663" s="316" t="n">
        <v>0.71</v>
      </c>
      <c r="K663" s="316">
        <f>ROUND(I663*(J663/1000),2)</f>
        <v/>
      </c>
    </row>
    <row r="664">
      <c r="B664" s="315" t="n">
        <v>637</v>
      </c>
      <c r="C664" s="316" t="n">
        <v>31804919</v>
      </c>
      <c r="D664" s="316" t="inlineStr">
        <is>
          <t>5063130_AARP CFlight Prime/Digital 18/19 Plan - Digital Entertainment</t>
        </is>
      </c>
      <c r="E664" s="316" t="inlineStr">
        <is>
          <t>NBC News</t>
        </is>
      </c>
      <c r="F664" s="317" t="n">
        <v>43509</v>
      </c>
      <c r="G664" s="317" t="n">
        <v>43646</v>
      </c>
      <c r="H664" s="316" t="n">
        <v>202857</v>
      </c>
      <c r="I664" s="316" t="n">
        <v>52690</v>
      </c>
      <c r="J664" s="316" t="n">
        <v>0.71</v>
      </c>
      <c r="K664" s="316">
        <f>ROUND(I664*(J664/1000),2)</f>
        <v/>
      </c>
    </row>
    <row r="665">
      <c r="B665" s="315" t="n">
        <v>638</v>
      </c>
      <c r="C665" s="316" t="n">
        <v>31805637</v>
      </c>
      <c r="D665" s="316" t="inlineStr">
        <is>
          <t>5054634_California Tourism_NBC Prime VOD_Q119-Q219_UF - Digital Entertainment</t>
        </is>
      </c>
      <c r="E665" s="316" t="inlineStr">
        <is>
          <t>NBC Broadcast</t>
        </is>
      </c>
      <c r="F665" s="317" t="n">
        <v>43542</v>
      </c>
      <c r="G665" s="317" t="n">
        <v>43576</v>
      </c>
      <c r="H665" s="316" t="n">
        <v>13916876</v>
      </c>
      <c r="I665" s="316" t="n">
        <v>6985293</v>
      </c>
      <c r="J665" s="316" t="n">
        <v>0.71</v>
      </c>
      <c r="K665" s="316">
        <f>ROUND(I665*(J665/1000),2)</f>
        <v/>
      </c>
    </row>
    <row r="666">
      <c r="B666" s="315" t="n">
        <v>639</v>
      </c>
      <c r="C666" s="316" t="n">
        <v>31805637</v>
      </c>
      <c r="D666" s="316" t="inlineStr">
        <is>
          <t>5054634_California Tourism_NBC Prime VOD_Q119-Q219_UF - Digital Entertainment</t>
        </is>
      </c>
      <c r="E666" s="316" t="inlineStr">
        <is>
          <t>NBC News</t>
        </is>
      </c>
      <c r="F666" s="317" t="n">
        <v>43556</v>
      </c>
      <c r="G666" s="317" t="n">
        <v>43576</v>
      </c>
      <c r="H666" s="316" t="n">
        <v>129039</v>
      </c>
      <c r="I666" s="316" t="n">
        <v>69020</v>
      </c>
      <c r="J666" s="316" t="n">
        <v>0.71</v>
      </c>
      <c r="K666" s="316">
        <f>ROUND(I666*(J666/1000),2)</f>
        <v/>
      </c>
    </row>
    <row r="667">
      <c r="B667" s="315" t="n">
        <v>640</v>
      </c>
      <c r="C667" s="316" t="n">
        <v>31806054</v>
      </c>
      <c r="D667" s="316" t="inlineStr">
        <is>
          <t>5067354_CY19_Scotts_Q1-Q219_Roundup Base_NAV - Digital Entertainment</t>
        </is>
      </c>
      <c r="E667" s="316" t="inlineStr">
        <is>
          <t>Bravo</t>
        </is>
      </c>
      <c r="F667" s="317" t="n">
        <v>43528</v>
      </c>
      <c r="G667" s="317" t="n">
        <v>43646</v>
      </c>
      <c r="H667" s="316" t="n">
        <v>159411</v>
      </c>
      <c r="I667" s="316" t="n">
        <v>94403</v>
      </c>
      <c r="J667" s="316" t="n">
        <v>0.71</v>
      </c>
      <c r="K667" s="316">
        <f>ROUND(I667*(J667/1000),2)</f>
        <v/>
      </c>
    </row>
    <row r="668">
      <c r="B668" s="315" t="n">
        <v>641</v>
      </c>
      <c r="C668" s="316" t="n">
        <v>31806054</v>
      </c>
      <c r="D668" s="316" t="inlineStr">
        <is>
          <t>5067354_CY19_Scotts_Q1-Q219_Roundup Base_NAV - Digital Entertainment</t>
        </is>
      </c>
      <c r="E668" s="316" t="inlineStr">
        <is>
          <t>E!</t>
        </is>
      </c>
      <c r="F668" s="317" t="n">
        <v>43528</v>
      </c>
      <c r="G668" s="317" t="n">
        <v>43646</v>
      </c>
      <c r="H668" s="316" t="n">
        <v>49908</v>
      </c>
      <c r="I668" s="316" t="n">
        <v>27403</v>
      </c>
      <c r="J668" s="316" t="n">
        <v>0.71</v>
      </c>
      <c r="K668" s="316">
        <f>ROUND(I668*(J668/1000),2)</f>
        <v/>
      </c>
    </row>
    <row r="669">
      <c r="B669" s="315" t="n">
        <v>642</v>
      </c>
      <c r="C669" s="316" t="n">
        <v>31806054</v>
      </c>
      <c r="D669" s="316" t="inlineStr">
        <is>
          <t>5067354_CY19_Scotts_Q1-Q219_Roundup Base_NAV - Digital Entertainment</t>
        </is>
      </c>
      <c r="E669" s="316" t="inlineStr">
        <is>
          <t>NBC Broadcast</t>
        </is>
      </c>
      <c r="F669" s="317" t="n">
        <v>43528</v>
      </c>
      <c r="G669" s="317" t="n">
        <v>43646</v>
      </c>
      <c r="H669" s="316" t="n">
        <v>260653</v>
      </c>
      <c r="I669" s="316" t="n">
        <v>125923</v>
      </c>
      <c r="J669" s="316" t="n">
        <v>0.71</v>
      </c>
      <c r="K669" s="316">
        <f>ROUND(I669*(J669/1000),2)</f>
        <v/>
      </c>
    </row>
    <row r="670">
      <c r="B670" s="315" t="n">
        <v>643</v>
      </c>
      <c r="C670" s="316" t="n">
        <v>31806054</v>
      </c>
      <c r="D670" s="316" t="inlineStr">
        <is>
          <t>5067354_CY19_Scotts_Q1-Q219_Roundup Base_NAV - Digital Entertainment</t>
        </is>
      </c>
      <c r="E670" s="316" t="inlineStr">
        <is>
          <t>Oxygen</t>
        </is>
      </c>
      <c r="F670" s="317" t="n">
        <v>43528</v>
      </c>
      <c r="G670" s="317" t="n">
        <v>43646</v>
      </c>
      <c r="H670" s="316" t="n">
        <v>38600</v>
      </c>
      <c r="I670" s="316" t="n">
        <v>24343</v>
      </c>
      <c r="J670" s="316" t="n">
        <v>0.71</v>
      </c>
      <c r="K670" s="316">
        <f>ROUND(I670*(J670/1000),2)</f>
        <v/>
      </c>
    </row>
    <row r="671">
      <c r="B671" s="315" t="n">
        <v>644</v>
      </c>
      <c r="C671" s="316" t="n">
        <v>31806054</v>
      </c>
      <c r="D671" s="316" t="inlineStr">
        <is>
          <t>5067354_CY19_Scotts_Q1-Q219_Roundup Base_NAV - Digital Entertainment</t>
        </is>
      </c>
      <c r="E671" s="316" t="inlineStr">
        <is>
          <t>Syfy</t>
        </is>
      </c>
      <c r="F671" s="317" t="n">
        <v>43528</v>
      </c>
      <c r="G671" s="317" t="n">
        <v>43646</v>
      </c>
      <c r="H671" s="316" t="n">
        <v>164028</v>
      </c>
      <c r="I671" s="316" t="n">
        <v>114456</v>
      </c>
      <c r="J671" s="316" t="n">
        <v>0.71</v>
      </c>
      <c r="K671" s="316">
        <f>ROUND(I671*(J671/1000),2)</f>
        <v/>
      </c>
    </row>
    <row r="672">
      <c r="B672" s="315" t="n">
        <v>645</v>
      </c>
      <c r="C672" s="316" t="n">
        <v>31806054</v>
      </c>
      <c r="D672" s="316" t="inlineStr">
        <is>
          <t>5067354_CY19_Scotts_Q1-Q219_Roundup Base_NAV - Digital Entertainment</t>
        </is>
      </c>
      <c r="E672" s="316" t="inlineStr">
        <is>
          <t>Telemundo</t>
        </is>
      </c>
      <c r="F672" s="317" t="n">
        <v>43528</v>
      </c>
      <c r="G672" s="317" t="n">
        <v>43646</v>
      </c>
      <c r="H672" s="316" t="n">
        <v>5999</v>
      </c>
      <c r="I672" s="316" t="n">
        <v>3424</v>
      </c>
      <c r="J672" s="316" t="n">
        <v>0.71</v>
      </c>
      <c r="K672" s="316">
        <f>ROUND(I672*(J672/1000),2)</f>
        <v/>
      </c>
    </row>
    <row r="673">
      <c r="B673" s="315" t="n">
        <v>646</v>
      </c>
      <c r="C673" s="316" t="n">
        <v>31806054</v>
      </c>
      <c r="D673" s="316" t="inlineStr">
        <is>
          <t>5067354_CY19_Scotts_Q1-Q219_Roundup Base_NAV - Digital Entertainment</t>
        </is>
      </c>
      <c r="E673" s="316" t="inlineStr">
        <is>
          <t>USA</t>
        </is>
      </c>
      <c r="F673" s="317" t="n">
        <v>43528</v>
      </c>
      <c r="G673" s="317" t="n">
        <v>43646</v>
      </c>
      <c r="H673" s="316" t="n">
        <v>74630</v>
      </c>
      <c r="I673" s="316" t="n">
        <v>44977</v>
      </c>
      <c r="J673" s="316" t="n">
        <v>0.71</v>
      </c>
      <c r="K673" s="316">
        <f>ROUND(I673*(J673/1000),2)</f>
        <v/>
      </c>
    </row>
    <row r="674">
      <c r="B674" s="315" t="n">
        <v>647</v>
      </c>
      <c r="C674" s="316" t="n">
        <v>31808723</v>
      </c>
      <c r="D674" s="316" t="inlineStr">
        <is>
          <t>5057376_CY19_Scotts NBC Prime C-FLIGHT FAD_CNVG A2554 - Digital Entertainment</t>
        </is>
      </c>
      <c r="E674" s="316" t="inlineStr">
        <is>
          <t>NBC Broadcast</t>
        </is>
      </c>
      <c r="F674" s="317" t="n">
        <v>43528</v>
      </c>
      <c r="G674" s="317" t="n">
        <v>43618</v>
      </c>
      <c r="H674" s="316" t="n">
        <v>768536</v>
      </c>
      <c r="I674" s="316" t="n">
        <v>247155</v>
      </c>
      <c r="J674" s="316" t="n">
        <v>0.71</v>
      </c>
      <c r="K674" s="316">
        <f>ROUND(I674*(J674/1000),2)</f>
        <v/>
      </c>
    </row>
    <row r="675">
      <c r="B675" s="315" t="n">
        <v>648</v>
      </c>
      <c r="C675" s="316" t="n">
        <v>31808723</v>
      </c>
      <c r="D675" s="316" t="inlineStr">
        <is>
          <t>5057376_CY19_Scotts NBC Prime C-FLIGHT FAD_CNVG A2554 - Digital Entertainment</t>
        </is>
      </c>
      <c r="E675" s="316" t="inlineStr">
        <is>
          <t>NBC News</t>
        </is>
      </c>
      <c r="F675" s="317" t="n">
        <v>43558</v>
      </c>
      <c r="G675" s="317" t="n">
        <v>43618</v>
      </c>
      <c r="H675" s="316" t="n">
        <v>38482</v>
      </c>
      <c r="I675" s="316" t="n">
        <v>13780</v>
      </c>
      <c r="J675" s="316" t="n">
        <v>0.71</v>
      </c>
      <c r="K675" s="316">
        <f>ROUND(I675*(J675/1000),2)</f>
        <v/>
      </c>
    </row>
    <row r="676">
      <c r="B676" s="315" t="n">
        <v>649</v>
      </c>
      <c r="C676" s="316" t="n">
        <v>31825224</v>
      </c>
      <c r="D676" s="316" t="inlineStr">
        <is>
          <t>5069709_CY19_Hershey_Q119_Almond Joy_NAV P2+ - Digital Entertainment</t>
        </is>
      </c>
      <c r="E676" s="316" t="inlineStr">
        <is>
          <t>Bravo</t>
        </is>
      </c>
      <c r="F676" s="317" t="n">
        <v>43525</v>
      </c>
      <c r="G676" s="317" t="n">
        <v>43576</v>
      </c>
      <c r="H676" s="316" t="n">
        <v>339994</v>
      </c>
      <c r="I676" s="316" t="n">
        <v>128171</v>
      </c>
      <c r="J676" s="316" t="n">
        <v>0.71</v>
      </c>
      <c r="K676" s="316">
        <f>ROUND(I676*(J676/1000),2)</f>
        <v/>
      </c>
    </row>
    <row r="677">
      <c r="B677" s="315" t="n">
        <v>650</v>
      </c>
      <c r="C677" s="316" t="n">
        <v>31825224</v>
      </c>
      <c r="D677" s="316" t="inlineStr">
        <is>
          <t>5069709_CY19_Hershey_Q119_Almond Joy_NAV P2+ - Digital Entertainment</t>
        </is>
      </c>
      <c r="E677" s="316" t="inlineStr">
        <is>
          <t>CNBC</t>
        </is>
      </c>
      <c r="F677" s="317" t="n">
        <v>43556</v>
      </c>
      <c r="G677" s="317" t="n">
        <v>43576</v>
      </c>
      <c r="H677" s="316" t="n">
        <v>22022</v>
      </c>
      <c r="I677" s="316" t="n">
        <v>7569</v>
      </c>
      <c r="J677" s="316" t="n">
        <v>0.71</v>
      </c>
      <c r="K677" s="316">
        <f>ROUND(I677*(J677/1000),2)</f>
        <v/>
      </c>
    </row>
    <row r="678">
      <c r="B678" s="315" t="n">
        <v>651</v>
      </c>
      <c r="C678" s="316" t="n">
        <v>31825224</v>
      </c>
      <c r="D678" s="316" t="inlineStr">
        <is>
          <t>5069709_CY19_Hershey_Q119_Almond Joy_NAV P2+ - Digital Entertainment</t>
        </is>
      </c>
      <c r="E678" s="316" t="inlineStr">
        <is>
          <t>E!</t>
        </is>
      </c>
      <c r="F678" s="317" t="n">
        <v>43556</v>
      </c>
      <c r="G678" s="317" t="n">
        <v>43576</v>
      </c>
      <c r="H678" s="316" t="n">
        <v>107197</v>
      </c>
      <c r="I678" s="316" t="n">
        <v>42878</v>
      </c>
      <c r="J678" s="316" t="n">
        <v>0.71</v>
      </c>
      <c r="K678" s="316">
        <f>ROUND(I678*(J678/1000),2)</f>
        <v/>
      </c>
    </row>
    <row r="679">
      <c r="B679" s="315" t="n">
        <v>652</v>
      </c>
      <c r="C679" s="316" t="n">
        <v>31825224</v>
      </c>
      <c r="D679" s="316" t="inlineStr">
        <is>
          <t>5069709_CY19_Hershey_Q119_Almond Joy_NAV P2+ - Digital Entertainment</t>
        </is>
      </c>
      <c r="E679" s="316" t="inlineStr">
        <is>
          <t>NBC Broadcast</t>
        </is>
      </c>
      <c r="F679" s="317" t="n">
        <v>43525</v>
      </c>
      <c r="G679" s="317" t="n">
        <v>43576</v>
      </c>
      <c r="H679" s="316" t="n">
        <v>585773</v>
      </c>
      <c r="I679" s="316" t="n">
        <v>207726</v>
      </c>
      <c r="J679" s="316" t="n">
        <v>0.71</v>
      </c>
      <c r="K679" s="316">
        <f>ROUND(I679*(J679/1000),2)</f>
        <v/>
      </c>
    </row>
    <row r="680">
      <c r="B680" s="315" t="n">
        <v>653</v>
      </c>
      <c r="C680" s="316" t="n">
        <v>31825224</v>
      </c>
      <c r="D680" s="316" t="inlineStr">
        <is>
          <t>5069709_CY19_Hershey_Q119_Almond Joy_NAV P2+ - Digital Entertainment</t>
        </is>
      </c>
      <c r="E680" s="316" t="inlineStr">
        <is>
          <t>NBC News</t>
        </is>
      </c>
      <c r="F680" s="317" t="n">
        <v>43556</v>
      </c>
      <c r="G680" s="317" t="n">
        <v>43576</v>
      </c>
      <c r="H680" s="316" t="n">
        <v>3718</v>
      </c>
      <c r="I680" s="316" t="n">
        <v>1052</v>
      </c>
      <c r="J680" s="316" t="n">
        <v>0.71</v>
      </c>
      <c r="K680" s="316">
        <f>ROUND(I680*(J680/1000),2)</f>
        <v/>
      </c>
    </row>
    <row r="681">
      <c r="B681" s="315" t="n">
        <v>654</v>
      </c>
      <c r="C681" s="316" t="n">
        <v>31825224</v>
      </c>
      <c r="D681" s="316" t="inlineStr">
        <is>
          <t>5069709_CY19_Hershey_Q119_Almond Joy_NAV P2+ - Digital Entertainment</t>
        </is>
      </c>
      <c r="E681" s="316" t="inlineStr">
        <is>
          <t>Oxygen</t>
        </is>
      </c>
      <c r="F681" s="317" t="n">
        <v>43556</v>
      </c>
      <c r="G681" s="317" t="n">
        <v>43576</v>
      </c>
      <c r="H681" s="316" t="n">
        <v>75180</v>
      </c>
      <c r="I681" s="316" t="n">
        <v>22448</v>
      </c>
      <c r="J681" s="316" t="n">
        <v>0.71</v>
      </c>
      <c r="K681" s="316">
        <f>ROUND(I681*(J681/1000),2)</f>
        <v/>
      </c>
    </row>
    <row r="682">
      <c r="B682" s="315" t="n">
        <v>655</v>
      </c>
      <c r="C682" s="316" t="n">
        <v>31825224</v>
      </c>
      <c r="D682" s="316" t="inlineStr">
        <is>
          <t>5069709_CY19_Hershey_Q119_Almond Joy_NAV P2+ - Digital Entertainment</t>
        </is>
      </c>
      <c r="E682" s="316" t="inlineStr">
        <is>
          <t>Syfy</t>
        </is>
      </c>
      <c r="F682" s="317" t="n">
        <v>43556</v>
      </c>
      <c r="G682" s="317" t="n">
        <v>43576</v>
      </c>
      <c r="H682" s="316" t="n">
        <v>255505</v>
      </c>
      <c r="I682" s="316" t="n">
        <v>73603</v>
      </c>
      <c r="J682" s="316" t="n">
        <v>0.71</v>
      </c>
      <c r="K682" s="316">
        <f>ROUND(I682*(J682/1000),2)</f>
        <v/>
      </c>
    </row>
    <row r="683">
      <c r="B683" s="315" t="n">
        <v>656</v>
      </c>
      <c r="C683" s="316" t="n">
        <v>31825224</v>
      </c>
      <c r="D683" s="316" t="inlineStr">
        <is>
          <t>5069709_CY19_Hershey_Q119_Almond Joy_NAV P2+ - Digital Entertainment</t>
        </is>
      </c>
      <c r="E683" s="316" t="inlineStr">
        <is>
          <t>USA</t>
        </is>
      </c>
      <c r="F683" s="317" t="n">
        <v>43556</v>
      </c>
      <c r="G683" s="317" t="n">
        <v>43576</v>
      </c>
      <c r="H683" s="316" t="n">
        <v>180365</v>
      </c>
      <c r="I683" s="316" t="n">
        <v>47992</v>
      </c>
      <c r="J683" s="316" t="n">
        <v>0.71</v>
      </c>
      <c r="K683" s="316">
        <f>ROUND(I683*(J683/1000),2)</f>
        <v/>
      </c>
    </row>
    <row r="684">
      <c r="B684" s="315" t="n">
        <v>657</v>
      </c>
      <c r="C684" s="316" t="n">
        <v>31847170</v>
      </c>
      <c r="D684" s="316" t="inlineStr">
        <is>
          <t>5068636_Novartis SEG Q1 2019 AA OLV - Digital Lifestyle</t>
        </is>
      </c>
      <c r="E684" s="316" t="inlineStr">
        <is>
          <t>Bravo</t>
        </is>
      </c>
      <c r="F684" s="317" t="n">
        <v>43558</v>
      </c>
      <c r="G684" s="317" t="n">
        <v>43585</v>
      </c>
      <c r="H684" s="316" t="n">
        <v>592533</v>
      </c>
      <c r="I684" s="316" t="n">
        <v>120260</v>
      </c>
      <c r="J684" s="316" t="n">
        <v>0.71</v>
      </c>
      <c r="K684" s="316">
        <f>ROUND(I684*(J684/1000),2)</f>
        <v/>
      </c>
    </row>
    <row r="685">
      <c r="B685" s="315" t="n">
        <v>658</v>
      </c>
      <c r="C685" s="316" t="n">
        <v>31847170</v>
      </c>
      <c r="D685" s="316" t="inlineStr">
        <is>
          <t>5068636_Novartis SEG Q1 2019 AA OLV - Digital Lifestyle</t>
        </is>
      </c>
      <c r="E685" s="316" t="inlineStr">
        <is>
          <t>E!</t>
        </is>
      </c>
      <c r="F685" s="317" t="n">
        <v>43558</v>
      </c>
      <c r="G685" s="317" t="n">
        <v>43585</v>
      </c>
      <c r="H685" s="316" t="n">
        <v>56788</v>
      </c>
      <c r="I685" s="316" t="n">
        <v>47963</v>
      </c>
      <c r="J685" s="316" t="n">
        <v>0.71</v>
      </c>
      <c r="K685" s="316">
        <f>ROUND(I685*(J685/1000),2)</f>
        <v/>
      </c>
    </row>
    <row r="686">
      <c r="B686" s="315" t="n">
        <v>659</v>
      </c>
      <c r="C686" s="316" t="n">
        <v>31847170</v>
      </c>
      <c r="D686" s="316" t="inlineStr">
        <is>
          <t>5068636_Novartis SEG Q1 2019 AA OLV - Digital Lifestyle</t>
        </is>
      </c>
      <c r="E686" s="316" t="inlineStr">
        <is>
          <t>Oxygen</t>
        </is>
      </c>
      <c r="F686" s="317" t="n">
        <v>43558</v>
      </c>
      <c r="G686" s="317" t="n">
        <v>43585</v>
      </c>
      <c r="H686" s="316" t="n">
        <v>49923</v>
      </c>
      <c r="I686" s="316" t="n">
        <v>49923</v>
      </c>
      <c r="J686" s="316" t="n">
        <v>0.71</v>
      </c>
      <c r="K686" s="316">
        <f>ROUND(I686*(J686/1000),2)</f>
        <v/>
      </c>
    </row>
    <row r="687">
      <c r="B687" s="315" t="n">
        <v>660</v>
      </c>
      <c r="C687" s="316" t="n">
        <v>31862975</v>
      </c>
      <c r="D687" s="316" t="inlineStr">
        <is>
          <t>5069768_LOreal CeraVe Q119 NAV - Digital Entertainment</t>
        </is>
      </c>
      <c r="E687" s="316" t="inlineStr">
        <is>
          <t>Bravo</t>
        </is>
      </c>
      <c r="F687" s="317" t="n">
        <v>43503</v>
      </c>
      <c r="G687" s="317" t="n">
        <v>43555</v>
      </c>
      <c r="H687" s="316" t="n">
        <v>424807</v>
      </c>
      <c r="I687" s="316" t="n">
        <v>3</v>
      </c>
      <c r="J687" s="316" t="n">
        <v>0.71</v>
      </c>
      <c r="K687" s="316">
        <f>ROUND(I687*(J687/1000),2)</f>
        <v/>
      </c>
    </row>
    <row r="688">
      <c r="B688" s="315" t="n">
        <v>661</v>
      </c>
      <c r="C688" s="316" t="n">
        <v>31862975</v>
      </c>
      <c r="D688" s="316" t="inlineStr">
        <is>
          <t>5069768_LOreal CeraVe Q119 NAV - Digital Entertainment</t>
        </is>
      </c>
      <c r="E688" s="316" t="inlineStr">
        <is>
          <t>E!</t>
        </is>
      </c>
      <c r="F688" s="317" t="n">
        <v>43503</v>
      </c>
      <c r="G688" s="317" t="n">
        <v>43555</v>
      </c>
      <c r="H688" s="316" t="n">
        <v>119697</v>
      </c>
      <c r="I688" s="316" t="n">
        <v>2</v>
      </c>
      <c r="J688" s="316" t="n">
        <v>0.71</v>
      </c>
      <c r="K688" s="316">
        <f>ROUND(I688*(J688/1000),2)</f>
        <v/>
      </c>
    </row>
    <row r="689">
      <c r="B689" s="315" t="n">
        <v>662</v>
      </c>
      <c r="C689" s="316" t="n">
        <v>31862975</v>
      </c>
      <c r="D689" s="316" t="inlineStr">
        <is>
          <t>5069768_LOreal CeraVe Q119 NAV - Digital Entertainment</t>
        </is>
      </c>
      <c r="E689" s="316" t="inlineStr">
        <is>
          <t>NBC Broadcast</t>
        </is>
      </c>
      <c r="F689" s="317" t="n">
        <v>43503</v>
      </c>
      <c r="G689" s="317" t="n">
        <v>43555</v>
      </c>
      <c r="H689" s="316" t="n">
        <v>117160</v>
      </c>
      <c r="I689" s="316" t="n">
        <v>2</v>
      </c>
      <c r="J689" s="316" t="n">
        <v>0.71</v>
      </c>
      <c r="K689" s="316">
        <f>ROUND(I689*(J689/1000),2)</f>
        <v/>
      </c>
    </row>
    <row r="690">
      <c r="B690" s="315" t="n">
        <v>663</v>
      </c>
      <c r="C690" s="316" t="n">
        <v>31862975</v>
      </c>
      <c r="D690" s="316" t="inlineStr">
        <is>
          <t>5069768_LOreal CeraVe Q119 NAV - Digital Entertainment</t>
        </is>
      </c>
      <c r="E690" s="316" t="inlineStr">
        <is>
          <t>NBC News</t>
        </is>
      </c>
      <c r="F690" s="317" t="n">
        <v>43503</v>
      </c>
      <c r="G690" s="317" t="n">
        <v>43555</v>
      </c>
      <c r="H690" s="316" t="n">
        <v>38495</v>
      </c>
      <c r="I690" s="316" t="n">
        <v>2</v>
      </c>
      <c r="J690" s="316" t="n">
        <v>0.71</v>
      </c>
      <c r="K690" s="316">
        <f>ROUND(I690*(J690/1000),2)</f>
        <v/>
      </c>
    </row>
    <row r="691">
      <c r="B691" s="315" t="n">
        <v>664</v>
      </c>
      <c r="C691" s="316" t="n">
        <v>31862975</v>
      </c>
      <c r="D691" s="316" t="inlineStr">
        <is>
          <t>5069768_LOreal CeraVe Q119 NAV - Digital Entertainment</t>
        </is>
      </c>
      <c r="E691" s="316" t="inlineStr">
        <is>
          <t>Oxygen</t>
        </is>
      </c>
      <c r="F691" s="317" t="n">
        <v>43503</v>
      </c>
      <c r="G691" s="317" t="n">
        <v>43555</v>
      </c>
      <c r="H691" s="316" t="n">
        <v>115604</v>
      </c>
      <c r="I691" s="316" t="n">
        <v>2</v>
      </c>
      <c r="J691" s="316" t="n">
        <v>0.71</v>
      </c>
      <c r="K691" s="316">
        <f>ROUND(I691*(J691/1000),2)</f>
        <v/>
      </c>
    </row>
    <row r="692">
      <c r="B692" s="315" t="n">
        <v>665</v>
      </c>
      <c r="C692" s="316" t="n">
        <v>31862975</v>
      </c>
      <c r="D692" s="316" t="inlineStr">
        <is>
          <t>5069768_LOreal CeraVe Q119 NAV - Digital Entertainment</t>
        </is>
      </c>
      <c r="E692" s="316" t="inlineStr">
        <is>
          <t>Syfy</t>
        </is>
      </c>
      <c r="F692" s="317" t="n">
        <v>43503</v>
      </c>
      <c r="G692" s="317" t="n">
        <v>43555</v>
      </c>
      <c r="H692" s="316" t="n">
        <v>399741</v>
      </c>
      <c r="I692" s="316" t="n">
        <v>1</v>
      </c>
      <c r="J692" s="316" t="n">
        <v>0.71</v>
      </c>
      <c r="K692" s="316">
        <f>ROUND(I692*(J692/1000),2)</f>
        <v/>
      </c>
    </row>
    <row r="693">
      <c r="B693" s="315" t="n">
        <v>666</v>
      </c>
      <c r="C693" s="316" t="n">
        <v>31862975</v>
      </c>
      <c r="D693" s="316" t="inlineStr">
        <is>
          <t>5069768_LOreal CeraVe Q119 NAV - Digital Entertainment</t>
        </is>
      </c>
      <c r="E693" s="316" t="inlineStr">
        <is>
          <t>USA</t>
        </is>
      </c>
      <c r="F693" s="317" t="n">
        <v>43503</v>
      </c>
      <c r="G693" s="317" t="n">
        <v>43555</v>
      </c>
      <c r="H693" s="316" t="n">
        <v>289443</v>
      </c>
      <c r="I693" s="316" t="n">
        <v>4</v>
      </c>
      <c r="J693" s="316" t="n">
        <v>0.71</v>
      </c>
      <c r="K693" s="316">
        <f>ROUND(I693*(J693/1000),2)</f>
        <v/>
      </c>
    </row>
    <row r="694">
      <c r="B694" s="315" t="n">
        <v>667</v>
      </c>
      <c r="C694" s="316" t="n">
        <v>31868738</v>
      </c>
      <c r="D694" s="316" t="inlineStr">
        <is>
          <t>5069933_CY19_Chipotle NBC Prime C-FLIGHT FAD_Q1-Q219_CNVG A1849  - Digital Entertainment</t>
        </is>
      </c>
      <c r="E694" s="316" t="inlineStr">
        <is>
          <t>NBC Broadcast</t>
        </is>
      </c>
      <c r="F694" s="317" t="n">
        <v>43542</v>
      </c>
      <c r="G694" s="317" t="n">
        <v>43597</v>
      </c>
      <c r="H694" s="316" t="n">
        <v>1424290</v>
      </c>
      <c r="I694" s="316" t="n">
        <v>435562</v>
      </c>
      <c r="J694" s="316" t="n">
        <v>0.71</v>
      </c>
      <c r="K694" s="316">
        <f>ROUND(I694*(J694/1000),2)</f>
        <v/>
      </c>
    </row>
    <row r="695">
      <c r="B695" s="315" t="n">
        <v>668</v>
      </c>
      <c r="C695" s="316" t="n">
        <v>31868738</v>
      </c>
      <c r="D695" s="316" t="inlineStr">
        <is>
          <t>5069933_CY19_Chipotle NBC Prime C-FLIGHT FAD_Q1-Q219_CNVG A1849  - Digital Entertainment</t>
        </is>
      </c>
      <c r="E695" s="316" t="inlineStr">
        <is>
          <t>NBC News</t>
        </is>
      </c>
      <c r="F695" s="317" t="n">
        <v>43556</v>
      </c>
      <c r="G695" s="317" t="n">
        <v>43597</v>
      </c>
      <c r="H695" s="316" t="n">
        <v>10720</v>
      </c>
      <c r="I695" s="316" t="n">
        <v>3567</v>
      </c>
      <c r="J695" s="316" t="n">
        <v>0.71</v>
      </c>
      <c r="K695" s="316">
        <f>ROUND(I695*(J695/1000),2)</f>
        <v/>
      </c>
    </row>
    <row r="696">
      <c r="B696" s="315" t="n">
        <v>669</v>
      </c>
      <c r="C696" s="316" t="n">
        <v>31868862</v>
      </c>
      <c r="D696" s="316" t="inlineStr">
        <is>
          <t>5067479_1819_Q119_Chipotle_NBCU Ent/Life + NBC Select Video_Feb-March - Digital Entertainment</t>
        </is>
      </c>
      <c r="E696" s="316" t="inlineStr">
        <is>
          <t>Bravo</t>
        </is>
      </c>
      <c r="F696" s="317" t="n">
        <v>43542</v>
      </c>
      <c r="G696" s="317" t="n">
        <v>43569</v>
      </c>
      <c r="H696" s="316" t="n">
        <v>371861</v>
      </c>
      <c r="I696" s="316" t="n">
        <v>46641</v>
      </c>
      <c r="J696" s="316" t="n">
        <v>0.71</v>
      </c>
      <c r="K696" s="316">
        <f>ROUND(I696*(J696/1000),2)</f>
        <v/>
      </c>
    </row>
    <row r="697">
      <c r="B697" s="315" t="n">
        <v>670</v>
      </c>
      <c r="C697" s="316" t="n">
        <v>31868862</v>
      </c>
      <c r="D697" s="316" t="inlineStr">
        <is>
          <t>5067479_1819_Q119_Chipotle_NBCU Ent/Life + NBC Select Video_Feb-March - Digital Entertainment</t>
        </is>
      </c>
      <c r="E697" s="316" t="inlineStr">
        <is>
          <t>E!</t>
        </is>
      </c>
      <c r="F697" s="317" t="n">
        <v>43542</v>
      </c>
      <c r="G697" s="317" t="n">
        <v>43569</v>
      </c>
      <c r="H697" s="316" t="n">
        <v>122526</v>
      </c>
      <c r="I697" s="316" t="n">
        <v>15711</v>
      </c>
      <c r="J697" s="316" t="n">
        <v>0.71</v>
      </c>
      <c r="K697" s="316">
        <f>ROUND(I697*(J697/1000),2)</f>
        <v/>
      </c>
    </row>
    <row r="698">
      <c r="B698" s="315" t="n">
        <v>671</v>
      </c>
      <c r="C698" s="316" t="n">
        <v>31868862</v>
      </c>
      <c r="D698" s="316" t="inlineStr">
        <is>
          <t>5067479_1819_Q119_Chipotle_NBCU Ent/Life + NBC Select Video_Feb-March - Digital Entertainment</t>
        </is>
      </c>
      <c r="E698" s="316" t="inlineStr">
        <is>
          <t>NBC Broadcast</t>
        </is>
      </c>
      <c r="F698" s="317" t="n">
        <v>43542</v>
      </c>
      <c r="G698" s="317" t="n">
        <v>43569</v>
      </c>
      <c r="H698" s="316" t="n">
        <v>631322</v>
      </c>
      <c r="I698" s="316" t="n">
        <v>61960</v>
      </c>
      <c r="J698" s="316" t="n">
        <v>0.71</v>
      </c>
      <c r="K698" s="316">
        <f>ROUND(I698*(J698/1000),2)</f>
        <v/>
      </c>
    </row>
    <row r="699">
      <c r="B699" s="315" t="n">
        <v>672</v>
      </c>
      <c r="C699" s="316" t="n">
        <v>31868862</v>
      </c>
      <c r="D699" s="316" t="inlineStr">
        <is>
          <t>5067479_1819_Q119_Chipotle_NBCU Ent/Life + NBC Select Video_Feb-March - Digital Entertainment</t>
        </is>
      </c>
      <c r="E699" s="316" t="inlineStr">
        <is>
          <t>Syfy</t>
        </is>
      </c>
      <c r="F699" s="317" t="n">
        <v>43542</v>
      </c>
      <c r="G699" s="317" t="n">
        <v>43569</v>
      </c>
      <c r="H699" s="316" t="n">
        <v>295110</v>
      </c>
      <c r="I699" s="316" t="n">
        <v>32865</v>
      </c>
      <c r="J699" s="316" t="n">
        <v>0.71</v>
      </c>
      <c r="K699" s="316">
        <f>ROUND(I699*(J699/1000),2)</f>
        <v/>
      </c>
    </row>
    <row r="700">
      <c r="B700" s="315" t="n">
        <v>673</v>
      </c>
      <c r="C700" s="316" t="n">
        <v>31868862</v>
      </c>
      <c r="D700" s="316" t="inlineStr">
        <is>
          <t>5067479_1819_Q119_Chipotle_NBCU Ent/Life + NBC Select Video_Feb-March - Digital Entertainment</t>
        </is>
      </c>
      <c r="E700" s="316" t="inlineStr">
        <is>
          <t>USA</t>
        </is>
      </c>
      <c r="F700" s="317" t="n">
        <v>43542</v>
      </c>
      <c r="G700" s="317" t="n">
        <v>43569</v>
      </c>
      <c r="H700" s="316" t="n">
        <v>224104</v>
      </c>
      <c r="I700" s="316" t="n">
        <v>20477</v>
      </c>
      <c r="J700" s="316" t="n">
        <v>0.71</v>
      </c>
      <c r="K700" s="316">
        <f>ROUND(I700*(J700/1000),2)</f>
        <v/>
      </c>
    </row>
    <row r="701">
      <c r="B701" s="315" t="n">
        <v>674</v>
      </c>
      <c r="C701" s="316" t="n">
        <v>31869031</v>
      </c>
      <c r="D701" s="316" t="inlineStr">
        <is>
          <t>5063415_CY19_DPSG Diet Dr Pepper_Q1-Q319_NAV A1849 - Digital Entertainment</t>
        </is>
      </c>
      <c r="E701" s="316" t="inlineStr">
        <is>
          <t>Bravo</t>
        </is>
      </c>
      <c r="F701" s="317" t="n">
        <v>43514</v>
      </c>
      <c r="G701" s="317" t="n">
        <v>43646</v>
      </c>
      <c r="H701" s="316" t="n">
        <v>250499</v>
      </c>
      <c r="I701" s="316" t="n">
        <v>101202</v>
      </c>
      <c r="J701" s="316" t="n">
        <v>0.71</v>
      </c>
      <c r="K701" s="316">
        <f>ROUND(I701*(J701/1000),2)</f>
        <v/>
      </c>
    </row>
    <row r="702">
      <c r="B702" s="315" t="n">
        <v>675</v>
      </c>
      <c r="C702" s="316" t="n">
        <v>31869031</v>
      </c>
      <c r="D702" s="316" t="inlineStr">
        <is>
          <t>5063415_CY19_DPSG Diet Dr Pepper_Q1-Q319_NAV A1849 - Digital Entertainment</t>
        </is>
      </c>
      <c r="E702" s="316" t="inlineStr">
        <is>
          <t>CNBC</t>
        </is>
      </c>
      <c r="F702" s="317" t="n">
        <v>43556</v>
      </c>
      <c r="G702" s="317" t="n">
        <v>43646</v>
      </c>
      <c r="H702" s="316" t="n">
        <v>23225</v>
      </c>
      <c r="I702" s="316" t="n">
        <v>11914</v>
      </c>
      <c r="J702" s="316" t="n">
        <v>0.71</v>
      </c>
      <c r="K702" s="316">
        <f>ROUND(I702*(J702/1000),2)</f>
        <v/>
      </c>
    </row>
    <row r="703">
      <c r="B703" s="315" t="n">
        <v>676</v>
      </c>
      <c r="C703" s="316" t="n">
        <v>31869031</v>
      </c>
      <c r="D703" s="316" t="inlineStr">
        <is>
          <t>5063415_CY19_DPSG Diet Dr Pepper_Q1-Q319_NAV A1849 - Digital Entertainment</t>
        </is>
      </c>
      <c r="E703" s="316" t="inlineStr">
        <is>
          <t>E!</t>
        </is>
      </c>
      <c r="F703" s="317" t="n">
        <v>43556</v>
      </c>
      <c r="G703" s="317" t="n">
        <v>43646</v>
      </c>
      <c r="H703" s="316" t="n">
        <v>75254</v>
      </c>
      <c r="I703" s="316" t="n">
        <v>23588</v>
      </c>
      <c r="J703" s="316" t="n">
        <v>0.71</v>
      </c>
      <c r="K703" s="316">
        <f>ROUND(I703*(J703/1000),2)</f>
        <v/>
      </c>
    </row>
    <row r="704">
      <c r="B704" s="315" t="n">
        <v>677</v>
      </c>
      <c r="C704" s="316" t="n">
        <v>31869031</v>
      </c>
      <c r="D704" s="316" t="inlineStr">
        <is>
          <t>5063415_CY19_DPSG Diet Dr Pepper_Q1-Q319_NAV A1849 - Digital Entertainment</t>
        </is>
      </c>
      <c r="E704" s="316" t="inlineStr">
        <is>
          <t>NBC Broadcast</t>
        </is>
      </c>
      <c r="F704" s="317" t="n">
        <v>43556</v>
      </c>
      <c r="G704" s="317" t="n">
        <v>43646</v>
      </c>
      <c r="H704" s="316" t="n">
        <v>331939</v>
      </c>
      <c r="I704" s="316" t="n">
        <v>108511</v>
      </c>
      <c r="J704" s="316" t="n">
        <v>0.71</v>
      </c>
      <c r="K704" s="316">
        <f>ROUND(I704*(J704/1000),2)</f>
        <v/>
      </c>
    </row>
    <row r="705">
      <c r="B705" s="315" t="n">
        <v>678</v>
      </c>
      <c r="C705" s="316" t="n">
        <v>31869031</v>
      </c>
      <c r="D705" s="316" t="inlineStr">
        <is>
          <t>5063415_CY19_DPSG Diet Dr Pepper_Q1-Q319_NAV A1849 - Digital Entertainment</t>
        </is>
      </c>
      <c r="E705" s="316" t="inlineStr">
        <is>
          <t>NBC News</t>
        </is>
      </c>
      <c r="F705" s="317" t="n">
        <v>43556</v>
      </c>
      <c r="G705" s="317" t="n">
        <v>43646</v>
      </c>
      <c r="H705" s="316" t="n">
        <v>23454</v>
      </c>
      <c r="I705" s="316" t="n">
        <v>9358</v>
      </c>
      <c r="J705" s="316" t="n">
        <v>0.71</v>
      </c>
      <c r="K705" s="316">
        <f>ROUND(I705*(J705/1000),2)</f>
        <v/>
      </c>
    </row>
    <row r="706">
      <c r="B706" s="315" t="n">
        <v>679</v>
      </c>
      <c r="C706" s="316" t="n">
        <v>31869031</v>
      </c>
      <c r="D706" s="316" t="inlineStr">
        <is>
          <t>5063415_CY19_DPSG Diet Dr Pepper_Q1-Q319_NAV A1849 - Digital Entertainment</t>
        </is>
      </c>
      <c r="E706" s="316" t="inlineStr">
        <is>
          <t>Oxygen</t>
        </is>
      </c>
      <c r="F706" s="317" t="n">
        <v>43556</v>
      </c>
      <c r="G706" s="317" t="n">
        <v>43646</v>
      </c>
      <c r="H706" s="316" t="n">
        <v>78044</v>
      </c>
      <c r="I706" s="316" t="n">
        <v>40670</v>
      </c>
      <c r="J706" s="316" t="n">
        <v>0.71</v>
      </c>
      <c r="K706" s="316">
        <f>ROUND(I706*(J706/1000),2)</f>
        <v/>
      </c>
    </row>
    <row r="707">
      <c r="B707" s="315" t="n">
        <v>680</v>
      </c>
      <c r="C707" s="316" t="n">
        <v>31869031</v>
      </c>
      <c r="D707" s="316" t="inlineStr">
        <is>
          <t>5063415_CY19_DPSG Diet Dr Pepper_Q1-Q319_NAV A1849 - Digital Entertainment</t>
        </is>
      </c>
      <c r="E707" s="316" t="inlineStr">
        <is>
          <t>Syfy</t>
        </is>
      </c>
      <c r="F707" s="317" t="n">
        <v>43556</v>
      </c>
      <c r="G707" s="317" t="n">
        <v>43646</v>
      </c>
      <c r="H707" s="316" t="n">
        <v>285597</v>
      </c>
      <c r="I707" s="316" t="n">
        <v>172688</v>
      </c>
      <c r="J707" s="316" t="n">
        <v>0.71</v>
      </c>
      <c r="K707" s="316">
        <f>ROUND(I707*(J707/1000),2)</f>
        <v/>
      </c>
    </row>
    <row r="708">
      <c r="B708" s="315" t="n">
        <v>681</v>
      </c>
      <c r="C708" s="316" t="n">
        <v>31869031</v>
      </c>
      <c r="D708" s="316" t="inlineStr">
        <is>
          <t>5063415_CY19_DPSG Diet Dr Pepper_Q1-Q319_NAV A1849 - Digital Entertainment</t>
        </is>
      </c>
      <c r="E708" s="316" t="inlineStr">
        <is>
          <t>USA</t>
        </is>
      </c>
      <c r="F708" s="317" t="n">
        <v>43556</v>
      </c>
      <c r="G708" s="317" t="n">
        <v>43646</v>
      </c>
      <c r="H708" s="316" t="n">
        <v>136663</v>
      </c>
      <c r="I708" s="316" t="n">
        <v>51621</v>
      </c>
      <c r="J708" s="316" t="n">
        <v>0.71</v>
      </c>
      <c r="K708" s="316">
        <f>ROUND(I708*(J708/1000),2)</f>
        <v/>
      </c>
    </row>
    <row r="709">
      <c r="B709" s="315" t="n">
        <v>682</v>
      </c>
      <c r="C709" s="316" t="n">
        <v>31870011</v>
      </c>
      <c r="D709" s="316" t="inlineStr">
        <is>
          <t>5069851_Scatter_2019_National Association Realtors NAR_NAV A2554 Show List - Digital Entertainment</t>
        </is>
      </c>
      <c r="E709" s="316" t="inlineStr">
        <is>
          <t>Bravo</t>
        </is>
      </c>
      <c r="F709" s="317" t="n">
        <v>43558</v>
      </c>
      <c r="G709" s="317" t="n">
        <v>43646</v>
      </c>
      <c r="H709" s="316" t="n">
        <v>415658</v>
      </c>
      <c r="I709" s="316" t="n">
        <v>141727</v>
      </c>
      <c r="J709" s="316" t="n">
        <v>0.71</v>
      </c>
      <c r="K709" s="316">
        <f>ROUND(I709*(J709/1000),2)</f>
        <v/>
      </c>
    </row>
    <row r="710">
      <c r="B710" s="315" t="n">
        <v>683</v>
      </c>
      <c r="C710" s="316" t="n">
        <v>31870011</v>
      </c>
      <c r="D710" s="316" t="inlineStr">
        <is>
          <t>5069851_Scatter_2019_National Association Realtors NAR_NAV A2554 Show List - Digital Entertainment</t>
        </is>
      </c>
      <c r="E710" s="316" t="inlineStr">
        <is>
          <t>E!</t>
        </is>
      </c>
      <c r="F710" s="317" t="n">
        <v>43558</v>
      </c>
      <c r="G710" s="317" t="n">
        <v>43646</v>
      </c>
      <c r="H710" s="316" t="n">
        <v>382893</v>
      </c>
      <c r="I710" s="316" t="n">
        <v>193187</v>
      </c>
      <c r="J710" s="316" t="n">
        <v>0.71</v>
      </c>
      <c r="K710" s="316">
        <f>ROUND(I710*(J710/1000),2)</f>
        <v/>
      </c>
    </row>
    <row r="711">
      <c r="B711" s="315" t="n">
        <v>684</v>
      </c>
      <c r="C711" s="316" t="n">
        <v>31870011</v>
      </c>
      <c r="D711" s="316" t="inlineStr">
        <is>
          <t>5069851_Scatter_2019_National Association Realtors NAR_NAV A2554 Show List - Digital Entertainment</t>
        </is>
      </c>
      <c r="E711" s="316" t="inlineStr">
        <is>
          <t>NBC Broadcast</t>
        </is>
      </c>
      <c r="F711" s="317" t="n">
        <v>43521</v>
      </c>
      <c r="G711" s="317" t="n">
        <v>43646</v>
      </c>
      <c r="H711" s="316" t="n">
        <v>1015220</v>
      </c>
      <c r="I711" s="316" t="n">
        <v>221297</v>
      </c>
      <c r="J711" s="316" t="n">
        <v>0.71</v>
      </c>
      <c r="K711" s="316">
        <f>ROUND(I711*(J711/1000),2)</f>
        <v/>
      </c>
    </row>
    <row r="712">
      <c r="B712" s="315" t="n">
        <v>685</v>
      </c>
      <c r="C712" s="316" t="n">
        <v>31870011</v>
      </c>
      <c r="D712" s="316" t="inlineStr">
        <is>
          <t>5069851_Scatter_2019_National Association Realtors NAR_NAV A2554 Show List - Digital Entertainment</t>
        </is>
      </c>
      <c r="E712" s="316" t="inlineStr">
        <is>
          <t>USA</t>
        </is>
      </c>
      <c r="F712" s="317" t="n">
        <v>43558</v>
      </c>
      <c r="G712" s="317" t="n">
        <v>43646</v>
      </c>
      <c r="H712" s="316" t="n">
        <v>260540</v>
      </c>
      <c r="I712" s="316" t="n">
        <v>137088</v>
      </c>
      <c r="J712" s="316" t="n">
        <v>0.71</v>
      </c>
      <c r="K712" s="316">
        <f>ROUND(I712*(J712/1000),2)</f>
        <v/>
      </c>
    </row>
    <row r="713">
      <c r="B713" s="315" t="n">
        <v>686</v>
      </c>
      <c r="C713" s="316" t="n">
        <v>31871252</v>
      </c>
      <c r="D713" s="316" t="inlineStr">
        <is>
          <t>5054801_TJX_Homegoods 1819 UF FEP - Digital Entertainment</t>
        </is>
      </c>
      <c r="E713" s="316" t="inlineStr">
        <is>
          <t>NBC Broadcast</t>
        </is>
      </c>
      <c r="F713" s="317" t="n">
        <v>43507</v>
      </c>
      <c r="G713" s="317" t="n">
        <v>43555</v>
      </c>
      <c r="H713" s="316" t="n">
        <v>1162244</v>
      </c>
      <c r="I713" s="316" t="n">
        <v>15</v>
      </c>
      <c r="J713" s="316" t="n">
        <v>0.71</v>
      </c>
      <c r="K713" s="316">
        <f>ROUND(I713*(J713/1000),2)</f>
        <v/>
      </c>
    </row>
    <row r="714">
      <c r="B714" s="315" t="n">
        <v>687</v>
      </c>
      <c r="C714" s="316" t="n">
        <v>31872526</v>
      </c>
      <c r="D714" s="316" t="inlineStr">
        <is>
          <t>5069921_Haribo Q119 CFlight ADU Prime/Digital 18/19 CYU Plan - Digital Entertainment</t>
        </is>
      </c>
      <c r="E714" s="316" t="inlineStr">
        <is>
          <t>NBC Broadcast</t>
        </is>
      </c>
      <c r="F714" s="317" t="n">
        <v>43563</v>
      </c>
      <c r="G714" s="317" t="n">
        <v>43576</v>
      </c>
      <c r="H714" s="316" t="n">
        <v>248099</v>
      </c>
      <c r="I714" s="316" t="n">
        <v>40509</v>
      </c>
      <c r="J714" s="316" t="n">
        <v>0.71</v>
      </c>
      <c r="K714" s="316">
        <f>ROUND(I714*(J714/1000),2)</f>
        <v/>
      </c>
    </row>
    <row r="715">
      <c r="B715" s="315" t="n">
        <v>688</v>
      </c>
      <c r="C715" s="316" t="n">
        <v>31872526</v>
      </c>
      <c r="D715" s="316" t="inlineStr">
        <is>
          <t>5069921_Haribo Q119 CFlight ADU Prime/Digital 18/19 CYU Plan - Digital Entertainment</t>
        </is>
      </c>
      <c r="E715" s="316" t="inlineStr">
        <is>
          <t>NBC News</t>
        </is>
      </c>
      <c r="F715" s="317" t="n">
        <v>43563</v>
      </c>
      <c r="G715" s="317" t="n">
        <v>43576</v>
      </c>
      <c r="H715" s="316" t="n">
        <v>10976</v>
      </c>
      <c r="I715" s="316" t="n">
        <v>1945</v>
      </c>
      <c r="J715" s="316" t="n">
        <v>0.71</v>
      </c>
      <c r="K715" s="316">
        <f>ROUND(I715*(J715/1000),2)</f>
        <v/>
      </c>
    </row>
    <row r="716">
      <c r="B716" s="315" t="n">
        <v>689</v>
      </c>
      <c r="C716" s="316" t="n">
        <v>31878526</v>
      </c>
      <c r="D716" s="316" t="inlineStr">
        <is>
          <t>5069141_Nestle Perrier Q119 CFlight Prime/Digital 18/19 BYU Plan - Digital Entertainment</t>
        </is>
      </c>
      <c r="E716" s="316" t="inlineStr">
        <is>
          <t>NBC Broadcast</t>
        </is>
      </c>
      <c r="F716" s="317" t="n">
        <v>43507</v>
      </c>
      <c r="G716" s="317" t="n">
        <v>43555</v>
      </c>
      <c r="H716" s="316" t="n">
        <v>1373100</v>
      </c>
      <c r="I716" s="316" t="n">
        <v>14</v>
      </c>
      <c r="J716" s="316" t="n">
        <v>0.71</v>
      </c>
      <c r="K716" s="316">
        <f>ROUND(I716*(J716/1000),2)</f>
        <v/>
      </c>
    </row>
    <row r="717">
      <c r="B717" s="315" t="n">
        <v>690</v>
      </c>
      <c r="C717" s="316" t="n">
        <v>31888878</v>
      </c>
      <c r="D717" s="316" t="inlineStr">
        <is>
          <t>5069988_PetSmart Q1 VOD - Digital Entertainment</t>
        </is>
      </c>
      <c r="E717" s="316" t="inlineStr">
        <is>
          <t>NBC Broadcast</t>
        </is>
      </c>
      <c r="F717" s="317" t="n">
        <v>43549</v>
      </c>
      <c r="G717" s="317" t="n">
        <v>43583</v>
      </c>
      <c r="H717" s="316" t="n">
        <v>1951212</v>
      </c>
      <c r="I717" s="316" t="n">
        <v>739353</v>
      </c>
      <c r="J717" s="316" t="n">
        <v>0.71</v>
      </c>
      <c r="K717" s="316">
        <f>ROUND(I717*(J717/1000),2)</f>
        <v/>
      </c>
    </row>
    <row r="718">
      <c r="B718" s="315" t="n">
        <v>691</v>
      </c>
      <c r="C718" s="316" t="n">
        <v>31888878</v>
      </c>
      <c r="D718" s="316" t="inlineStr">
        <is>
          <t>5069988_PetSmart Q1 VOD - Digital Entertainment</t>
        </is>
      </c>
      <c r="E718" s="316" t="inlineStr">
        <is>
          <t>NBC News</t>
        </is>
      </c>
      <c r="F718" s="317" t="n">
        <v>43549</v>
      </c>
      <c r="G718" s="317" t="n">
        <v>43583</v>
      </c>
      <c r="H718" s="316" t="n">
        <v>104169</v>
      </c>
      <c r="I718" s="316" t="n">
        <v>42924</v>
      </c>
      <c r="J718" s="316" t="n">
        <v>0.71</v>
      </c>
      <c r="K718" s="316">
        <f>ROUND(I718*(J718/1000),2)</f>
        <v/>
      </c>
    </row>
    <row r="719">
      <c r="B719" s="315" t="n">
        <v>692</v>
      </c>
      <c r="C719" s="316" t="n">
        <v>31916882</v>
      </c>
      <c r="D719" s="316" t="inlineStr">
        <is>
          <t>5068222_Amgen 1Q/2Q E! Grammys &amp; Oscars Sponsorship_ Q1 Portion - Digital Lifestyle</t>
        </is>
      </c>
      <c r="E719" s="316" t="inlineStr">
        <is>
          <t>Bravo</t>
        </is>
      </c>
      <c r="F719" s="317" t="n">
        <v>43504</v>
      </c>
      <c r="G719" s="317" t="n">
        <v>43555</v>
      </c>
      <c r="H719" s="316" t="n">
        <v>3337238</v>
      </c>
      <c r="I719" s="316" t="n">
        <v>169</v>
      </c>
      <c r="J719" s="316" t="n">
        <v>0.71</v>
      </c>
      <c r="K719" s="316">
        <f>ROUND(I719*(J719/1000),2)</f>
        <v/>
      </c>
    </row>
    <row r="720">
      <c r="B720" s="315" t="n">
        <v>693</v>
      </c>
      <c r="C720" s="316" t="n">
        <v>31916882</v>
      </c>
      <c r="D720" s="316" t="inlineStr">
        <is>
          <t>5068222_Amgen 1Q/2Q E! Grammys &amp; Oscars Sponsorship_ Q1 Portion - Digital Lifestyle</t>
        </is>
      </c>
      <c r="E720" s="316" t="inlineStr">
        <is>
          <t>E!</t>
        </is>
      </c>
      <c r="F720" s="317" t="n">
        <v>43504</v>
      </c>
      <c r="G720" s="317" t="n">
        <v>43555</v>
      </c>
      <c r="H720" s="316" t="n">
        <v>1424282</v>
      </c>
      <c r="I720" s="316" t="n">
        <v>75</v>
      </c>
      <c r="J720" s="316" t="n">
        <v>0.71</v>
      </c>
      <c r="K720" s="316">
        <f>ROUND(I720*(J720/1000),2)</f>
        <v/>
      </c>
    </row>
    <row r="721">
      <c r="B721" s="315" t="n">
        <v>694</v>
      </c>
      <c r="C721" s="316" t="n">
        <v>31916882</v>
      </c>
      <c r="D721" s="316" t="inlineStr">
        <is>
          <t>5068222_Amgen 1Q/2Q E! Grammys &amp; Oscars Sponsorship_ Q1 Portion - Digital Lifestyle</t>
        </is>
      </c>
      <c r="E721" s="316" t="inlineStr">
        <is>
          <t>Oxygen</t>
        </is>
      </c>
      <c r="F721" s="317" t="n">
        <v>43504</v>
      </c>
      <c r="G721" s="317" t="n">
        <v>43555</v>
      </c>
      <c r="H721" s="316" t="n">
        <v>686950</v>
      </c>
      <c r="I721" s="316" t="n">
        <v>32</v>
      </c>
      <c r="J721" s="316" t="n">
        <v>0.71</v>
      </c>
      <c r="K721" s="316">
        <f>ROUND(I721*(J721/1000),2)</f>
        <v/>
      </c>
    </row>
    <row r="722">
      <c r="B722" s="315" t="n">
        <v>695</v>
      </c>
      <c r="C722" s="316" t="n">
        <v>31916882</v>
      </c>
      <c r="D722" s="316" t="inlineStr">
        <is>
          <t>5068222_Amgen 1Q/2Q E! Grammys &amp; Oscars Sponsorship_ Q1 Portion - Digital Lifestyle</t>
        </is>
      </c>
      <c r="E722" s="316" t="inlineStr">
        <is>
          <t>Syfy</t>
        </is>
      </c>
      <c r="F722" s="317" t="n">
        <v>43504</v>
      </c>
      <c r="G722" s="317" t="n">
        <v>43555</v>
      </c>
      <c r="H722" s="316" t="n">
        <v>2328494</v>
      </c>
      <c r="I722" s="316" t="n">
        <v>84</v>
      </c>
      <c r="J722" s="316" t="n">
        <v>0.71</v>
      </c>
      <c r="K722" s="316">
        <f>ROUND(I722*(J722/1000),2)</f>
        <v/>
      </c>
    </row>
    <row r="723">
      <c r="B723" s="315" t="n">
        <v>696</v>
      </c>
      <c r="C723" s="316" t="n">
        <v>31916882</v>
      </c>
      <c r="D723" s="316" t="inlineStr">
        <is>
          <t>5068222_Amgen 1Q/2Q E! Grammys &amp; Oscars Sponsorship_ Q1 Portion - Digital Lifestyle</t>
        </is>
      </c>
      <c r="E723" s="316" t="inlineStr">
        <is>
          <t>USA</t>
        </is>
      </c>
      <c r="F723" s="317" t="n">
        <v>43504</v>
      </c>
      <c r="G723" s="317" t="n">
        <v>43555</v>
      </c>
      <c r="H723" s="316" t="n">
        <v>1941660</v>
      </c>
      <c r="I723" s="316" t="n">
        <v>94</v>
      </c>
      <c r="J723" s="316" t="n">
        <v>0.71</v>
      </c>
      <c r="K723" s="316">
        <f>ROUND(I723*(J723/1000),2)</f>
        <v/>
      </c>
    </row>
    <row r="724">
      <c r="B724" s="315" t="n">
        <v>697</v>
      </c>
      <c r="C724" s="316" t="n">
        <v>31937361</v>
      </c>
      <c r="D724" s="316" t="inlineStr">
        <is>
          <t xml:space="preserve">Betty En NY </t>
        </is>
      </c>
      <c r="E724" s="316" t="inlineStr">
        <is>
          <t>Telemundo</t>
        </is>
      </c>
      <c r="F724" s="317" t="n">
        <v>43540</v>
      </c>
      <c r="G724" s="317" t="n">
        <v>43574</v>
      </c>
      <c r="H724" s="316" t="n">
        <v>506590</v>
      </c>
      <c r="I724" s="316" t="n">
        <v>666</v>
      </c>
      <c r="J724" s="316" t="n">
        <v>0.71</v>
      </c>
      <c r="K724" s="316">
        <f>ROUND(I724*(J724/1000),2)</f>
        <v/>
      </c>
    </row>
    <row r="725">
      <c r="B725" s="315" t="n">
        <v>698</v>
      </c>
      <c r="C725" s="316" t="n">
        <v>31943218</v>
      </c>
      <c r="D725" s="316" t="inlineStr">
        <is>
          <t>5068331_Rakuten_NBCU_OLV_Q119_Upfront - Digital Entertainment</t>
        </is>
      </c>
      <c r="E725" s="316" t="inlineStr">
        <is>
          <t>Bravo</t>
        </is>
      </c>
      <c r="F725" s="317" t="n">
        <v>43525</v>
      </c>
      <c r="G725" s="317" t="n">
        <v>43555</v>
      </c>
      <c r="H725" s="316" t="n">
        <v>1196411</v>
      </c>
      <c r="I725" s="316" t="n">
        <v>22</v>
      </c>
      <c r="J725" s="316" t="n">
        <v>0.71</v>
      </c>
      <c r="K725" s="316">
        <f>ROUND(I725*(J725/1000),2)</f>
        <v/>
      </c>
    </row>
    <row r="726">
      <c r="B726" s="315" t="n">
        <v>699</v>
      </c>
      <c r="C726" s="316" t="n">
        <v>31943218</v>
      </c>
      <c r="D726" s="316" t="inlineStr">
        <is>
          <t>5068331_Rakuten_NBCU_OLV_Q119_Upfront - Digital Entertainment</t>
        </is>
      </c>
      <c r="E726" s="316" t="inlineStr">
        <is>
          <t>E!</t>
        </is>
      </c>
      <c r="F726" s="317" t="n">
        <v>43525</v>
      </c>
      <c r="G726" s="317" t="n">
        <v>43555</v>
      </c>
      <c r="H726" s="316" t="n">
        <v>344275</v>
      </c>
      <c r="I726" s="316" t="n">
        <v>7</v>
      </c>
      <c r="J726" s="316" t="n">
        <v>0.71</v>
      </c>
      <c r="K726" s="316">
        <f>ROUND(I726*(J726/1000),2)</f>
        <v/>
      </c>
    </row>
    <row r="727">
      <c r="B727" s="315" t="n">
        <v>700</v>
      </c>
      <c r="C727" s="316" t="n">
        <v>31943218</v>
      </c>
      <c r="D727" s="316" t="inlineStr">
        <is>
          <t>5068331_Rakuten_NBCU_OLV_Q119_Upfront - Digital Entertainment</t>
        </is>
      </c>
      <c r="E727" s="316" t="inlineStr">
        <is>
          <t>Oxygen</t>
        </is>
      </c>
      <c r="F727" s="317" t="n">
        <v>43525</v>
      </c>
      <c r="G727" s="317" t="n">
        <v>43555</v>
      </c>
      <c r="H727" s="316" t="n">
        <v>366100</v>
      </c>
      <c r="I727" s="316" t="n">
        <v>5</v>
      </c>
      <c r="J727" s="316" t="n">
        <v>0.71</v>
      </c>
      <c r="K727" s="316">
        <f>ROUND(I727*(J727/1000),2)</f>
        <v/>
      </c>
    </row>
    <row r="728">
      <c r="B728" s="315" t="n">
        <v>701</v>
      </c>
      <c r="C728" s="316" t="n">
        <v>31943218</v>
      </c>
      <c r="D728" s="316" t="inlineStr">
        <is>
          <t>5068331_Rakuten_NBCU_OLV_Q119_Upfront - Digital Entertainment</t>
        </is>
      </c>
      <c r="E728" s="316" t="inlineStr">
        <is>
          <t>Syfy</t>
        </is>
      </c>
      <c r="F728" s="317" t="n">
        <v>43525</v>
      </c>
      <c r="G728" s="317" t="n">
        <v>43555</v>
      </c>
      <c r="H728" s="316" t="n">
        <v>1244892</v>
      </c>
      <c r="I728" s="316" t="n">
        <v>18</v>
      </c>
      <c r="J728" s="316" t="n">
        <v>0.71</v>
      </c>
      <c r="K728" s="316">
        <f>ROUND(I728*(J728/1000),2)</f>
        <v/>
      </c>
    </row>
    <row r="729">
      <c r="B729" s="315" t="n">
        <v>702</v>
      </c>
      <c r="C729" s="316" t="n">
        <v>31943218</v>
      </c>
      <c r="D729" s="316" t="inlineStr">
        <is>
          <t>5068331_Rakuten_NBCU_OLV_Q119_Upfront - Digital Entertainment</t>
        </is>
      </c>
      <c r="E729" s="316" t="inlineStr">
        <is>
          <t>USA</t>
        </is>
      </c>
      <c r="F729" s="317" t="n">
        <v>43525</v>
      </c>
      <c r="G729" s="317" t="n">
        <v>43555</v>
      </c>
      <c r="H729" s="316" t="n">
        <v>765238</v>
      </c>
      <c r="I729" s="316" t="n">
        <v>19</v>
      </c>
      <c r="J729" s="316" t="n">
        <v>0.71</v>
      </c>
      <c r="K729" s="316">
        <f>ROUND(I729*(J729/1000),2)</f>
        <v/>
      </c>
    </row>
    <row r="730">
      <c r="B730" s="315" t="n">
        <v>703</v>
      </c>
      <c r="C730" s="316" t="n">
        <v>31946144</v>
      </c>
      <c r="D730" s="316" t="inlineStr">
        <is>
          <t>5068233_Aimovig_1Q19 Scatter_Prime_W2554 - Digital Entertainment</t>
        </is>
      </c>
      <c r="E730" s="316" t="inlineStr">
        <is>
          <t>NBC Broadcast</t>
        </is>
      </c>
      <c r="F730" s="317" t="n">
        <v>43507</v>
      </c>
      <c r="G730" s="317" t="n">
        <v>43555</v>
      </c>
      <c r="H730" s="316" t="n">
        <v>3543238</v>
      </c>
      <c r="I730" s="316" t="n">
        <v>47</v>
      </c>
      <c r="J730" s="316" t="n">
        <v>0.71</v>
      </c>
      <c r="K730" s="316">
        <f>ROUND(I730*(J730/1000),2)</f>
        <v/>
      </c>
    </row>
    <row r="731">
      <c r="B731" s="315" t="n">
        <v>704</v>
      </c>
      <c r="C731" s="316" t="n">
        <v>31946144</v>
      </c>
      <c r="D731" s="316" t="inlineStr">
        <is>
          <t>5068233_Aimovig_1Q19 Scatter_Prime_W2554 - Digital Entertainment</t>
        </is>
      </c>
      <c r="E731" s="316" t="inlineStr">
        <is>
          <t>NBC News</t>
        </is>
      </c>
      <c r="F731" s="317" t="n">
        <v>43507</v>
      </c>
      <c r="G731" s="317" t="n">
        <v>43555</v>
      </c>
      <c r="H731" s="316" t="n">
        <v>177918</v>
      </c>
      <c r="I731" s="316" t="n">
        <v>2</v>
      </c>
      <c r="J731" s="316" t="n">
        <v>0.71</v>
      </c>
      <c r="K731" s="316">
        <f>ROUND(I731*(J731/1000),2)</f>
        <v/>
      </c>
    </row>
    <row r="732">
      <c r="B732" s="315" t="n">
        <v>705</v>
      </c>
      <c r="C732" s="316" t="n">
        <v>31975121</v>
      </c>
      <c r="D732" s="316" t="inlineStr">
        <is>
          <t>5069757_LOreal Elvive Q119 NAV - Digital Entertainment</t>
        </is>
      </c>
      <c r="E732" s="316" t="inlineStr">
        <is>
          <t>Bravo</t>
        </is>
      </c>
      <c r="F732" s="317" t="n">
        <v>43508</v>
      </c>
      <c r="G732" s="317" t="n">
        <v>43555</v>
      </c>
      <c r="H732" s="316" t="n">
        <v>677289</v>
      </c>
      <c r="I732" s="316" t="n">
        <v>1</v>
      </c>
      <c r="J732" s="316" t="n">
        <v>0.71</v>
      </c>
      <c r="K732" s="316">
        <f>ROUND(I732*(J732/1000),2)</f>
        <v/>
      </c>
    </row>
    <row r="733">
      <c r="B733" s="315" t="n">
        <v>706</v>
      </c>
      <c r="C733" s="316" t="n">
        <v>31975121</v>
      </c>
      <c r="D733" s="316" t="inlineStr">
        <is>
          <t>5069757_LOreal Elvive Q119 NAV - Digital Entertainment</t>
        </is>
      </c>
      <c r="E733" s="316" t="inlineStr">
        <is>
          <t>NBC Broadcast</t>
        </is>
      </c>
      <c r="F733" s="317" t="n">
        <v>43508</v>
      </c>
      <c r="G733" s="317" t="n">
        <v>43555</v>
      </c>
      <c r="H733" s="316" t="n">
        <v>194263</v>
      </c>
      <c r="I733" s="316" t="n">
        <v>2</v>
      </c>
      <c r="J733" s="316" t="n">
        <v>0.71</v>
      </c>
      <c r="K733" s="316">
        <f>ROUND(I733*(J733/1000),2)</f>
        <v/>
      </c>
    </row>
    <row r="734">
      <c r="B734" s="315" t="n">
        <v>707</v>
      </c>
      <c r="C734" s="316" t="n">
        <v>31975121</v>
      </c>
      <c r="D734" s="316" t="inlineStr">
        <is>
          <t>5069757_LOreal Elvive Q119 NAV - Digital Entertainment</t>
        </is>
      </c>
      <c r="E734" s="316" t="inlineStr">
        <is>
          <t>USA</t>
        </is>
      </c>
      <c r="F734" s="317" t="n">
        <v>43508</v>
      </c>
      <c r="G734" s="317" t="n">
        <v>43555</v>
      </c>
      <c r="H734" s="316" t="n">
        <v>438420</v>
      </c>
      <c r="I734" s="316" t="n">
        <v>1</v>
      </c>
      <c r="J734" s="316" t="n">
        <v>0.71</v>
      </c>
      <c r="K734" s="316">
        <f>ROUND(I734*(J734/1000),2)</f>
        <v/>
      </c>
    </row>
    <row r="735">
      <c r="B735" s="315" t="n">
        <v>708</v>
      </c>
      <c r="C735" s="316" t="n">
        <v>31990489</v>
      </c>
      <c r="D735" s="316" t="inlineStr">
        <is>
          <t>5069758_LOreal Snapscara Q119 NAV - Digital Entertainment</t>
        </is>
      </c>
      <c r="E735" s="316" t="inlineStr">
        <is>
          <t>Bravo</t>
        </is>
      </c>
      <c r="F735" s="317" t="n">
        <v>43511</v>
      </c>
      <c r="G735" s="317" t="n">
        <v>43646</v>
      </c>
      <c r="H735" s="316" t="n">
        <v>1230343</v>
      </c>
      <c r="I735" s="316" t="n">
        <v>189742</v>
      </c>
      <c r="J735" s="316" t="n">
        <v>0.71</v>
      </c>
      <c r="K735" s="316">
        <f>ROUND(I735*(J735/1000),2)</f>
        <v/>
      </c>
    </row>
    <row r="736">
      <c r="B736" s="315" t="n">
        <v>709</v>
      </c>
      <c r="C736" s="316" t="n">
        <v>31990489</v>
      </c>
      <c r="D736" s="316" t="inlineStr">
        <is>
          <t>5069758_LOreal Snapscara Q119 NAV - Digital Entertainment</t>
        </is>
      </c>
      <c r="E736" s="316" t="inlineStr">
        <is>
          <t>CNBC</t>
        </is>
      </c>
      <c r="F736" s="317" t="n">
        <v>43565</v>
      </c>
      <c r="G736" s="317" t="n">
        <v>43646</v>
      </c>
      <c r="H736" s="316" t="n">
        <v>107882</v>
      </c>
      <c r="I736" s="316" t="n">
        <v>21307</v>
      </c>
      <c r="J736" s="316" t="n">
        <v>0.71</v>
      </c>
      <c r="K736" s="316">
        <f>ROUND(I736*(J736/1000),2)</f>
        <v/>
      </c>
    </row>
    <row r="737">
      <c r="B737" s="315" t="n">
        <v>710</v>
      </c>
      <c r="C737" s="316" t="n">
        <v>31990489</v>
      </c>
      <c r="D737" s="316" t="inlineStr">
        <is>
          <t>5069758_LOreal Snapscara Q119 NAV - Digital Entertainment</t>
        </is>
      </c>
      <c r="E737" s="316" t="inlineStr">
        <is>
          <t>E!</t>
        </is>
      </c>
      <c r="F737" s="317" t="n">
        <v>43511</v>
      </c>
      <c r="G737" s="317" t="n">
        <v>43646</v>
      </c>
      <c r="H737" s="316" t="n">
        <v>399867</v>
      </c>
      <c r="I737" s="316" t="n">
        <v>96856</v>
      </c>
      <c r="J737" s="316" t="n">
        <v>0.71</v>
      </c>
      <c r="K737" s="316">
        <f>ROUND(I737*(J737/1000),2)</f>
        <v/>
      </c>
    </row>
    <row r="738">
      <c r="B738" s="315" t="n">
        <v>711</v>
      </c>
      <c r="C738" s="316" t="n">
        <v>31990489</v>
      </c>
      <c r="D738" s="316" t="inlineStr">
        <is>
          <t>5069758_LOreal Snapscara Q119 NAV - Digital Entertainment</t>
        </is>
      </c>
      <c r="E738" s="316" t="inlineStr">
        <is>
          <t>MSNBC</t>
        </is>
      </c>
      <c r="F738" s="317" t="n">
        <v>43565</v>
      </c>
      <c r="G738" s="317" t="n">
        <v>43646</v>
      </c>
      <c r="H738" s="316" t="n">
        <v>2503</v>
      </c>
      <c r="I738" s="316" t="n">
        <v>859</v>
      </c>
      <c r="J738" s="316" t="n">
        <v>0.71</v>
      </c>
      <c r="K738" s="316">
        <f>ROUND(I738*(J738/1000),2)</f>
        <v/>
      </c>
    </row>
    <row r="739">
      <c r="B739" s="315" t="n">
        <v>712</v>
      </c>
      <c r="C739" s="316" t="n">
        <v>31990489</v>
      </c>
      <c r="D739" s="316" t="inlineStr">
        <is>
          <t>5069758_LOreal Snapscara Q119 NAV - Digital Entertainment</t>
        </is>
      </c>
      <c r="E739" s="316" t="inlineStr">
        <is>
          <t>NBC Broadcast</t>
        </is>
      </c>
      <c r="F739" s="317" t="n">
        <v>43511</v>
      </c>
      <c r="G739" s="317" t="n">
        <v>43646</v>
      </c>
      <c r="H739" s="316" t="n">
        <v>375639</v>
      </c>
      <c r="I739" s="316" t="n">
        <v>95848</v>
      </c>
      <c r="J739" s="316" t="n">
        <v>0.71</v>
      </c>
      <c r="K739" s="316">
        <f>ROUND(I739*(J739/1000),2)</f>
        <v/>
      </c>
    </row>
    <row r="740">
      <c r="B740" s="315" t="n">
        <v>713</v>
      </c>
      <c r="C740" s="316" t="n">
        <v>31990489</v>
      </c>
      <c r="D740" s="316" t="inlineStr">
        <is>
          <t>5069758_LOreal Snapscara Q119 NAV - Digital Entertainment</t>
        </is>
      </c>
      <c r="E740" s="316" t="inlineStr">
        <is>
          <t>NBC News</t>
        </is>
      </c>
      <c r="F740" s="317" t="n">
        <v>43511</v>
      </c>
      <c r="G740" s="317" t="n">
        <v>43646</v>
      </c>
      <c r="H740" s="316" t="n">
        <v>141675</v>
      </c>
      <c r="I740" s="316" t="n">
        <v>47134</v>
      </c>
      <c r="J740" s="316" t="n">
        <v>0.71</v>
      </c>
      <c r="K740" s="316">
        <f>ROUND(I740*(J740/1000),2)</f>
        <v/>
      </c>
    </row>
    <row r="741">
      <c r="B741" s="315" t="n">
        <v>714</v>
      </c>
      <c r="C741" s="316" t="n">
        <v>31990489</v>
      </c>
      <c r="D741" s="316" t="inlineStr">
        <is>
          <t>5069758_LOreal Snapscara Q119 NAV - Digital Entertainment</t>
        </is>
      </c>
      <c r="E741" s="316" t="inlineStr">
        <is>
          <t>Oxygen</t>
        </is>
      </c>
      <c r="F741" s="317" t="n">
        <v>43565</v>
      </c>
      <c r="G741" s="317" t="n">
        <v>43646</v>
      </c>
      <c r="H741" s="316" t="n">
        <v>361677</v>
      </c>
      <c r="I741" s="316" t="n">
        <v>78963</v>
      </c>
      <c r="J741" s="316" t="n">
        <v>0.71</v>
      </c>
      <c r="K741" s="316">
        <f>ROUND(I741*(J741/1000),2)</f>
        <v/>
      </c>
    </row>
    <row r="742">
      <c r="B742" s="315" t="n">
        <v>715</v>
      </c>
      <c r="C742" s="316" t="n">
        <v>31990489</v>
      </c>
      <c r="D742" s="316" t="inlineStr">
        <is>
          <t>5069758_LOreal Snapscara Q119 NAV - Digital Entertainment</t>
        </is>
      </c>
      <c r="E742" s="316" t="inlineStr">
        <is>
          <t>Syfy</t>
        </is>
      </c>
      <c r="F742" s="317" t="n">
        <v>43511</v>
      </c>
      <c r="G742" s="317" t="n">
        <v>43646</v>
      </c>
      <c r="H742" s="316" t="n">
        <v>1376437</v>
      </c>
      <c r="I742" s="316" t="n">
        <v>405734</v>
      </c>
      <c r="J742" s="316" t="n">
        <v>0.71</v>
      </c>
      <c r="K742" s="316">
        <f>ROUND(I742*(J742/1000),2)</f>
        <v/>
      </c>
    </row>
    <row r="743">
      <c r="B743" s="315" t="n">
        <v>716</v>
      </c>
      <c r="C743" s="316" t="n">
        <v>31990489</v>
      </c>
      <c r="D743" s="316" t="inlineStr">
        <is>
          <t>5069758_LOreal Snapscara Q119 NAV - Digital Entertainment</t>
        </is>
      </c>
      <c r="E743" s="316" t="inlineStr">
        <is>
          <t>Telemundo</t>
        </is>
      </c>
      <c r="F743" s="317" t="n">
        <v>43565</v>
      </c>
      <c r="G743" s="317" t="n">
        <v>43646</v>
      </c>
      <c r="H743" s="316" t="n">
        <v>46364</v>
      </c>
      <c r="I743" s="316" t="n">
        <v>4966</v>
      </c>
      <c r="J743" s="316" t="n">
        <v>0.71</v>
      </c>
      <c r="K743" s="316">
        <f>ROUND(I743*(J743/1000),2)</f>
        <v/>
      </c>
    </row>
    <row r="744">
      <c r="B744" s="315" t="n">
        <v>717</v>
      </c>
      <c r="C744" s="316" t="n">
        <v>31990489</v>
      </c>
      <c r="D744" s="316" t="inlineStr">
        <is>
          <t>5069758_LOreal Snapscara Q119 NAV - Digital Entertainment</t>
        </is>
      </c>
      <c r="E744" s="316" t="inlineStr">
        <is>
          <t>USA</t>
        </is>
      </c>
      <c r="F744" s="317" t="n">
        <v>43511</v>
      </c>
      <c r="G744" s="317" t="n">
        <v>43646</v>
      </c>
      <c r="H744" s="316" t="n">
        <v>758917</v>
      </c>
      <c r="I744" s="316" t="n">
        <v>139948</v>
      </c>
      <c r="J744" s="316" t="n">
        <v>0.71</v>
      </c>
      <c r="K744" s="316">
        <f>ROUND(I744*(J744/1000),2)</f>
        <v/>
      </c>
    </row>
    <row r="745">
      <c r="B745" s="315" t="n">
        <v>718</v>
      </c>
      <c r="C745" s="316" t="n">
        <v>31990560</v>
      </c>
      <c r="D745" s="316" t="inlineStr">
        <is>
          <t>5070008_LOreal Lash Paradise Q119 NAV  - Digital Entertainment</t>
        </is>
      </c>
      <c r="E745" s="316" t="inlineStr">
        <is>
          <t>Bravo</t>
        </is>
      </c>
      <c r="F745" s="317" t="n">
        <v>43542</v>
      </c>
      <c r="G745" s="317" t="n">
        <v>43555</v>
      </c>
      <c r="H745" s="316" t="n">
        <v>962313</v>
      </c>
      <c r="I745" s="316" t="n">
        <v>7</v>
      </c>
      <c r="J745" s="316" t="n">
        <v>0.71</v>
      </c>
      <c r="K745" s="316">
        <f>ROUND(I745*(J745/1000),2)</f>
        <v/>
      </c>
    </row>
    <row r="746">
      <c r="B746" s="315" t="n">
        <v>719</v>
      </c>
      <c r="C746" s="316" t="n">
        <v>31990560</v>
      </c>
      <c r="D746" s="316" t="inlineStr">
        <is>
          <t>5070008_LOreal Lash Paradise Q119 NAV  - Digital Entertainment</t>
        </is>
      </c>
      <c r="E746" s="316" t="inlineStr">
        <is>
          <t>E!</t>
        </is>
      </c>
      <c r="F746" s="317" t="n">
        <v>43542</v>
      </c>
      <c r="G746" s="317" t="n">
        <v>43555</v>
      </c>
      <c r="H746" s="316" t="n">
        <v>281705</v>
      </c>
      <c r="I746" s="316" t="n">
        <v>8</v>
      </c>
      <c r="J746" s="316" t="n">
        <v>0.71</v>
      </c>
      <c r="K746" s="316">
        <f>ROUND(I746*(J746/1000),2)</f>
        <v/>
      </c>
    </row>
    <row r="747">
      <c r="B747" s="315" t="n">
        <v>720</v>
      </c>
      <c r="C747" s="316" t="n">
        <v>31990560</v>
      </c>
      <c r="D747" s="316" t="inlineStr">
        <is>
          <t>5070008_LOreal Lash Paradise Q119 NAV  - Digital Entertainment</t>
        </is>
      </c>
      <c r="E747" s="316" t="inlineStr">
        <is>
          <t>NBC Broadcast</t>
        </is>
      </c>
      <c r="F747" s="317" t="n">
        <v>43542</v>
      </c>
      <c r="G747" s="317" t="n">
        <v>43555</v>
      </c>
      <c r="H747" s="316" t="n">
        <v>253101</v>
      </c>
      <c r="I747" s="316" t="n">
        <v>1</v>
      </c>
      <c r="J747" s="316" t="n">
        <v>0.71</v>
      </c>
      <c r="K747" s="316">
        <f>ROUND(I747*(J747/1000),2)</f>
        <v/>
      </c>
    </row>
    <row r="748">
      <c r="B748" s="315" t="n">
        <v>721</v>
      </c>
      <c r="C748" s="316" t="n">
        <v>31990560</v>
      </c>
      <c r="D748" s="316" t="inlineStr">
        <is>
          <t>5070008_LOreal Lash Paradise Q119 NAV  - Digital Entertainment</t>
        </is>
      </c>
      <c r="E748" s="316" t="inlineStr">
        <is>
          <t>NBC News</t>
        </is>
      </c>
      <c r="F748" s="317" t="n">
        <v>43542</v>
      </c>
      <c r="G748" s="317" t="n">
        <v>43555</v>
      </c>
      <c r="H748" s="316" t="n">
        <v>79031</v>
      </c>
      <c r="I748" s="316" t="n">
        <v>2</v>
      </c>
      <c r="J748" s="316" t="n">
        <v>0.71</v>
      </c>
      <c r="K748" s="316">
        <f>ROUND(I748*(J748/1000),2)</f>
        <v/>
      </c>
    </row>
    <row r="749">
      <c r="B749" s="315" t="n">
        <v>722</v>
      </c>
      <c r="C749" s="316" t="n">
        <v>31990560</v>
      </c>
      <c r="D749" s="316" t="inlineStr">
        <is>
          <t>5070008_LOreal Lash Paradise Q119 NAV  - Digital Entertainment</t>
        </is>
      </c>
      <c r="E749" s="316" t="inlineStr">
        <is>
          <t>Syfy</t>
        </is>
      </c>
      <c r="F749" s="317" t="n">
        <v>43542</v>
      </c>
      <c r="G749" s="317" t="n">
        <v>43555</v>
      </c>
      <c r="H749" s="316" t="n">
        <v>818958</v>
      </c>
      <c r="I749" s="316" t="n">
        <v>3</v>
      </c>
      <c r="J749" s="316" t="n">
        <v>0.71</v>
      </c>
      <c r="K749" s="316">
        <f>ROUND(I749*(J749/1000),2)</f>
        <v/>
      </c>
    </row>
    <row r="750">
      <c r="B750" s="315" t="n">
        <v>723</v>
      </c>
      <c r="C750" s="316" t="n">
        <v>31990560</v>
      </c>
      <c r="D750" s="316" t="inlineStr">
        <is>
          <t>5070008_LOreal Lash Paradise Q119 NAV  - Digital Entertainment</t>
        </is>
      </c>
      <c r="E750" s="316" t="inlineStr">
        <is>
          <t>USA</t>
        </is>
      </c>
      <c r="F750" s="317" t="n">
        <v>43542</v>
      </c>
      <c r="G750" s="317" t="n">
        <v>43555</v>
      </c>
      <c r="H750" s="316" t="n">
        <v>565979</v>
      </c>
      <c r="I750" s="316" t="n">
        <v>8</v>
      </c>
      <c r="J750" s="316" t="n">
        <v>0.71</v>
      </c>
      <c r="K750" s="316">
        <f>ROUND(I750*(J750/1000),2)</f>
        <v/>
      </c>
    </row>
    <row r="751">
      <c r="B751" s="315" t="n">
        <v>724</v>
      </c>
      <c r="C751" s="316" t="n">
        <v>31996263</v>
      </c>
      <c r="D751" s="316" t="inlineStr">
        <is>
          <t>5070029_P&amp;G Gain Fab Enh_1Q 1819 UF_Prime_W1849 - Digital Entertainment</t>
        </is>
      </c>
      <c r="E751" s="316" t="inlineStr">
        <is>
          <t>NBC Broadcast</t>
        </is>
      </c>
      <c r="F751" s="317" t="n">
        <v>43535</v>
      </c>
      <c r="G751" s="317" t="n">
        <v>43555</v>
      </c>
      <c r="H751" s="316" t="n">
        <v>1050888</v>
      </c>
      <c r="I751" s="316" t="n">
        <v>8</v>
      </c>
      <c r="J751" s="316" t="n">
        <v>0.71</v>
      </c>
      <c r="K751" s="316">
        <f>ROUND(I751*(J751/1000),2)</f>
        <v/>
      </c>
    </row>
    <row r="752">
      <c r="B752" s="315" t="n">
        <v>725</v>
      </c>
      <c r="C752" s="316" t="n">
        <v>32032238</v>
      </c>
      <c r="D752" s="316" t="inlineStr">
        <is>
          <t>5067075_2019 Bridgestone Golf Digital - Digital Sports</t>
        </is>
      </c>
      <c r="E752" s="316" t="inlineStr">
        <is>
          <t>Golf Channel</t>
        </is>
      </c>
      <c r="F752" s="317" t="n">
        <v>43525</v>
      </c>
      <c r="G752" s="317" t="n">
        <v>43667</v>
      </c>
      <c r="H752" s="316" t="n">
        <v>12052</v>
      </c>
      <c r="I752" s="316" t="n">
        <v>12052</v>
      </c>
      <c r="J752" s="316" t="n">
        <v>0.71</v>
      </c>
      <c r="K752" s="316">
        <f>ROUND(I752*(J752/1000),2)</f>
        <v/>
      </c>
    </row>
    <row r="753">
      <c r="B753" s="315" t="n">
        <v>726</v>
      </c>
      <c r="C753" s="316" t="n">
        <v>32053790</v>
      </c>
      <c r="D753" s="316" t="inlineStr">
        <is>
          <t>5070106_Scatter_Estee Lauder_Q1-Q219_Double Wear_FEP/VOD &amp; Brightline - Digital Entertainment</t>
        </is>
      </c>
      <c r="E753" s="316" t="inlineStr">
        <is>
          <t>Bravo</t>
        </is>
      </c>
      <c r="F753" s="317" t="n">
        <v>43544</v>
      </c>
      <c r="G753" s="317" t="n">
        <v>43616</v>
      </c>
      <c r="H753" s="316" t="n">
        <v>51983</v>
      </c>
      <c r="I753" s="316" t="n">
        <v>51983</v>
      </c>
      <c r="J753" s="316" t="n">
        <v>0.71</v>
      </c>
      <c r="K753" s="316">
        <f>ROUND(I753*(J753/1000),2)</f>
        <v/>
      </c>
    </row>
    <row r="754">
      <c r="B754" s="315" t="n">
        <v>727</v>
      </c>
      <c r="C754" s="316" t="n">
        <v>32053790</v>
      </c>
      <c r="D754" s="316" t="inlineStr">
        <is>
          <t>5070106_Scatter_Estee Lauder_Q1-Q219_Double Wear_FEP/VOD &amp; Brightline - Digital Entertainment</t>
        </is>
      </c>
      <c r="E754" s="316" t="inlineStr">
        <is>
          <t>E!</t>
        </is>
      </c>
      <c r="F754" s="317" t="n">
        <v>43544</v>
      </c>
      <c r="G754" s="317" t="n">
        <v>43616</v>
      </c>
      <c r="H754" s="316" t="n">
        <v>26187</v>
      </c>
      <c r="I754" s="316" t="n">
        <v>26187</v>
      </c>
      <c r="J754" s="316" t="n">
        <v>0.71</v>
      </c>
      <c r="K754" s="316">
        <f>ROUND(I754*(J754/1000),2)</f>
        <v/>
      </c>
    </row>
    <row r="755">
      <c r="B755" s="315" t="n">
        <v>728</v>
      </c>
      <c r="C755" s="316" t="n">
        <v>32053790</v>
      </c>
      <c r="D755" s="316" t="inlineStr">
        <is>
          <t>5070106_Scatter_Estee Lauder_Q1-Q219_Double Wear_FEP/VOD &amp; Brightline - Digital Entertainment</t>
        </is>
      </c>
      <c r="E755" s="316" t="inlineStr">
        <is>
          <t>NBC Broadcast</t>
        </is>
      </c>
      <c r="F755" s="317" t="n">
        <v>43544</v>
      </c>
      <c r="G755" s="317" t="n">
        <v>43616</v>
      </c>
      <c r="H755" s="316" t="n">
        <v>461963</v>
      </c>
      <c r="I755" s="316" t="n">
        <v>461963</v>
      </c>
      <c r="J755" s="316" t="n">
        <v>0.71</v>
      </c>
      <c r="K755" s="316">
        <f>ROUND(I755*(J755/1000),2)</f>
        <v/>
      </c>
    </row>
    <row r="756">
      <c r="B756" s="315" t="n">
        <v>729</v>
      </c>
      <c r="C756" s="316" t="n">
        <v>32053790</v>
      </c>
      <c r="D756" s="316" t="inlineStr">
        <is>
          <t>5070106_Scatter_Estee Lauder_Q1-Q219_Double Wear_FEP/VOD &amp; Brightline - Digital Entertainment</t>
        </is>
      </c>
      <c r="E756" s="316" t="inlineStr">
        <is>
          <t>Telemundo</t>
        </is>
      </c>
      <c r="F756" s="317" t="n">
        <v>43544</v>
      </c>
      <c r="G756" s="317" t="n">
        <v>43616</v>
      </c>
      <c r="H756" s="316" t="n">
        <v>26653</v>
      </c>
      <c r="I756" s="316" t="n">
        <v>26653</v>
      </c>
      <c r="J756" s="316" t="n">
        <v>0.71</v>
      </c>
      <c r="K756" s="316">
        <f>ROUND(I756*(J756/1000),2)</f>
        <v/>
      </c>
    </row>
    <row r="757">
      <c r="B757" s="315" t="n">
        <v>730</v>
      </c>
      <c r="C757" s="316" t="n">
        <v>32058574</v>
      </c>
      <c r="D757" s="316" t="inlineStr">
        <is>
          <t>5067451_Scatter_Wyndham_Q2-Q319 NBC E! Bravo FEP/VOD - Digital Entertainment</t>
        </is>
      </c>
      <c r="E757" s="316" t="inlineStr">
        <is>
          <t>Bravo</t>
        </is>
      </c>
      <c r="F757" s="317" t="n">
        <v>43577</v>
      </c>
      <c r="G757" s="317" t="n">
        <v>43604</v>
      </c>
      <c r="H757" s="316" t="n">
        <v>121750</v>
      </c>
      <c r="I757" s="316" t="n">
        <v>121750</v>
      </c>
      <c r="J757" s="316" t="n">
        <v>0.71</v>
      </c>
      <c r="K757" s="316">
        <f>ROUND(I757*(J757/1000),2)</f>
        <v/>
      </c>
    </row>
    <row r="758">
      <c r="B758" s="315" t="n">
        <v>731</v>
      </c>
      <c r="C758" s="316" t="n">
        <v>32058574</v>
      </c>
      <c r="D758" s="316" t="inlineStr">
        <is>
          <t>5067451_Scatter_Wyndham_Q2-Q319 NBC E! Bravo FEP/VOD - Digital Entertainment</t>
        </is>
      </c>
      <c r="E758" s="316" t="inlineStr">
        <is>
          <t>E!</t>
        </is>
      </c>
      <c r="F758" s="317" t="n">
        <v>43577</v>
      </c>
      <c r="G758" s="317" t="n">
        <v>43604</v>
      </c>
      <c r="H758" s="316" t="n">
        <v>26068</v>
      </c>
      <c r="I758" s="316" t="n">
        <v>26068</v>
      </c>
      <c r="J758" s="316" t="n">
        <v>0.71</v>
      </c>
      <c r="K758" s="316">
        <f>ROUND(I758*(J758/1000),2)</f>
        <v/>
      </c>
    </row>
    <row r="759">
      <c r="B759" s="315" t="n">
        <v>732</v>
      </c>
      <c r="C759" s="316" t="n">
        <v>32058574</v>
      </c>
      <c r="D759" s="316" t="inlineStr">
        <is>
          <t>5067451_Scatter_Wyndham_Q2-Q319 NBC E! Bravo FEP/VOD - Digital Entertainment</t>
        </is>
      </c>
      <c r="E759" s="316" t="inlineStr">
        <is>
          <t>NBC Broadcast</t>
        </is>
      </c>
      <c r="F759" s="317" t="n">
        <v>43577</v>
      </c>
      <c r="G759" s="317" t="n">
        <v>43604</v>
      </c>
      <c r="H759" s="316" t="n">
        <v>167674</v>
      </c>
      <c r="I759" s="316" t="n">
        <v>167674</v>
      </c>
      <c r="J759" s="316" t="n">
        <v>0.71</v>
      </c>
      <c r="K759" s="316">
        <f>ROUND(I759*(J759/1000),2)</f>
        <v/>
      </c>
    </row>
    <row r="760">
      <c r="B760" s="315" t="n">
        <v>733</v>
      </c>
      <c r="C760" s="316" t="n">
        <v>32058574</v>
      </c>
      <c r="D760" s="316" t="inlineStr">
        <is>
          <t>5067451_Scatter_Wyndham_Q2-Q319 NBC E! Bravo FEP/VOD - Digital Entertainment</t>
        </is>
      </c>
      <c r="E760" s="316" t="inlineStr">
        <is>
          <t>NBC News</t>
        </is>
      </c>
      <c r="F760" s="317" t="n">
        <v>43577</v>
      </c>
      <c r="G760" s="317" t="n">
        <v>43604</v>
      </c>
      <c r="H760" s="316" t="n">
        <v>6607</v>
      </c>
      <c r="I760" s="316" t="n">
        <v>6607</v>
      </c>
      <c r="J760" s="316" t="n">
        <v>0.71</v>
      </c>
      <c r="K760" s="316">
        <f>ROUND(I760*(J760/1000),2)</f>
        <v/>
      </c>
    </row>
    <row r="761">
      <c r="B761" s="315" t="n">
        <v>734</v>
      </c>
      <c r="C761" s="316" t="n">
        <v>32058574</v>
      </c>
      <c r="D761" s="316" t="inlineStr">
        <is>
          <t>5067451_Scatter_Wyndham_Q2-Q319 NBC E! Bravo FEP/VOD - Digital Entertainment</t>
        </is>
      </c>
      <c r="E761" s="316" t="inlineStr">
        <is>
          <t>Oxygen</t>
        </is>
      </c>
      <c r="F761" s="317" t="n">
        <v>43577</v>
      </c>
      <c r="G761" s="317" t="n">
        <v>43604</v>
      </c>
      <c r="H761" s="316" t="n">
        <v>43427</v>
      </c>
      <c r="I761" s="316" t="n">
        <v>43427</v>
      </c>
      <c r="J761" s="316" t="n">
        <v>0.71</v>
      </c>
      <c r="K761" s="316">
        <f>ROUND(I761*(J761/1000),2)</f>
        <v/>
      </c>
    </row>
    <row r="762">
      <c r="B762" s="315" t="n">
        <v>735</v>
      </c>
      <c r="C762" s="316" t="n">
        <v>32091783</v>
      </c>
      <c r="D762" s="316" t="inlineStr">
        <is>
          <t>5070645_MOO_Scatter_Q219_Awareness_Video  - Digital Entertainment</t>
        </is>
      </c>
      <c r="E762" s="316" t="inlineStr">
        <is>
          <t>Bravo</t>
        </is>
      </c>
      <c r="F762" s="317" t="n">
        <v>43556</v>
      </c>
      <c r="G762" s="317" t="n">
        <v>43602</v>
      </c>
      <c r="H762" s="316" t="n">
        <v>83111</v>
      </c>
      <c r="I762" s="316" t="n">
        <v>83111</v>
      </c>
      <c r="J762" s="316" t="n">
        <v>0.71</v>
      </c>
      <c r="K762" s="316">
        <f>ROUND(I762*(J762/1000),2)</f>
        <v/>
      </c>
    </row>
    <row r="763">
      <c r="B763" s="315" t="n">
        <v>736</v>
      </c>
      <c r="C763" s="316" t="n">
        <v>32091783</v>
      </c>
      <c r="D763" s="316" t="inlineStr">
        <is>
          <t>5070645_MOO_Scatter_Q219_Awareness_Video  - Digital Entertainment</t>
        </is>
      </c>
      <c r="E763" s="316" t="inlineStr">
        <is>
          <t>NBC Broadcast</t>
        </is>
      </c>
      <c r="F763" s="317" t="n">
        <v>43556</v>
      </c>
      <c r="G763" s="317" t="n">
        <v>43602</v>
      </c>
      <c r="H763" s="316" t="n">
        <v>868476</v>
      </c>
      <c r="I763" s="316" t="n">
        <v>868476</v>
      </c>
      <c r="J763" s="316" t="n">
        <v>0.71</v>
      </c>
      <c r="K763" s="316">
        <f>ROUND(I763*(J763/1000),2)</f>
        <v/>
      </c>
    </row>
    <row r="764">
      <c r="B764" s="315" t="n">
        <v>737</v>
      </c>
      <c r="C764" s="316" t="n">
        <v>32091783</v>
      </c>
      <c r="D764" s="316" t="inlineStr">
        <is>
          <t>5070645_MOO_Scatter_Q219_Awareness_Video  - Digital Entertainment</t>
        </is>
      </c>
      <c r="E764" s="316" t="inlineStr">
        <is>
          <t>USA</t>
        </is>
      </c>
      <c r="F764" s="317" t="n">
        <v>43556</v>
      </c>
      <c r="G764" s="317" t="n">
        <v>43602</v>
      </c>
      <c r="H764" s="316" t="n">
        <v>31655</v>
      </c>
      <c r="I764" s="316" t="n">
        <v>31655</v>
      </c>
      <c r="J764" s="316" t="n">
        <v>0.71</v>
      </c>
      <c r="K764" s="316">
        <f>ROUND(I764*(J764/1000),2)</f>
        <v/>
      </c>
    </row>
    <row r="765">
      <c r="B765" s="315" t="n">
        <v>738</v>
      </c>
      <c r="C765" s="316" t="n">
        <v>32092504</v>
      </c>
      <c r="D765" s="316" t="inlineStr">
        <is>
          <t>5060625_DPA LRC 2019 E! - Digital Lifestyle</t>
        </is>
      </c>
      <c r="E765" s="316" t="inlineStr">
        <is>
          <t>Bravo</t>
        </is>
      </c>
      <c r="F765" s="317" t="n">
        <v>43517</v>
      </c>
      <c r="G765" s="317" t="n">
        <v>43646</v>
      </c>
      <c r="H765" s="316" t="n">
        <v>204649</v>
      </c>
      <c r="I765" s="316" t="n">
        <v>24023</v>
      </c>
      <c r="J765" s="316" t="n">
        <v>0.71</v>
      </c>
      <c r="K765" s="316">
        <f>ROUND(I765*(J765/1000),2)</f>
        <v/>
      </c>
    </row>
    <row r="766">
      <c r="B766" s="315" t="n">
        <v>739</v>
      </c>
      <c r="C766" s="316" t="n">
        <v>32092504</v>
      </c>
      <c r="D766" s="316" t="inlineStr">
        <is>
          <t>5060625_DPA LRC 2019 E! - Digital Lifestyle</t>
        </is>
      </c>
      <c r="E766" s="316" t="inlineStr">
        <is>
          <t>E!</t>
        </is>
      </c>
      <c r="F766" s="317" t="n">
        <v>43517</v>
      </c>
      <c r="G766" s="317" t="n">
        <v>43646</v>
      </c>
      <c r="H766" s="316" t="n">
        <v>61499</v>
      </c>
      <c r="I766" s="316" t="n">
        <v>6721</v>
      </c>
      <c r="J766" s="316" t="n">
        <v>0.71</v>
      </c>
      <c r="K766" s="316">
        <f>ROUND(I766*(J766/1000),2)</f>
        <v/>
      </c>
    </row>
    <row r="767">
      <c r="B767" s="315" t="n">
        <v>740</v>
      </c>
      <c r="C767" s="316" t="n">
        <v>32092504</v>
      </c>
      <c r="D767" s="316" t="inlineStr">
        <is>
          <t>5060625_DPA LRC 2019 E! - Digital Lifestyle</t>
        </is>
      </c>
      <c r="E767" s="316" t="inlineStr">
        <is>
          <t>Oxygen</t>
        </is>
      </c>
      <c r="F767" s="317" t="n">
        <v>43517</v>
      </c>
      <c r="G767" s="317" t="n">
        <v>43646</v>
      </c>
      <c r="H767" s="316" t="n">
        <v>66920</v>
      </c>
      <c r="I767" s="316" t="n">
        <v>10300</v>
      </c>
      <c r="J767" s="316" t="n">
        <v>0.71</v>
      </c>
      <c r="K767" s="316">
        <f>ROUND(I767*(J767/1000),2)</f>
        <v/>
      </c>
    </row>
    <row r="768">
      <c r="B768" s="315" t="n">
        <v>741</v>
      </c>
      <c r="C768" s="316" t="n">
        <v>32093368</v>
      </c>
      <c r="D768" s="316" t="inlineStr">
        <is>
          <t>5060659_Disney_Dumbo_NBCU_OLV_Q119_Upfront  - Digital Entertainment</t>
        </is>
      </c>
      <c r="E768" s="316" t="inlineStr">
        <is>
          <t>Bravo</t>
        </is>
      </c>
      <c r="F768" s="317" t="n">
        <v>43528</v>
      </c>
      <c r="G768" s="317" t="n">
        <v>43555</v>
      </c>
      <c r="H768" s="316" t="n">
        <v>712119</v>
      </c>
      <c r="I768" s="316" t="n">
        <v>6</v>
      </c>
      <c r="J768" s="316" t="n">
        <v>0.71</v>
      </c>
      <c r="K768" s="316">
        <f>ROUND(I768*(J768/1000),2)</f>
        <v/>
      </c>
    </row>
    <row r="769">
      <c r="B769" s="315" t="n">
        <v>742</v>
      </c>
      <c r="C769" s="316" t="n">
        <v>32093368</v>
      </c>
      <c r="D769" s="316" t="inlineStr">
        <is>
          <t>5060659_Disney_Dumbo_NBCU_OLV_Q119_Upfront  - Digital Entertainment</t>
        </is>
      </c>
      <c r="E769" s="316" t="inlineStr">
        <is>
          <t>E!</t>
        </is>
      </c>
      <c r="F769" s="317" t="n">
        <v>43528</v>
      </c>
      <c r="G769" s="317" t="n">
        <v>43555</v>
      </c>
      <c r="H769" s="316" t="n">
        <v>638533</v>
      </c>
      <c r="I769" s="316" t="n">
        <v>14</v>
      </c>
      <c r="J769" s="316" t="n">
        <v>0.71</v>
      </c>
      <c r="K769" s="316">
        <f>ROUND(I769*(J769/1000),2)</f>
        <v/>
      </c>
    </row>
    <row r="770">
      <c r="B770" s="315" t="n">
        <v>743</v>
      </c>
      <c r="C770" s="316" t="n">
        <v>32093368</v>
      </c>
      <c r="D770" s="316" t="inlineStr">
        <is>
          <t>5060659_Disney_Dumbo_NBCU_OLV_Q119_Upfront  - Digital Entertainment</t>
        </is>
      </c>
      <c r="E770" s="316" t="inlineStr">
        <is>
          <t>NBC Broadcast</t>
        </is>
      </c>
      <c r="F770" s="317" t="n">
        <v>43521</v>
      </c>
      <c r="G770" s="317" t="n">
        <v>43555</v>
      </c>
      <c r="H770" s="316" t="n">
        <v>2296038</v>
      </c>
      <c r="I770" s="316" t="n">
        <v>32</v>
      </c>
      <c r="J770" s="316" t="n">
        <v>0.71</v>
      </c>
      <c r="K770" s="316">
        <f>ROUND(I770*(J770/1000),2)</f>
        <v/>
      </c>
    </row>
    <row r="771">
      <c r="B771" s="315" t="n">
        <v>744</v>
      </c>
      <c r="C771" s="316" t="n">
        <v>32093368</v>
      </c>
      <c r="D771" s="316" t="inlineStr">
        <is>
          <t>5060659_Disney_Dumbo_NBCU_OLV_Q119_Upfront  - Digital Entertainment</t>
        </is>
      </c>
      <c r="E771" s="316" t="inlineStr">
        <is>
          <t>USA</t>
        </is>
      </c>
      <c r="F771" s="317" t="n">
        <v>43528</v>
      </c>
      <c r="G771" s="317" t="n">
        <v>43555</v>
      </c>
      <c r="H771" s="316" t="n">
        <v>415122</v>
      </c>
      <c r="I771" s="316" t="n">
        <v>8</v>
      </c>
      <c r="J771" s="316" t="n">
        <v>0.71</v>
      </c>
      <c r="K771" s="316">
        <f>ROUND(I771*(J771/1000),2)</f>
        <v/>
      </c>
    </row>
    <row r="772">
      <c r="B772" s="315" t="n">
        <v>745</v>
      </c>
      <c r="C772" s="316" t="n">
        <v>32097812</v>
      </c>
      <c r="D772" s="316" t="inlineStr">
        <is>
          <t>5070777_Scatter_BMW CPO_Q1-Q419_NAV CNVG A2564 - Digital Entertainment</t>
        </is>
      </c>
      <c r="E772" s="316" t="inlineStr">
        <is>
          <t>Bravo</t>
        </is>
      </c>
      <c r="F772" s="317" t="n">
        <v>43525</v>
      </c>
      <c r="G772" s="317" t="n">
        <v>43830</v>
      </c>
      <c r="H772" s="316" t="n">
        <v>411259</v>
      </c>
      <c r="I772" s="316" t="n">
        <v>33475</v>
      </c>
      <c r="J772" s="316" t="n">
        <v>0.71</v>
      </c>
      <c r="K772" s="316">
        <f>ROUND(I772*(J772/1000),2)</f>
        <v/>
      </c>
    </row>
    <row r="773">
      <c r="B773" s="315" t="n">
        <v>746</v>
      </c>
      <c r="C773" s="316" t="n">
        <v>32097812</v>
      </c>
      <c r="D773" s="316" t="inlineStr">
        <is>
          <t>5070777_Scatter_BMW CPO_Q1-Q419_NAV CNVG A2564 - Digital Entertainment</t>
        </is>
      </c>
      <c r="E773" s="316" t="inlineStr">
        <is>
          <t>CNBC</t>
        </is>
      </c>
      <c r="F773" s="317" t="n">
        <v>43525</v>
      </c>
      <c r="G773" s="317" t="n">
        <v>43830</v>
      </c>
      <c r="H773" s="316" t="n">
        <v>31968</v>
      </c>
      <c r="I773" s="316" t="n">
        <v>1674</v>
      </c>
      <c r="J773" s="316" t="n">
        <v>0.71</v>
      </c>
      <c r="K773" s="316">
        <f>ROUND(I773*(J773/1000),2)</f>
        <v/>
      </c>
    </row>
    <row r="774">
      <c r="B774" s="315" t="n">
        <v>747</v>
      </c>
      <c r="C774" s="316" t="n">
        <v>32097812</v>
      </c>
      <c r="D774" s="316" t="inlineStr">
        <is>
          <t>5070777_Scatter_BMW CPO_Q1-Q419_NAV CNVG A2564 - Digital Entertainment</t>
        </is>
      </c>
      <c r="E774" s="316" t="inlineStr">
        <is>
          <t>E!</t>
        </is>
      </c>
      <c r="F774" s="317" t="n">
        <v>43525</v>
      </c>
      <c r="G774" s="317" t="n">
        <v>43830</v>
      </c>
      <c r="H774" s="316" t="n">
        <v>149102</v>
      </c>
      <c r="I774" s="316" t="n">
        <v>9331</v>
      </c>
      <c r="J774" s="316" t="n">
        <v>0.71</v>
      </c>
      <c r="K774" s="316">
        <f>ROUND(I774*(J774/1000),2)</f>
        <v/>
      </c>
    </row>
    <row r="775">
      <c r="B775" s="315" t="n">
        <v>748</v>
      </c>
      <c r="C775" s="316" t="n">
        <v>32097812</v>
      </c>
      <c r="D775" s="316" t="inlineStr">
        <is>
          <t>5070777_Scatter_BMW CPO_Q1-Q419_NAV CNVG A2564 - Digital Entertainment</t>
        </is>
      </c>
      <c r="E775" s="316" t="inlineStr">
        <is>
          <t>MSNBC</t>
        </is>
      </c>
      <c r="F775" s="317" t="n">
        <v>43525</v>
      </c>
      <c r="G775" s="317" t="n">
        <v>43830</v>
      </c>
      <c r="H775" s="316" t="n">
        <v>860</v>
      </c>
      <c r="I775" s="316" t="n">
        <v>20</v>
      </c>
      <c r="J775" s="316" t="n">
        <v>0.71</v>
      </c>
      <c r="K775" s="316">
        <f>ROUND(I775*(J775/1000),2)</f>
        <v/>
      </c>
    </row>
    <row r="776">
      <c r="B776" s="315" t="n">
        <v>749</v>
      </c>
      <c r="C776" s="316" t="n">
        <v>32097812</v>
      </c>
      <c r="D776" s="316" t="inlineStr">
        <is>
          <t>5070777_Scatter_BMW CPO_Q1-Q419_NAV CNVG A2564 - Digital Entertainment</t>
        </is>
      </c>
      <c r="E776" s="316" t="inlineStr">
        <is>
          <t>NBC Broadcast</t>
        </is>
      </c>
      <c r="F776" s="317" t="n">
        <v>43525</v>
      </c>
      <c r="G776" s="317" t="n">
        <v>43830</v>
      </c>
      <c r="H776" s="316" t="n">
        <v>917864</v>
      </c>
      <c r="I776" s="316" t="n">
        <v>21167</v>
      </c>
      <c r="J776" s="316" t="n">
        <v>0.71</v>
      </c>
      <c r="K776" s="316">
        <f>ROUND(I776*(J776/1000),2)</f>
        <v/>
      </c>
    </row>
    <row r="777">
      <c r="B777" s="315" t="n">
        <v>750</v>
      </c>
      <c r="C777" s="316" t="n">
        <v>32097812</v>
      </c>
      <c r="D777" s="316" t="inlineStr">
        <is>
          <t>5070777_Scatter_BMW CPO_Q1-Q419_NAV CNVG A2564 - Digital Entertainment</t>
        </is>
      </c>
      <c r="E777" s="316" t="inlineStr">
        <is>
          <t>NBC News</t>
        </is>
      </c>
      <c r="F777" s="317" t="n">
        <v>43525</v>
      </c>
      <c r="G777" s="317" t="n">
        <v>43830</v>
      </c>
      <c r="H777" s="316" t="n">
        <v>43002</v>
      </c>
      <c r="I777" s="316" t="n">
        <v>1307</v>
      </c>
      <c r="J777" s="316" t="n">
        <v>0.71</v>
      </c>
      <c r="K777" s="316">
        <f>ROUND(I777*(J777/1000),2)</f>
        <v/>
      </c>
    </row>
    <row r="778">
      <c r="B778" s="315" t="n">
        <v>751</v>
      </c>
      <c r="C778" s="316" t="n">
        <v>32097812</v>
      </c>
      <c r="D778" s="316" t="inlineStr">
        <is>
          <t>5070777_Scatter_BMW CPO_Q1-Q419_NAV CNVG A2564 - Digital Entertainment</t>
        </is>
      </c>
      <c r="E778" s="316" t="inlineStr">
        <is>
          <t>Oxygen</t>
        </is>
      </c>
      <c r="F778" s="317" t="n">
        <v>43525</v>
      </c>
      <c r="G778" s="317" t="n">
        <v>43830</v>
      </c>
      <c r="H778" s="316" t="n">
        <v>106252</v>
      </c>
      <c r="I778" s="316" t="n">
        <v>6391</v>
      </c>
      <c r="J778" s="316" t="n">
        <v>0.71</v>
      </c>
      <c r="K778" s="316">
        <f>ROUND(I778*(J778/1000),2)</f>
        <v/>
      </c>
    </row>
    <row r="779">
      <c r="B779" s="315" t="n">
        <v>752</v>
      </c>
      <c r="C779" s="316" t="n">
        <v>32097812</v>
      </c>
      <c r="D779" s="316" t="inlineStr">
        <is>
          <t>5070777_Scatter_BMW CPO_Q1-Q419_NAV CNVG A2564 - Digital Entertainment</t>
        </is>
      </c>
      <c r="E779" s="316" t="inlineStr">
        <is>
          <t>Syfy</t>
        </is>
      </c>
      <c r="F779" s="317" t="n">
        <v>43525</v>
      </c>
      <c r="G779" s="317" t="n">
        <v>43830</v>
      </c>
      <c r="H779" s="316" t="n">
        <v>340802</v>
      </c>
      <c r="I779" s="316" t="n">
        <v>24682</v>
      </c>
      <c r="J779" s="316" t="n">
        <v>0.71</v>
      </c>
      <c r="K779" s="316">
        <f>ROUND(I779*(J779/1000),2)</f>
        <v/>
      </c>
    </row>
    <row r="780">
      <c r="B780" s="315" t="n">
        <v>753</v>
      </c>
      <c r="C780" s="316" t="n">
        <v>32097812</v>
      </c>
      <c r="D780" s="316" t="inlineStr">
        <is>
          <t>5070777_Scatter_BMW CPO_Q1-Q419_NAV CNVG A2564 - Digital Entertainment</t>
        </is>
      </c>
      <c r="E780" s="316" t="inlineStr">
        <is>
          <t>Telemundo</t>
        </is>
      </c>
      <c r="F780" s="317" t="n">
        <v>43525</v>
      </c>
      <c r="G780" s="317" t="n">
        <v>43830</v>
      </c>
      <c r="H780" s="316" t="n">
        <v>16351</v>
      </c>
      <c r="I780" s="316" t="n">
        <v>930</v>
      </c>
      <c r="J780" s="316" t="n">
        <v>0.71</v>
      </c>
      <c r="K780" s="316">
        <f>ROUND(I780*(J780/1000),2)</f>
        <v/>
      </c>
    </row>
    <row r="781">
      <c r="B781" s="315" t="n">
        <v>754</v>
      </c>
      <c r="C781" s="316" t="n">
        <v>32097812</v>
      </c>
      <c r="D781" s="316" t="inlineStr">
        <is>
          <t>5070777_Scatter_BMW CPO_Q1-Q419_NAV CNVG A2564 - Digital Entertainment</t>
        </is>
      </c>
      <c r="E781" s="316" t="inlineStr">
        <is>
          <t>USA</t>
        </is>
      </c>
      <c r="F781" s="317" t="n">
        <v>43525</v>
      </c>
      <c r="G781" s="317" t="n">
        <v>43830</v>
      </c>
      <c r="H781" s="316" t="n">
        <v>236896</v>
      </c>
      <c r="I781" s="316" t="n">
        <v>14261</v>
      </c>
      <c r="J781" s="316" t="n">
        <v>0.71</v>
      </c>
      <c r="K781" s="316">
        <f>ROUND(I781*(J781/1000),2)</f>
        <v/>
      </c>
    </row>
    <row r="782">
      <c r="B782" s="315" t="n">
        <v>755</v>
      </c>
      <c r="C782" s="316" t="n">
        <v>32099691</v>
      </c>
      <c r="D782" s="316" t="inlineStr">
        <is>
          <t>5070478_Kohls_NBC Prime_TAD_OLV_Q119 - Digital Entertainment</t>
        </is>
      </c>
      <c r="E782" s="316" t="inlineStr">
        <is>
          <t>NBC Broadcast</t>
        </is>
      </c>
      <c r="F782" s="317" t="n">
        <v>43549</v>
      </c>
      <c r="G782" s="317" t="n">
        <v>43555</v>
      </c>
      <c r="H782" s="316" t="n">
        <v>5404536</v>
      </c>
      <c r="I782" s="316" t="n">
        <v>128</v>
      </c>
      <c r="J782" s="316" t="n">
        <v>0.71</v>
      </c>
      <c r="K782" s="316">
        <f>ROUND(I782*(J782/1000),2)</f>
        <v/>
      </c>
    </row>
    <row r="783">
      <c r="B783" s="315" t="n">
        <v>756</v>
      </c>
      <c r="C783" s="316" t="n">
        <v>32099691</v>
      </c>
      <c r="D783" s="316" t="inlineStr">
        <is>
          <t>5070478_Kohls_NBC Prime_TAD_OLV_Q119 - Digital Entertainment</t>
        </is>
      </c>
      <c r="E783" s="316" t="inlineStr">
        <is>
          <t>NBC News</t>
        </is>
      </c>
      <c r="F783" s="317" t="n">
        <v>43549</v>
      </c>
      <c r="G783" s="317" t="n">
        <v>43555</v>
      </c>
      <c r="H783" s="316" t="n">
        <v>211893</v>
      </c>
      <c r="I783" s="316" t="n">
        <v>5</v>
      </c>
      <c r="J783" s="316" t="n">
        <v>0.71</v>
      </c>
      <c r="K783" s="316">
        <f>ROUND(I783*(J783/1000),2)</f>
        <v/>
      </c>
    </row>
    <row r="784">
      <c r="B784" s="315" t="n">
        <v>757</v>
      </c>
      <c r="C784" s="316" t="n">
        <v>32101934</v>
      </c>
      <c r="D784" s="316" t="inlineStr">
        <is>
          <t>5059500_Quaker Oat_Top Chef_Q119 - Digital Lifestyle</t>
        </is>
      </c>
      <c r="E784" s="316" t="inlineStr">
        <is>
          <t>Bravo</t>
        </is>
      </c>
      <c r="F784" s="317" t="n">
        <v>43530</v>
      </c>
      <c r="G784" s="317" t="n">
        <v>43555</v>
      </c>
      <c r="H784" s="316" t="n">
        <v>1328797</v>
      </c>
      <c r="I784" s="316" t="n">
        <v>18</v>
      </c>
      <c r="J784" s="316" t="n">
        <v>0.71</v>
      </c>
      <c r="K784" s="316">
        <f>ROUND(I784*(J784/1000),2)</f>
        <v/>
      </c>
    </row>
    <row r="785">
      <c r="B785" s="315" t="n">
        <v>758</v>
      </c>
      <c r="C785" s="316" t="n">
        <v>32121430</v>
      </c>
      <c r="D785" s="316" t="inlineStr">
        <is>
          <t>5070983_Digital ADU_TurboTax NBC Prime Q1-Q219_CNVG A1849 - Digital Entertainment</t>
        </is>
      </c>
      <c r="E785" s="316" t="inlineStr">
        <is>
          <t>NBC Broadcast</t>
        </is>
      </c>
      <c r="F785" s="317" t="n">
        <v>43530</v>
      </c>
      <c r="G785" s="317" t="n">
        <v>43565</v>
      </c>
      <c r="H785" s="316" t="n">
        <v>1608204</v>
      </c>
      <c r="I785" s="316" t="n">
        <v>270908</v>
      </c>
      <c r="J785" s="316" t="n">
        <v>0.71</v>
      </c>
      <c r="K785" s="316">
        <f>ROUND(I785*(J785/1000),2)</f>
        <v/>
      </c>
    </row>
    <row r="786">
      <c r="B786" s="315" t="n">
        <v>759</v>
      </c>
      <c r="C786" s="316" t="n">
        <v>32121430</v>
      </c>
      <c r="D786" s="316" t="inlineStr">
        <is>
          <t>5070983_Digital ADU_TurboTax NBC Prime Q1-Q219_CNVG A1849 - Digital Entertainment</t>
        </is>
      </c>
      <c r="E786" s="316" t="inlineStr">
        <is>
          <t>NBC News</t>
        </is>
      </c>
      <c r="F786" s="317" t="n">
        <v>43530</v>
      </c>
      <c r="G786" s="317" t="n">
        <v>43565</v>
      </c>
      <c r="H786" s="316" t="n">
        <v>80375</v>
      </c>
      <c r="I786" s="316" t="n">
        <v>15901</v>
      </c>
      <c r="J786" s="316" t="n">
        <v>0.71</v>
      </c>
      <c r="K786" s="316">
        <f>ROUND(I786*(J786/1000),2)</f>
        <v/>
      </c>
    </row>
    <row r="787">
      <c r="B787" s="315" t="n">
        <v>760</v>
      </c>
      <c r="C787" s="316" t="n">
        <v>32121479</v>
      </c>
      <c r="D787" s="316" t="inlineStr">
        <is>
          <t>5068569_CY19_Merck Gardasil Adolescent_Q219-Q319_NBC Prime Parity C-Flight  - Digital Entertainment</t>
        </is>
      </c>
      <c r="E787" s="316" t="inlineStr">
        <is>
          <t>NBC Broadcast</t>
        </is>
      </c>
      <c r="F787" s="317" t="n">
        <v>43570</v>
      </c>
      <c r="G787" s="317" t="n">
        <v>43646</v>
      </c>
      <c r="H787" s="316" t="n">
        <v>63743</v>
      </c>
      <c r="I787" s="316" t="n">
        <v>63743</v>
      </c>
      <c r="J787" s="316" t="n">
        <v>0.71</v>
      </c>
      <c r="K787" s="316">
        <f>ROUND(I787*(J787/1000),2)</f>
        <v/>
      </c>
    </row>
    <row r="788">
      <c r="B788" s="315" t="n">
        <v>761</v>
      </c>
      <c r="C788" s="316" t="n">
        <v>32121479</v>
      </c>
      <c r="D788" s="316" t="inlineStr">
        <is>
          <t>5068569_CY19_Merck Gardasil Adolescent_Q219-Q319_NBC Prime Parity C-Flight  - Digital Entertainment</t>
        </is>
      </c>
      <c r="E788" s="316" t="inlineStr">
        <is>
          <t>NBC News</t>
        </is>
      </c>
      <c r="F788" s="317" t="n">
        <v>43570</v>
      </c>
      <c r="G788" s="317" t="n">
        <v>43646</v>
      </c>
      <c r="H788" s="316" t="n">
        <v>1613</v>
      </c>
      <c r="I788" s="316" t="n">
        <v>1613</v>
      </c>
      <c r="J788" s="316" t="n">
        <v>0.71</v>
      </c>
      <c r="K788" s="316">
        <f>ROUND(I788*(J788/1000),2)</f>
        <v/>
      </c>
    </row>
    <row r="789">
      <c r="B789" s="315" t="n">
        <v>762</v>
      </c>
      <c r="C789" s="316" t="n">
        <v>32123108</v>
      </c>
      <c r="D789" s="316" t="inlineStr">
        <is>
          <t>5069765_LOreal Snapscara Q119 CFlight Prime/Digital 18/19 BYU Plan - Digital Entertainment</t>
        </is>
      </c>
      <c r="E789" s="316" t="inlineStr">
        <is>
          <t>NBC Broadcast</t>
        </is>
      </c>
      <c r="F789" s="317" t="n">
        <v>43567</v>
      </c>
      <c r="G789" s="317" t="n">
        <v>43646</v>
      </c>
      <c r="H789" s="316" t="n">
        <v>751296</v>
      </c>
      <c r="I789" s="316" t="n">
        <v>74736</v>
      </c>
      <c r="J789" s="316" t="n">
        <v>0.71</v>
      </c>
      <c r="K789" s="316">
        <f>ROUND(I789*(J789/1000),2)</f>
        <v/>
      </c>
    </row>
    <row r="790">
      <c r="B790" s="315" t="n">
        <v>763</v>
      </c>
      <c r="C790" s="316" t="n">
        <v>32123108</v>
      </c>
      <c r="D790" s="316" t="inlineStr">
        <is>
          <t>5069765_LOreal Snapscara Q119 CFlight Prime/Digital 18/19 BYU Plan - Digital Entertainment</t>
        </is>
      </c>
      <c r="E790" s="316" t="inlineStr">
        <is>
          <t>NBC News</t>
        </is>
      </c>
      <c r="F790" s="317" t="n">
        <v>43567</v>
      </c>
      <c r="G790" s="317" t="n">
        <v>43646</v>
      </c>
      <c r="H790" s="316" t="n">
        <v>31912</v>
      </c>
      <c r="I790" s="316" t="n">
        <v>4420</v>
      </c>
      <c r="J790" s="316" t="n">
        <v>0.71</v>
      </c>
      <c r="K790" s="316">
        <f>ROUND(I790*(J790/1000),2)</f>
        <v/>
      </c>
    </row>
    <row r="791">
      <c r="B791" s="315" t="n">
        <v>764</v>
      </c>
      <c r="C791" s="316" t="n">
        <v>32128294</v>
      </c>
      <c r="D791" s="316" t="inlineStr">
        <is>
          <t>5070932_TAD_Chobani_Q119 - Digital Entertainment</t>
        </is>
      </c>
      <c r="E791" s="316" t="inlineStr">
        <is>
          <t>NBC Broadcast</t>
        </is>
      </c>
      <c r="F791" s="317" t="n">
        <v>43542</v>
      </c>
      <c r="G791" s="317" t="n">
        <v>43583</v>
      </c>
      <c r="H791" s="316" t="n">
        <v>1372889</v>
      </c>
      <c r="I791" s="316" t="n">
        <v>297254</v>
      </c>
      <c r="J791" s="316" t="n">
        <v>0.71</v>
      </c>
      <c r="K791" s="316">
        <f>ROUND(I791*(J791/1000),2)</f>
        <v/>
      </c>
    </row>
    <row r="792">
      <c r="B792" s="315" t="n">
        <v>765</v>
      </c>
      <c r="C792" s="316" t="n">
        <v>32142053</v>
      </c>
      <c r="D792" s="316" t="inlineStr">
        <is>
          <t>5067961_Midas_NBCU_Scatter_OLV_Q2 - Q419 - Digital Entertainment</t>
        </is>
      </c>
      <c r="E792" s="316" t="inlineStr">
        <is>
          <t>Bravo</t>
        </is>
      </c>
      <c r="F792" s="317" t="n">
        <v>43556</v>
      </c>
      <c r="G792" s="317" t="n">
        <v>43576</v>
      </c>
      <c r="H792" s="316" t="n">
        <v>293650</v>
      </c>
      <c r="I792" s="316" t="n">
        <v>151583</v>
      </c>
      <c r="J792" s="316" t="n">
        <v>0.71</v>
      </c>
      <c r="K792" s="316">
        <f>ROUND(I792*(J792/1000),2)</f>
        <v/>
      </c>
    </row>
    <row r="793">
      <c r="B793" s="315" t="n">
        <v>766</v>
      </c>
      <c r="C793" s="316" t="n">
        <v>32142053</v>
      </c>
      <c r="D793" s="316" t="inlineStr">
        <is>
          <t>5067961_Midas_NBCU_Scatter_OLV_Q2 - Q419 - Digital Entertainment</t>
        </is>
      </c>
      <c r="E793" s="316" t="inlineStr">
        <is>
          <t>CNBC</t>
        </is>
      </c>
      <c r="F793" s="317" t="n">
        <v>43556</v>
      </c>
      <c r="G793" s="317" t="n">
        <v>43576</v>
      </c>
      <c r="H793" s="316" t="n">
        <v>28995</v>
      </c>
      <c r="I793" s="316" t="n">
        <v>16447</v>
      </c>
      <c r="J793" s="316" t="n">
        <v>0.71</v>
      </c>
      <c r="K793" s="316">
        <f>ROUND(I793*(J793/1000),2)</f>
        <v/>
      </c>
    </row>
    <row r="794">
      <c r="B794" s="315" t="n">
        <v>767</v>
      </c>
      <c r="C794" s="316" t="n">
        <v>32142053</v>
      </c>
      <c r="D794" s="316" t="inlineStr">
        <is>
          <t>5067961_Midas_NBCU_Scatter_OLV_Q2 - Q419 - Digital Entertainment</t>
        </is>
      </c>
      <c r="E794" s="316" t="inlineStr">
        <is>
          <t>E!</t>
        </is>
      </c>
      <c r="F794" s="317" t="n">
        <v>43556</v>
      </c>
      <c r="G794" s="317" t="n">
        <v>43576</v>
      </c>
      <c r="H794" s="316" t="n">
        <v>90229</v>
      </c>
      <c r="I794" s="316" t="n">
        <v>45210</v>
      </c>
      <c r="J794" s="316" t="n">
        <v>0.71</v>
      </c>
      <c r="K794" s="316">
        <f>ROUND(I794*(J794/1000),2)</f>
        <v/>
      </c>
    </row>
    <row r="795">
      <c r="B795" s="315" t="n">
        <v>768</v>
      </c>
      <c r="C795" s="316" t="n">
        <v>32142053</v>
      </c>
      <c r="D795" s="316" t="inlineStr">
        <is>
          <t>5067961_Midas_NBCU_Scatter_OLV_Q2 - Q419 - Digital Entertainment</t>
        </is>
      </c>
      <c r="E795" s="316" t="inlineStr">
        <is>
          <t>MSNBC</t>
        </is>
      </c>
      <c r="F795" s="317" t="n">
        <v>43556</v>
      </c>
      <c r="G795" s="317" t="n">
        <v>43576</v>
      </c>
      <c r="H795" s="316" t="n">
        <v>766</v>
      </c>
      <c r="I795" s="316" t="n">
        <v>472</v>
      </c>
      <c r="J795" s="316" t="n">
        <v>0.71</v>
      </c>
      <c r="K795" s="316">
        <f>ROUND(I795*(J795/1000),2)</f>
        <v/>
      </c>
    </row>
    <row r="796">
      <c r="B796" s="315" t="n">
        <v>769</v>
      </c>
      <c r="C796" s="316" t="n">
        <v>32142053</v>
      </c>
      <c r="D796" s="316" t="inlineStr">
        <is>
          <t>5067961_Midas_NBCU_Scatter_OLV_Q2 - Q419 - Digital Entertainment</t>
        </is>
      </c>
      <c r="E796" s="316" t="inlineStr">
        <is>
          <t>NBC Broadcast</t>
        </is>
      </c>
      <c r="F796" s="317" t="n">
        <v>43556</v>
      </c>
      <c r="G796" s="317" t="n">
        <v>43576</v>
      </c>
      <c r="H796" s="316" t="n">
        <v>476146</v>
      </c>
      <c r="I796" s="316" t="n">
        <v>185410</v>
      </c>
      <c r="J796" s="316" t="n">
        <v>0.71</v>
      </c>
      <c r="K796" s="316">
        <f>ROUND(I796*(J796/1000),2)</f>
        <v/>
      </c>
    </row>
    <row r="797">
      <c r="B797" s="315" t="n">
        <v>770</v>
      </c>
      <c r="C797" s="316" t="n">
        <v>32142053</v>
      </c>
      <c r="D797" s="316" t="inlineStr">
        <is>
          <t>5067961_Midas_NBCU_Scatter_OLV_Q2 - Q419 - Digital Entertainment</t>
        </is>
      </c>
      <c r="E797" s="316" t="inlineStr">
        <is>
          <t>NBC News</t>
        </is>
      </c>
      <c r="F797" s="317" t="n">
        <v>43556</v>
      </c>
      <c r="G797" s="317" t="n">
        <v>43576</v>
      </c>
      <c r="H797" s="316" t="n">
        <v>25482</v>
      </c>
      <c r="I797" s="316" t="n">
        <v>13198</v>
      </c>
      <c r="J797" s="316" t="n">
        <v>0.71</v>
      </c>
      <c r="K797" s="316">
        <f>ROUND(I797*(J797/1000),2)</f>
        <v/>
      </c>
    </row>
    <row r="798">
      <c r="B798" s="315" t="n">
        <v>771</v>
      </c>
      <c r="C798" s="316" t="n">
        <v>32142053</v>
      </c>
      <c r="D798" s="316" t="inlineStr">
        <is>
          <t>5067961_Midas_NBCU_Scatter_OLV_Q2 - Q419 - Digital Entertainment</t>
        </is>
      </c>
      <c r="E798" s="316" t="inlineStr">
        <is>
          <t>Oxygen</t>
        </is>
      </c>
      <c r="F798" s="317" t="n">
        <v>43556</v>
      </c>
      <c r="G798" s="317" t="n">
        <v>43576</v>
      </c>
      <c r="H798" s="316" t="n">
        <v>83221</v>
      </c>
      <c r="I798" s="316" t="n">
        <v>41376</v>
      </c>
      <c r="J798" s="316" t="n">
        <v>0.71</v>
      </c>
      <c r="K798" s="316">
        <f>ROUND(I798*(J798/1000),2)</f>
        <v/>
      </c>
    </row>
    <row r="799">
      <c r="B799" s="315" t="n">
        <v>772</v>
      </c>
      <c r="C799" s="316" t="n">
        <v>32142053</v>
      </c>
      <c r="D799" s="316" t="inlineStr">
        <is>
          <t>5067961_Midas_NBCU_Scatter_OLV_Q2 - Q419 - Digital Entertainment</t>
        </is>
      </c>
      <c r="E799" s="316" t="inlineStr">
        <is>
          <t>Syfy</t>
        </is>
      </c>
      <c r="F799" s="317" t="n">
        <v>43556</v>
      </c>
      <c r="G799" s="317" t="n">
        <v>43576</v>
      </c>
      <c r="H799" s="316" t="n">
        <v>304342</v>
      </c>
      <c r="I799" s="316" t="n">
        <v>173073</v>
      </c>
      <c r="J799" s="316" t="n">
        <v>0.71</v>
      </c>
      <c r="K799" s="316">
        <f>ROUND(I799*(J799/1000),2)</f>
        <v/>
      </c>
    </row>
    <row r="800">
      <c r="B800" s="315" t="n">
        <v>773</v>
      </c>
      <c r="C800" s="316" t="n">
        <v>32142053</v>
      </c>
      <c r="D800" s="316" t="inlineStr">
        <is>
          <t>5067961_Midas_NBCU_Scatter_OLV_Q2 - Q419 - Digital Entertainment</t>
        </is>
      </c>
      <c r="E800" s="316" t="inlineStr">
        <is>
          <t>Telemundo</t>
        </is>
      </c>
      <c r="F800" s="317" t="n">
        <v>43556</v>
      </c>
      <c r="G800" s="317" t="n">
        <v>43576</v>
      </c>
      <c r="H800" s="316" t="n">
        <v>9519</v>
      </c>
      <c r="I800" s="316" t="n">
        <v>3997</v>
      </c>
      <c r="J800" s="316" t="n">
        <v>0.71</v>
      </c>
      <c r="K800" s="316">
        <f>ROUND(I800*(J800/1000),2)</f>
        <v/>
      </c>
    </row>
    <row r="801">
      <c r="B801" s="315" t="n">
        <v>774</v>
      </c>
      <c r="C801" s="316" t="n">
        <v>32142053</v>
      </c>
      <c r="D801" s="316" t="inlineStr">
        <is>
          <t>5067961_Midas_NBCU_Scatter_OLV_Q2 - Q419 - Digital Entertainment</t>
        </is>
      </c>
      <c r="E801" s="316" t="inlineStr">
        <is>
          <t>USA</t>
        </is>
      </c>
      <c r="F801" s="317" t="n">
        <v>43556</v>
      </c>
      <c r="G801" s="317" t="n">
        <v>43576</v>
      </c>
      <c r="H801" s="316" t="n">
        <v>150826</v>
      </c>
      <c r="I801" s="316" t="n">
        <v>68472</v>
      </c>
      <c r="J801" s="316" t="n">
        <v>0.71</v>
      </c>
      <c r="K801" s="316">
        <f>ROUND(I801*(J801/1000),2)</f>
        <v/>
      </c>
    </row>
    <row r="802">
      <c r="B802" s="315" t="n">
        <v>775</v>
      </c>
      <c r="C802" s="316" t="n">
        <v>32149491</v>
      </c>
      <c r="D802" s="316" t="inlineStr">
        <is>
          <t>5059493_Wells Fargo CFlight Bank A2554 Prime/Digital 18/19 BYU Plan - Digital Entertainment</t>
        </is>
      </c>
      <c r="E802" s="316" t="inlineStr">
        <is>
          <t>NBC Broadcast</t>
        </is>
      </c>
      <c r="F802" s="317" t="n">
        <v>43556</v>
      </c>
      <c r="G802" s="317" t="n">
        <v>43646</v>
      </c>
      <c r="H802" s="316" t="n">
        <v>7442</v>
      </c>
      <c r="I802" s="316" t="n">
        <v>7442</v>
      </c>
      <c r="J802" s="316" t="n">
        <v>0.71</v>
      </c>
      <c r="K802" s="316">
        <f>ROUND(I802*(J802/1000),2)</f>
        <v/>
      </c>
    </row>
    <row r="803">
      <c r="B803" s="315" t="n">
        <v>776</v>
      </c>
      <c r="C803" s="316" t="n">
        <v>32149491</v>
      </c>
      <c r="D803" s="316" t="inlineStr">
        <is>
          <t>5059493_Wells Fargo CFlight Bank A2554 Prime/Digital 18/19 BYU Plan - Digital Entertainment</t>
        </is>
      </c>
      <c r="E803" s="316" t="inlineStr">
        <is>
          <t>NBC News</t>
        </is>
      </c>
      <c r="F803" s="317" t="n">
        <v>43556</v>
      </c>
      <c r="G803" s="317" t="n">
        <v>43646</v>
      </c>
      <c r="H803" s="316" t="n">
        <v>243</v>
      </c>
      <c r="I803" s="316" t="n">
        <v>243</v>
      </c>
      <c r="J803" s="316" t="n">
        <v>0.71</v>
      </c>
      <c r="K803" s="316">
        <f>ROUND(I803*(J803/1000),2)</f>
        <v/>
      </c>
    </row>
    <row r="804">
      <c r="B804" s="315" t="n">
        <v>777</v>
      </c>
      <c r="C804" s="316" t="n">
        <v>32153294</v>
      </c>
      <c r="D804" s="316" t="inlineStr">
        <is>
          <t>5068792_Stitch Fix_1-2Q19 Scatter DTC_Select_P2+ - Digital Entertainment</t>
        </is>
      </c>
      <c r="E804" s="316" t="inlineStr">
        <is>
          <t>NBC Broadcast</t>
        </is>
      </c>
      <c r="F804" s="317" t="n">
        <v>43565</v>
      </c>
      <c r="G804" s="317" t="n">
        <v>43582</v>
      </c>
      <c r="H804" s="316" t="n">
        <v>1452634</v>
      </c>
      <c r="I804" s="316" t="n">
        <v>1452634</v>
      </c>
      <c r="J804" s="316" t="n">
        <v>0.71</v>
      </c>
      <c r="K804" s="316">
        <f>ROUND(I804*(J804/1000),2)</f>
        <v/>
      </c>
    </row>
    <row r="805">
      <c r="B805" s="315" t="n">
        <v>778</v>
      </c>
      <c r="C805" s="316" t="n">
        <v>32153294</v>
      </c>
      <c r="D805" s="316" t="inlineStr">
        <is>
          <t>5068792_Stitch Fix_1-2Q19 Scatter DTC_Select_P2+ - Digital Entertainment</t>
        </is>
      </c>
      <c r="E805" s="316" t="inlineStr">
        <is>
          <t>NBC News</t>
        </is>
      </c>
      <c r="F805" s="317" t="n">
        <v>43565</v>
      </c>
      <c r="G805" s="317" t="n">
        <v>43582</v>
      </c>
      <c r="H805" s="316" t="n">
        <v>67317</v>
      </c>
      <c r="I805" s="316" t="n">
        <v>67317</v>
      </c>
      <c r="J805" s="316" t="n">
        <v>0.71</v>
      </c>
      <c r="K805" s="316">
        <f>ROUND(I805*(J805/1000),2)</f>
        <v/>
      </c>
    </row>
    <row r="806">
      <c r="B806" s="315" t="n">
        <v>779</v>
      </c>
      <c r="C806" s="316" t="n">
        <v>32156531</v>
      </c>
      <c r="D806" s="316" t="inlineStr">
        <is>
          <t>5057420_Toyota_NBC_The Voice S16_Q1_Q319 - Digital Entertainment</t>
        </is>
      </c>
      <c r="E806" s="316" t="inlineStr">
        <is>
          <t>NBC Broadcast</t>
        </is>
      </c>
      <c r="F806" s="317" t="n">
        <v>43521</v>
      </c>
      <c r="G806" s="317" t="n">
        <v>43616</v>
      </c>
      <c r="H806" s="316" t="n">
        <v>231674</v>
      </c>
      <c r="I806" s="316" t="n">
        <v>82120</v>
      </c>
      <c r="J806" s="316" t="n">
        <v>0.71</v>
      </c>
      <c r="K806" s="316">
        <f>ROUND(I806*(J806/1000),2)</f>
        <v/>
      </c>
    </row>
    <row r="807">
      <c r="B807" s="315" t="n">
        <v>780</v>
      </c>
      <c r="C807" s="316" t="n">
        <v>32157813</v>
      </c>
      <c r="D807" s="316" t="inlineStr">
        <is>
          <t>5070353_Pepsi Lays_1-2Q19 Scatter Voice+NAV_P2+ - Digital Entertainment</t>
        </is>
      </c>
      <c r="E807" s="316" t="inlineStr">
        <is>
          <t>Bravo</t>
        </is>
      </c>
      <c r="F807" s="317" t="n">
        <v>43530</v>
      </c>
      <c r="G807" s="317" t="n">
        <v>43606</v>
      </c>
      <c r="H807" s="316" t="n">
        <v>1016006</v>
      </c>
      <c r="I807" s="316" t="n">
        <v>414847</v>
      </c>
      <c r="J807" s="316" t="n">
        <v>0.71</v>
      </c>
      <c r="K807" s="316">
        <f>ROUND(I807*(J807/1000),2)</f>
        <v/>
      </c>
    </row>
    <row r="808">
      <c r="B808" s="315" t="n">
        <v>781</v>
      </c>
      <c r="C808" s="316" t="n">
        <v>32157813</v>
      </c>
      <c r="D808" s="316" t="inlineStr">
        <is>
          <t>5070353_Pepsi Lays_1-2Q19 Scatter Voice+NAV_P2+ - Digital Entertainment</t>
        </is>
      </c>
      <c r="E808" s="316" t="inlineStr">
        <is>
          <t>CNBC</t>
        </is>
      </c>
      <c r="F808" s="317" t="n">
        <v>43530</v>
      </c>
      <c r="G808" s="317" t="n">
        <v>43606</v>
      </c>
      <c r="H808" s="316" t="n">
        <v>69401</v>
      </c>
      <c r="I808" s="316" t="n">
        <v>32037</v>
      </c>
      <c r="J808" s="316" t="n">
        <v>0.71</v>
      </c>
      <c r="K808" s="316">
        <f>ROUND(I808*(J808/1000),2)</f>
        <v/>
      </c>
    </row>
    <row r="809">
      <c r="B809" s="315" t="n">
        <v>782</v>
      </c>
      <c r="C809" s="316" t="n">
        <v>32157813</v>
      </c>
      <c r="D809" s="316" t="inlineStr">
        <is>
          <t>5070353_Pepsi Lays_1-2Q19 Scatter Voice+NAV_P2+ - Digital Entertainment</t>
        </is>
      </c>
      <c r="E809" s="316" t="inlineStr">
        <is>
          <t>E!</t>
        </is>
      </c>
      <c r="F809" s="317" t="n">
        <v>43530</v>
      </c>
      <c r="G809" s="317" t="n">
        <v>43606</v>
      </c>
      <c r="H809" s="316" t="n">
        <v>256040</v>
      </c>
      <c r="I809" s="316" t="n">
        <v>95799</v>
      </c>
      <c r="J809" s="316" t="n">
        <v>0.71</v>
      </c>
      <c r="K809" s="316">
        <f>ROUND(I809*(J809/1000),2)</f>
        <v/>
      </c>
    </row>
    <row r="810">
      <c r="B810" s="315" t="n">
        <v>783</v>
      </c>
      <c r="C810" s="316" t="n">
        <v>32157813</v>
      </c>
      <c r="D810" s="316" t="inlineStr">
        <is>
          <t>5070353_Pepsi Lays_1-2Q19 Scatter Voice+NAV_P2+ - Digital Entertainment</t>
        </is>
      </c>
      <c r="E810" s="316" t="inlineStr">
        <is>
          <t>MSNBC</t>
        </is>
      </c>
      <c r="F810" s="317" t="n">
        <v>43530</v>
      </c>
      <c r="G810" s="317" t="n">
        <v>43606</v>
      </c>
      <c r="H810" s="316" t="n">
        <v>2121</v>
      </c>
      <c r="I810" s="316" t="n">
        <v>1194</v>
      </c>
      <c r="J810" s="316" t="n">
        <v>0.71</v>
      </c>
      <c r="K810" s="316">
        <f>ROUND(I810*(J810/1000),2)</f>
        <v/>
      </c>
    </row>
    <row r="811">
      <c r="B811" s="315" t="n">
        <v>784</v>
      </c>
      <c r="C811" s="316" t="n">
        <v>32157813</v>
      </c>
      <c r="D811" s="316" t="inlineStr">
        <is>
          <t>5070353_Pepsi Lays_1-2Q19 Scatter Voice+NAV_P2+ - Digital Entertainment</t>
        </is>
      </c>
      <c r="E811" s="316" t="inlineStr">
        <is>
          <t>NBC Broadcast</t>
        </is>
      </c>
      <c r="F811" s="317" t="n">
        <v>43522</v>
      </c>
      <c r="G811" s="317" t="n">
        <v>43606</v>
      </c>
      <c r="H811" s="316" t="n">
        <v>694493</v>
      </c>
      <c r="I811" s="316" t="n">
        <v>306557</v>
      </c>
      <c r="J811" s="316" t="n">
        <v>0.71</v>
      </c>
      <c r="K811" s="316">
        <f>ROUND(I811*(J811/1000),2)</f>
        <v/>
      </c>
    </row>
    <row r="812">
      <c r="B812" s="315" t="n">
        <v>785</v>
      </c>
      <c r="C812" s="316" t="n">
        <v>32157813</v>
      </c>
      <c r="D812" s="316" t="inlineStr">
        <is>
          <t>5070353_Pepsi Lays_1-2Q19 Scatter Voice+NAV_P2+ - Digital Entertainment</t>
        </is>
      </c>
      <c r="E812" s="316" t="inlineStr">
        <is>
          <t>NBC News</t>
        </is>
      </c>
      <c r="F812" s="317" t="n">
        <v>43530</v>
      </c>
      <c r="G812" s="317" t="n">
        <v>43606</v>
      </c>
      <c r="H812" s="316" t="n">
        <v>33183</v>
      </c>
      <c r="I812" s="316" t="n">
        <v>17822</v>
      </c>
      <c r="J812" s="316" t="n">
        <v>0.71</v>
      </c>
      <c r="K812" s="316">
        <f>ROUND(I812*(J812/1000),2)</f>
        <v/>
      </c>
    </row>
    <row r="813">
      <c r="B813" s="315" t="n">
        <v>786</v>
      </c>
      <c r="C813" s="316" t="n">
        <v>32157813</v>
      </c>
      <c r="D813" s="316" t="inlineStr">
        <is>
          <t>5070353_Pepsi Lays_1-2Q19 Scatter Voice+NAV_P2+ - Digital Entertainment</t>
        </is>
      </c>
      <c r="E813" s="316" t="inlineStr">
        <is>
          <t>Oxygen</t>
        </is>
      </c>
      <c r="F813" s="317" t="n">
        <v>43530</v>
      </c>
      <c r="G813" s="317" t="n">
        <v>43606</v>
      </c>
      <c r="H813" s="316" t="n">
        <v>203021</v>
      </c>
      <c r="I813" s="316" t="n">
        <v>101339</v>
      </c>
      <c r="J813" s="316" t="n">
        <v>0.71</v>
      </c>
      <c r="K813" s="316">
        <f>ROUND(I813*(J813/1000),2)</f>
        <v/>
      </c>
    </row>
    <row r="814">
      <c r="B814" s="315" t="n">
        <v>787</v>
      </c>
      <c r="C814" s="316" t="n">
        <v>32157813</v>
      </c>
      <c r="D814" s="316" t="inlineStr">
        <is>
          <t>5070353_Pepsi Lays_1-2Q19 Scatter Voice+NAV_P2+ - Digital Entertainment</t>
        </is>
      </c>
      <c r="E814" s="316" t="inlineStr">
        <is>
          <t>Syfy</t>
        </is>
      </c>
      <c r="F814" s="317" t="n">
        <v>43530</v>
      </c>
      <c r="G814" s="317" t="n">
        <v>43606</v>
      </c>
      <c r="H814" s="316" t="n">
        <v>971193</v>
      </c>
      <c r="I814" s="316" t="n">
        <v>537493</v>
      </c>
      <c r="J814" s="316" t="n">
        <v>0.71</v>
      </c>
      <c r="K814" s="316">
        <f>ROUND(I814*(J814/1000),2)</f>
        <v/>
      </c>
    </row>
    <row r="815">
      <c r="B815" s="315" t="n">
        <v>788</v>
      </c>
      <c r="C815" s="316" t="n">
        <v>32157813</v>
      </c>
      <c r="D815" s="316" t="inlineStr">
        <is>
          <t>5070353_Pepsi Lays_1-2Q19 Scatter Voice+NAV_P2+ - Digital Entertainment</t>
        </is>
      </c>
      <c r="E815" s="316" t="inlineStr">
        <is>
          <t>USA</t>
        </is>
      </c>
      <c r="F815" s="317" t="n">
        <v>43530</v>
      </c>
      <c r="G815" s="317" t="n">
        <v>43606</v>
      </c>
      <c r="H815" s="316" t="n">
        <v>374111</v>
      </c>
      <c r="I815" s="316" t="n">
        <v>190705</v>
      </c>
      <c r="J815" s="316" t="n">
        <v>0.71</v>
      </c>
      <c r="K815" s="316">
        <f>ROUND(I815*(J815/1000),2)</f>
        <v/>
      </c>
    </row>
    <row r="816">
      <c r="B816" s="315" t="n">
        <v>789</v>
      </c>
      <c r="C816" s="316" t="n">
        <v>32181327</v>
      </c>
      <c r="D816" s="316" t="inlineStr">
        <is>
          <t>5070783_FedEx Fallon Spons _1-2Q19 Scatter_Select/NAV_P2+ - Digital Entertainment</t>
        </is>
      </c>
      <c r="E816" s="316" t="inlineStr">
        <is>
          <t>Bravo</t>
        </is>
      </c>
      <c r="F816" s="317" t="n">
        <v>43523</v>
      </c>
      <c r="G816" s="317" t="n">
        <v>43616</v>
      </c>
      <c r="H816" s="316" t="n">
        <v>574059</v>
      </c>
      <c r="I816" s="316" t="n">
        <v>272474</v>
      </c>
      <c r="J816" s="316" t="n">
        <v>0.71</v>
      </c>
      <c r="K816" s="316">
        <f>ROUND(I816*(J816/1000),2)</f>
        <v/>
      </c>
    </row>
    <row r="817">
      <c r="B817" s="315" t="n">
        <v>790</v>
      </c>
      <c r="C817" s="316" t="n">
        <v>32181327</v>
      </c>
      <c r="D817" s="316" t="inlineStr">
        <is>
          <t>5070783_FedEx Fallon Spons _1-2Q19 Scatter_Select/NAV_P2+ - Digital Entertainment</t>
        </is>
      </c>
      <c r="E817" s="316" t="inlineStr">
        <is>
          <t>CNBC</t>
        </is>
      </c>
      <c r="F817" s="317" t="n">
        <v>43523</v>
      </c>
      <c r="G817" s="317" t="n">
        <v>43616</v>
      </c>
      <c r="H817" s="316" t="n">
        <v>56085</v>
      </c>
      <c r="I817" s="316" t="n">
        <v>31183</v>
      </c>
      <c r="J817" s="316" t="n">
        <v>0.71</v>
      </c>
      <c r="K817" s="316">
        <f>ROUND(I817*(J817/1000),2)</f>
        <v/>
      </c>
    </row>
    <row r="818">
      <c r="B818" s="315" t="n">
        <v>791</v>
      </c>
      <c r="C818" s="316" t="n">
        <v>32181327</v>
      </c>
      <c r="D818" s="316" t="inlineStr">
        <is>
          <t>5070783_FedEx Fallon Spons _1-2Q19 Scatter_Select/NAV_P2+ - Digital Entertainment</t>
        </is>
      </c>
      <c r="E818" s="316" t="inlineStr">
        <is>
          <t>E!</t>
        </is>
      </c>
      <c r="F818" s="317" t="n">
        <v>43523</v>
      </c>
      <c r="G818" s="317" t="n">
        <v>43616</v>
      </c>
      <c r="H818" s="316" t="n">
        <v>183156</v>
      </c>
      <c r="I818" s="316" t="n">
        <v>89905</v>
      </c>
      <c r="J818" s="316" t="n">
        <v>0.71</v>
      </c>
      <c r="K818" s="316">
        <f>ROUND(I818*(J818/1000),2)</f>
        <v/>
      </c>
    </row>
    <row r="819">
      <c r="B819" s="315" t="n">
        <v>792</v>
      </c>
      <c r="C819" s="316" t="n">
        <v>32181327</v>
      </c>
      <c r="D819" s="316" t="inlineStr">
        <is>
          <t>5070783_FedEx Fallon Spons _1-2Q19 Scatter_Select/NAV_P2+ - Digital Entertainment</t>
        </is>
      </c>
      <c r="E819" s="316" t="inlineStr">
        <is>
          <t>MSNBC</t>
        </is>
      </c>
      <c r="F819" s="317" t="n">
        <v>43523</v>
      </c>
      <c r="G819" s="317" t="n">
        <v>43616</v>
      </c>
      <c r="H819" s="316" t="n">
        <v>1966</v>
      </c>
      <c r="I819" s="316" t="n">
        <v>1333</v>
      </c>
      <c r="J819" s="316" t="n">
        <v>0.71</v>
      </c>
      <c r="K819" s="316">
        <f>ROUND(I819*(J819/1000),2)</f>
        <v/>
      </c>
    </row>
    <row r="820">
      <c r="B820" s="315" t="n">
        <v>793</v>
      </c>
      <c r="C820" s="316" t="n">
        <v>32181327</v>
      </c>
      <c r="D820" s="316" t="inlineStr">
        <is>
          <t>5070783_FedEx Fallon Spons _1-2Q19 Scatter_Select/NAV_P2+ - Digital Entertainment</t>
        </is>
      </c>
      <c r="E820" s="316" t="inlineStr">
        <is>
          <t>NBC Broadcast</t>
        </is>
      </c>
      <c r="F820" s="317" t="n">
        <v>43523</v>
      </c>
      <c r="G820" s="317" t="n">
        <v>43616</v>
      </c>
      <c r="H820" s="316" t="n">
        <v>780258</v>
      </c>
      <c r="I820" s="316" t="n">
        <v>144465</v>
      </c>
      <c r="J820" s="316" t="n">
        <v>0.71</v>
      </c>
      <c r="K820" s="316">
        <f>ROUND(I820*(J820/1000),2)</f>
        <v/>
      </c>
    </row>
    <row r="821">
      <c r="B821" s="315" t="n">
        <v>794</v>
      </c>
      <c r="C821" s="316" t="n">
        <v>32181327</v>
      </c>
      <c r="D821" s="316" t="inlineStr">
        <is>
          <t>5070783_FedEx Fallon Spons _1-2Q19 Scatter_Select/NAV_P2+ - Digital Entertainment</t>
        </is>
      </c>
      <c r="E821" s="316" t="inlineStr">
        <is>
          <t>NBC News</t>
        </is>
      </c>
      <c r="F821" s="317" t="n">
        <v>43523</v>
      </c>
      <c r="G821" s="317" t="n">
        <v>43616</v>
      </c>
      <c r="H821" s="316" t="n">
        <v>28716</v>
      </c>
      <c r="I821" s="316" t="n">
        <v>19299</v>
      </c>
      <c r="J821" s="316" t="n">
        <v>0.71</v>
      </c>
      <c r="K821" s="316">
        <f>ROUND(I821*(J821/1000),2)</f>
        <v/>
      </c>
    </row>
    <row r="822">
      <c r="B822" s="315" t="n">
        <v>795</v>
      </c>
      <c r="C822" s="316" t="n">
        <v>32181327</v>
      </c>
      <c r="D822" s="316" t="inlineStr">
        <is>
          <t>5070783_FedEx Fallon Spons _1-2Q19 Scatter_Select/NAV_P2+ - Digital Entertainment</t>
        </is>
      </c>
      <c r="E822" s="316" t="inlineStr">
        <is>
          <t>Oxygen</t>
        </is>
      </c>
      <c r="F822" s="317" t="n">
        <v>43523</v>
      </c>
      <c r="G822" s="317" t="n">
        <v>43616</v>
      </c>
      <c r="H822" s="316" t="n">
        <v>189399</v>
      </c>
      <c r="I822" s="316" t="n">
        <v>107460</v>
      </c>
      <c r="J822" s="316" t="n">
        <v>0.71</v>
      </c>
      <c r="K822" s="316">
        <f>ROUND(I822*(J822/1000),2)</f>
        <v/>
      </c>
    </row>
    <row r="823">
      <c r="B823" s="315" t="n">
        <v>796</v>
      </c>
      <c r="C823" s="316" t="n">
        <v>32181327</v>
      </c>
      <c r="D823" s="316" t="inlineStr">
        <is>
          <t>5070783_FedEx Fallon Spons _1-2Q19 Scatter_Select/NAV_P2+ - Digital Entertainment</t>
        </is>
      </c>
      <c r="E823" s="316" t="inlineStr">
        <is>
          <t>Syfy</t>
        </is>
      </c>
      <c r="F823" s="317" t="n">
        <v>43523</v>
      </c>
      <c r="G823" s="317" t="n">
        <v>43616</v>
      </c>
      <c r="H823" s="316" t="n">
        <v>814512</v>
      </c>
      <c r="I823" s="316" t="n">
        <v>539364</v>
      </c>
      <c r="J823" s="316" t="n">
        <v>0.71</v>
      </c>
      <c r="K823" s="316">
        <f>ROUND(I823*(J823/1000),2)</f>
        <v/>
      </c>
    </row>
    <row r="824">
      <c r="B824" s="315" t="n">
        <v>797</v>
      </c>
      <c r="C824" s="316" t="n">
        <v>32181327</v>
      </c>
      <c r="D824" s="316" t="inlineStr">
        <is>
          <t>5070783_FedEx Fallon Spons _1-2Q19 Scatter_Select/NAV_P2+ - Digital Entertainment</t>
        </is>
      </c>
      <c r="E824" s="316" t="inlineStr">
        <is>
          <t>Telemundo</t>
        </is>
      </c>
      <c r="F824" s="317" t="n">
        <v>43523</v>
      </c>
      <c r="G824" s="317" t="n">
        <v>43616</v>
      </c>
      <c r="H824" s="316" t="n">
        <v>9061</v>
      </c>
      <c r="I824" s="316" t="n">
        <v>4717</v>
      </c>
      <c r="J824" s="316" t="n">
        <v>0.71</v>
      </c>
      <c r="K824" s="316">
        <f>ROUND(I824*(J824/1000),2)</f>
        <v/>
      </c>
    </row>
    <row r="825">
      <c r="B825" s="315" t="n">
        <v>798</v>
      </c>
      <c r="C825" s="316" t="n">
        <v>32181327</v>
      </c>
      <c r="D825" s="316" t="inlineStr">
        <is>
          <t>5070783_FedEx Fallon Spons _1-2Q19 Scatter_Select/NAV_P2+ - Digital Entertainment</t>
        </is>
      </c>
      <c r="E825" s="316" t="inlineStr">
        <is>
          <t>USA</t>
        </is>
      </c>
      <c r="F825" s="317" t="n">
        <v>43523</v>
      </c>
      <c r="G825" s="317" t="n">
        <v>43616</v>
      </c>
      <c r="H825" s="316" t="n">
        <v>330192</v>
      </c>
      <c r="I825" s="316" t="n">
        <v>165707</v>
      </c>
      <c r="J825" s="316" t="n">
        <v>0.71</v>
      </c>
      <c r="K825" s="316">
        <f>ROUND(I825*(J825/1000),2)</f>
        <v/>
      </c>
    </row>
    <row r="826">
      <c r="B826" s="315" t="n">
        <v>799</v>
      </c>
      <c r="C826" s="316" t="n">
        <v>32184285</v>
      </c>
      <c r="D826" s="316" t="inlineStr">
        <is>
          <t>5066615_Content Studio - SeaPak- Q119 - Digital</t>
        </is>
      </c>
      <c r="E826" s="316" t="inlineStr">
        <is>
          <t>Bravo</t>
        </is>
      </c>
      <c r="F826" s="317" t="n">
        <v>43522</v>
      </c>
      <c r="G826" s="317" t="n">
        <v>43570</v>
      </c>
      <c r="H826" s="316" t="n">
        <v>178879</v>
      </c>
      <c r="I826" s="316" t="n">
        <v>33535</v>
      </c>
      <c r="J826" s="316" t="n">
        <v>0.71</v>
      </c>
      <c r="K826" s="316">
        <f>ROUND(I826*(J826/1000),2)</f>
        <v/>
      </c>
    </row>
    <row r="827">
      <c r="B827" s="315" t="n">
        <v>800</v>
      </c>
      <c r="C827" s="316" t="n">
        <v>32184285</v>
      </c>
      <c r="D827" s="316" t="inlineStr">
        <is>
          <t>5066615_Content Studio - SeaPak- Q119 - Digital</t>
        </is>
      </c>
      <c r="E827" s="316" t="inlineStr">
        <is>
          <t>CNBC</t>
        </is>
      </c>
      <c r="F827" s="317" t="n">
        <v>43522</v>
      </c>
      <c r="G827" s="317" t="n">
        <v>43570</v>
      </c>
      <c r="H827" s="316" t="n">
        <v>13018</v>
      </c>
      <c r="I827" s="316" t="n">
        <v>2815</v>
      </c>
      <c r="J827" s="316" t="n">
        <v>0.71</v>
      </c>
      <c r="K827" s="316">
        <f>ROUND(I827*(J827/1000),2)</f>
        <v/>
      </c>
    </row>
    <row r="828">
      <c r="B828" s="315" t="n">
        <v>801</v>
      </c>
      <c r="C828" s="316" t="n">
        <v>32184285</v>
      </c>
      <c r="D828" s="316" t="inlineStr">
        <is>
          <t>5066615_Content Studio - SeaPak- Q119 - Digital</t>
        </is>
      </c>
      <c r="E828" s="316" t="inlineStr">
        <is>
          <t>E!</t>
        </is>
      </c>
      <c r="F828" s="317" t="n">
        <v>43522</v>
      </c>
      <c r="G828" s="317" t="n">
        <v>43570</v>
      </c>
      <c r="H828" s="316" t="n">
        <v>59351</v>
      </c>
      <c r="I828" s="316" t="n">
        <v>13460</v>
      </c>
      <c r="J828" s="316" t="n">
        <v>0.71</v>
      </c>
      <c r="K828" s="316">
        <f>ROUND(I828*(J828/1000),2)</f>
        <v/>
      </c>
    </row>
    <row r="829">
      <c r="B829" s="315" t="n">
        <v>802</v>
      </c>
      <c r="C829" s="316" t="n">
        <v>32184285</v>
      </c>
      <c r="D829" s="316" t="inlineStr">
        <is>
          <t>5066615_Content Studio - SeaPak- Q119 - Digital</t>
        </is>
      </c>
      <c r="E829" s="316" t="inlineStr">
        <is>
          <t>Golf Channel</t>
        </is>
      </c>
      <c r="F829" s="317" t="n">
        <v>43522</v>
      </c>
      <c r="G829" s="317" t="n">
        <v>43570</v>
      </c>
      <c r="H829" s="316" t="n">
        <v>1970</v>
      </c>
      <c r="I829" s="316" t="n">
        <v>477</v>
      </c>
      <c r="J829" s="316" t="n">
        <v>0.71</v>
      </c>
      <c r="K829" s="316">
        <f>ROUND(I829*(J829/1000),2)</f>
        <v/>
      </c>
    </row>
    <row r="830">
      <c r="B830" s="315" t="n">
        <v>803</v>
      </c>
      <c r="C830" s="316" t="n">
        <v>32184285</v>
      </c>
      <c r="D830" s="316" t="inlineStr">
        <is>
          <t>5066615_Content Studio - SeaPak- Q119 - Digital</t>
        </is>
      </c>
      <c r="E830" s="316" t="inlineStr">
        <is>
          <t>MSNBC</t>
        </is>
      </c>
      <c r="F830" s="317" t="n">
        <v>43522</v>
      </c>
      <c r="G830" s="317" t="n">
        <v>43570</v>
      </c>
      <c r="H830" s="316" t="n">
        <v>313</v>
      </c>
      <c r="I830" s="316" t="n">
        <v>52</v>
      </c>
      <c r="J830" s="316" t="n">
        <v>0.71</v>
      </c>
      <c r="K830" s="316">
        <f>ROUND(I830*(J830/1000),2)</f>
        <v/>
      </c>
    </row>
    <row r="831">
      <c r="B831" s="315" t="n">
        <v>804</v>
      </c>
      <c r="C831" s="316" t="n">
        <v>32184285</v>
      </c>
      <c r="D831" s="316" t="inlineStr">
        <is>
          <t>5066615_Content Studio - SeaPak- Q119 - Digital</t>
        </is>
      </c>
      <c r="E831" s="316" t="inlineStr">
        <is>
          <t>NBC Broadcast</t>
        </is>
      </c>
      <c r="F831" s="317" t="n">
        <v>43522</v>
      </c>
      <c r="G831" s="317" t="n">
        <v>43570</v>
      </c>
      <c r="H831" s="316" t="n">
        <v>315862</v>
      </c>
      <c r="I831" s="316" t="n">
        <v>38674</v>
      </c>
      <c r="J831" s="316" t="n">
        <v>0.71</v>
      </c>
      <c r="K831" s="316">
        <f>ROUND(I831*(J831/1000),2)</f>
        <v/>
      </c>
    </row>
    <row r="832">
      <c r="B832" s="315" t="n">
        <v>805</v>
      </c>
      <c r="C832" s="316" t="n">
        <v>32184285</v>
      </c>
      <c r="D832" s="316" t="inlineStr">
        <is>
          <t>5066615_Content Studio - SeaPak- Q119 - Digital</t>
        </is>
      </c>
      <c r="E832" s="316" t="inlineStr">
        <is>
          <t>NBC News</t>
        </is>
      </c>
      <c r="F832" s="317" t="n">
        <v>43522</v>
      </c>
      <c r="G832" s="317" t="n">
        <v>43570</v>
      </c>
      <c r="H832" s="316" t="n">
        <v>15394</v>
      </c>
      <c r="I832" s="316" t="n">
        <v>2634</v>
      </c>
      <c r="J832" s="316" t="n">
        <v>0.71</v>
      </c>
      <c r="K832" s="316">
        <f>ROUND(I832*(J832/1000),2)</f>
        <v/>
      </c>
    </row>
    <row r="833">
      <c r="B833" s="315" t="n">
        <v>806</v>
      </c>
      <c r="C833" s="316" t="n">
        <v>32184285</v>
      </c>
      <c r="D833" s="316" t="inlineStr">
        <is>
          <t>5066615_Content Studio - SeaPak- Q119 - Digital</t>
        </is>
      </c>
      <c r="E833" s="316" t="inlineStr">
        <is>
          <t>NBC Sports</t>
        </is>
      </c>
      <c r="F833" s="317" t="n">
        <v>43522</v>
      </c>
      <c r="G833" s="317" t="n">
        <v>43570</v>
      </c>
      <c r="H833" s="316" t="n">
        <v>1082</v>
      </c>
      <c r="I833" s="316" t="n">
        <v>281</v>
      </c>
      <c r="J833" s="316" t="n">
        <v>0.71</v>
      </c>
      <c r="K833" s="316">
        <f>ROUND(I833*(J833/1000),2)</f>
        <v/>
      </c>
    </row>
    <row r="834">
      <c r="B834" s="315" t="n">
        <v>807</v>
      </c>
      <c r="C834" s="316" t="n">
        <v>32184285</v>
      </c>
      <c r="D834" s="316" t="inlineStr">
        <is>
          <t>5066615_Content Studio - SeaPak- Q119 - Digital</t>
        </is>
      </c>
      <c r="E834" s="316" t="inlineStr">
        <is>
          <t>NBC Universo</t>
        </is>
      </c>
      <c r="F834" s="317" t="n">
        <v>43522</v>
      </c>
      <c r="G834" s="317" t="n">
        <v>43570</v>
      </c>
      <c r="H834" s="316" t="n">
        <v>1297</v>
      </c>
      <c r="I834" s="316" t="n">
        <v>141</v>
      </c>
      <c r="J834" s="316" t="n">
        <v>0.71</v>
      </c>
      <c r="K834" s="316">
        <f>ROUND(I834*(J834/1000),2)</f>
        <v/>
      </c>
    </row>
    <row r="835">
      <c r="B835" s="315" t="n">
        <v>808</v>
      </c>
      <c r="C835" s="316" t="n">
        <v>32184285</v>
      </c>
      <c r="D835" s="316" t="inlineStr">
        <is>
          <t>5066615_Content Studio - SeaPak- Q119 - Digital</t>
        </is>
      </c>
      <c r="E835" s="316" t="inlineStr">
        <is>
          <t>Oxygen</t>
        </is>
      </c>
      <c r="F835" s="317" t="n">
        <v>43522</v>
      </c>
      <c r="G835" s="317" t="n">
        <v>43570</v>
      </c>
      <c r="H835" s="316" t="n">
        <v>44869</v>
      </c>
      <c r="I835" s="316" t="n">
        <v>8979</v>
      </c>
      <c r="J835" s="316" t="n">
        <v>0.71</v>
      </c>
      <c r="K835" s="316">
        <f>ROUND(I835*(J835/1000),2)</f>
        <v/>
      </c>
    </row>
    <row r="836">
      <c r="B836" s="315" t="n">
        <v>809</v>
      </c>
      <c r="C836" s="316" t="n">
        <v>32184285</v>
      </c>
      <c r="D836" s="316" t="inlineStr">
        <is>
          <t>5066615_Content Studio - SeaPak- Q119 - Digital</t>
        </is>
      </c>
      <c r="E836" s="316" t="inlineStr">
        <is>
          <t>Syfy</t>
        </is>
      </c>
      <c r="F836" s="317" t="n">
        <v>43522</v>
      </c>
      <c r="G836" s="317" t="n">
        <v>43570</v>
      </c>
      <c r="H836" s="316" t="n">
        <v>147442</v>
      </c>
      <c r="I836" s="316" t="n">
        <v>30789</v>
      </c>
      <c r="J836" s="316" t="n">
        <v>0.71</v>
      </c>
      <c r="K836" s="316">
        <f>ROUND(I836*(J836/1000),2)</f>
        <v/>
      </c>
    </row>
    <row r="837">
      <c r="B837" s="315" t="n">
        <v>810</v>
      </c>
      <c r="C837" s="316" t="n">
        <v>32184285</v>
      </c>
      <c r="D837" s="316" t="inlineStr">
        <is>
          <t>5066615_Content Studio - SeaPak- Q119 - Digital</t>
        </is>
      </c>
      <c r="E837" s="316" t="inlineStr">
        <is>
          <t>Telemundo</t>
        </is>
      </c>
      <c r="F837" s="317" t="n">
        <v>43522</v>
      </c>
      <c r="G837" s="317" t="n">
        <v>43570</v>
      </c>
      <c r="H837" s="316" t="n">
        <v>5121</v>
      </c>
      <c r="I837" s="316" t="n">
        <v>854</v>
      </c>
      <c r="J837" s="316" t="n">
        <v>0.71</v>
      </c>
      <c r="K837" s="316">
        <f>ROUND(I837*(J837/1000),2)</f>
        <v/>
      </c>
    </row>
    <row r="838">
      <c r="B838" s="315" t="n">
        <v>811</v>
      </c>
      <c r="C838" s="316" t="n">
        <v>32184285</v>
      </c>
      <c r="D838" s="316" t="inlineStr">
        <is>
          <t>5066615_Content Studio - SeaPak- Q119 - Digital</t>
        </is>
      </c>
      <c r="E838" s="316" t="inlineStr">
        <is>
          <t>USA</t>
        </is>
      </c>
      <c r="F838" s="317" t="n">
        <v>43522</v>
      </c>
      <c r="G838" s="317" t="n">
        <v>43570</v>
      </c>
      <c r="H838" s="316" t="n">
        <v>89657</v>
      </c>
      <c r="I838" s="316" t="n">
        <v>15487</v>
      </c>
      <c r="J838" s="316" t="n">
        <v>0.71</v>
      </c>
      <c r="K838" s="316">
        <f>ROUND(I838*(J838/1000),2)</f>
        <v/>
      </c>
    </row>
    <row r="839">
      <c r="B839" s="315" t="n">
        <v>812</v>
      </c>
      <c r="C839" s="316" t="n">
        <v>32194955</v>
      </c>
      <c r="D839" s="316" t="inlineStr">
        <is>
          <t xml:space="preserve">La Reina Del Sur </t>
        </is>
      </c>
      <c r="E839" s="316" t="inlineStr">
        <is>
          <t>Telemundo</t>
        </is>
      </c>
      <c r="F839" s="317" t="n">
        <v>43540</v>
      </c>
      <c r="G839" s="317" t="n">
        <v>43555</v>
      </c>
      <c r="H839" s="316" t="n">
        <v>353472</v>
      </c>
      <c r="I839" s="316" t="n">
        <v>592</v>
      </c>
      <c r="J839" s="316" t="n">
        <v>0.71</v>
      </c>
      <c r="K839" s="316">
        <f>ROUND(I839*(J839/1000),2)</f>
        <v/>
      </c>
    </row>
    <row r="840">
      <c r="B840" s="315" t="n">
        <v>813</v>
      </c>
      <c r="C840" s="316" t="n">
        <v>32196242</v>
      </c>
      <c r="D840" s="316" t="inlineStr">
        <is>
          <t>5070949_1819_JAMRS_Q1-Q219_NBC Prime DIGITAL ADU - Digital Entertainment</t>
        </is>
      </c>
      <c r="E840" s="316" t="inlineStr">
        <is>
          <t>NBC Broadcast</t>
        </is>
      </c>
      <c r="F840" s="317" t="n">
        <v>43549</v>
      </c>
      <c r="G840" s="317" t="n">
        <v>43583</v>
      </c>
      <c r="H840" s="316" t="n">
        <v>2650579</v>
      </c>
      <c r="I840" s="316" t="n">
        <v>1829064</v>
      </c>
      <c r="J840" s="316" t="n">
        <v>0.71</v>
      </c>
      <c r="K840" s="316">
        <f>ROUND(I840*(J840/1000),2)</f>
        <v/>
      </c>
    </row>
    <row r="841">
      <c r="B841" s="315" t="n">
        <v>814</v>
      </c>
      <c r="C841" s="316" t="n">
        <v>32196242</v>
      </c>
      <c r="D841" s="316" t="inlineStr">
        <is>
          <t>5070949_1819_JAMRS_Q1-Q219_NBC Prime DIGITAL ADU - Digital Entertainment</t>
        </is>
      </c>
      <c r="E841" s="316" t="inlineStr">
        <is>
          <t>NBC News</t>
        </is>
      </c>
      <c r="F841" s="317" t="n">
        <v>43549</v>
      </c>
      <c r="G841" s="317" t="n">
        <v>43583</v>
      </c>
      <c r="H841" s="316" t="n">
        <v>160663</v>
      </c>
      <c r="I841" s="316" t="n">
        <v>124170</v>
      </c>
      <c r="J841" s="316" t="n">
        <v>0.71</v>
      </c>
      <c r="K841" s="316">
        <f>ROUND(I841*(J841/1000),2)</f>
        <v/>
      </c>
    </row>
    <row r="842">
      <c r="B842" s="315" t="n">
        <v>815</v>
      </c>
      <c r="C842" s="316" t="n">
        <v>32219204</v>
      </c>
      <c r="D842" s="316" t="inlineStr">
        <is>
          <t>5071302_Philips Sonicare Q119 Scatter - Digital Entertainment</t>
        </is>
      </c>
      <c r="E842" s="316" t="inlineStr">
        <is>
          <t>NBC Broadcast</t>
        </is>
      </c>
      <c r="F842" s="317" t="n">
        <v>43535</v>
      </c>
      <c r="G842" s="317" t="n">
        <v>43555</v>
      </c>
      <c r="H842" s="316" t="n">
        <v>2586465</v>
      </c>
      <c r="I842" s="316" t="n">
        <v>44</v>
      </c>
      <c r="J842" s="316" t="n">
        <v>0.71</v>
      </c>
      <c r="K842" s="316">
        <f>ROUND(I842*(J842/1000),2)</f>
        <v/>
      </c>
    </row>
    <row r="843">
      <c r="B843" s="315" t="n">
        <v>816</v>
      </c>
      <c r="C843" s="316" t="n">
        <v>32219298</v>
      </c>
      <c r="D843" s="316" t="inlineStr">
        <is>
          <t>5071298_Subway Window 2 1Q19 - 2Q19 CFLIGHT - Digital Entertainment</t>
        </is>
      </c>
      <c r="E843" s="316" t="inlineStr">
        <is>
          <t>NBC Broadcast</t>
        </is>
      </c>
      <c r="F843" s="317" t="n">
        <v>43525</v>
      </c>
      <c r="G843" s="317" t="n">
        <v>43580</v>
      </c>
      <c r="H843" s="316" t="n">
        <v>1141348</v>
      </c>
      <c r="I843" s="316" t="n">
        <v>486842</v>
      </c>
      <c r="J843" s="316" t="n">
        <v>0.71</v>
      </c>
      <c r="K843" s="316">
        <f>ROUND(I843*(J843/1000),2)</f>
        <v/>
      </c>
    </row>
    <row r="844">
      <c r="B844" s="315" t="n">
        <v>817</v>
      </c>
      <c r="C844" s="316" t="n">
        <v>32219298</v>
      </c>
      <c r="D844" s="316" t="inlineStr">
        <is>
          <t>5071298_Subway Window 2 1Q19 - 2Q19 CFLIGHT - Digital Entertainment</t>
        </is>
      </c>
      <c r="E844" s="316" t="inlineStr">
        <is>
          <t>NBC News</t>
        </is>
      </c>
      <c r="F844" s="317" t="n">
        <v>43556</v>
      </c>
      <c r="G844" s="317" t="n">
        <v>43580</v>
      </c>
      <c r="H844" s="316" t="n">
        <v>51074</v>
      </c>
      <c r="I844" s="316" t="n">
        <v>23316</v>
      </c>
      <c r="J844" s="316" t="n">
        <v>0.71</v>
      </c>
      <c r="K844" s="316">
        <f>ROUND(I844*(J844/1000),2)</f>
        <v/>
      </c>
    </row>
    <row r="845">
      <c r="B845" s="315" t="n">
        <v>818</v>
      </c>
      <c r="C845" s="316" t="n">
        <v>32227218</v>
      </c>
      <c r="D845" s="316" t="inlineStr">
        <is>
          <t>5071069_Showtime Billions S4_1Q 1819 UF_NAV_P2+ - Digital Entertainment</t>
        </is>
      </c>
      <c r="E845" s="316" t="inlineStr">
        <is>
          <t>NBC Broadcast</t>
        </is>
      </c>
      <c r="F845" s="317" t="n">
        <v>43528</v>
      </c>
      <c r="G845" s="317" t="n">
        <v>43555</v>
      </c>
      <c r="H845" s="316" t="n">
        <v>1517606</v>
      </c>
      <c r="I845" s="316" t="n">
        <v>22</v>
      </c>
      <c r="J845" s="316" t="n">
        <v>0.71</v>
      </c>
      <c r="K845" s="316">
        <f>ROUND(I845*(J845/1000),2)</f>
        <v/>
      </c>
    </row>
    <row r="846">
      <c r="B846" s="315" t="n">
        <v>819</v>
      </c>
      <c r="C846" s="316" t="n">
        <v>32227218</v>
      </c>
      <c r="D846" s="316" t="inlineStr">
        <is>
          <t>5071069_Showtime Billions S4_1Q 1819 UF_NAV_P2+ - Digital Entertainment</t>
        </is>
      </c>
      <c r="E846" s="316" t="inlineStr">
        <is>
          <t>Oxygen</t>
        </is>
      </c>
      <c r="F846" s="317" t="n">
        <v>43528</v>
      </c>
      <c r="G846" s="317" t="n">
        <v>43555</v>
      </c>
      <c r="H846" s="316" t="n">
        <v>208461</v>
      </c>
      <c r="I846" s="316" t="n">
        <v>2</v>
      </c>
      <c r="J846" s="316" t="n">
        <v>0.71</v>
      </c>
      <c r="K846" s="316">
        <f>ROUND(I846*(J846/1000),2)</f>
        <v/>
      </c>
    </row>
    <row r="847">
      <c r="B847" s="315" t="n">
        <v>820</v>
      </c>
      <c r="C847" s="316" t="n">
        <v>32227218</v>
      </c>
      <c r="D847" s="316" t="inlineStr">
        <is>
          <t>5071069_Showtime Billions S4_1Q 1819 UF_NAV_P2+ - Digital Entertainment</t>
        </is>
      </c>
      <c r="E847" s="316" t="inlineStr">
        <is>
          <t>Syfy</t>
        </is>
      </c>
      <c r="F847" s="317" t="n">
        <v>43528</v>
      </c>
      <c r="G847" s="317" t="n">
        <v>43555</v>
      </c>
      <c r="H847" s="316" t="n">
        <v>114769</v>
      </c>
      <c r="I847" s="316" t="n">
        <v>4</v>
      </c>
      <c r="J847" s="316" t="n">
        <v>0.71</v>
      </c>
      <c r="K847" s="316">
        <f>ROUND(I847*(J847/1000),2)</f>
        <v/>
      </c>
    </row>
    <row r="848">
      <c r="B848" s="315" t="n">
        <v>821</v>
      </c>
      <c r="C848" s="316" t="n">
        <v>32227218</v>
      </c>
      <c r="D848" s="316" t="inlineStr">
        <is>
          <t>5071069_Showtime Billions S4_1Q 1819 UF_NAV_P2+ - Digital Entertainment</t>
        </is>
      </c>
      <c r="E848" s="316" t="inlineStr">
        <is>
          <t>USA</t>
        </is>
      </c>
      <c r="F848" s="317" t="n">
        <v>43528</v>
      </c>
      <c r="G848" s="317" t="n">
        <v>43555</v>
      </c>
      <c r="H848" s="316" t="n">
        <v>118580</v>
      </c>
      <c r="I848" s="316" t="n">
        <v>2</v>
      </c>
      <c r="J848" s="316" t="n">
        <v>0.71</v>
      </c>
      <c r="K848" s="316">
        <f>ROUND(I848*(J848/1000),2)</f>
        <v/>
      </c>
    </row>
    <row r="849">
      <c r="B849" s="315" t="n">
        <v>822</v>
      </c>
      <c r="C849" s="316" t="n">
        <v>32247505</v>
      </c>
      <c r="D849" s="316" t="inlineStr">
        <is>
          <t>5064502_Hotwire_Scatter_CY2019_NBC Prime/LN FEP and VOD_P2+ - Digital Entertainment</t>
        </is>
      </c>
      <c r="E849" s="316" t="inlineStr">
        <is>
          <t>NBC Broadcast</t>
        </is>
      </c>
      <c r="F849" s="317" t="n">
        <v>43528</v>
      </c>
      <c r="G849" s="317" t="n">
        <v>43585</v>
      </c>
      <c r="H849" s="316" t="n">
        <v>1143119</v>
      </c>
      <c r="I849" s="316" t="n">
        <v>463483</v>
      </c>
      <c r="J849" s="316" t="n">
        <v>0.71</v>
      </c>
      <c r="K849" s="316">
        <f>ROUND(I849*(J849/1000),2)</f>
        <v/>
      </c>
    </row>
    <row r="850">
      <c r="B850" s="315" t="n">
        <v>823</v>
      </c>
      <c r="C850" s="316" t="n">
        <v>32247505</v>
      </c>
      <c r="D850" s="316" t="inlineStr">
        <is>
          <t>5064502_Hotwire_Scatter_CY2019_NBC Prime/LN FEP and VOD_P2+ - Digital Entertainment</t>
        </is>
      </c>
      <c r="E850" s="316" t="inlineStr">
        <is>
          <t>NBC News</t>
        </is>
      </c>
      <c r="F850" s="317" t="n">
        <v>43528</v>
      </c>
      <c r="G850" s="317" t="n">
        <v>43585</v>
      </c>
      <c r="H850" s="316" t="n">
        <v>51591</v>
      </c>
      <c r="I850" s="316" t="n">
        <v>20742</v>
      </c>
      <c r="J850" s="316" t="n">
        <v>0.71</v>
      </c>
      <c r="K850" s="316">
        <f>ROUND(I850*(J850/1000),2)</f>
        <v/>
      </c>
    </row>
    <row r="851">
      <c r="B851" s="315" t="n">
        <v>824</v>
      </c>
      <c r="C851" s="316" t="n">
        <v>32249841</v>
      </c>
      <c r="D851" s="316" t="inlineStr">
        <is>
          <t>5065472_Hulu 'Shrill' 1Q19 - EOL - Digital Lifestyle</t>
        </is>
      </c>
      <c r="E851" s="316" t="inlineStr">
        <is>
          <t>E!</t>
        </is>
      </c>
      <c r="F851" s="317" t="n">
        <v>43528</v>
      </c>
      <c r="G851" s="317" t="n">
        <v>43555</v>
      </c>
      <c r="H851" s="316" t="n">
        <v>2154440</v>
      </c>
      <c r="I851" s="316" t="n">
        <v>19</v>
      </c>
      <c r="J851" s="316" t="n">
        <v>0.71</v>
      </c>
      <c r="K851" s="316">
        <f>ROUND(I851*(J851/1000),2)</f>
        <v/>
      </c>
    </row>
    <row r="852">
      <c r="B852" s="315" t="n">
        <v>825</v>
      </c>
      <c r="C852" s="316" t="n">
        <v>32251768</v>
      </c>
      <c r="D852" s="316" t="inlineStr">
        <is>
          <t>5066911_Hulu 'Shrill' 1Q19 - BravoTV.com  - Digital Lifestyle</t>
        </is>
      </c>
      <c r="E852" s="316" t="inlineStr">
        <is>
          <t>Bravo</t>
        </is>
      </c>
      <c r="F852" s="317" t="n">
        <v>43528</v>
      </c>
      <c r="G852" s="317" t="n">
        <v>43555</v>
      </c>
      <c r="H852" s="316" t="n">
        <v>2025719</v>
      </c>
      <c r="I852" s="316" t="n">
        <v>18</v>
      </c>
      <c r="J852" s="316" t="n">
        <v>0.71</v>
      </c>
      <c r="K852" s="316">
        <f>ROUND(I852*(J852/1000),2)</f>
        <v/>
      </c>
    </row>
    <row r="853">
      <c r="B853" s="315" t="n">
        <v>826</v>
      </c>
      <c r="C853" s="316" t="n">
        <v>32294725</v>
      </c>
      <c r="D853" s="316" t="inlineStr">
        <is>
          <t>5070280_WB - Shazam 1Q/2Q Bravo Video - Digital Lifestyle</t>
        </is>
      </c>
      <c r="E853" s="316" t="inlineStr">
        <is>
          <t>Bravo</t>
        </is>
      </c>
      <c r="F853" s="317" t="n">
        <v>43528</v>
      </c>
      <c r="G853" s="317" t="n">
        <v>43562</v>
      </c>
      <c r="H853" s="316" t="n">
        <v>13954</v>
      </c>
      <c r="I853" s="316" t="n">
        <v>13954</v>
      </c>
      <c r="J853" s="316" t="n">
        <v>0.71</v>
      </c>
      <c r="K853" s="316">
        <f>ROUND(I853*(J853/1000),2)</f>
        <v/>
      </c>
    </row>
    <row r="854">
      <c r="B854" s="315" t="n">
        <v>827</v>
      </c>
      <c r="C854" s="316" t="n">
        <v>32313511</v>
      </c>
      <c r="D854" s="316" t="inlineStr">
        <is>
          <t>5071745_WB- Shazam_1-2Q 1819 UF_CFlight_A1849  - Digital Entertainment</t>
        </is>
      </c>
      <c r="E854" s="316" t="inlineStr">
        <is>
          <t>NBC Broadcast</t>
        </is>
      </c>
      <c r="F854" s="317" t="n">
        <v>43529</v>
      </c>
      <c r="G854" s="317" t="n">
        <v>43568</v>
      </c>
      <c r="H854" s="316" t="n">
        <v>551189</v>
      </c>
      <c r="I854" s="316" t="n">
        <v>163200</v>
      </c>
      <c r="J854" s="316" t="n">
        <v>0.71</v>
      </c>
      <c r="K854" s="316">
        <f>ROUND(I854*(J854/1000),2)</f>
        <v/>
      </c>
    </row>
    <row r="855">
      <c r="B855" s="315" t="n">
        <v>828</v>
      </c>
      <c r="C855" s="316" t="n">
        <v>32322781</v>
      </c>
      <c r="D855" s="316" t="inlineStr">
        <is>
          <t>5070722_USP.org_Bravo Video_March - May 2019 - Digital Lifestyle</t>
        </is>
      </c>
      <c r="E855" s="316" t="inlineStr">
        <is>
          <t>Bravo</t>
        </is>
      </c>
      <c r="F855" s="317" t="n">
        <v>43529</v>
      </c>
      <c r="G855" s="317" t="n">
        <v>43616</v>
      </c>
      <c r="H855" s="316" t="n">
        <v>475121</v>
      </c>
      <c r="I855" s="316" t="n">
        <v>204461</v>
      </c>
      <c r="J855" s="316" t="n">
        <v>0.71</v>
      </c>
      <c r="K855" s="316">
        <f>ROUND(I855*(J855/1000),2)</f>
        <v/>
      </c>
    </row>
    <row r="856">
      <c r="B856" s="315" t="n">
        <v>829</v>
      </c>
      <c r="C856" s="316" t="n">
        <v>32325646</v>
      </c>
      <c r="D856" s="316" t="inlineStr">
        <is>
          <t>5070646_Sun Pharma Ilumya 1Q19 Prime Cflight Digital ADU  - Digital Entertainment</t>
        </is>
      </c>
      <c r="E856" s="316" t="inlineStr">
        <is>
          <t>NBC Broadcast</t>
        </is>
      </c>
      <c r="F856" s="317" t="n">
        <v>43530</v>
      </c>
      <c r="G856" s="317" t="n">
        <v>43555</v>
      </c>
      <c r="H856" s="316" t="n">
        <v>1985411</v>
      </c>
      <c r="I856" s="316" t="n">
        <v>1</v>
      </c>
      <c r="J856" s="316" t="n">
        <v>0.71</v>
      </c>
      <c r="K856" s="316">
        <f>ROUND(I856*(J856/1000),2)</f>
        <v/>
      </c>
    </row>
    <row r="857">
      <c r="B857" s="315" t="n">
        <v>830</v>
      </c>
      <c r="C857" s="316" t="n">
        <v>32326350</v>
      </c>
      <c r="D857" s="316" t="inlineStr">
        <is>
          <t>5068494_Wamart_Q119_UF_Fashion_3.18 -4.21.19 - Digital Hispanic</t>
        </is>
      </c>
      <c r="E857" s="316" t="inlineStr">
        <is>
          <t>NBC Universo</t>
        </is>
      </c>
      <c r="F857" s="317" t="n">
        <v>43542</v>
      </c>
      <c r="G857" s="317" t="n">
        <v>43576</v>
      </c>
      <c r="H857" s="316" t="n">
        <v>63647</v>
      </c>
      <c r="I857" s="316" t="n">
        <v>35396</v>
      </c>
      <c r="J857" s="316" t="n">
        <v>0.71</v>
      </c>
      <c r="K857" s="316">
        <f>ROUND(I857*(J857/1000),2)</f>
        <v/>
      </c>
    </row>
    <row r="858">
      <c r="B858" s="315" t="n">
        <v>831</v>
      </c>
      <c r="C858" s="316" t="n">
        <v>32326350</v>
      </c>
      <c r="D858" s="316" t="inlineStr">
        <is>
          <t>5068494_Wamart_Q119_UF_Fashion_3.18 -4.21.19 - Digital Hispanic</t>
        </is>
      </c>
      <c r="E858" s="316" t="inlineStr">
        <is>
          <t>Telemundo</t>
        </is>
      </c>
      <c r="F858" s="317" t="n">
        <v>43542</v>
      </c>
      <c r="G858" s="317" t="n">
        <v>43576</v>
      </c>
      <c r="H858" s="316" t="n">
        <v>323543</v>
      </c>
      <c r="I858" s="316" t="n">
        <v>211232</v>
      </c>
      <c r="J858" s="316" t="n">
        <v>0.71</v>
      </c>
      <c r="K858" s="316">
        <f>ROUND(I858*(J858/1000),2)</f>
        <v/>
      </c>
    </row>
    <row r="859">
      <c r="B859" s="315" t="n">
        <v>832</v>
      </c>
      <c r="C859" s="316" t="n">
        <v>32328948</v>
      </c>
      <c r="D859" s="316" t="inlineStr">
        <is>
          <t>5071699_NBCU_Bravo_Summer House_E! VOD - Digital Lifestyle</t>
        </is>
      </c>
      <c r="E859" s="316" t="inlineStr">
        <is>
          <t>E!</t>
        </is>
      </c>
      <c r="F859" s="317" t="n">
        <v>43536</v>
      </c>
      <c r="G859" s="317" t="n">
        <v>43560</v>
      </c>
      <c r="H859" s="316" t="n">
        <v>1129402</v>
      </c>
      <c r="I859" s="316" t="n">
        <v>5192</v>
      </c>
      <c r="J859" s="316" t="n">
        <v>0.71</v>
      </c>
      <c r="K859" s="316">
        <f>ROUND(I859*(J859/1000),2)</f>
        <v/>
      </c>
    </row>
    <row r="860">
      <c r="B860" s="315" t="n">
        <v>833</v>
      </c>
      <c r="C860" s="316" t="n">
        <v>32328948</v>
      </c>
      <c r="D860" s="316" t="inlineStr">
        <is>
          <t>5071699_NBCU_Bravo_Summer House_E! VOD - Digital Lifestyle</t>
        </is>
      </c>
      <c r="E860" s="316" t="inlineStr">
        <is>
          <t>USA</t>
        </is>
      </c>
      <c r="F860" s="317" t="n">
        <v>43537</v>
      </c>
      <c r="G860" s="317" t="n">
        <v>43555</v>
      </c>
      <c r="H860" s="316" t="n">
        <v>113135</v>
      </c>
      <c r="I860" s="316" t="n">
        <v>6</v>
      </c>
      <c r="J860" s="316" t="n">
        <v>0.71</v>
      </c>
      <c r="K860" s="316">
        <f>ROUND(I860*(J860/1000),2)</f>
        <v/>
      </c>
    </row>
    <row r="861">
      <c r="B861" s="315" t="n">
        <v>834</v>
      </c>
      <c r="C861" s="316" t="n">
        <v>32332781</v>
      </c>
      <c r="D861" s="316" t="inlineStr">
        <is>
          <t>5055876_Boehringer Animal Health TAD 1Q19 Prime/Digital</t>
        </is>
      </c>
      <c r="E861" s="316" t="inlineStr">
        <is>
          <t>NBC Broadcast</t>
        </is>
      </c>
      <c r="F861" s="317" t="n">
        <v>43537</v>
      </c>
      <c r="G861" s="317" t="n">
        <v>43555</v>
      </c>
      <c r="H861" s="316" t="n">
        <v>191233</v>
      </c>
      <c r="I861" s="316" t="n">
        <v>5</v>
      </c>
      <c r="J861" s="316" t="n">
        <v>0.71</v>
      </c>
      <c r="K861" s="316">
        <f>ROUND(I861*(J861/1000),2)</f>
        <v/>
      </c>
    </row>
    <row r="862">
      <c r="B862" s="315" t="n">
        <v>835</v>
      </c>
      <c r="C862" s="316" t="n">
        <v>32341602</v>
      </c>
      <c r="D862" s="316" t="inlineStr">
        <is>
          <t>5066371_Allergan - Botox CM 1Q19 Cflight Prime/Digital 18/19 BYU Plan - Digital Entertainment</t>
        </is>
      </c>
      <c r="E862" s="316" t="inlineStr">
        <is>
          <t>NBC Broadcast</t>
        </is>
      </c>
      <c r="F862" s="317" t="n">
        <v>43530</v>
      </c>
      <c r="G862" s="317" t="n">
        <v>43646</v>
      </c>
      <c r="H862" s="316" t="n">
        <v>131975</v>
      </c>
      <c r="I862" s="316" t="n">
        <v>47072</v>
      </c>
      <c r="J862" s="316" t="n">
        <v>0.71</v>
      </c>
      <c r="K862" s="316">
        <f>ROUND(I862*(J862/1000),2)</f>
        <v/>
      </c>
    </row>
    <row r="863">
      <c r="B863" s="315" t="n">
        <v>836</v>
      </c>
      <c r="C863" s="316" t="n">
        <v>32341602</v>
      </c>
      <c r="D863" s="316" t="inlineStr">
        <is>
          <t>5066371_Allergan - Botox CM 1Q19 Cflight Prime/Digital 18/19 BYU Plan - Digital Entertainment</t>
        </is>
      </c>
      <c r="E863" s="316" t="inlineStr">
        <is>
          <t>NBC News</t>
        </is>
      </c>
      <c r="F863" s="317" t="n">
        <v>43556</v>
      </c>
      <c r="G863" s="317" t="n">
        <v>43646</v>
      </c>
      <c r="H863" s="316" t="n">
        <v>3555</v>
      </c>
      <c r="I863" s="316" t="n">
        <v>1977</v>
      </c>
      <c r="J863" s="316" t="n">
        <v>0.71</v>
      </c>
      <c r="K863" s="316">
        <f>ROUND(I863*(J863/1000),2)</f>
        <v/>
      </c>
    </row>
    <row r="864">
      <c r="B864" s="315" t="n">
        <v>837</v>
      </c>
      <c r="C864" s="316" t="n">
        <v>32341945</v>
      </c>
      <c r="D864" s="316" t="inlineStr">
        <is>
          <t>5066375_Allergan - Botox CM 1Q19 FEP Prime/Digital 18/19 BYU Plan - Digital Entertainment</t>
        </is>
      </c>
      <c r="E864" s="316" t="inlineStr">
        <is>
          <t>NBC Broadcast</t>
        </is>
      </c>
      <c r="F864" s="317" t="n">
        <v>43530</v>
      </c>
      <c r="G864" s="317" t="n">
        <v>43646</v>
      </c>
      <c r="H864" s="316" t="n">
        <v>2232647</v>
      </c>
      <c r="I864" s="316" t="n">
        <v>971402</v>
      </c>
      <c r="J864" s="316" t="n">
        <v>0.71</v>
      </c>
      <c r="K864" s="316">
        <f>ROUND(I864*(J864/1000),2)</f>
        <v/>
      </c>
    </row>
    <row r="865">
      <c r="B865" s="315" t="n">
        <v>838</v>
      </c>
      <c r="C865" s="316" t="n">
        <v>32341945</v>
      </c>
      <c r="D865" s="316" t="inlineStr">
        <is>
          <t>5066375_Allergan - Botox CM 1Q19 FEP Prime/Digital 18/19 BYU Plan - Digital Entertainment</t>
        </is>
      </c>
      <c r="E865" s="316" t="inlineStr">
        <is>
          <t>NBC News</t>
        </is>
      </c>
      <c r="F865" s="317" t="n">
        <v>43556</v>
      </c>
      <c r="G865" s="317" t="n">
        <v>43646</v>
      </c>
      <c r="H865" s="316" t="n">
        <v>93355</v>
      </c>
      <c r="I865" s="316" t="n">
        <v>40822</v>
      </c>
      <c r="J865" s="316" t="n">
        <v>0.71</v>
      </c>
      <c r="K865" s="316">
        <f>ROUND(I865*(J865/1000),2)</f>
        <v/>
      </c>
    </row>
    <row r="866">
      <c r="B866" s="315" t="n">
        <v>839</v>
      </c>
      <c r="C866" s="316" t="n">
        <v>32353539</v>
      </c>
      <c r="D866" s="316" t="inlineStr">
        <is>
          <t>5057374_CY19_Hershey NBC Prime C-FLIGHT FAD_CNVG A1849 - Digital Entertainment</t>
        </is>
      </c>
      <c r="E866" s="316" t="inlineStr">
        <is>
          <t>NBC Broadcast</t>
        </is>
      </c>
      <c r="F866" s="317" t="n">
        <v>43558</v>
      </c>
      <c r="G866" s="317" t="n">
        <v>43576</v>
      </c>
      <c r="H866" s="316" t="n">
        <v>791263</v>
      </c>
      <c r="I866" s="316" t="n">
        <v>336372</v>
      </c>
      <c r="J866" s="316" t="n">
        <v>0.71</v>
      </c>
      <c r="K866" s="316">
        <f>ROUND(I866*(J866/1000),2)</f>
        <v/>
      </c>
    </row>
    <row r="867">
      <c r="B867" s="315" t="n">
        <v>840</v>
      </c>
      <c r="C867" s="316" t="n">
        <v>32353539</v>
      </c>
      <c r="D867" s="316" t="inlineStr">
        <is>
          <t>5057374_CY19_Hershey NBC Prime C-FLIGHT FAD_CNVG A1849 - Digital Entertainment</t>
        </is>
      </c>
      <c r="E867" s="316" t="inlineStr">
        <is>
          <t>NBC News</t>
        </is>
      </c>
      <c r="F867" s="317" t="n">
        <v>43558</v>
      </c>
      <c r="G867" s="317" t="n">
        <v>43576</v>
      </c>
      <c r="H867" s="316" t="n">
        <v>34050</v>
      </c>
      <c r="I867" s="316" t="n">
        <v>19064</v>
      </c>
      <c r="J867" s="316" t="n">
        <v>0.71</v>
      </c>
      <c r="K867" s="316">
        <f>ROUND(I867*(J867/1000),2)</f>
        <v/>
      </c>
    </row>
    <row r="868">
      <c r="B868" s="315" t="n">
        <v>841</v>
      </c>
      <c r="C868" s="316" t="n">
        <v>32358188</v>
      </c>
      <c r="D868" s="316" t="inlineStr">
        <is>
          <t>5072053_1819_Ulta Beauty_Q1-Q219_NBCU CNVG W1834 - Digital Entertainment</t>
        </is>
      </c>
      <c r="E868" s="316" t="inlineStr">
        <is>
          <t>Bravo</t>
        </is>
      </c>
      <c r="F868" s="317" t="n">
        <v>43534</v>
      </c>
      <c r="G868" s="317" t="n">
        <v>43561</v>
      </c>
      <c r="H868" s="316" t="n">
        <v>1420066</v>
      </c>
      <c r="I868" s="316" t="n">
        <v>387860</v>
      </c>
      <c r="J868" s="316" t="n">
        <v>0.71</v>
      </c>
      <c r="K868" s="316">
        <f>ROUND(I868*(J868/1000),2)</f>
        <v/>
      </c>
    </row>
    <row r="869">
      <c r="B869" s="315" t="n">
        <v>842</v>
      </c>
      <c r="C869" s="316" t="n">
        <v>32358188</v>
      </c>
      <c r="D869" s="316" t="inlineStr">
        <is>
          <t>5072053_1819_Ulta Beauty_Q1-Q219_NBCU CNVG W1834 - Digital Entertainment</t>
        </is>
      </c>
      <c r="E869" s="316" t="inlineStr">
        <is>
          <t>E!</t>
        </is>
      </c>
      <c r="F869" s="317" t="n">
        <v>43534</v>
      </c>
      <c r="G869" s="317" t="n">
        <v>43561</v>
      </c>
      <c r="H869" s="316" t="n">
        <v>417896</v>
      </c>
      <c r="I869" s="316" t="n">
        <v>116836</v>
      </c>
      <c r="J869" s="316" t="n">
        <v>0.71</v>
      </c>
      <c r="K869" s="316">
        <f>ROUND(I869*(J869/1000),2)</f>
        <v/>
      </c>
    </row>
    <row r="870">
      <c r="B870" s="315" t="n">
        <v>843</v>
      </c>
      <c r="C870" s="316" t="n">
        <v>32358188</v>
      </c>
      <c r="D870" s="316" t="inlineStr">
        <is>
          <t>5072053_1819_Ulta Beauty_Q1-Q219_NBCU CNVG W1834 - Digital Entertainment</t>
        </is>
      </c>
      <c r="E870" s="316" t="inlineStr">
        <is>
          <t>NBC Broadcast</t>
        </is>
      </c>
      <c r="F870" s="317" t="n">
        <v>43534</v>
      </c>
      <c r="G870" s="317" t="n">
        <v>43561</v>
      </c>
      <c r="H870" s="316" t="n">
        <v>2823543</v>
      </c>
      <c r="I870" s="316" t="n">
        <v>531395</v>
      </c>
      <c r="J870" s="316" t="n">
        <v>0.71</v>
      </c>
      <c r="K870" s="316">
        <f>ROUND(I870*(J870/1000),2)</f>
        <v/>
      </c>
    </row>
    <row r="871">
      <c r="B871" s="315" t="n">
        <v>844</v>
      </c>
      <c r="C871" s="316" t="n">
        <v>32359505</v>
      </c>
      <c r="D871" s="316" t="inlineStr">
        <is>
          <t>5071879_Boehringer Animal Health Frontline 1Q19 NBC Prime - Digital Entertainment</t>
        </is>
      </c>
      <c r="E871" s="316" t="inlineStr">
        <is>
          <t>NBC Broadcast</t>
        </is>
      </c>
      <c r="F871" s="317" t="n">
        <v>43535</v>
      </c>
      <c r="G871" s="317" t="n">
        <v>43555</v>
      </c>
      <c r="H871" s="316" t="n">
        <v>213171</v>
      </c>
      <c r="I871" s="316" t="n">
        <v>6</v>
      </c>
      <c r="J871" s="316" t="n">
        <v>0.71</v>
      </c>
      <c r="K871" s="316">
        <f>ROUND(I871*(J871/1000),2)</f>
        <v/>
      </c>
    </row>
    <row r="872">
      <c r="B872" s="315" t="n">
        <v>845</v>
      </c>
      <c r="C872" s="316" t="n">
        <v>32372843</v>
      </c>
      <c r="D872" s="316" t="inlineStr">
        <is>
          <t>5071937_Empire - 9-11 Premiere_Fox Broadcasting NBCU VOD 1Q19 - Digital Entertainment</t>
        </is>
      </c>
      <c r="E872" s="316" t="inlineStr">
        <is>
          <t>Bravo</t>
        </is>
      </c>
      <c r="F872" s="317" t="n">
        <v>43571</v>
      </c>
      <c r="G872" s="317" t="n">
        <v>43573</v>
      </c>
      <c r="H872" s="316" t="n">
        <v>1331815</v>
      </c>
      <c r="I872" s="316" t="n">
        <v>178537</v>
      </c>
      <c r="J872" s="316" t="n">
        <v>0.71</v>
      </c>
      <c r="K872" s="316">
        <f>ROUND(I872*(J872/1000),2)</f>
        <v/>
      </c>
    </row>
    <row r="873">
      <c r="B873" s="315" t="n">
        <v>846</v>
      </c>
      <c r="C873" s="316" t="n">
        <v>32372843</v>
      </c>
      <c r="D873" s="316" t="inlineStr">
        <is>
          <t>5071937_Empire - 9-11 Premiere_Fox Broadcasting NBCU VOD 1Q19 - Digital Entertainment</t>
        </is>
      </c>
      <c r="E873" s="316" t="inlineStr">
        <is>
          <t>E!</t>
        </is>
      </c>
      <c r="F873" s="317" t="n">
        <v>43571</v>
      </c>
      <c r="G873" s="317" t="n">
        <v>43573</v>
      </c>
      <c r="H873" s="316" t="n">
        <v>451938</v>
      </c>
      <c r="I873" s="316" t="n">
        <v>80855</v>
      </c>
      <c r="J873" s="316" t="n">
        <v>0.71</v>
      </c>
      <c r="K873" s="316">
        <f>ROUND(I873*(J873/1000),2)</f>
        <v/>
      </c>
    </row>
    <row r="874">
      <c r="B874" s="315" t="n">
        <v>847</v>
      </c>
      <c r="C874" s="316" t="n">
        <v>32372843</v>
      </c>
      <c r="D874" s="316" t="inlineStr">
        <is>
          <t>5071937_Empire - 9-11 Premiere_Fox Broadcasting NBCU VOD 1Q19 - Digital Entertainment</t>
        </is>
      </c>
      <c r="E874" s="316" t="inlineStr">
        <is>
          <t>Oxygen</t>
        </is>
      </c>
      <c r="F874" s="317" t="n">
        <v>43571</v>
      </c>
      <c r="G874" s="317" t="n">
        <v>43573</v>
      </c>
      <c r="H874" s="316" t="n">
        <v>278618</v>
      </c>
      <c r="I874" s="316" t="n">
        <v>58327</v>
      </c>
      <c r="J874" s="316" t="n">
        <v>0.71</v>
      </c>
      <c r="K874" s="316">
        <f>ROUND(I874*(J874/1000),2)</f>
        <v/>
      </c>
    </row>
    <row r="875">
      <c r="B875" s="315" t="n">
        <v>848</v>
      </c>
      <c r="C875" s="316" t="n">
        <v>32372843</v>
      </c>
      <c r="D875" s="316" t="inlineStr">
        <is>
          <t>5071937_Empire - 9-11 Premiere_Fox Broadcasting NBCU VOD 1Q19 - Digital Entertainment</t>
        </is>
      </c>
      <c r="E875" s="316" t="inlineStr">
        <is>
          <t>USA</t>
        </is>
      </c>
      <c r="F875" s="317" t="n">
        <v>43571</v>
      </c>
      <c r="G875" s="317" t="n">
        <v>43573</v>
      </c>
      <c r="H875" s="316" t="n">
        <v>544473</v>
      </c>
      <c r="I875" s="316" t="n">
        <v>98624</v>
      </c>
      <c r="J875" s="316" t="n">
        <v>0.71</v>
      </c>
      <c r="K875" s="316">
        <f>ROUND(I875*(J875/1000),2)</f>
        <v/>
      </c>
    </row>
    <row r="876">
      <c r="B876" s="315" t="n">
        <v>849</v>
      </c>
      <c r="C876" s="316" t="n">
        <v>32393831</v>
      </c>
      <c r="D876" s="316" t="inlineStr">
        <is>
          <t>5071484_Target Discovery Q1-Q219 CFlight Prime/Digital 18/19 BYU Plan - Digital Entertainment</t>
        </is>
      </c>
      <c r="E876" s="316" t="inlineStr">
        <is>
          <t>NBC Broadcast</t>
        </is>
      </c>
      <c r="F876" s="317" t="n">
        <v>43535</v>
      </c>
      <c r="G876" s="317" t="n">
        <v>43646</v>
      </c>
      <c r="H876" s="316" t="n">
        <v>1508486</v>
      </c>
      <c r="I876" s="316" t="n">
        <v>772106</v>
      </c>
      <c r="J876" s="316" t="n">
        <v>0.71</v>
      </c>
      <c r="K876" s="316">
        <f>ROUND(I876*(J876/1000),2)</f>
        <v/>
      </c>
    </row>
    <row r="877">
      <c r="B877" s="315" t="n">
        <v>850</v>
      </c>
      <c r="C877" s="316" t="n">
        <v>32393831</v>
      </c>
      <c r="D877" s="316" t="inlineStr">
        <is>
          <t>5071484_Target Discovery Q1-Q219 CFlight Prime/Digital 18/19 BYU Plan - Digital Entertainment</t>
        </is>
      </c>
      <c r="E877" s="316" t="inlineStr">
        <is>
          <t>NBC News</t>
        </is>
      </c>
      <c r="F877" s="317" t="n">
        <v>43535</v>
      </c>
      <c r="G877" s="317" t="n">
        <v>43646</v>
      </c>
      <c r="H877" s="316" t="n">
        <v>84025</v>
      </c>
      <c r="I877" s="316" t="n">
        <v>50190</v>
      </c>
      <c r="J877" s="316" t="n">
        <v>0.71</v>
      </c>
      <c r="K877" s="316">
        <f>ROUND(I877*(J877/1000),2)</f>
        <v/>
      </c>
    </row>
    <row r="878">
      <c r="B878" s="315" t="n">
        <v>851</v>
      </c>
      <c r="C878" s="316" t="n">
        <v>32395008</v>
      </c>
      <c r="D878" s="316" t="inlineStr">
        <is>
          <t>5072104_Ulta Q119-Q219 OLV - Digital Hispanic</t>
        </is>
      </c>
      <c r="E878" s="316" t="inlineStr">
        <is>
          <t>NBC Universo</t>
        </is>
      </c>
      <c r="F878" s="317" t="n">
        <v>43556</v>
      </c>
      <c r="G878" s="317" t="n">
        <v>43561</v>
      </c>
      <c r="H878" s="316" t="n">
        <v>61911</v>
      </c>
      <c r="I878" s="316" t="n">
        <v>18632</v>
      </c>
      <c r="J878" s="316" t="n">
        <v>0.71</v>
      </c>
      <c r="K878" s="316">
        <f>ROUND(I878*(J878/1000),2)</f>
        <v/>
      </c>
    </row>
    <row r="879">
      <c r="B879" s="315" t="n">
        <v>852</v>
      </c>
      <c r="C879" s="316" t="n">
        <v>32395008</v>
      </c>
      <c r="D879" s="316" t="inlineStr">
        <is>
          <t>5072104_Ulta Q119-Q219 OLV - Digital Hispanic</t>
        </is>
      </c>
      <c r="E879" s="316" t="inlineStr">
        <is>
          <t>Telemundo</t>
        </is>
      </c>
      <c r="F879" s="317" t="n">
        <v>43535</v>
      </c>
      <c r="G879" s="317" t="n">
        <v>43561</v>
      </c>
      <c r="H879" s="316" t="n">
        <v>295796</v>
      </c>
      <c r="I879" s="316" t="n">
        <v>97049</v>
      </c>
      <c r="J879" s="316" t="n">
        <v>0.71</v>
      </c>
      <c r="K879" s="316">
        <f>ROUND(I879*(J879/1000),2)</f>
        <v/>
      </c>
    </row>
    <row r="880">
      <c r="B880" s="315" t="n">
        <v>853</v>
      </c>
      <c r="C880" s="316" t="n">
        <v>32395958</v>
      </c>
      <c r="D880" s="316" t="inlineStr">
        <is>
          <t>5071580_Kao Biore_Jergens Natural Glow_Apex OLV Q1-Q3 2019 - Digital Lifestyle</t>
        </is>
      </c>
      <c r="E880" s="316" t="inlineStr">
        <is>
          <t>Bravo</t>
        </is>
      </c>
      <c r="F880" s="317" t="n">
        <v>43535</v>
      </c>
      <c r="G880" s="317" t="n">
        <v>43674</v>
      </c>
      <c r="H880" s="316" t="n">
        <v>585703</v>
      </c>
      <c r="I880" s="316" t="n">
        <v>225864</v>
      </c>
      <c r="J880" s="316" t="n">
        <v>0.71</v>
      </c>
      <c r="K880" s="316">
        <f>ROUND(I880*(J880/1000),2)</f>
        <v/>
      </c>
    </row>
    <row r="881">
      <c r="B881" s="315" t="n">
        <v>854</v>
      </c>
      <c r="C881" s="316" t="n">
        <v>32395958</v>
      </c>
      <c r="D881" s="316" t="inlineStr">
        <is>
          <t>5071580_Kao Biore_Jergens Natural Glow_Apex OLV Q1-Q3 2019 - Digital Lifestyle</t>
        </is>
      </c>
      <c r="E881" s="316" t="inlineStr">
        <is>
          <t>E!</t>
        </is>
      </c>
      <c r="F881" s="317" t="n">
        <v>43535</v>
      </c>
      <c r="G881" s="317" t="n">
        <v>43674</v>
      </c>
      <c r="H881" s="316" t="n">
        <v>199840</v>
      </c>
      <c r="I881" s="316" t="n">
        <v>86415</v>
      </c>
      <c r="J881" s="316" t="n">
        <v>0.71</v>
      </c>
      <c r="K881" s="316">
        <f>ROUND(I881*(J881/1000),2)</f>
        <v/>
      </c>
    </row>
    <row r="882">
      <c r="B882" s="315" t="n">
        <v>855</v>
      </c>
      <c r="C882" s="316" t="n">
        <v>32396976</v>
      </c>
      <c r="D882" s="316" t="inlineStr">
        <is>
          <t>5071946_RPA_Apartments.com_CY19_Upfront - Digital Entertainment</t>
        </is>
      </c>
      <c r="E882" s="316" t="inlineStr">
        <is>
          <t>Bravo</t>
        </is>
      </c>
      <c r="F882" s="317" t="n">
        <v>43535</v>
      </c>
      <c r="G882" s="317" t="n">
        <v>43583</v>
      </c>
      <c r="H882" s="316" t="n">
        <v>78428</v>
      </c>
      <c r="I882" s="316" t="n">
        <v>27198</v>
      </c>
      <c r="J882" s="316" t="n">
        <v>0.71</v>
      </c>
      <c r="K882" s="316">
        <f>ROUND(I882*(J882/1000),2)</f>
        <v/>
      </c>
    </row>
    <row r="883">
      <c r="B883" s="315" t="n">
        <v>856</v>
      </c>
      <c r="C883" s="316" t="n">
        <v>32396976</v>
      </c>
      <c r="D883" s="316" t="inlineStr">
        <is>
          <t>5071946_RPA_Apartments.com_CY19_Upfront - Digital Entertainment</t>
        </is>
      </c>
      <c r="E883" s="316" t="inlineStr">
        <is>
          <t>CNBC</t>
        </is>
      </c>
      <c r="F883" s="317" t="n">
        <v>43563</v>
      </c>
      <c r="G883" s="317" t="n">
        <v>43583</v>
      </c>
      <c r="H883" s="316" t="n">
        <v>8131</v>
      </c>
      <c r="I883" s="316" t="n">
        <v>4300</v>
      </c>
      <c r="J883" s="316" t="n">
        <v>0.71</v>
      </c>
      <c r="K883" s="316">
        <f>ROUND(I883*(J883/1000),2)</f>
        <v/>
      </c>
    </row>
    <row r="884">
      <c r="B884" s="315" t="n">
        <v>857</v>
      </c>
      <c r="C884" s="316" t="n">
        <v>32396976</v>
      </c>
      <c r="D884" s="316" t="inlineStr">
        <is>
          <t>5071946_RPA_Apartments.com_CY19_Upfront - Digital Entertainment</t>
        </is>
      </c>
      <c r="E884" s="316" t="inlineStr">
        <is>
          <t>E!</t>
        </is>
      </c>
      <c r="F884" s="317" t="n">
        <v>43563</v>
      </c>
      <c r="G884" s="317" t="n">
        <v>43583</v>
      </c>
      <c r="H884" s="316" t="n">
        <v>22886</v>
      </c>
      <c r="I884" s="316" t="n">
        <v>7916</v>
      </c>
      <c r="J884" s="316" t="n">
        <v>0.71</v>
      </c>
      <c r="K884" s="316">
        <f>ROUND(I884*(J884/1000),2)</f>
        <v/>
      </c>
    </row>
    <row r="885">
      <c r="B885" s="315" t="n">
        <v>858</v>
      </c>
      <c r="C885" s="316" t="n">
        <v>32396976</v>
      </c>
      <c r="D885" s="316" t="inlineStr">
        <is>
          <t>5071946_RPA_Apartments.com_CY19_Upfront - Digital Entertainment</t>
        </is>
      </c>
      <c r="E885" s="316" t="inlineStr">
        <is>
          <t>MSNBC</t>
        </is>
      </c>
      <c r="F885" s="317" t="n">
        <v>43563</v>
      </c>
      <c r="G885" s="317" t="n">
        <v>43583</v>
      </c>
      <c r="H885" s="316" t="n">
        <v>257</v>
      </c>
      <c r="I885" s="316" t="n">
        <v>179</v>
      </c>
      <c r="J885" s="316" t="n">
        <v>0.71</v>
      </c>
      <c r="K885" s="316">
        <f>ROUND(I885*(J885/1000),2)</f>
        <v/>
      </c>
    </row>
    <row r="886">
      <c r="B886" s="315" t="n">
        <v>859</v>
      </c>
      <c r="C886" s="316" t="n">
        <v>32396976</v>
      </c>
      <c r="D886" s="316" t="inlineStr">
        <is>
          <t>5071946_RPA_Apartments.com_CY19_Upfront - Digital Entertainment</t>
        </is>
      </c>
      <c r="E886" s="316" t="inlineStr">
        <is>
          <t>NBC Broadcast</t>
        </is>
      </c>
      <c r="F886" s="317" t="n">
        <v>43535</v>
      </c>
      <c r="G886" s="317" t="n">
        <v>43583</v>
      </c>
      <c r="H886" s="316" t="n">
        <v>136806</v>
      </c>
      <c r="I886" s="316" t="n">
        <v>42327</v>
      </c>
      <c r="J886" s="316" t="n">
        <v>0.71</v>
      </c>
      <c r="K886" s="316">
        <f>ROUND(I886*(J886/1000),2)</f>
        <v/>
      </c>
    </row>
    <row r="887">
      <c r="B887" s="315" t="n">
        <v>860</v>
      </c>
      <c r="C887" s="316" t="n">
        <v>32396976</v>
      </c>
      <c r="D887" s="316" t="inlineStr">
        <is>
          <t>5071946_RPA_Apartments.com_CY19_Upfront - Digital Entertainment</t>
        </is>
      </c>
      <c r="E887" s="316" t="inlineStr">
        <is>
          <t>NBC News</t>
        </is>
      </c>
      <c r="F887" s="317" t="n">
        <v>43563</v>
      </c>
      <c r="G887" s="317" t="n">
        <v>43583</v>
      </c>
      <c r="H887" s="316" t="n">
        <v>9282</v>
      </c>
      <c r="I887" s="316" t="n">
        <v>4322</v>
      </c>
      <c r="J887" s="316" t="n">
        <v>0.71</v>
      </c>
      <c r="K887" s="316">
        <f>ROUND(I887*(J887/1000),2)</f>
        <v/>
      </c>
    </row>
    <row r="888">
      <c r="B888" s="315" t="n">
        <v>861</v>
      </c>
      <c r="C888" s="316" t="n">
        <v>32396976</v>
      </c>
      <c r="D888" s="316" t="inlineStr">
        <is>
          <t>5071946_RPA_Apartments.com_CY19_Upfront - Digital Entertainment</t>
        </is>
      </c>
      <c r="E888" s="316" t="inlineStr">
        <is>
          <t>Oxygen</t>
        </is>
      </c>
      <c r="F888" s="317" t="n">
        <v>43563</v>
      </c>
      <c r="G888" s="317" t="n">
        <v>43583</v>
      </c>
      <c r="H888" s="316" t="n">
        <v>22770</v>
      </c>
      <c r="I888" s="316" t="n">
        <v>12315</v>
      </c>
      <c r="J888" s="316" t="n">
        <v>0.71</v>
      </c>
      <c r="K888" s="316">
        <f>ROUND(I888*(J888/1000),2)</f>
        <v/>
      </c>
    </row>
    <row r="889">
      <c r="B889" s="315" t="n">
        <v>862</v>
      </c>
      <c r="C889" s="316" t="n">
        <v>32396976</v>
      </c>
      <c r="D889" s="316" t="inlineStr">
        <is>
          <t>5071946_RPA_Apartments.com_CY19_Upfront - Digital Entertainment</t>
        </is>
      </c>
      <c r="E889" s="316" t="inlineStr">
        <is>
          <t>Syfy</t>
        </is>
      </c>
      <c r="F889" s="317" t="n">
        <v>43563</v>
      </c>
      <c r="G889" s="317" t="n">
        <v>43583</v>
      </c>
      <c r="H889" s="316" t="n">
        <v>111720</v>
      </c>
      <c r="I889" s="316" t="n">
        <v>70166</v>
      </c>
      <c r="J889" s="316" t="n">
        <v>0.71</v>
      </c>
      <c r="K889" s="316">
        <f>ROUND(I889*(J889/1000),2)</f>
        <v/>
      </c>
    </row>
    <row r="890">
      <c r="B890" s="315" t="n">
        <v>863</v>
      </c>
      <c r="C890" s="316" t="n">
        <v>32396976</v>
      </c>
      <c r="D890" s="316" t="inlineStr">
        <is>
          <t>5071946_RPA_Apartments.com_CY19_Upfront - Digital Entertainment</t>
        </is>
      </c>
      <c r="E890" s="316" t="inlineStr">
        <is>
          <t>Telemundo</t>
        </is>
      </c>
      <c r="F890" s="317" t="n">
        <v>43563</v>
      </c>
      <c r="G890" s="317" t="n">
        <v>43583</v>
      </c>
      <c r="H890" s="316" t="n">
        <v>2698</v>
      </c>
      <c r="I890" s="316" t="n">
        <v>1262</v>
      </c>
      <c r="J890" s="316" t="n">
        <v>0.71</v>
      </c>
      <c r="K890" s="316">
        <f>ROUND(I890*(J890/1000),2)</f>
        <v/>
      </c>
    </row>
    <row r="891">
      <c r="B891" s="315" t="n">
        <v>864</v>
      </c>
      <c r="C891" s="316" t="n">
        <v>32396976</v>
      </c>
      <c r="D891" s="316" t="inlineStr">
        <is>
          <t>5071946_RPA_Apartments.com_CY19_Upfront - Digital Entertainment</t>
        </is>
      </c>
      <c r="E891" s="316" t="inlineStr">
        <is>
          <t>USA</t>
        </is>
      </c>
      <c r="F891" s="317" t="n">
        <v>43535</v>
      </c>
      <c r="G891" s="317" t="n">
        <v>43583</v>
      </c>
      <c r="H891" s="316" t="n">
        <v>38166</v>
      </c>
      <c r="I891" s="316" t="n">
        <v>17408</v>
      </c>
      <c r="J891" s="316" t="n">
        <v>0.71</v>
      </c>
      <c r="K891" s="316">
        <f>ROUND(I891*(J891/1000),2)</f>
        <v/>
      </c>
    </row>
    <row r="892">
      <c r="B892" s="315" t="n">
        <v>865</v>
      </c>
      <c r="C892" s="316" t="n">
        <v>32403859</v>
      </c>
      <c r="D892" s="316" t="inlineStr">
        <is>
          <t>5070615_Rakuten_1Q19_Bravo/E!_TAD Liability  - Digital Lifestyle</t>
        </is>
      </c>
      <c r="E892" s="316" t="inlineStr">
        <is>
          <t>Bravo</t>
        </is>
      </c>
      <c r="F892" s="317" t="n">
        <v>43535</v>
      </c>
      <c r="G892" s="317" t="n">
        <v>43555</v>
      </c>
      <c r="H892" s="316" t="n">
        <v>598496</v>
      </c>
      <c r="I892" s="316" t="n">
        <v>11</v>
      </c>
      <c r="J892" s="316" t="n">
        <v>0.71</v>
      </c>
      <c r="K892" s="316">
        <f>ROUND(I892*(J892/1000),2)</f>
        <v/>
      </c>
    </row>
    <row r="893">
      <c r="B893" s="315" t="n">
        <v>866</v>
      </c>
      <c r="C893" s="316" t="n">
        <v>32403859</v>
      </c>
      <c r="D893" s="316" t="inlineStr">
        <is>
          <t>5070615_Rakuten_1Q19_Bravo/E!_TAD Liability  - Digital Lifestyle</t>
        </is>
      </c>
      <c r="E893" s="316" t="inlineStr">
        <is>
          <t>E!</t>
        </is>
      </c>
      <c r="F893" s="317" t="n">
        <v>43535</v>
      </c>
      <c r="G893" s="317" t="n">
        <v>43555</v>
      </c>
      <c r="H893" s="316" t="n">
        <v>458827</v>
      </c>
      <c r="I893" s="316" t="n">
        <v>16</v>
      </c>
      <c r="J893" s="316" t="n">
        <v>0.71</v>
      </c>
      <c r="K893" s="316">
        <f>ROUND(I893*(J893/1000),2)</f>
        <v/>
      </c>
    </row>
    <row r="894">
      <c r="B894" s="315" t="n">
        <v>867</v>
      </c>
      <c r="C894" s="316" t="n">
        <v>32404121</v>
      </c>
      <c r="D894" s="316" t="inlineStr">
        <is>
          <t>5068681_H&amp;M 2019 E! &amp; Bravo Upfront Spring Kids - Digital Lifestyle</t>
        </is>
      </c>
      <c r="E894" s="316" t="inlineStr">
        <is>
          <t>Bravo</t>
        </is>
      </c>
      <c r="F894" s="317" t="n">
        <v>43532</v>
      </c>
      <c r="G894" s="317" t="n">
        <v>43558</v>
      </c>
      <c r="H894" s="316" t="n">
        <v>1391179</v>
      </c>
      <c r="I894" s="316" t="n">
        <v>71484</v>
      </c>
      <c r="J894" s="316" t="n">
        <v>0.71</v>
      </c>
      <c r="K894" s="316">
        <f>ROUND(I894*(J894/1000),2)</f>
        <v/>
      </c>
    </row>
    <row r="895">
      <c r="B895" s="315" t="n">
        <v>868</v>
      </c>
      <c r="C895" s="316" t="n">
        <v>32404121</v>
      </c>
      <c r="D895" s="316" t="inlineStr">
        <is>
          <t>5068681_H&amp;M 2019 E! &amp; Bravo Upfront Spring Kids - Digital Lifestyle</t>
        </is>
      </c>
      <c r="E895" s="316" t="inlineStr">
        <is>
          <t>E!</t>
        </is>
      </c>
      <c r="F895" s="317" t="n">
        <v>43532</v>
      </c>
      <c r="G895" s="317" t="n">
        <v>43558</v>
      </c>
      <c r="H895" s="316" t="n">
        <v>406924</v>
      </c>
      <c r="I895" s="316" t="n">
        <v>19786</v>
      </c>
      <c r="J895" s="316" t="n">
        <v>0.71</v>
      </c>
      <c r="K895" s="316">
        <f>ROUND(I895*(J895/1000),2)</f>
        <v/>
      </c>
    </row>
    <row r="896">
      <c r="B896" s="315" t="n">
        <v>869</v>
      </c>
      <c r="C896" s="316" t="n">
        <v>32421961</v>
      </c>
      <c r="D896" s="316" t="inlineStr">
        <is>
          <t>5059539_Annapurna_Missing Link_NBCU_Q119_CFLIGHT - Digital Entertainment</t>
        </is>
      </c>
      <c r="E896" s="316" t="inlineStr">
        <is>
          <t>NBC Broadcast</t>
        </is>
      </c>
      <c r="F896" s="317" t="n">
        <v>43535</v>
      </c>
      <c r="G896" s="317" t="n">
        <v>43555</v>
      </c>
      <c r="H896" s="316" t="n">
        <v>377354</v>
      </c>
      <c r="I896" s="316" t="n">
        <v>6</v>
      </c>
      <c r="J896" s="316" t="n">
        <v>0.71</v>
      </c>
      <c r="K896" s="316">
        <f>ROUND(I896*(J896/1000),2)</f>
        <v/>
      </c>
    </row>
    <row r="897">
      <c r="B897" s="315" t="n">
        <v>870</v>
      </c>
      <c r="C897" s="316" t="n">
        <v>32423628</v>
      </c>
      <c r="D897" s="316" t="inlineStr">
        <is>
          <t>5071733_FCA Q119 March OLV - Digital Hispanic</t>
        </is>
      </c>
      <c r="E897" s="316" t="inlineStr">
        <is>
          <t>NBC Universo</t>
        </is>
      </c>
      <c r="F897" s="317" t="n">
        <v>43559</v>
      </c>
      <c r="G897" s="317" t="n">
        <v>43646</v>
      </c>
      <c r="H897" s="316" t="n">
        <v>56552</v>
      </c>
      <c r="I897" s="316" t="n">
        <v>35047</v>
      </c>
      <c r="J897" s="316" t="n">
        <v>0.71</v>
      </c>
      <c r="K897" s="316">
        <f>ROUND(I897*(J897/1000),2)</f>
        <v/>
      </c>
    </row>
    <row r="898">
      <c r="B898" s="315" t="n">
        <v>871</v>
      </c>
      <c r="C898" s="316" t="n">
        <v>32423628</v>
      </c>
      <c r="D898" s="316" t="inlineStr">
        <is>
          <t>5071733_FCA Q119 March OLV - Digital Hispanic</t>
        </is>
      </c>
      <c r="E898" s="316" t="inlineStr">
        <is>
          <t>Telemundo</t>
        </is>
      </c>
      <c r="F898" s="317" t="n">
        <v>43559</v>
      </c>
      <c r="G898" s="317" t="n">
        <v>43646</v>
      </c>
      <c r="H898" s="316" t="n">
        <v>310095</v>
      </c>
      <c r="I898" s="316" t="n">
        <v>223263</v>
      </c>
      <c r="J898" s="316" t="n">
        <v>0.71</v>
      </c>
      <c r="K898" s="316">
        <f>ROUND(I898*(J898/1000),2)</f>
        <v/>
      </c>
    </row>
    <row r="899">
      <c r="B899" s="315" t="n">
        <v>872</v>
      </c>
      <c r="C899" s="316" t="n">
        <v>32424030</v>
      </c>
      <c r="D899" s="316" t="inlineStr">
        <is>
          <t>5072224_Coty_Clairol Nice N Easy Lifestyle 1819 Upfront_OLV_Q19 - Digital Lifestyle</t>
        </is>
      </c>
      <c r="E899" s="316" t="inlineStr">
        <is>
          <t>Bravo</t>
        </is>
      </c>
      <c r="F899" s="317" t="n">
        <v>43550</v>
      </c>
      <c r="G899" s="317" t="n">
        <v>43555</v>
      </c>
      <c r="H899" s="316" t="n">
        <v>1244227</v>
      </c>
      <c r="I899" s="316" t="n">
        <v>25</v>
      </c>
      <c r="J899" s="316" t="n">
        <v>0.71</v>
      </c>
      <c r="K899" s="316">
        <f>ROUND(I899*(J899/1000),2)</f>
        <v/>
      </c>
    </row>
    <row r="900">
      <c r="B900" s="315" t="n">
        <v>873</v>
      </c>
      <c r="C900" s="316" t="n">
        <v>32424030</v>
      </c>
      <c r="D900" s="316" t="inlineStr">
        <is>
          <t>5072224_Coty_Clairol Nice N Easy Lifestyle 1819 Upfront_OLV_Q19 - Digital Lifestyle</t>
        </is>
      </c>
      <c r="E900" s="316" t="inlineStr">
        <is>
          <t>E!</t>
        </is>
      </c>
      <c r="F900" s="317" t="n">
        <v>43550</v>
      </c>
      <c r="G900" s="317" t="n">
        <v>43555</v>
      </c>
      <c r="H900" s="316" t="n">
        <v>388615</v>
      </c>
      <c r="I900" s="316" t="n">
        <v>9</v>
      </c>
      <c r="J900" s="316" t="n">
        <v>0.71</v>
      </c>
      <c r="K900" s="316">
        <f>ROUND(I900*(J900/1000),2)</f>
        <v/>
      </c>
    </row>
    <row r="901">
      <c r="B901" s="315" t="n">
        <v>874</v>
      </c>
      <c r="C901" s="316" t="n">
        <v>32424030</v>
      </c>
      <c r="D901" s="316" t="inlineStr">
        <is>
          <t>5072224_Coty_Clairol Nice N Easy Lifestyle 1819 Upfront_OLV_Q19 - Digital Lifestyle</t>
        </is>
      </c>
      <c r="E901" s="316" t="inlineStr">
        <is>
          <t>Oxygen</t>
        </is>
      </c>
      <c r="F901" s="317" t="n">
        <v>43550</v>
      </c>
      <c r="G901" s="317" t="n">
        <v>43555</v>
      </c>
      <c r="H901" s="316" t="n">
        <v>227519</v>
      </c>
      <c r="I901" s="316" t="n">
        <v>7</v>
      </c>
      <c r="J901" s="316" t="n">
        <v>0.71</v>
      </c>
      <c r="K901" s="316">
        <f>ROUND(I901*(J901/1000),2)</f>
        <v/>
      </c>
    </row>
    <row r="902">
      <c r="B902" s="315" t="n">
        <v>875</v>
      </c>
      <c r="C902" s="316" t="n">
        <v>32445677</v>
      </c>
      <c r="D902" s="316" t="inlineStr">
        <is>
          <t>5072467_AT&amp;T-Cricket Apple_1Q19 Scatter_NBC Prime_A1849 - Digital Entertainment</t>
        </is>
      </c>
      <c r="E902" s="316" t="inlineStr">
        <is>
          <t>NBC Broadcast</t>
        </is>
      </c>
      <c r="F902" s="317" t="n">
        <v>43536</v>
      </c>
      <c r="G902" s="317" t="n">
        <v>43555</v>
      </c>
      <c r="H902" s="316" t="n">
        <v>650193</v>
      </c>
      <c r="I902" s="316" t="n">
        <v>25</v>
      </c>
      <c r="J902" s="316" t="n">
        <v>0.71</v>
      </c>
      <c r="K902" s="316">
        <f>ROUND(I902*(J902/1000),2)</f>
        <v/>
      </c>
    </row>
    <row r="903">
      <c r="B903" s="315" t="n">
        <v>876</v>
      </c>
      <c r="C903" s="316" t="n">
        <v>32450326</v>
      </c>
      <c r="D903" s="316" t="inlineStr">
        <is>
          <t>5067078_2019 Golf Pride Digital - Digital Sports</t>
        </is>
      </c>
      <c r="E903" s="316" t="inlineStr">
        <is>
          <t>Golf Channel</t>
        </is>
      </c>
      <c r="F903" s="317" t="n">
        <v>43537</v>
      </c>
      <c r="G903" s="317" t="n">
        <v>43738</v>
      </c>
      <c r="H903" s="316" t="n">
        <v>11784</v>
      </c>
      <c r="I903" s="316" t="n">
        <v>11784</v>
      </c>
      <c r="J903" s="316" t="n">
        <v>0.71</v>
      </c>
      <c r="K903" s="316">
        <f>ROUND(I903*(J903/1000),2)</f>
        <v/>
      </c>
    </row>
    <row r="904">
      <c r="B904" s="315" t="n">
        <v>877</v>
      </c>
      <c r="C904" s="316" t="n">
        <v>32452154</v>
      </c>
      <c r="D904" s="316" t="inlineStr">
        <is>
          <t>5069450_Scotts Bravo WWHL 360 1/2 - Digital Lifestyle</t>
        </is>
      </c>
      <c r="E904" s="316" t="inlineStr">
        <is>
          <t>Bravo</t>
        </is>
      </c>
      <c r="F904" s="317" t="n">
        <v>43542</v>
      </c>
      <c r="G904" s="317" t="n">
        <v>43625</v>
      </c>
      <c r="H904" s="316" t="n">
        <v>274190</v>
      </c>
      <c r="I904" s="316" t="n">
        <v>145563</v>
      </c>
      <c r="J904" s="316" t="n">
        <v>0.71</v>
      </c>
      <c r="K904" s="316">
        <f>ROUND(I904*(J904/1000),2)</f>
        <v/>
      </c>
    </row>
    <row r="905">
      <c r="B905" s="315" t="n">
        <v>878</v>
      </c>
      <c r="C905" s="316" t="n">
        <v>32470099</v>
      </c>
      <c r="D905" s="316" t="inlineStr">
        <is>
          <t>5067209_MillerCoors_SOL_FEP_Cald UF_3.18-9.29.19 - Digital Hispanic</t>
        </is>
      </c>
      <c r="E905" s="316" t="inlineStr">
        <is>
          <t>NBC Universo</t>
        </is>
      </c>
      <c r="F905" s="317" t="n">
        <v>43558</v>
      </c>
      <c r="G905" s="317" t="n">
        <v>43585</v>
      </c>
      <c r="H905" s="316" t="n">
        <v>33876</v>
      </c>
      <c r="I905" s="316" t="n">
        <v>22796</v>
      </c>
      <c r="J905" s="316" t="n">
        <v>0.71</v>
      </c>
      <c r="K905" s="316">
        <f>ROUND(I905*(J905/1000),2)</f>
        <v/>
      </c>
    </row>
    <row r="906">
      <c r="B906" s="315" t="n">
        <v>879</v>
      </c>
      <c r="C906" s="316" t="n">
        <v>32470099</v>
      </c>
      <c r="D906" s="316" t="inlineStr">
        <is>
          <t>5067209_MillerCoors_SOL_FEP_Cald UF_3.18-9.29.19 - Digital Hispanic</t>
        </is>
      </c>
      <c r="E906" s="316" t="inlineStr">
        <is>
          <t>Telemundo</t>
        </is>
      </c>
      <c r="F906" s="317" t="n">
        <v>43558</v>
      </c>
      <c r="G906" s="317" t="n">
        <v>43585</v>
      </c>
      <c r="H906" s="316" t="n">
        <v>205302</v>
      </c>
      <c r="I906" s="316" t="n">
        <v>153468</v>
      </c>
      <c r="J906" s="316" t="n">
        <v>0.71</v>
      </c>
      <c r="K906" s="316">
        <f>ROUND(I906*(J906/1000),2)</f>
        <v/>
      </c>
    </row>
    <row r="907">
      <c r="B907" s="315" t="n">
        <v>880</v>
      </c>
      <c r="C907" s="316" t="n">
        <v>32471585</v>
      </c>
      <c r="D907" s="316" t="inlineStr">
        <is>
          <t>5054631_Microsoft_NAV_Innovation_Q219_UF - Digital Entertainment</t>
        </is>
      </c>
      <c r="E907" s="316" t="inlineStr">
        <is>
          <t>Bravo</t>
        </is>
      </c>
      <c r="F907" s="317" t="n">
        <v>43556</v>
      </c>
      <c r="G907" s="317" t="n">
        <v>43576</v>
      </c>
      <c r="H907" s="316" t="n">
        <v>1912329</v>
      </c>
      <c r="I907" s="316" t="n">
        <v>1912329</v>
      </c>
      <c r="J907" s="316" t="n">
        <v>0.71</v>
      </c>
      <c r="K907" s="316">
        <f>ROUND(I907*(J907/1000),2)</f>
        <v/>
      </c>
    </row>
    <row r="908">
      <c r="B908" s="315" t="n">
        <v>881</v>
      </c>
      <c r="C908" s="316" t="n">
        <v>32471585</v>
      </c>
      <c r="D908" s="316" t="inlineStr">
        <is>
          <t>5054631_Microsoft_NAV_Innovation_Q219_UF - Digital Entertainment</t>
        </is>
      </c>
      <c r="E908" s="316" t="inlineStr">
        <is>
          <t>CNBC</t>
        </is>
      </c>
      <c r="F908" s="317" t="n">
        <v>43556</v>
      </c>
      <c r="G908" s="317" t="n">
        <v>43576</v>
      </c>
      <c r="H908" s="316" t="n">
        <v>120234</v>
      </c>
      <c r="I908" s="316" t="n">
        <v>120234</v>
      </c>
      <c r="J908" s="316" t="n">
        <v>0.71</v>
      </c>
      <c r="K908" s="316">
        <f>ROUND(I908*(J908/1000),2)</f>
        <v/>
      </c>
    </row>
    <row r="909">
      <c r="B909" s="315" t="n">
        <v>882</v>
      </c>
      <c r="C909" s="316" t="n">
        <v>32471585</v>
      </c>
      <c r="D909" s="316" t="inlineStr">
        <is>
          <t>5054631_Microsoft_NAV_Innovation_Q219_UF - Digital Entertainment</t>
        </is>
      </c>
      <c r="E909" s="316" t="inlineStr">
        <is>
          <t>E!</t>
        </is>
      </c>
      <c r="F909" s="317" t="n">
        <v>43556</v>
      </c>
      <c r="G909" s="317" t="n">
        <v>43576</v>
      </c>
      <c r="H909" s="316" t="n">
        <v>750520</v>
      </c>
      <c r="I909" s="316" t="n">
        <v>750520</v>
      </c>
      <c r="J909" s="316" t="n">
        <v>0.71</v>
      </c>
      <c r="K909" s="316">
        <f>ROUND(I909*(J909/1000),2)</f>
        <v/>
      </c>
    </row>
    <row r="910">
      <c r="B910" s="315" t="n">
        <v>883</v>
      </c>
      <c r="C910" s="316" t="n">
        <v>32471585</v>
      </c>
      <c r="D910" s="316" t="inlineStr">
        <is>
          <t>5054631_Microsoft_NAV_Innovation_Q219_UF - Digital Entertainment</t>
        </is>
      </c>
      <c r="E910" s="316" t="inlineStr">
        <is>
          <t>NBC Broadcast</t>
        </is>
      </c>
      <c r="F910" s="317" t="n">
        <v>43556</v>
      </c>
      <c r="G910" s="317" t="n">
        <v>43576</v>
      </c>
      <c r="H910" s="316" t="n">
        <v>286852</v>
      </c>
      <c r="I910" s="316" t="n">
        <v>286852</v>
      </c>
      <c r="J910" s="316" t="n">
        <v>0.71</v>
      </c>
      <c r="K910" s="316">
        <f>ROUND(I910*(J910/1000),2)</f>
        <v/>
      </c>
    </row>
    <row r="911">
      <c r="B911" s="315" t="n">
        <v>884</v>
      </c>
      <c r="C911" s="316" t="n">
        <v>32471585</v>
      </c>
      <c r="D911" s="316" t="inlineStr">
        <is>
          <t>5054631_Microsoft_NAV_Innovation_Q219_UF - Digital Entertainment</t>
        </is>
      </c>
      <c r="E911" s="316" t="inlineStr">
        <is>
          <t>Oxygen</t>
        </is>
      </c>
      <c r="F911" s="317" t="n">
        <v>43556</v>
      </c>
      <c r="G911" s="317" t="n">
        <v>43576</v>
      </c>
      <c r="H911" s="316" t="n">
        <v>362869</v>
      </c>
      <c r="I911" s="316" t="n">
        <v>362869</v>
      </c>
      <c r="J911" s="316" t="n">
        <v>0.71</v>
      </c>
      <c r="K911" s="316">
        <f>ROUND(I911*(J911/1000),2)</f>
        <v/>
      </c>
    </row>
    <row r="912">
      <c r="B912" s="315" t="n">
        <v>885</v>
      </c>
      <c r="C912" s="316" t="n">
        <v>32471585</v>
      </c>
      <c r="D912" s="316" t="inlineStr">
        <is>
          <t>5054631_Microsoft_NAV_Innovation_Q219_UF - Digital Entertainment</t>
        </is>
      </c>
      <c r="E912" s="316" t="inlineStr">
        <is>
          <t>Syfy</t>
        </is>
      </c>
      <c r="F912" s="317" t="n">
        <v>43556</v>
      </c>
      <c r="G912" s="317" t="n">
        <v>43576</v>
      </c>
      <c r="H912" s="316" t="n">
        <v>1747847</v>
      </c>
      <c r="I912" s="316" t="n">
        <v>1747847</v>
      </c>
      <c r="J912" s="316" t="n">
        <v>0.71</v>
      </c>
      <c r="K912" s="316">
        <f>ROUND(I912*(J912/1000),2)</f>
        <v/>
      </c>
    </row>
    <row r="913">
      <c r="B913" s="315" t="n">
        <v>886</v>
      </c>
      <c r="C913" s="316" t="n">
        <v>32471585</v>
      </c>
      <c r="D913" s="316" t="inlineStr">
        <is>
          <t>5054631_Microsoft_NAV_Innovation_Q219_UF - Digital Entertainment</t>
        </is>
      </c>
      <c r="E913" s="316" t="inlineStr">
        <is>
          <t>USA</t>
        </is>
      </c>
      <c r="F913" s="317" t="n">
        <v>43556</v>
      </c>
      <c r="G913" s="317" t="n">
        <v>43576</v>
      </c>
      <c r="H913" s="316" t="n">
        <v>853670</v>
      </c>
      <c r="I913" s="316" t="n">
        <v>853670</v>
      </c>
      <c r="J913" s="316" t="n">
        <v>0.71</v>
      </c>
      <c r="K913" s="316">
        <f>ROUND(I913*(J913/1000),2)</f>
        <v/>
      </c>
    </row>
    <row r="914">
      <c r="B914" s="315" t="n">
        <v>887</v>
      </c>
      <c r="C914" s="316" t="n">
        <v>32483647</v>
      </c>
      <c r="D914" s="316" t="inlineStr">
        <is>
          <t>5072336_Samsung_Fallon Sponsorship_Q119 - Digital Entertainment</t>
        </is>
      </c>
      <c r="E914" s="316" t="inlineStr">
        <is>
          <t>NBC Broadcast</t>
        </is>
      </c>
      <c r="F914" s="317" t="n">
        <v>43538</v>
      </c>
      <c r="G914" s="317" t="n">
        <v>43555</v>
      </c>
      <c r="H914" s="316" t="n">
        <v>941808</v>
      </c>
      <c r="I914" s="316" t="n">
        <v>2</v>
      </c>
      <c r="J914" s="316" t="n">
        <v>0.71</v>
      </c>
      <c r="K914" s="316">
        <f>ROUND(I914*(J914/1000),2)</f>
        <v/>
      </c>
    </row>
    <row r="915">
      <c r="B915" s="315" t="n">
        <v>888</v>
      </c>
      <c r="C915" s="316" t="n">
        <v>32495634</v>
      </c>
      <c r="D915" s="316" t="inlineStr">
        <is>
          <t>5072792_Comcast Xfinity_Q1 The Voice S16_Digital Scatter_OLV - Digital Entertainment</t>
        </is>
      </c>
      <c r="E915" s="316" t="inlineStr">
        <is>
          <t>NBC Broadcast</t>
        </is>
      </c>
      <c r="F915" s="317" t="n">
        <v>43565</v>
      </c>
      <c r="G915" s="317" t="n">
        <v>43571</v>
      </c>
      <c r="H915" s="316" t="n">
        <v>420027</v>
      </c>
      <c r="I915" s="316" t="n">
        <v>5173</v>
      </c>
      <c r="J915" s="316" t="n">
        <v>0.71</v>
      </c>
      <c r="K915" s="316">
        <f>ROUND(I915*(J915/1000),2)</f>
        <v/>
      </c>
    </row>
    <row r="916">
      <c r="B916" s="315" t="n">
        <v>889</v>
      </c>
      <c r="C916" s="316" t="n">
        <v>32495634</v>
      </c>
      <c r="D916" s="316" t="inlineStr">
        <is>
          <t>5072792_Comcast Xfinity_Q1 The Voice S16_Digital Scatter_OLV - Digital Entertainment</t>
        </is>
      </c>
      <c r="E916" s="316" t="inlineStr">
        <is>
          <t>NBC News</t>
        </is>
      </c>
      <c r="F916" s="317" t="n">
        <v>43565</v>
      </c>
      <c r="G916" s="317" t="n">
        <v>43571</v>
      </c>
      <c r="H916" s="316" t="n">
        <v>17469</v>
      </c>
      <c r="I916" s="316" t="n">
        <v>187</v>
      </c>
      <c r="J916" s="316" t="n">
        <v>0.71</v>
      </c>
      <c r="K916" s="316">
        <f>ROUND(I916*(J916/1000),2)</f>
        <v/>
      </c>
    </row>
    <row r="917">
      <c r="B917" s="315" t="n">
        <v>890</v>
      </c>
      <c r="C917" s="316" t="n">
        <v>32505981</v>
      </c>
      <c r="D917" s="316" t="inlineStr">
        <is>
          <t>5072584_Express_Bravo_FEP VOD DAI_Project Runway - Digital Lifestyle</t>
        </is>
      </c>
      <c r="E917" s="316" t="inlineStr">
        <is>
          <t>Bravo</t>
        </is>
      </c>
      <c r="F917" s="317" t="n">
        <v>43538</v>
      </c>
      <c r="G917" s="317" t="n">
        <v>43643</v>
      </c>
      <c r="H917" s="316" t="n">
        <v>430987</v>
      </c>
      <c r="I917" s="316" t="n">
        <v>296434</v>
      </c>
      <c r="J917" s="316" t="n">
        <v>0.71</v>
      </c>
      <c r="K917" s="316">
        <f>ROUND(I917*(J917/1000),2)</f>
        <v/>
      </c>
    </row>
    <row r="918">
      <c r="B918" s="315" t="n">
        <v>891</v>
      </c>
      <c r="C918" s="316" t="n">
        <v>32506413</v>
      </c>
      <c r="D918" s="316" t="inlineStr">
        <is>
          <t>5059629_TV 360_Maybelline_Project Runway - Digital Lifestyle</t>
        </is>
      </c>
      <c r="E918" s="316" t="inlineStr">
        <is>
          <t>Bravo</t>
        </is>
      </c>
      <c r="F918" s="317" t="n">
        <v>43538</v>
      </c>
      <c r="G918" s="317" t="n">
        <v>43646</v>
      </c>
      <c r="H918" s="316" t="n">
        <v>485532</v>
      </c>
      <c r="I918" s="316" t="n">
        <v>286989</v>
      </c>
      <c r="J918" s="316" t="n">
        <v>0.71</v>
      </c>
      <c r="K918" s="316">
        <f>ROUND(I918*(J918/1000),2)</f>
        <v/>
      </c>
    </row>
    <row r="919">
      <c r="B919" s="315" t="n">
        <v>892</v>
      </c>
      <c r="C919" s="316" t="n">
        <v>32517665</v>
      </c>
      <c r="D919" s="316" t="inlineStr">
        <is>
          <t>5070066_Upfront_Walmart_OLV_A18-49 18/19 Upfront - Fashion Mar- Apr 19 - Digital Entertainment</t>
        </is>
      </c>
      <c r="E919" s="316" t="inlineStr">
        <is>
          <t>Bravo</t>
        </is>
      </c>
      <c r="F919" s="317" t="n">
        <v>43542</v>
      </c>
      <c r="G919" s="317" t="n">
        <v>43583</v>
      </c>
      <c r="H919" s="316" t="n">
        <v>623549</v>
      </c>
      <c r="I919" s="316" t="n">
        <v>260560</v>
      </c>
      <c r="J919" s="316" t="n">
        <v>0.71</v>
      </c>
      <c r="K919" s="316">
        <f>ROUND(I919*(J919/1000),2)</f>
        <v/>
      </c>
    </row>
    <row r="920">
      <c r="B920" s="315" t="n">
        <v>893</v>
      </c>
      <c r="C920" s="316" t="n">
        <v>32517665</v>
      </c>
      <c r="D920" s="316" t="inlineStr">
        <is>
          <t>5070066_Upfront_Walmart_OLV_A18-49 18/19 Upfront - Fashion Mar- Apr 19 - Digital Entertainment</t>
        </is>
      </c>
      <c r="E920" s="316" t="inlineStr">
        <is>
          <t>E!</t>
        </is>
      </c>
      <c r="F920" s="317" t="n">
        <v>43542</v>
      </c>
      <c r="G920" s="317" t="n">
        <v>43583</v>
      </c>
      <c r="H920" s="316" t="n">
        <v>910511</v>
      </c>
      <c r="I920" s="316" t="n">
        <v>491374</v>
      </c>
      <c r="J920" s="316" t="n">
        <v>0.71</v>
      </c>
      <c r="K920" s="316">
        <f>ROUND(I920*(J920/1000),2)</f>
        <v/>
      </c>
    </row>
    <row r="921">
      <c r="B921" s="315" t="n">
        <v>894</v>
      </c>
      <c r="C921" s="316" t="n">
        <v>32517665</v>
      </c>
      <c r="D921" s="316" t="inlineStr">
        <is>
          <t>5070066_Upfront_Walmart_OLV_A18-49 18/19 Upfront - Fashion Mar- Apr 19 - Digital Entertainment</t>
        </is>
      </c>
      <c r="E921" s="316" t="inlineStr">
        <is>
          <t>NBC Broadcast</t>
        </is>
      </c>
      <c r="F921" s="317" t="n">
        <v>43542</v>
      </c>
      <c r="G921" s="317" t="n">
        <v>43583</v>
      </c>
      <c r="H921" s="316" t="n">
        <v>5156348</v>
      </c>
      <c r="I921" s="316" t="n">
        <v>2242192</v>
      </c>
      <c r="J921" s="316" t="n">
        <v>0.71</v>
      </c>
      <c r="K921" s="316">
        <f>ROUND(I921*(J921/1000),2)</f>
        <v/>
      </c>
    </row>
    <row r="922">
      <c r="B922" s="315" t="n">
        <v>895</v>
      </c>
      <c r="C922" s="316" t="n">
        <v>32517665</v>
      </c>
      <c r="D922" s="316" t="inlineStr">
        <is>
          <t>5070066_Upfront_Walmart_OLV_A18-49 18/19 Upfront - Fashion Mar- Apr 19 - Digital Entertainment</t>
        </is>
      </c>
      <c r="E922" s="316" t="inlineStr">
        <is>
          <t>Oxygen</t>
        </is>
      </c>
      <c r="F922" s="317" t="n">
        <v>43542</v>
      </c>
      <c r="G922" s="317" t="n">
        <v>43583</v>
      </c>
      <c r="H922" s="316" t="n">
        <v>125412</v>
      </c>
      <c r="I922" s="316" t="n">
        <v>58323</v>
      </c>
      <c r="J922" s="316" t="n">
        <v>0.71</v>
      </c>
      <c r="K922" s="316">
        <f>ROUND(I922*(J922/1000),2)</f>
        <v/>
      </c>
    </row>
    <row r="923">
      <c r="B923" s="315" t="n">
        <v>896</v>
      </c>
      <c r="C923" s="316" t="n">
        <v>32517665</v>
      </c>
      <c r="D923" s="316" t="inlineStr">
        <is>
          <t>5070066_Upfront_Walmart_OLV_A18-49 18/19 Upfront - Fashion Mar- Apr 19 - Digital Entertainment</t>
        </is>
      </c>
      <c r="E923" s="316" t="inlineStr">
        <is>
          <t>Syfy</t>
        </is>
      </c>
      <c r="F923" s="317" t="n">
        <v>43542</v>
      </c>
      <c r="G923" s="317" t="n">
        <v>43583</v>
      </c>
      <c r="H923" s="316" t="n">
        <v>175345</v>
      </c>
      <c r="I923" s="316" t="n">
        <v>75043</v>
      </c>
      <c r="J923" s="316" t="n">
        <v>0.71</v>
      </c>
      <c r="K923" s="316">
        <f>ROUND(I923*(J923/1000),2)</f>
        <v/>
      </c>
    </row>
    <row r="924">
      <c r="B924" s="315" t="n">
        <v>897</v>
      </c>
      <c r="C924" s="316" t="n">
        <v>32517665</v>
      </c>
      <c r="D924" s="316" t="inlineStr">
        <is>
          <t>5070066_Upfront_Walmart_OLV_A18-49 18/19 Upfront - Fashion Mar- Apr 19 - Digital Entertainment</t>
        </is>
      </c>
      <c r="E924" s="316" t="inlineStr">
        <is>
          <t>Universal Kids</t>
        </is>
      </c>
      <c r="F924" s="317" t="n">
        <v>43556</v>
      </c>
      <c r="G924" s="317" t="n">
        <v>43583</v>
      </c>
      <c r="H924" s="316" t="n">
        <v>18013</v>
      </c>
      <c r="I924" s="316" t="n">
        <v>8586</v>
      </c>
      <c r="J924" s="316" t="n">
        <v>0.71</v>
      </c>
      <c r="K924" s="316">
        <f>ROUND(I924*(J924/1000),2)</f>
        <v/>
      </c>
    </row>
    <row r="925">
      <c r="B925" s="315" t="n">
        <v>898</v>
      </c>
      <c r="C925" s="316" t="n">
        <v>32517665</v>
      </c>
      <c r="D925" s="316" t="inlineStr">
        <is>
          <t>5070066_Upfront_Walmart_OLV_A18-49 18/19 Upfront - Fashion Mar- Apr 19 - Digital Entertainment</t>
        </is>
      </c>
      <c r="E925" s="316" t="inlineStr">
        <is>
          <t>USA</t>
        </is>
      </c>
      <c r="F925" s="317" t="n">
        <v>43542</v>
      </c>
      <c r="G925" s="317" t="n">
        <v>43583</v>
      </c>
      <c r="H925" s="316" t="n">
        <v>1112299</v>
      </c>
      <c r="I925" s="316" t="n">
        <v>554420</v>
      </c>
      <c r="J925" s="316" t="n">
        <v>0.71</v>
      </c>
      <c r="K925" s="316">
        <f>ROUND(I925*(J925/1000),2)</f>
        <v/>
      </c>
    </row>
    <row r="926">
      <c r="B926" s="315" t="n">
        <v>899</v>
      </c>
      <c r="C926" s="316" t="n">
        <v>32524231</v>
      </c>
      <c r="D926" s="316" t="inlineStr">
        <is>
          <t>5072705_AHM_Honda National_Scatter_1Q19_MARCH ONLY_FEP - Digital Entertainment</t>
        </is>
      </c>
      <c r="E926" s="316" t="inlineStr">
        <is>
          <t>Bravo</t>
        </is>
      </c>
      <c r="F926" s="317" t="n">
        <v>43542</v>
      </c>
      <c r="G926" s="317" t="n">
        <v>43555</v>
      </c>
      <c r="H926" s="316" t="n">
        <v>75378</v>
      </c>
      <c r="I926" s="316" t="n">
        <v>1</v>
      </c>
      <c r="J926" s="316" t="n">
        <v>0.71</v>
      </c>
      <c r="K926" s="316">
        <f>ROUND(I926*(J926/1000),2)</f>
        <v/>
      </c>
    </row>
    <row r="927">
      <c r="B927" s="315" t="n">
        <v>900</v>
      </c>
      <c r="C927" s="316" t="n">
        <v>32524231</v>
      </c>
      <c r="D927" s="316" t="inlineStr">
        <is>
          <t>5072705_AHM_Honda National_Scatter_1Q19_MARCH ONLY_FEP - Digital Entertainment</t>
        </is>
      </c>
      <c r="E927" s="316" t="inlineStr">
        <is>
          <t>E!</t>
        </is>
      </c>
      <c r="F927" s="317" t="n">
        <v>43542</v>
      </c>
      <c r="G927" s="317" t="n">
        <v>43555</v>
      </c>
      <c r="H927" s="316" t="n">
        <v>23523</v>
      </c>
      <c r="I927" s="316" t="n">
        <v>1</v>
      </c>
      <c r="J927" s="316" t="n">
        <v>0.71</v>
      </c>
      <c r="K927" s="316">
        <f>ROUND(I927*(J927/1000),2)</f>
        <v/>
      </c>
    </row>
    <row r="928">
      <c r="B928" s="315" t="n">
        <v>901</v>
      </c>
      <c r="C928" s="316" t="n">
        <v>32524231</v>
      </c>
      <c r="D928" s="316" t="inlineStr">
        <is>
          <t>5072705_AHM_Honda National_Scatter_1Q19_MARCH ONLY_FEP - Digital Entertainment</t>
        </is>
      </c>
      <c r="E928" s="316" t="inlineStr">
        <is>
          <t>NBC Broadcast</t>
        </is>
      </c>
      <c r="F928" s="317" t="n">
        <v>43542</v>
      </c>
      <c r="G928" s="317" t="n">
        <v>43555</v>
      </c>
      <c r="H928" s="316" t="n">
        <v>134667</v>
      </c>
      <c r="I928" s="316" t="n">
        <v>3</v>
      </c>
      <c r="J928" s="316" t="n">
        <v>0.71</v>
      </c>
      <c r="K928" s="316">
        <f>ROUND(I928*(J928/1000),2)</f>
        <v/>
      </c>
    </row>
    <row r="929">
      <c r="B929" s="315" t="n">
        <v>902</v>
      </c>
      <c r="C929" s="316" t="n">
        <v>32524231</v>
      </c>
      <c r="D929" s="316" t="inlineStr">
        <is>
          <t>5072705_AHM_Honda National_Scatter_1Q19_MARCH ONLY_FEP - Digital Entertainment</t>
        </is>
      </c>
      <c r="E929" s="316" t="inlineStr">
        <is>
          <t>Syfy</t>
        </is>
      </c>
      <c r="F929" s="317" t="n">
        <v>43542</v>
      </c>
      <c r="G929" s="317" t="n">
        <v>43555</v>
      </c>
      <c r="H929" s="316" t="n">
        <v>48268</v>
      </c>
      <c r="I929" s="316" t="n">
        <v>3</v>
      </c>
      <c r="J929" s="316" t="n">
        <v>0.71</v>
      </c>
      <c r="K929" s="316">
        <f>ROUND(I929*(J929/1000),2)</f>
        <v/>
      </c>
    </row>
    <row r="930">
      <c r="B930" s="315" t="n">
        <v>903</v>
      </c>
      <c r="C930" s="316" t="n">
        <v>32524231</v>
      </c>
      <c r="D930" s="316" t="inlineStr">
        <is>
          <t>5072705_AHM_Honda National_Scatter_1Q19_MARCH ONLY_FEP - Digital Entertainment</t>
        </is>
      </c>
      <c r="E930" s="316" t="inlineStr">
        <is>
          <t>USA</t>
        </is>
      </c>
      <c r="F930" s="317" t="n">
        <v>43542</v>
      </c>
      <c r="G930" s="317" t="n">
        <v>43555</v>
      </c>
      <c r="H930" s="316" t="n">
        <v>29857</v>
      </c>
      <c r="I930" s="316" t="n">
        <v>5</v>
      </c>
      <c r="J930" s="316" t="n">
        <v>0.71</v>
      </c>
      <c r="K930" s="316">
        <f>ROUND(I930*(J930/1000),2)</f>
        <v/>
      </c>
    </row>
    <row r="931">
      <c r="B931" s="315" t="n">
        <v>904</v>
      </c>
      <c r="C931" s="316" t="n">
        <v>32532273</v>
      </c>
      <c r="D931" s="316" t="inlineStr">
        <is>
          <t>5072885_TJX Marshalls 1Q-3Q19 CFlight Prime/Digital 18/19 BYU Plan - Digital Entertainment</t>
        </is>
      </c>
      <c r="E931" s="316" t="inlineStr">
        <is>
          <t>NBC Broadcast</t>
        </is>
      </c>
      <c r="F931" s="317" t="n">
        <v>43542</v>
      </c>
      <c r="G931" s="317" t="n">
        <v>43646</v>
      </c>
      <c r="H931" s="316" t="n">
        <v>3665263</v>
      </c>
      <c r="I931" s="316" t="n">
        <v>1257446</v>
      </c>
      <c r="J931" s="316" t="n">
        <v>0.71</v>
      </c>
      <c r="K931" s="316">
        <f>ROUND(I931*(J931/1000),2)</f>
        <v/>
      </c>
    </row>
    <row r="932">
      <c r="B932" s="315" t="n">
        <v>905</v>
      </c>
      <c r="C932" s="316" t="n">
        <v>32532273</v>
      </c>
      <c r="D932" s="316" t="inlineStr">
        <is>
          <t>5072885_TJX Marshalls 1Q-3Q19 CFlight Prime/Digital 18/19 BYU Plan - Digital Entertainment</t>
        </is>
      </c>
      <c r="E932" s="316" t="inlineStr">
        <is>
          <t>NBC News</t>
        </is>
      </c>
      <c r="F932" s="317" t="n">
        <v>43542</v>
      </c>
      <c r="G932" s="317" t="n">
        <v>43646</v>
      </c>
      <c r="H932" s="316" t="n">
        <v>176105</v>
      </c>
      <c r="I932" s="316" t="n">
        <v>73570</v>
      </c>
      <c r="J932" s="316" t="n">
        <v>0.71</v>
      </c>
      <c r="K932" s="316">
        <f>ROUND(I932*(J932/1000),2)</f>
        <v/>
      </c>
    </row>
    <row r="933">
      <c r="B933" s="315" t="n">
        <v>906</v>
      </c>
      <c r="C933" s="316" t="n">
        <v>32546872</v>
      </c>
      <c r="D933" s="316" t="inlineStr">
        <is>
          <t>5054627_Chilis NBCU Cables/NBC Select - 2Q19 Upfront - Digital Entertainment</t>
        </is>
      </c>
      <c r="E933" s="316" t="inlineStr">
        <is>
          <t>Bravo</t>
        </is>
      </c>
      <c r="F933" s="317" t="n">
        <v>43556</v>
      </c>
      <c r="G933" s="317" t="n">
        <v>43632</v>
      </c>
      <c r="H933" s="316" t="n">
        <v>201817</v>
      </c>
      <c r="I933" s="316" t="n">
        <v>201817</v>
      </c>
      <c r="J933" s="316" t="n">
        <v>0.71</v>
      </c>
      <c r="K933" s="316">
        <f>ROUND(I933*(J933/1000),2)</f>
        <v/>
      </c>
    </row>
    <row r="934">
      <c r="B934" s="315" t="n">
        <v>907</v>
      </c>
      <c r="C934" s="316" t="n">
        <v>32546872</v>
      </c>
      <c r="D934" s="316" t="inlineStr">
        <is>
          <t>5054627_Chilis NBCU Cables/NBC Select - 2Q19 Upfront - Digital Entertainment</t>
        </is>
      </c>
      <c r="E934" s="316" t="inlineStr">
        <is>
          <t>E!</t>
        </is>
      </c>
      <c r="F934" s="317" t="n">
        <v>43556</v>
      </c>
      <c r="G934" s="317" t="n">
        <v>43632</v>
      </c>
      <c r="H934" s="316" t="n">
        <v>67172</v>
      </c>
      <c r="I934" s="316" t="n">
        <v>67172</v>
      </c>
      <c r="J934" s="316" t="n">
        <v>0.71</v>
      </c>
      <c r="K934" s="316">
        <f>ROUND(I934*(J934/1000),2)</f>
        <v/>
      </c>
    </row>
    <row r="935">
      <c r="B935" s="315" t="n">
        <v>908</v>
      </c>
      <c r="C935" s="316" t="n">
        <v>32546872</v>
      </c>
      <c r="D935" s="316" t="inlineStr">
        <is>
          <t>5054627_Chilis NBCU Cables/NBC Select - 2Q19 Upfront - Digital Entertainment</t>
        </is>
      </c>
      <c r="E935" s="316" t="inlineStr">
        <is>
          <t>USA</t>
        </is>
      </c>
      <c r="F935" s="317" t="n">
        <v>43556</v>
      </c>
      <c r="G935" s="317" t="n">
        <v>43632</v>
      </c>
      <c r="H935" s="316" t="n">
        <v>95602</v>
      </c>
      <c r="I935" s="316" t="n">
        <v>95602</v>
      </c>
      <c r="J935" s="316" t="n">
        <v>0.71</v>
      </c>
      <c r="K935" s="316">
        <f>ROUND(I935*(J935/1000),2)</f>
        <v/>
      </c>
    </row>
    <row r="936">
      <c r="B936" s="315" t="n">
        <v>909</v>
      </c>
      <c r="C936" s="316" t="n">
        <v>32547565</v>
      </c>
      <c r="D936" s="316" t="inlineStr">
        <is>
          <t>5071039_Universal Pictures_FEP NAV &amp; YouTube_Little_1-2Q19 - Digital Entertainment</t>
        </is>
      </c>
      <c r="E936" s="316" t="inlineStr">
        <is>
          <t>Bravo</t>
        </is>
      </c>
      <c r="F936" s="317" t="n">
        <v>43542</v>
      </c>
      <c r="G936" s="317" t="n">
        <v>43567</v>
      </c>
      <c r="H936" s="316" t="n">
        <v>105581</v>
      </c>
      <c r="I936" s="316" t="n">
        <v>37495</v>
      </c>
      <c r="J936" s="316" t="n">
        <v>0.71</v>
      </c>
      <c r="K936" s="316">
        <f>ROUND(I936*(J936/1000),2)</f>
        <v/>
      </c>
    </row>
    <row r="937">
      <c r="B937" s="315" t="n">
        <v>910</v>
      </c>
      <c r="C937" s="316" t="n">
        <v>32547565</v>
      </c>
      <c r="D937" s="316" t="inlineStr">
        <is>
          <t>5071039_Universal Pictures_FEP NAV &amp; YouTube_Little_1-2Q19 - Digital Entertainment</t>
        </is>
      </c>
      <c r="E937" s="316" t="inlineStr">
        <is>
          <t>E!</t>
        </is>
      </c>
      <c r="F937" s="317" t="n">
        <v>43542</v>
      </c>
      <c r="G937" s="317" t="n">
        <v>43567</v>
      </c>
      <c r="H937" s="316" t="n">
        <v>16910</v>
      </c>
      <c r="I937" s="316" t="n">
        <v>6312</v>
      </c>
      <c r="J937" s="316" t="n">
        <v>0.71</v>
      </c>
      <c r="K937" s="316">
        <f>ROUND(I937*(J937/1000),2)</f>
        <v/>
      </c>
    </row>
    <row r="938">
      <c r="B938" s="315" t="n">
        <v>911</v>
      </c>
      <c r="C938" s="316" t="n">
        <v>32547565</v>
      </c>
      <c r="D938" s="316" t="inlineStr">
        <is>
          <t>5071039_Universal Pictures_FEP NAV &amp; YouTube_Little_1-2Q19 - Digital Entertainment</t>
        </is>
      </c>
      <c r="E938" s="316" t="inlineStr">
        <is>
          <t>NBC Broadcast</t>
        </is>
      </c>
      <c r="F938" s="317" t="n">
        <v>43542</v>
      </c>
      <c r="G938" s="317" t="n">
        <v>43567</v>
      </c>
      <c r="H938" s="316" t="n">
        <v>91774</v>
      </c>
      <c r="I938" s="316" t="n">
        <v>22463</v>
      </c>
      <c r="J938" s="316" t="n">
        <v>0.71</v>
      </c>
      <c r="K938" s="316">
        <f>ROUND(I938*(J938/1000),2)</f>
        <v/>
      </c>
    </row>
    <row r="939">
      <c r="B939" s="315" t="n">
        <v>912</v>
      </c>
      <c r="C939" s="316" t="n">
        <v>32547565</v>
      </c>
      <c r="D939" s="316" t="inlineStr">
        <is>
          <t>5071039_Universal Pictures_FEP NAV &amp; YouTube_Little_1-2Q19 - Digital Entertainment</t>
        </is>
      </c>
      <c r="E939" s="316" t="inlineStr">
        <is>
          <t>Oxygen</t>
        </is>
      </c>
      <c r="F939" s="317" t="n">
        <v>43542</v>
      </c>
      <c r="G939" s="317" t="n">
        <v>43567</v>
      </c>
      <c r="H939" s="316" t="n">
        <v>13697</v>
      </c>
      <c r="I939" s="316" t="n">
        <v>5444</v>
      </c>
      <c r="J939" s="316" t="n">
        <v>0.71</v>
      </c>
      <c r="K939" s="316">
        <f>ROUND(I939*(J939/1000),2)</f>
        <v/>
      </c>
    </row>
    <row r="940">
      <c r="B940" s="315" t="n">
        <v>913</v>
      </c>
      <c r="C940" s="316" t="n">
        <v>32547565</v>
      </c>
      <c r="D940" s="316" t="inlineStr">
        <is>
          <t>5071039_Universal Pictures_FEP NAV &amp; YouTube_Little_1-2Q19 - Digital Entertainment</t>
        </is>
      </c>
      <c r="E940" s="316" t="inlineStr">
        <is>
          <t>Syfy</t>
        </is>
      </c>
      <c r="F940" s="317" t="n">
        <v>43542</v>
      </c>
      <c r="G940" s="317" t="n">
        <v>43567</v>
      </c>
      <c r="H940" s="316" t="n">
        <v>1332</v>
      </c>
      <c r="I940" s="316" t="n">
        <v>424</v>
      </c>
      <c r="J940" s="316" t="n">
        <v>0.71</v>
      </c>
      <c r="K940" s="316">
        <f>ROUND(I940*(J940/1000),2)</f>
        <v/>
      </c>
    </row>
    <row r="941">
      <c r="B941" s="315" t="n">
        <v>914</v>
      </c>
      <c r="C941" s="316" t="n">
        <v>32547565</v>
      </c>
      <c r="D941" s="316" t="inlineStr">
        <is>
          <t>5071039_Universal Pictures_FEP NAV &amp; YouTube_Little_1-2Q19 - Digital Entertainment</t>
        </is>
      </c>
      <c r="E941" s="316" t="inlineStr">
        <is>
          <t>USA</t>
        </is>
      </c>
      <c r="F941" s="317" t="n">
        <v>43542</v>
      </c>
      <c r="G941" s="317" t="n">
        <v>43567</v>
      </c>
      <c r="H941" s="316" t="n">
        <v>11532</v>
      </c>
      <c r="I941" s="316" t="n">
        <v>4898</v>
      </c>
      <c r="J941" s="316" t="n">
        <v>0.71</v>
      </c>
      <c r="K941" s="316">
        <f>ROUND(I941*(J941/1000),2)</f>
        <v/>
      </c>
    </row>
    <row r="942">
      <c r="B942" s="315" t="n">
        <v>915</v>
      </c>
      <c r="C942" s="316" t="n">
        <v>32553965</v>
      </c>
      <c r="D942" s="316" t="inlineStr">
        <is>
          <t>5072865_1819_Q219_KFC_NBC Prime C-Measurement &amp; NBC Select Direct_A1849 - Digital Entertainment</t>
        </is>
      </c>
      <c r="E942" s="316" t="inlineStr">
        <is>
          <t>NBC Broadcast</t>
        </is>
      </c>
      <c r="F942" s="317" t="n">
        <v>43547</v>
      </c>
      <c r="G942" s="317" t="n">
        <v>43583</v>
      </c>
      <c r="H942" s="316" t="n">
        <v>236924</v>
      </c>
      <c r="I942" s="316" t="n">
        <v>143356</v>
      </c>
      <c r="J942" s="316" t="n">
        <v>0.71</v>
      </c>
      <c r="K942" s="316">
        <f>ROUND(I942*(J942/1000),2)</f>
        <v/>
      </c>
    </row>
    <row r="943">
      <c r="B943" s="315" t="n">
        <v>916</v>
      </c>
      <c r="C943" s="316" t="n">
        <v>32553965</v>
      </c>
      <c r="D943" s="316" t="inlineStr">
        <is>
          <t>5072865_1819_Q219_KFC_NBC Prime C-Measurement &amp; NBC Select Direct_A1849 - Digital Entertainment</t>
        </is>
      </c>
      <c r="E943" s="316" t="inlineStr">
        <is>
          <t>NBC News</t>
        </is>
      </c>
      <c r="F943" s="317" t="n">
        <v>43547</v>
      </c>
      <c r="G943" s="317" t="n">
        <v>43583</v>
      </c>
      <c r="H943" s="316" t="n">
        <v>10964</v>
      </c>
      <c r="I943" s="316" t="n">
        <v>7033</v>
      </c>
      <c r="J943" s="316" t="n">
        <v>0.71</v>
      </c>
      <c r="K943" s="316">
        <f>ROUND(I943*(J943/1000),2)</f>
        <v/>
      </c>
    </row>
    <row r="944">
      <c r="B944" s="315" t="n">
        <v>917</v>
      </c>
      <c r="C944" s="316" t="n">
        <v>32554284</v>
      </c>
      <c r="D944" s="316" t="inlineStr">
        <is>
          <t>5072601_CY19_Coca-Cola SIMPLY_Q219_NBC Prime P2+ FEP-VOD C-Measurement - Digital Entertainment</t>
        </is>
      </c>
      <c r="E944" s="316" t="inlineStr">
        <is>
          <t>NBC Broadcast</t>
        </is>
      </c>
      <c r="F944" s="317" t="n">
        <v>43560</v>
      </c>
      <c r="G944" s="317" t="n">
        <v>43646</v>
      </c>
      <c r="H944" s="316" t="n">
        <v>633381</v>
      </c>
      <c r="I944" s="316" t="n">
        <v>633381</v>
      </c>
      <c r="J944" s="316" t="n">
        <v>0.71</v>
      </c>
      <c r="K944" s="316">
        <f>ROUND(I944*(J944/1000),2)</f>
        <v/>
      </c>
    </row>
    <row r="945">
      <c r="B945" s="315" t="n">
        <v>918</v>
      </c>
      <c r="C945" s="316" t="n">
        <v>32554284</v>
      </c>
      <c r="D945" s="316" t="inlineStr">
        <is>
          <t>5072601_CY19_Coca-Cola SIMPLY_Q219_NBC Prime P2+ FEP-VOD C-Measurement - Digital Entertainment</t>
        </is>
      </c>
      <c r="E945" s="316" t="inlineStr">
        <is>
          <t>NBC News</t>
        </is>
      </c>
      <c r="F945" s="317" t="n">
        <v>43560</v>
      </c>
      <c r="G945" s="317" t="n">
        <v>43646</v>
      </c>
      <c r="H945" s="316" t="n">
        <v>6933</v>
      </c>
      <c r="I945" s="316" t="n">
        <v>6933</v>
      </c>
      <c r="J945" s="316" t="n">
        <v>0.71</v>
      </c>
      <c r="K945" s="316">
        <f>ROUND(I945*(J945/1000),2)</f>
        <v/>
      </c>
    </row>
    <row r="946">
      <c r="B946" s="315" t="n">
        <v>919</v>
      </c>
      <c r="C946" s="316" t="n">
        <v>32554791</v>
      </c>
      <c r="D946" s="316" t="inlineStr">
        <is>
          <t>5054639_Microsoft Innovation_CFLIGHT_Q219_UF - Digital Entertainment</t>
        </is>
      </c>
      <c r="E946" s="316" t="inlineStr">
        <is>
          <t>NBC Broadcast</t>
        </is>
      </c>
      <c r="F946" s="317" t="n">
        <v>43556</v>
      </c>
      <c r="G946" s="317" t="n">
        <v>43576</v>
      </c>
      <c r="H946" s="316" t="n">
        <v>1807813</v>
      </c>
      <c r="I946" s="316" t="n">
        <v>1807813</v>
      </c>
      <c r="J946" s="316" t="n">
        <v>0.71</v>
      </c>
      <c r="K946" s="316">
        <f>ROUND(I946*(J946/1000),2)</f>
        <v/>
      </c>
    </row>
    <row r="947">
      <c r="B947" s="315" t="n">
        <v>920</v>
      </c>
      <c r="C947" s="316" t="n">
        <v>32554791</v>
      </c>
      <c r="D947" s="316" t="inlineStr">
        <is>
          <t>5054639_Microsoft Innovation_CFLIGHT_Q219_UF - Digital Entertainment</t>
        </is>
      </c>
      <c r="E947" s="316" t="inlineStr">
        <is>
          <t>NBC News</t>
        </is>
      </c>
      <c r="F947" s="317" t="n">
        <v>43556</v>
      </c>
      <c r="G947" s="317" t="n">
        <v>43576</v>
      </c>
      <c r="H947" s="316" t="n">
        <v>102580</v>
      </c>
      <c r="I947" s="316" t="n">
        <v>102580</v>
      </c>
      <c r="J947" s="316" t="n">
        <v>0.71</v>
      </c>
      <c r="K947" s="316">
        <f>ROUND(I947*(J947/1000),2)</f>
        <v/>
      </c>
    </row>
    <row r="948">
      <c r="B948" s="315" t="n">
        <v>921</v>
      </c>
      <c r="C948" s="316" t="n">
        <v>32554959</v>
      </c>
      <c r="D948" s="316" t="inlineStr">
        <is>
          <t>5072724_HAVAS_Vista Print_NBC VOD_MAR_1Q19_Pre-Emptible - Digital Entertainment</t>
        </is>
      </c>
      <c r="E948" s="316" t="inlineStr">
        <is>
          <t>NBC Broadcast</t>
        </is>
      </c>
      <c r="F948" s="317" t="n">
        <v>43542</v>
      </c>
      <c r="G948" s="317" t="n">
        <v>43555</v>
      </c>
      <c r="H948" s="316" t="n">
        <v>667585</v>
      </c>
      <c r="I948" s="316" t="n">
        <v>25</v>
      </c>
      <c r="J948" s="316" t="n">
        <v>0.71</v>
      </c>
      <c r="K948" s="316">
        <f>ROUND(I948*(J948/1000),2)</f>
        <v/>
      </c>
    </row>
    <row r="949">
      <c r="B949" s="315" t="n">
        <v>922</v>
      </c>
      <c r="C949" s="316" t="n">
        <v>32557923</v>
      </c>
      <c r="D949" s="316" t="inlineStr">
        <is>
          <t>5072722_Paramount_Pet Sematary_CFlight_1-2Q19 - Digital Entertainment</t>
        </is>
      </c>
      <c r="E949" s="316" t="inlineStr">
        <is>
          <t>NBC Broadcast</t>
        </is>
      </c>
      <c r="F949" s="317" t="n">
        <v>43542</v>
      </c>
      <c r="G949" s="317" t="n">
        <v>43562</v>
      </c>
      <c r="H949" s="316" t="n">
        <v>596155</v>
      </c>
      <c r="I949" s="316" t="n">
        <v>53875</v>
      </c>
      <c r="J949" s="316" t="n">
        <v>0.71</v>
      </c>
      <c r="K949" s="316">
        <f>ROUND(I949*(J949/1000),2)</f>
        <v/>
      </c>
    </row>
    <row r="950">
      <c r="B950" s="315" t="n">
        <v>923</v>
      </c>
      <c r="C950" s="316" t="n">
        <v>32557923</v>
      </c>
      <c r="D950" s="316" t="inlineStr">
        <is>
          <t>5072722_Paramount_Pet Sematary_CFlight_1-2Q19 - Digital Entertainment</t>
        </is>
      </c>
      <c r="E950" s="316" t="inlineStr">
        <is>
          <t>NBC News</t>
        </is>
      </c>
      <c r="F950" s="317" t="n">
        <v>43542</v>
      </c>
      <c r="G950" s="317" t="n">
        <v>43562</v>
      </c>
      <c r="H950" s="316" t="n">
        <v>26093</v>
      </c>
      <c r="I950" s="316" t="n">
        <v>2801</v>
      </c>
      <c r="J950" s="316" t="n">
        <v>0.71</v>
      </c>
      <c r="K950" s="316">
        <f>ROUND(I950*(J950/1000),2)</f>
        <v/>
      </c>
    </row>
    <row r="951">
      <c r="B951" s="315" t="n">
        <v>924</v>
      </c>
      <c r="C951" s="316" t="n">
        <v>32564006</v>
      </c>
      <c r="D951" s="316" t="inlineStr">
        <is>
          <t>5072445_Aimovig_2Q 1819 UF_Prime_W2554 - Digital Entertainment</t>
        </is>
      </c>
      <c r="E951" s="316" t="inlineStr">
        <is>
          <t>NBC Broadcast</t>
        </is>
      </c>
      <c r="F951" s="317" t="n">
        <v>43556</v>
      </c>
      <c r="G951" s="317" t="n">
        <v>43646</v>
      </c>
      <c r="H951" s="316" t="n">
        <v>518521</v>
      </c>
      <c r="I951" s="316" t="n">
        <v>518521</v>
      </c>
      <c r="J951" s="316" t="n">
        <v>0.71</v>
      </c>
      <c r="K951" s="316">
        <f>ROUND(I951*(J951/1000),2)</f>
        <v/>
      </c>
    </row>
    <row r="952">
      <c r="B952" s="315" t="n">
        <v>925</v>
      </c>
      <c r="C952" s="316" t="n">
        <v>32564006</v>
      </c>
      <c r="D952" s="316" t="inlineStr">
        <is>
          <t>5072445_Aimovig_2Q 1819 UF_Prime_W2554 - Digital Entertainment</t>
        </is>
      </c>
      <c r="E952" s="316" t="inlineStr">
        <is>
          <t>NBC News</t>
        </is>
      </c>
      <c r="F952" s="317" t="n">
        <v>43556</v>
      </c>
      <c r="G952" s="317" t="n">
        <v>43646</v>
      </c>
      <c r="H952" s="316" t="n">
        <v>46117</v>
      </c>
      <c r="I952" s="316" t="n">
        <v>46117</v>
      </c>
      <c r="J952" s="316" t="n">
        <v>0.71</v>
      </c>
      <c r="K952" s="316">
        <f>ROUND(I952*(J952/1000),2)</f>
        <v/>
      </c>
    </row>
    <row r="953">
      <c r="B953" s="315" t="n">
        <v>926</v>
      </c>
      <c r="C953" s="316" t="n">
        <v>32564098</v>
      </c>
      <c r="D953" s="316" t="inlineStr">
        <is>
          <t>5072780_Ancestry_2Q1819 UF_Prime_A45+ - Digital Entertainment</t>
        </is>
      </c>
      <c r="E953" s="316" t="inlineStr">
        <is>
          <t>NBC Broadcast</t>
        </is>
      </c>
      <c r="F953" s="317" t="n">
        <v>43556</v>
      </c>
      <c r="G953" s="317" t="n">
        <v>43646</v>
      </c>
      <c r="H953" s="316" t="n">
        <v>6822339</v>
      </c>
      <c r="I953" s="316" t="n">
        <v>6822339</v>
      </c>
      <c r="J953" s="316" t="n">
        <v>0.71</v>
      </c>
      <c r="K953" s="316">
        <f>ROUND(I953*(J953/1000),2)</f>
        <v/>
      </c>
    </row>
    <row r="954">
      <c r="B954" s="315" t="n">
        <v>927</v>
      </c>
      <c r="C954" s="316" t="n">
        <v>32564098</v>
      </c>
      <c r="D954" s="316" t="inlineStr">
        <is>
          <t>5072780_Ancestry_2Q1819 UF_Prime_A45+ - Digital Entertainment</t>
        </is>
      </c>
      <c r="E954" s="316" t="inlineStr">
        <is>
          <t>NBC News</t>
        </is>
      </c>
      <c r="F954" s="317" t="n">
        <v>43556</v>
      </c>
      <c r="G954" s="317" t="n">
        <v>43646</v>
      </c>
      <c r="H954" s="316" t="n">
        <v>358784</v>
      </c>
      <c r="I954" s="316" t="n">
        <v>358784</v>
      </c>
      <c r="J954" s="316" t="n">
        <v>0.71</v>
      </c>
      <c r="K954" s="316">
        <f>ROUND(I954*(J954/1000),2)</f>
        <v/>
      </c>
    </row>
    <row r="955">
      <c r="B955" s="315" t="n">
        <v>928</v>
      </c>
      <c r="C955" s="316" t="n">
        <v>32564110</v>
      </c>
      <c r="D955" s="316" t="inlineStr">
        <is>
          <t>5072555_PFG_2Q1819 UF_Prime_P2+ - Digital Entertainment</t>
        </is>
      </c>
      <c r="E955" s="316" t="inlineStr">
        <is>
          <t>NBC Broadcast</t>
        </is>
      </c>
      <c r="F955" s="317" t="n">
        <v>43566</v>
      </c>
      <c r="G955" s="317" t="n">
        <v>43646</v>
      </c>
      <c r="H955" s="316" t="n">
        <v>234438</v>
      </c>
      <c r="I955" s="316" t="n">
        <v>234438</v>
      </c>
      <c r="J955" s="316" t="n">
        <v>0.71</v>
      </c>
      <c r="K955" s="316">
        <f>ROUND(I955*(J955/1000),2)</f>
        <v/>
      </c>
    </row>
    <row r="956">
      <c r="B956" s="315" t="n">
        <v>929</v>
      </c>
      <c r="C956" s="316" t="n">
        <v>32573299</v>
      </c>
      <c r="D956" s="316" t="inlineStr">
        <is>
          <t>5066789_Toyota La Voz Sponsorship - Phase 3 - Telemundo Digital - Digital Hispanic</t>
        </is>
      </c>
      <c r="E956" s="316" t="inlineStr">
        <is>
          <t>NBC Universo</t>
        </is>
      </c>
      <c r="F956" s="317" t="n">
        <v>43556</v>
      </c>
      <c r="G956" s="317" t="n">
        <v>43576</v>
      </c>
      <c r="H956" s="316" t="n">
        <v>38265</v>
      </c>
      <c r="I956" s="316" t="n">
        <v>38265</v>
      </c>
      <c r="J956" s="316" t="n">
        <v>0.71</v>
      </c>
      <c r="K956" s="316">
        <f>ROUND(I956*(J956/1000),2)</f>
        <v/>
      </c>
    </row>
    <row r="957">
      <c r="B957" s="315" t="n">
        <v>930</v>
      </c>
      <c r="C957" s="316" t="n">
        <v>32573299</v>
      </c>
      <c r="D957" s="316" t="inlineStr">
        <is>
          <t>5066789_Toyota La Voz Sponsorship - Phase 3 - Telemundo Digital - Digital Hispanic</t>
        </is>
      </c>
      <c r="E957" s="316" t="inlineStr">
        <is>
          <t>Telemundo</t>
        </is>
      </c>
      <c r="F957" s="317" t="n">
        <v>43556</v>
      </c>
      <c r="G957" s="317" t="n">
        <v>43576</v>
      </c>
      <c r="H957" s="316" t="n">
        <v>214466</v>
      </c>
      <c r="I957" s="316" t="n">
        <v>214466</v>
      </c>
      <c r="J957" s="316" t="n">
        <v>0.71</v>
      </c>
      <c r="K957" s="316">
        <f>ROUND(I957*(J957/1000),2)</f>
        <v/>
      </c>
    </row>
    <row r="958">
      <c r="B958" s="315" t="n">
        <v>931</v>
      </c>
      <c r="C958" s="316" t="n">
        <v>32578639</v>
      </c>
      <c r="D958" s="316" t="inlineStr">
        <is>
          <t>5073016_Pfizer Consumer_Advil_NBC Prime_Q219 - Digital Entertainment</t>
        </is>
      </c>
      <c r="E958" s="316" t="inlineStr">
        <is>
          <t>NBC Broadcast</t>
        </is>
      </c>
      <c r="F958" s="317" t="n">
        <v>43564</v>
      </c>
      <c r="G958" s="317" t="n">
        <v>43646</v>
      </c>
      <c r="H958" s="316" t="n">
        <v>52493</v>
      </c>
      <c r="I958" s="316" t="n">
        <v>52493</v>
      </c>
      <c r="J958" s="316" t="n">
        <v>0.71</v>
      </c>
      <c r="K958" s="316">
        <f>ROUND(I958*(J958/1000),2)</f>
        <v/>
      </c>
    </row>
    <row r="959">
      <c r="B959" s="315" t="n">
        <v>932</v>
      </c>
      <c r="C959" s="316" t="n">
        <v>32578639</v>
      </c>
      <c r="D959" s="316" t="inlineStr">
        <is>
          <t>5073016_Pfizer Consumer_Advil_NBC Prime_Q219 - Digital Entertainment</t>
        </is>
      </c>
      <c r="E959" s="316" t="inlineStr">
        <is>
          <t>NBC News</t>
        </is>
      </c>
      <c r="F959" s="317" t="n">
        <v>43564</v>
      </c>
      <c r="G959" s="317" t="n">
        <v>43646</v>
      </c>
      <c r="H959" s="316" t="n">
        <v>2984</v>
      </c>
      <c r="I959" s="316" t="n">
        <v>2984</v>
      </c>
      <c r="J959" s="316" t="n">
        <v>0.71</v>
      </c>
      <c r="K959" s="316">
        <f>ROUND(I959*(J959/1000),2)</f>
        <v/>
      </c>
    </row>
    <row r="960">
      <c r="B960" s="315" t="n">
        <v>933</v>
      </c>
      <c r="C960" s="316" t="n">
        <v>32582496</v>
      </c>
      <c r="D960" s="316" t="inlineStr">
        <is>
          <t>5072758_Chilis CFlight Prime/Digital 2Q19 BYU Plan - Digital Entertainment</t>
        </is>
      </c>
      <c r="E960" s="316" t="inlineStr">
        <is>
          <t>NBC Broadcast</t>
        </is>
      </c>
      <c r="F960" s="317" t="n">
        <v>43556</v>
      </c>
      <c r="G960" s="317" t="n">
        <v>43632</v>
      </c>
      <c r="H960" s="316" t="n">
        <v>192703</v>
      </c>
      <c r="I960" s="316" t="n">
        <v>192703</v>
      </c>
      <c r="J960" s="316" t="n">
        <v>0.71</v>
      </c>
      <c r="K960" s="316">
        <f>ROUND(I960*(J960/1000),2)</f>
        <v/>
      </c>
    </row>
    <row r="961">
      <c r="B961" s="315" t="n">
        <v>934</v>
      </c>
      <c r="C961" s="316" t="n">
        <v>32582496</v>
      </c>
      <c r="D961" s="316" t="inlineStr">
        <is>
          <t>5072758_Chilis CFlight Prime/Digital 2Q19 BYU Plan - Digital Entertainment</t>
        </is>
      </c>
      <c r="E961" s="316" t="inlineStr">
        <is>
          <t>NBC News</t>
        </is>
      </c>
      <c r="F961" s="317" t="n">
        <v>43556</v>
      </c>
      <c r="G961" s="317" t="n">
        <v>43632</v>
      </c>
      <c r="H961" s="316" t="n">
        <v>10162</v>
      </c>
      <c r="I961" s="316" t="n">
        <v>10162</v>
      </c>
      <c r="J961" s="316" t="n">
        <v>0.71</v>
      </c>
      <c r="K961" s="316">
        <f>ROUND(I961*(J961/1000),2)</f>
        <v/>
      </c>
    </row>
    <row r="962">
      <c r="B962" s="315" t="n">
        <v>935</v>
      </c>
      <c r="C962" s="316" t="n">
        <v>32582906</v>
      </c>
      <c r="D962" s="316" t="inlineStr">
        <is>
          <t>5073000_P&amp;G Bounty 2Q19 CFLIGHT - Digital Entertainment</t>
        </is>
      </c>
      <c r="E962" s="316" t="inlineStr">
        <is>
          <t>NBC Broadcast</t>
        </is>
      </c>
      <c r="F962" s="317" t="n">
        <v>43556</v>
      </c>
      <c r="G962" s="317" t="n">
        <v>43646</v>
      </c>
      <c r="H962" s="316" t="n">
        <v>166984</v>
      </c>
      <c r="I962" s="316" t="n">
        <v>166984</v>
      </c>
      <c r="J962" s="316" t="n">
        <v>0.71</v>
      </c>
      <c r="K962" s="316">
        <f>ROUND(I962*(J962/1000),2)</f>
        <v/>
      </c>
    </row>
    <row r="963">
      <c r="B963" s="315" t="n">
        <v>936</v>
      </c>
      <c r="C963" s="316" t="n">
        <v>32582906</v>
      </c>
      <c r="D963" s="316" t="inlineStr">
        <is>
          <t>5073000_P&amp;G Bounty 2Q19 CFLIGHT - Digital Entertainment</t>
        </is>
      </c>
      <c r="E963" s="316" t="inlineStr">
        <is>
          <t>NBC News</t>
        </is>
      </c>
      <c r="F963" s="317" t="n">
        <v>43556</v>
      </c>
      <c r="G963" s="317" t="n">
        <v>43646</v>
      </c>
      <c r="H963" s="316" t="n">
        <v>15700</v>
      </c>
      <c r="I963" s="316" t="n">
        <v>15700</v>
      </c>
      <c r="J963" s="316" t="n">
        <v>0.71</v>
      </c>
      <c r="K963" s="316">
        <f>ROUND(I963*(J963/1000),2)</f>
        <v/>
      </c>
    </row>
    <row r="964">
      <c r="B964" s="315" t="n">
        <v>937</v>
      </c>
      <c r="C964" s="316" t="n">
        <v>32582915</v>
      </c>
      <c r="D964" s="316" t="inlineStr">
        <is>
          <t>5072974_P&amp;G Pantene 2Q19 CFLIGHT - Digital Entertainment</t>
        </is>
      </c>
      <c r="E964" s="316" t="inlineStr">
        <is>
          <t>NBC Broadcast</t>
        </is>
      </c>
      <c r="F964" s="317" t="n">
        <v>43556</v>
      </c>
      <c r="G964" s="317" t="n">
        <v>43646</v>
      </c>
      <c r="H964" s="316" t="n">
        <v>105691</v>
      </c>
      <c r="I964" s="316" t="n">
        <v>105691</v>
      </c>
      <c r="J964" s="316" t="n">
        <v>0.71</v>
      </c>
      <c r="K964" s="316">
        <f>ROUND(I964*(J964/1000),2)</f>
        <v/>
      </c>
    </row>
    <row r="965">
      <c r="B965" s="315" t="n">
        <v>938</v>
      </c>
      <c r="C965" s="316" t="n">
        <v>32582915</v>
      </c>
      <c r="D965" s="316" t="inlineStr">
        <is>
          <t>5072974_P&amp;G Pantene 2Q19 CFLIGHT - Digital Entertainment</t>
        </is>
      </c>
      <c r="E965" s="316" t="inlineStr">
        <is>
          <t>NBC News</t>
        </is>
      </c>
      <c r="F965" s="317" t="n">
        <v>43556</v>
      </c>
      <c r="G965" s="317" t="n">
        <v>43646</v>
      </c>
      <c r="H965" s="316" t="n">
        <v>5966</v>
      </c>
      <c r="I965" s="316" t="n">
        <v>5966</v>
      </c>
      <c r="J965" s="316" t="n">
        <v>0.71</v>
      </c>
      <c r="K965" s="316">
        <f>ROUND(I965*(J965/1000),2)</f>
        <v/>
      </c>
    </row>
    <row r="966">
      <c r="B966" s="315" t="n">
        <v>939</v>
      </c>
      <c r="C966" s="316" t="n">
        <v>32583185</v>
      </c>
      <c r="D966" s="316" t="inlineStr">
        <is>
          <t>5072884_P&amp;G Bounce FE_2Q 1819 UF_Prime_W1849 - Digital Entertainment</t>
        </is>
      </c>
      <c r="E966" s="316" t="inlineStr">
        <is>
          <t>NBC Broadcast</t>
        </is>
      </c>
      <c r="F966" s="317" t="n">
        <v>43556</v>
      </c>
      <c r="G966" s="317" t="n">
        <v>43597</v>
      </c>
      <c r="H966" s="316" t="n">
        <v>571820</v>
      </c>
      <c r="I966" s="316" t="n">
        <v>571820</v>
      </c>
      <c r="J966" s="316" t="n">
        <v>0.71</v>
      </c>
      <c r="K966" s="316">
        <f>ROUND(I966*(J966/1000),2)</f>
        <v/>
      </c>
    </row>
    <row r="967">
      <c r="B967" s="315" t="n">
        <v>940</v>
      </c>
      <c r="C967" s="316" t="n">
        <v>32583185</v>
      </c>
      <c r="D967" s="316" t="inlineStr">
        <is>
          <t>5072884_P&amp;G Bounce FE_2Q 1819 UF_Prime_W1849 - Digital Entertainment</t>
        </is>
      </c>
      <c r="E967" s="316" t="inlineStr">
        <is>
          <t>NBC News</t>
        </is>
      </c>
      <c r="F967" s="317" t="n">
        <v>43556</v>
      </c>
      <c r="G967" s="317" t="n">
        <v>43597</v>
      </c>
      <c r="H967" s="316" t="n">
        <v>37454</v>
      </c>
      <c r="I967" s="316" t="n">
        <v>37454</v>
      </c>
      <c r="J967" s="316" t="n">
        <v>0.71</v>
      </c>
      <c r="K967" s="316">
        <f>ROUND(I967*(J967/1000),2)</f>
        <v/>
      </c>
    </row>
    <row r="968">
      <c r="B968" s="315" t="n">
        <v>941</v>
      </c>
      <c r="C968" s="316" t="n">
        <v>32583224</v>
      </c>
      <c r="D968" s="316" t="inlineStr">
        <is>
          <t>5071883_Kia CFlight Prime/Digital 18/19 BYU_Q219 - Digital Entertainment</t>
        </is>
      </c>
      <c r="E968" s="316" t="inlineStr">
        <is>
          <t>NBC Broadcast</t>
        </is>
      </c>
      <c r="F968" s="317" t="n">
        <v>43556</v>
      </c>
      <c r="G968" s="317" t="n">
        <v>43611</v>
      </c>
      <c r="H968" s="316" t="n">
        <v>777890</v>
      </c>
      <c r="I968" s="316" t="n">
        <v>777890</v>
      </c>
      <c r="J968" s="316" t="n">
        <v>0.71</v>
      </c>
      <c r="K968" s="316">
        <f>ROUND(I968*(J968/1000),2)</f>
        <v/>
      </c>
    </row>
    <row r="969">
      <c r="B969" s="315" t="n">
        <v>942</v>
      </c>
      <c r="C969" s="316" t="n">
        <v>32583224</v>
      </c>
      <c r="D969" s="316" t="inlineStr">
        <is>
          <t>5071883_Kia CFlight Prime/Digital 18/19 BYU_Q219 - Digital Entertainment</t>
        </is>
      </c>
      <c r="E969" s="316" t="inlineStr">
        <is>
          <t>NBC News</t>
        </is>
      </c>
      <c r="F969" s="317" t="n">
        <v>43556</v>
      </c>
      <c r="G969" s="317" t="n">
        <v>43611</v>
      </c>
      <c r="H969" s="316" t="n">
        <v>59561</v>
      </c>
      <c r="I969" s="316" t="n">
        <v>59561</v>
      </c>
      <c r="J969" s="316" t="n">
        <v>0.71</v>
      </c>
      <c r="K969" s="316">
        <f>ROUND(I969*(J969/1000),2)</f>
        <v/>
      </c>
    </row>
    <row r="970">
      <c r="B970" s="315" t="n">
        <v>943</v>
      </c>
      <c r="C970" s="316" t="n">
        <v>32587309</v>
      </c>
      <c r="D970" s="316" t="inlineStr">
        <is>
          <t>5060683_Disney_Avengers Endgame_NBCU_OLV_Q1_Q219_Upfront - Digital Entertainment</t>
        </is>
      </c>
      <c r="E970" s="316" t="inlineStr">
        <is>
          <t>Bravo</t>
        </is>
      </c>
      <c r="F970" s="317" t="n">
        <v>43557</v>
      </c>
      <c r="G970" s="317" t="n">
        <v>43583</v>
      </c>
      <c r="H970" s="316" t="n">
        <v>1061392</v>
      </c>
      <c r="I970" s="316" t="n">
        <v>625324</v>
      </c>
      <c r="J970" s="316" t="n">
        <v>0.71</v>
      </c>
      <c r="K970" s="316">
        <f>ROUND(I970*(J970/1000),2)</f>
        <v/>
      </c>
    </row>
    <row r="971">
      <c r="B971" s="315" t="n">
        <v>944</v>
      </c>
      <c r="C971" s="316" t="n">
        <v>32587309</v>
      </c>
      <c r="D971" s="316" t="inlineStr">
        <is>
          <t>5060683_Disney_Avengers Endgame_NBCU_OLV_Q1_Q219_Upfront - Digital Entertainment</t>
        </is>
      </c>
      <c r="E971" s="316" t="inlineStr">
        <is>
          <t>E!</t>
        </is>
      </c>
      <c r="F971" s="317" t="n">
        <v>43557</v>
      </c>
      <c r="G971" s="317" t="n">
        <v>43583</v>
      </c>
      <c r="H971" s="316" t="n">
        <v>387535</v>
      </c>
      <c r="I971" s="316" t="n">
        <v>215406</v>
      </c>
      <c r="J971" s="316" t="n">
        <v>0.71</v>
      </c>
      <c r="K971" s="316">
        <f>ROUND(I971*(J971/1000),2)</f>
        <v/>
      </c>
    </row>
    <row r="972">
      <c r="B972" s="315" t="n">
        <v>945</v>
      </c>
      <c r="C972" s="316" t="n">
        <v>32587309</v>
      </c>
      <c r="D972" s="316" t="inlineStr">
        <is>
          <t>5060683_Disney_Avengers Endgame_NBCU_OLV_Q1_Q219_Upfront - Digital Entertainment</t>
        </is>
      </c>
      <c r="E972" s="316" t="inlineStr">
        <is>
          <t>NBC Broadcast</t>
        </is>
      </c>
      <c r="F972" s="317" t="n">
        <v>43557</v>
      </c>
      <c r="G972" s="317" t="n">
        <v>43583</v>
      </c>
      <c r="H972" s="316" t="n">
        <v>2159362</v>
      </c>
      <c r="I972" s="316" t="n">
        <v>1261957</v>
      </c>
      <c r="J972" s="316" t="n">
        <v>0.71</v>
      </c>
      <c r="K972" s="316">
        <f>ROUND(I972*(J972/1000),2)</f>
        <v/>
      </c>
    </row>
    <row r="973">
      <c r="B973" s="315" t="n">
        <v>946</v>
      </c>
      <c r="C973" s="316" t="n">
        <v>32587309</v>
      </c>
      <c r="D973" s="316" t="inlineStr">
        <is>
          <t>5060683_Disney_Avengers Endgame_NBCU_OLV_Q1_Q219_Upfront - Digital Entertainment</t>
        </is>
      </c>
      <c r="E973" s="316" t="inlineStr">
        <is>
          <t>Syfy</t>
        </is>
      </c>
      <c r="F973" s="317" t="n">
        <v>43557</v>
      </c>
      <c r="G973" s="317" t="n">
        <v>43583</v>
      </c>
      <c r="H973" s="316" t="n">
        <v>196371</v>
      </c>
      <c r="I973" s="316" t="n">
        <v>152453</v>
      </c>
      <c r="J973" s="316" t="n">
        <v>0.71</v>
      </c>
      <c r="K973" s="316">
        <f>ROUND(I973*(J973/1000),2)</f>
        <v/>
      </c>
    </row>
    <row r="974">
      <c r="B974" s="315" t="n">
        <v>947</v>
      </c>
      <c r="C974" s="316" t="n">
        <v>32587309</v>
      </c>
      <c r="D974" s="316" t="inlineStr">
        <is>
          <t>5060683_Disney_Avengers Endgame_NBCU_OLV_Q1_Q219_Upfront - Digital Entertainment</t>
        </is>
      </c>
      <c r="E974" s="316" t="inlineStr">
        <is>
          <t>USA</t>
        </is>
      </c>
      <c r="F974" s="317" t="n">
        <v>43557</v>
      </c>
      <c r="G974" s="317" t="n">
        <v>43583</v>
      </c>
      <c r="H974" s="316" t="n">
        <v>240718</v>
      </c>
      <c r="I974" s="316" t="n">
        <v>161944</v>
      </c>
      <c r="J974" s="316" t="n">
        <v>0.71</v>
      </c>
      <c r="K974" s="316">
        <f>ROUND(I974*(J974/1000),2)</f>
        <v/>
      </c>
    </row>
    <row r="975">
      <c r="B975" s="315" t="n">
        <v>948</v>
      </c>
      <c r="C975" s="316" t="n">
        <v>32589670</v>
      </c>
      <c r="D975" s="316" t="inlineStr">
        <is>
          <t>5072790_Ancestry_2Q1819 UF_NAV_P2+ - Digital Entertainment</t>
        </is>
      </c>
      <c r="E975" s="316" t="inlineStr">
        <is>
          <t>Bravo</t>
        </is>
      </c>
      <c r="F975" s="317" t="n">
        <v>43556</v>
      </c>
      <c r="G975" s="317" t="n">
        <v>43646</v>
      </c>
      <c r="H975" s="316" t="n">
        <v>252631</v>
      </c>
      <c r="I975" s="316" t="n">
        <v>252631</v>
      </c>
      <c r="J975" s="316" t="n">
        <v>0.71</v>
      </c>
      <c r="K975" s="316">
        <f>ROUND(I975*(J975/1000),2)</f>
        <v/>
      </c>
    </row>
    <row r="976">
      <c r="B976" s="315" t="n">
        <v>949</v>
      </c>
      <c r="C976" s="316" t="n">
        <v>32589670</v>
      </c>
      <c r="D976" s="316" t="inlineStr">
        <is>
          <t>5072790_Ancestry_2Q1819 UF_NAV_P2+ - Digital Entertainment</t>
        </is>
      </c>
      <c r="E976" s="316" t="inlineStr">
        <is>
          <t>CNBC</t>
        </is>
      </c>
      <c r="F976" s="317" t="n">
        <v>43556</v>
      </c>
      <c r="G976" s="317" t="n">
        <v>43646</v>
      </c>
      <c r="H976" s="316" t="n">
        <v>28402</v>
      </c>
      <c r="I976" s="316" t="n">
        <v>28402</v>
      </c>
      <c r="J976" s="316" t="n">
        <v>0.71</v>
      </c>
      <c r="K976" s="316">
        <f>ROUND(I976*(J976/1000),2)</f>
        <v/>
      </c>
    </row>
    <row r="977">
      <c r="B977" s="315" t="n">
        <v>950</v>
      </c>
      <c r="C977" s="316" t="n">
        <v>32589670</v>
      </c>
      <c r="D977" s="316" t="inlineStr">
        <is>
          <t>5072790_Ancestry_2Q1819 UF_NAV_P2+ - Digital Entertainment</t>
        </is>
      </c>
      <c r="E977" s="316" t="inlineStr">
        <is>
          <t>E!</t>
        </is>
      </c>
      <c r="F977" s="317" t="n">
        <v>43556</v>
      </c>
      <c r="G977" s="317" t="n">
        <v>43646</v>
      </c>
      <c r="H977" s="316" t="n">
        <v>76593</v>
      </c>
      <c r="I977" s="316" t="n">
        <v>76593</v>
      </c>
      <c r="J977" s="316" t="n">
        <v>0.71</v>
      </c>
      <c r="K977" s="316">
        <f>ROUND(I977*(J977/1000),2)</f>
        <v/>
      </c>
    </row>
    <row r="978">
      <c r="B978" s="315" t="n">
        <v>951</v>
      </c>
      <c r="C978" s="316" t="n">
        <v>32589670</v>
      </c>
      <c r="D978" s="316" t="inlineStr">
        <is>
          <t>5072790_Ancestry_2Q1819 UF_NAV_P2+ - Digital Entertainment</t>
        </is>
      </c>
      <c r="E978" s="316" t="inlineStr">
        <is>
          <t>MSNBC</t>
        </is>
      </c>
      <c r="F978" s="317" t="n">
        <v>43556</v>
      </c>
      <c r="G978" s="317" t="n">
        <v>43646</v>
      </c>
      <c r="H978" s="316" t="n">
        <v>1021</v>
      </c>
      <c r="I978" s="316" t="n">
        <v>1021</v>
      </c>
      <c r="J978" s="316" t="n">
        <v>0.71</v>
      </c>
      <c r="K978" s="316">
        <f>ROUND(I978*(J978/1000),2)</f>
        <v/>
      </c>
    </row>
    <row r="979">
      <c r="B979" s="315" t="n">
        <v>952</v>
      </c>
      <c r="C979" s="316" t="n">
        <v>32589670</v>
      </c>
      <c r="D979" s="316" t="inlineStr">
        <is>
          <t>5072790_Ancestry_2Q1819 UF_NAV_P2+ - Digital Entertainment</t>
        </is>
      </c>
      <c r="E979" s="316" t="inlineStr">
        <is>
          <t>NBC Broadcast</t>
        </is>
      </c>
      <c r="F979" s="317" t="n">
        <v>43556</v>
      </c>
      <c r="G979" s="317" t="n">
        <v>43646</v>
      </c>
      <c r="H979" s="316" t="n">
        <v>98699</v>
      </c>
      <c r="I979" s="316" t="n">
        <v>98699</v>
      </c>
      <c r="J979" s="316" t="n">
        <v>0.71</v>
      </c>
      <c r="K979" s="316">
        <f>ROUND(I979*(J979/1000),2)</f>
        <v/>
      </c>
    </row>
    <row r="980">
      <c r="B980" s="315" t="n">
        <v>953</v>
      </c>
      <c r="C980" s="316" t="n">
        <v>32589670</v>
      </c>
      <c r="D980" s="316" t="inlineStr">
        <is>
          <t>5072790_Ancestry_2Q1819 UF_NAV_P2+ - Digital Entertainment</t>
        </is>
      </c>
      <c r="E980" s="316" t="inlineStr">
        <is>
          <t>NBC News</t>
        </is>
      </c>
      <c r="F980" s="317" t="n">
        <v>43556</v>
      </c>
      <c r="G980" s="317" t="n">
        <v>43646</v>
      </c>
      <c r="H980" s="316" t="n">
        <v>32886</v>
      </c>
      <c r="I980" s="316" t="n">
        <v>32886</v>
      </c>
      <c r="J980" s="316" t="n">
        <v>0.71</v>
      </c>
      <c r="K980" s="316">
        <f>ROUND(I980*(J980/1000),2)</f>
        <v/>
      </c>
    </row>
    <row r="981">
      <c r="B981" s="315" t="n">
        <v>954</v>
      </c>
      <c r="C981" s="316" t="n">
        <v>32589670</v>
      </c>
      <c r="D981" s="316" t="inlineStr">
        <is>
          <t>5072790_Ancestry_2Q1819 UF_NAV_P2+ - Digital Entertainment</t>
        </is>
      </c>
      <c r="E981" s="316" t="inlineStr">
        <is>
          <t>Oxygen</t>
        </is>
      </c>
      <c r="F981" s="317" t="n">
        <v>43556</v>
      </c>
      <c r="G981" s="317" t="n">
        <v>43646</v>
      </c>
      <c r="H981" s="316" t="n">
        <v>95897</v>
      </c>
      <c r="I981" s="316" t="n">
        <v>95897</v>
      </c>
      <c r="J981" s="316" t="n">
        <v>0.71</v>
      </c>
      <c r="K981" s="316">
        <f>ROUND(I981*(J981/1000),2)</f>
        <v/>
      </c>
    </row>
    <row r="982">
      <c r="B982" s="315" t="n">
        <v>955</v>
      </c>
      <c r="C982" s="316" t="n">
        <v>32589670</v>
      </c>
      <c r="D982" s="316" t="inlineStr">
        <is>
          <t>5072790_Ancestry_2Q1819 UF_NAV_P2+ - Digital Entertainment</t>
        </is>
      </c>
      <c r="E982" s="316" t="inlineStr">
        <is>
          <t>Syfy</t>
        </is>
      </c>
      <c r="F982" s="317" t="n">
        <v>43556</v>
      </c>
      <c r="G982" s="317" t="n">
        <v>43646</v>
      </c>
      <c r="H982" s="316" t="n">
        <v>424692</v>
      </c>
      <c r="I982" s="316" t="n">
        <v>424692</v>
      </c>
      <c r="J982" s="316" t="n">
        <v>0.71</v>
      </c>
      <c r="K982" s="316">
        <f>ROUND(I982*(J982/1000),2)</f>
        <v/>
      </c>
    </row>
    <row r="983">
      <c r="B983" s="315" t="n">
        <v>956</v>
      </c>
      <c r="C983" s="316" t="n">
        <v>32589670</v>
      </c>
      <c r="D983" s="316" t="inlineStr">
        <is>
          <t>5072790_Ancestry_2Q1819 UF_NAV_P2+ - Digital Entertainment</t>
        </is>
      </c>
      <c r="E983" s="316" t="inlineStr">
        <is>
          <t>Telemundo</t>
        </is>
      </c>
      <c r="F983" s="317" t="n">
        <v>43556</v>
      </c>
      <c r="G983" s="317" t="n">
        <v>43646</v>
      </c>
      <c r="H983" s="316" t="n">
        <v>3834</v>
      </c>
      <c r="I983" s="316" t="n">
        <v>3834</v>
      </c>
      <c r="J983" s="316" t="n">
        <v>0.71</v>
      </c>
      <c r="K983" s="316">
        <f>ROUND(I983*(J983/1000),2)</f>
        <v/>
      </c>
    </row>
    <row r="984">
      <c r="B984" s="315" t="n">
        <v>957</v>
      </c>
      <c r="C984" s="316" t="n">
        <v>32589670</v>
      </c>
      <c r="D984" s="316" t="inlineStr">
        <is>
          <t>5072790_Ancestry_2Q1819 UF_NAV_P2+ - Digital Entertainment</t>
        </is>
      </c>
      <c r="E984" s="316" t="inlineStr">
        <is>
          <t>USA</t>
        </is>
      </c>
      <c r="F984" s="317" t="n">
        <v>43556</v>
      </c>
      <c r="G984" s="317" t="n">
        <v>43646</v>
      </c>
      <c r="H984" s="316" t="n">
        <v>131268</v>
      </c>
      <c r="I984" s="316" t="n">
        <v>131268</v>
      </c>
      <c r="J984" s="316" t="n">
        <v>0.71</v>
      </c>
      <c r="K984" s="316">
        <f>ROUND(I984*(J984/1000),2)</f>
        <v/>
      </c>
    </row>
    <row r="985">
      <c r="B985" s="315" t="n">
        <v>958</v>
      </c>
      <c r="C985" s="316" t="n">
        <v>32589715</v>
      </c>
      <c r="D985" s="316" t="inlineStr">
        <is>
          <t>5072990_Aimovig_2Q19 Scatter_Prime_W2554 - Digital Entertainment</t>
        </is>
      </c>
      <c r="E985" s="316" t="inlineStr">
        <is>
          <t>NBC Broadcast</t>
        </is>
      </c>
      <c r="F985" s="317" t="n">
        <v>43556</v>
      </c>
      <c r="G985" s="317" t="n">
        <v>43646</v>
      </c>
      <c r="H985" s="316" t="n">
        <v>704979</v>
      </c>
      <c r="I985" s="316" t="n">
        <v>704979</v>
      </c>
      <c r="J985" s="316" t="n">
        <v>0.71</v>
      </c>
      <c r="K985" s="316">
        <f>ROUND(I985*(J985/1000),2)</f>
        <v/>
      </c>
    </row>
    <row r="986">
      <c r="B986" s="315" t="n">
        <v>959</v>
      </c>
      <c r="C986" s="316" t="n">
        <v>32589715</v>
      </c>
      <c r="D986" s="316" t="inlineStr">
        <is>
          <t>5072990_Aimovig_2Q19 Scatter_Prime_W2554 - Digital Entertainment</t>
        </is>
      </c>
      <c r="E986" s="316" t="inlineStr">
        <is>
          <t>NBC News</t>
        </is>
      </c>
      <c r="F986" s="317" t="n">
        <v>43556</v>
      </c>
      <c r="G986" s="317" t="n">
        <v>43646</v>
      </c>
      <c r="H986" s="316" t="n">
        <v>63987</v>
      </c>
      <c r="I986" s="316" t="n">
        <v>63987</v>
      </c>
      <c r="J986" s="316" t="n">
        <v>0.71</v>
      </c>
      <c r="K986" s="316">
        <f>ROUND(I986*(J986/1000),2)</f>
        <v/>
      </c>
    </row>
    <row r="987">
      <c r="B987" s="315" t="n">
        <v>960</v>
      </c>
      <c r="C987" s="316" t="n">
        <v>32589842</v>
      </c>
      <c r="D987" s="316" t="inlineStr">
        <is>
          <t>5073009_UPX_2Q18/19 UF_NAV/Select_P2+  - Digital Entertainment</t>
        </is>
      </c>
      <c r="E987" s="316" t="inlineStr">
        <is>
          <t>Bravo</t>
        </is>
      </c>
      <c r="F987" s="317" t="n">
        <v>43556</v>
      </c>
      <c r="G987" s="317" t="n">
        <v>43646</v>
      </c>
      <c r="H987" s="316" t="n">
        <v>471334</v>
      </c>
      <c r="I987" s="316" t="n">
        <v>471334</v>
      </c>
      <c r="J987" s="316" t="n">
        <v>0.71</v>
      </c>
      <c r="K987" s="316">
        <f>ROUND(I987*(J987/1000),2)</f>
        <v/>
      </c>
    </row>
    <row r="988">
      <c r="B988" s="315" t="n">
        <v>961</v>
      </c>
      <c r="C988" s="316" t="n">
        <v>32589842</v>
      </c>
      <c r="D988" s="316" t="inlineStr">
        <is>
          <t>5073009_UPX_2Q18/19 UF_NAV/Select_P2+  - Digital Entertainment</t>
        </is>
      </c>
      <c r="E988" s="316" t="inlineStr">
        <is>
          <t>E!</t>
        </is>
      </c>
      <c r="F988" s="317" t="n">
        <v>43556</v>
      </c>
      <c r="G988" s="317" t="n">
        <v>43646</v>
      </c>
      <c r="H988" s="316" t="n">
        <v>158272</v>
      </c>
      <c r="I988" s="316" t="n">
        <v>158272</v>
      </c>
      <c r="J988" s="316" t="n">
        <v>0.71</v>
      </c>
      <c r="K988" s="316">
        <f>ROUND(I988*(J988/1000),2)</f>
        <v/>
      </c>
    </row>
    <row r="989">
      <c r="B989" s="315" t="n">
        <v>962</v>
      </c>
      <c r="C989" s="316" t="n">
        <v>32589842</v>
      </c>
      <c r="D989" s="316" t="inlineStr">
        <is>
          <t>5073009_UPX_2Q18/19 UF_NAV/Select_P2+  - Digital Entertainment</t>
        </is>
      </c>
      <c r="E989" s="316" t="inlineStr">
        <is>
          <t>NBC Broadcast</t>
        </is>
      </c>
      <c r="F989" s="317" t="n">
        <v>43556</v>
      </c>
      <c r="G989" s="317" t="n">
        <v>43646</v>
      </c>
      <c r="H989" s="316" t="n">
        <v>346689</v>
      </c>
      <c r="I989" s="316" t="n">
        <v>346689</v>
      </c>
      <c r="J989" s="316" t="n">
        <v>0.71</v>
      </c>
      <c r="K989" s="316">
        <f>ROUND(I989*(J989/1000),2)</f>
        <v/>
      </c>
    </row>
    <row r="990">
      <c r="B990" s="315" t="n">
        <v>963</v>
      </c>
      <c r="C990" s="316" t="n">
        <v>32589842</v>
      </c>
      <c r="D990" s="316" t="inlineStr">
        <is>
          <t>5073009_UPX_2Q18/19 UF_NAV/Select_P2+  - Digital Entertainment</t>
        </is>
      </c>
      <c r="E990" s="316" t="inlineStr">
        <is>
          <t>NBC News</t>
        </is>
      </c>
      <c r="F990" s="317" t="n">
        <v>43556</v>
      </c>
      <c r="G990" s="317" t="n">
        <v>43646</v>
      </c>
      <c r="H990" s="316" t="n">
        <v>20074</v>
      </c>
      <c r="I990" s="316" t="n">
        <v>20074</v>
      </c>
      <c r="J990" s="316" t="n">
        <v>0.71</v>
      </c>
      <c r="K990" s="316">
        <f>ROUND(I990*(J990/1000),2)</f>
        <v/>
      </c>
    </row>
    <row r="991">
      <c r="B991" s="315" t="n">
        <v>964</v>
      </c>
      <c r="C991" s="316" t="n">
        <v>32589842</v>
      </c>
      <c r="D991" s="316" t="inlineStr">
        <is>
          <t>5073009_UPX_2Q18/19 UF_NAV/Select_P2+  - Digital Entertainment</t>
        </is>
      </c>
      <c r="E991" s="316" t="inlineStr">
        <is>
          <t>USA</t>
        </is>
      </c>
      <c r="F991" s="317" t="n">
        <v>43556</v>
      </c>
      <c r="G991" s="317" t="n">
        <v>43646</v>
      </c>
      <c r="H991" s="316" t="n">
        <v>292782</v>
      </c>
      <c r="I991" s="316" t="n">
        <v>292782</v>
      </c>
      <c r="J991" s="316" t="n">
        <v>0.71</v>
      </c>
      <c r="K991" s="316">
        <f>ROUND(I991*(J991/1000),2)</f>
        <v/>
      </c>
    </row>
    <row r="992">
      <c r="B992" s="315" t="n">
        <v>965</v>
      </c>
      <c r="C992" s="316" t="n">
        <v>32712594</v>
      </c>
      <c r="D992" s="316" t="inlineStr">
        <is>
          <t>5073010_Pfizer Consumer_Nexium_NBC Prime Q219 - Digital Entertainment</t>
        </is>
      </c>
      <c r="E992" s="316" t="inlineStr">
        <is>
          <t>NBC Broadcast</t>
        </is>
      </c>
      <c r="F992" s="317" t="n">
        <v>43564</v>
      </c>
      <c r="G992" s="317" t="n">
        <v>43590</v>
      </c>
      <c r="H992" s="316" t="n">
        <v>41761</v>
      </c>
      <c r="I992" s="316" t="n">
        <v>41761</v>
      </c>
      <c r="J992" s="316" t="n">
        <v>0.71</v>
      </c>
      <c r="K992" s="316">
        <f>ROUND(I992*(J992/1000),2)</f>
        <v/>
      </c>
    </row>
    <row r="993">
      <c r="B993" s="315" t="n">
        <v>966</v>
      </c>
      <c r="C993" s="316" t="n">
        <v>32712594</v>
      </c>
      <c r="D993" s="316" t="inlineStr">
        <is>
          <t>5073010_Pfizer Consumer_Nexium_NBC Prime Q219 - Digital Entertainment</t>
        </is>
      </c>
      <c r="E993" s="316" t="inlineStr">
        <is>
          <t>NBC News</t>
        </is>
      </c>
      <c r="F993" s="317" t="n">
        <v>43564</v>
      </c>
      <c r="G993" s="317" t="n">
        <v>43590</v>
      </c>
      <c r="H993" s="316" t="n">
        <v>2376</v>
      </c>
      <c r="I993" s="316" t="n">
        <v>2376</v>
      </c>
      <c r="J993" s="316" t="n">
        <v>0.71</v>
      </c>
      <c r="K993" s="316">
        <f>ROUND(I993*(J993/1000),2)</f>
        <v/>
      </c>
    </row>
    <row r="994">
      <c r="B994" s="315" t="n">
        <v>967</v>
      </c>
      <c r="C994" s="316" t="n">
        <v>32713220</v>
      </c>
      <c r="D994" s="316" t="inlineStr">
        <is>
          <t>5072976_P&amp;G Charmin 2Q19 CFLIGHT - Digital Entertainment</t>
        </is>
      </c>
      <c r="E994" s="316" t="inlineStr">
        <is>
          <t>NBC Broadcast</t>
        </is>
      </c>
      <c r="F994" s="317" t="n">
        <v>43556</v>
      </c>
      <c r="G994" s="317" t="n">
        <v>43646</v>
      </c>
      <c r="H994" s="316" t="n">
        <v>293728</v>
      </c>
      <c r="I994" s="316" t="n">
        <v>293728</v>
      </c>
      <c r="J994" s="316" t="n">
        <v>0.71</v>
      </c>
      <c r="K994" s="316">
        <f>ROUND(I994*(J994/1000),2)</f>
        <v/>
      </c>
    </row>
    <row r="995">
      <c r="B995" s="315" t="n">
        <v>968</v>
      </c>
      <c r="C995" s="316" t="n">
        <v>32713220</v>
      </c>
      <c r="D995" s="316" t="inlineStr">
        <is>
          <t>5072976_P&amp;G Charmin 2Q19 CFLIGHT - Digital Entertainment</t>
        </is>
      </c>
      <c r="E995" s="316" t="inlineStr">
        <is>
          <t>NBC News</t>
        </is>
      </c>
      <c r="F995" s="317" t="n">
        <v>43556</v>
      </c>
      <c r="G995" s="317" t="n">
        <v>43646</v>
      </c>
      <c r="H995" s="316" t="n">
        <v>28146</v>
      </c>
      <c r="I995" s="316" t="n">
        <v>28146</v>
      </c>
      <c r="J995" s="316" t="n">
        <v>0.71</v>
      </c>
      <c r="K995" s="316">
        <f>ROUND(I995*(J995/1000),2)</f>
        <v/>
      </c>
    </row>
    <row r="996">
      <c r="B996" s="315" t="n">
        <v>969</v>
      </c>
      <c r="C996" s="316" t="n">
        <v>32714065</v>
      </c>
      <c r="D996" s="316" t="inlineStr">
        <is>
          <t>5058208_AHM_Acura National_4/1/19-6/9/19_FEP &amp; YouTube - Digital Entertainment</t>
        </is>
      </c>
      <c r="E996" s="316" t="inlineStr">
        <is>
          <t>Bravo</t>
        </is>
      </c>
      <c r="F996" s="317" t="n">
        <v>43558</v>
      </c>
      <c r="G996" s="317" t="n">
        <v>43597</v>
      </c>
      <c r="H996" s="316" t="n">
        <v>524369</v>
      </c>
      <c r="I996" s="316" t="n">
        <v>524369</v>
      </c>
      <c r="J996" s="316" t="n">
        <v>0.71</v>
      </c>
      <c r="K996" s="316">
        <f>ROUND(I996*(J996/1000),2)</f>
        <v/>
      </c>
    </row>
    <row r="997">
      <c r="B997" s="315" t="n">
        <v>970</v>
      </c>
      <c r="C997" s="316" t="n">
        <v>32714065</v>
      </c>
      <c r="D997" s="316" t="inlineStr">
        <is>
          <t>5058208_AHM_Acura National_4/1/19-6/9/19_FEP &amp; YouTube - Digital Entertainment</t>
        </is>
      </c>
      <c r="E997" s="316" t="inlineStr">
        <is>
          <t>E!</t>
        </is>
      </c>
      <c r="F997" s="317" t="n">
        <v>43558</v>
      </c>
      <c r="G997" s="317" t="n">
        <v>43597</v>
      </c>
      <c r="H997" s="316" t="n">
        <v>121199</v>
      </c>
      <c r="I997" s="316" t="n">
        <v>121199</v>
      </c>
      <c r="J997" s="316" t="n">
        <v>0.71</v>
      </c>
      <c r="K997" s="316">
        <f>ROUND(I997*(J997/1000),2)</f>
        <v/>
      </c>
    </row>
    <row r="998">
      <c r="B998" s="315" t="n">
        <v>971</v>
      </c>
      <c r="C998" s="316" t="n">
        <v>32714065</v>
      </c>
      <c r="D998" s="316" t="inlineStr">
        <is>
          <t>5058208_AHM_Acura National_4/1/19-6/9/19_FEP &amp; YouTube - Digital Entertainment</t>
        </is>
      </c>
      <c r="E998" s="316" t="inlineStr">
        <is>
          <t>NBC Broadcast</t>
        </is>
      </c>
      <c r="F998" s="317" t="n">
        <v>43558</v>
      </c>
      <c r="G998" s="317" t="n">
        <v>43597</v>
      </c>
      <c r="H998" s="316" t="n">
        <v>864550</v>
      </c>
      <c r="I998" s="316" t="n">
        <v>864550</v>
      </c>
      <c r="J998" s="316" t="n">
        <v>0.71</v>
      </c>
      <c r="K998" s="316">
        <f>ROUND(I998*(J998/1000),2)</f>
        <v/>
      </c>
    </row>
    <row r="999">
      <c r="B999" s="315" t="n">
        <v>972</v>
      </c>
      <c r="C999" s="316" t="n">
        <v>32714065</v>
      </c>
      <c r="D999" s="316" t="inlineStr">
        <is>
          <t>5058208_AHM_Acura National_4/1/19-6/9/19_FEP &amp; YouTube - Digital Entertainment</t>
        </is>
      </c>
      <c r="E999" s="316" t="inlineStr">
        <is>
          <t>Oxygen</t>
        </is>
      </c>
      <c r="F999" s="317" t="n">
        <v>43558</v>
      </c>
      <c r="G999" s="317" t="n">
        <v>43597</v>
      </c>
      <c r="H999" s="316" t="n">
        <v>59009</v>
      </c>
      <c r="I999" s="316" t="n">
        <v>59009</v>
      </c>
      <c r="J999" s="316" t="n">
        <v>0.71</v>
      </c>
      <c r="K999" s="316">
        <f>ROUND(I999*(J999/1000),2)</f>
        <v/>
      </c>
    </row>
    <row r="1000">
      <c r="B1000" s="315" t="n">
        <v>973</v>
      </c>
      <c r="C1000" s="316" t="n">
        <v>32714065</v>
      </c>
      <c r="D1000" s="316" t="inlineStr">
        <is>
          <t>5058208_AHM_Acura National_4/1/19-6/9/19_FEP &amp; YouTube - Digital Entertainment</t>
        </is>
      </c>
      <c r="E1000" s="316" t="inlineStr">
        <is>
          <t>Syfy</t>
        </is>
      </c>
      <c r="F1000" s="317" t="n">
        <v>43558</v>
      </c>
      <c r="G1000" s="317" t="n">
        <v>43597</v>
      </c>
      <c r="H1000" s="316" t="n">
        <v>2649</v>
      </c>
      <c r="I1000" s="316" t="n">
        <v>2649</v>
      </c>
      <c r="J1000" s="316" t="n">
        <v>0.71</v>
      </c>
      <c r="K1000" s="316">
        <f>ROUND(I1000*(J1000/1000),2)</f>
        <v/>
      </c>
    </row>
    <row r="1001">
      <c r="B1001" s="315" t="n">
        <v>974</v>
      </c>
      <c r="C1001" s="316" t="n">
        <v>32714065</v>
      </c>
      <c r="D1001" s="316" t="inlineStr">
        <is>
          <t>5058208_AHM_Acura National_4/1/19-6/9/19_FEP &amp; YouTube - Digital Entertainment</t>
        </is>
      </c>
      <c r="E1001" s="316" t="inlineStr">
        <is>
          <t>USA</t>
        </is>
      </c>
      <c r="F1001" s="317" t="n">
        <v>43558</v>
      </c>
      <c r="G1001" s="317" t="n">
        <v>43597</v>
      </c>
      <c r="H1001" s="316" t="n">
        <v>23367</v>
      </c>
      <c r="I1001" s="316" t="n">
        <v>23367</v>
      </c>
      <c r="J1001" s="316" t="n">
        <v>0.71</v>
      </c>
      <c r="K1001" s="316">
        <f>ROUND(I1001*(J1001/1000),2)</f>
        <v/>
      </c>
    </row>
    <row r="1002">
      <c r="B1002" s="315" t="n">
        <v>975</v>
      </c>
      <c r="C1002" s="316" t="n">
        <v>32714518</v>
      </c>
      <c r="D1002" s="316" t="inlineStr">
        <is>
          <t>5057957_AHM_Honda National_PASSPORT_4/1/19-5/26/19_FEP &amp; YouTube - Digital Entertainment</t>
        </is>
      </c>
      <c r="E1002" s="316" t="inlineStr">
        <is>
          <t>NBC Broadcast</t>
        </is>
      </c>
      <c r="F1002" s="317" t="n">
        <v>43557</v>
      </c>
      <c r="G1002" s="317" t="n">
        <v>43611</v>
      </c>
      <c r="H1002" s="316" t="n">
        <v>1855421</v>
      </c>
      <c r="I1002" s="316" t="n">
        <v>1855421</v>
      </c>
      <c r="J1002" s="316" t="n">
        <v>0.71</v>
      </c>
      <c r="K1002" s="316">
        <f>ROUND(I1002*(J1002/1000),2)</f>
        <v/>
      </c>
    </row>
    <row r="1003">
      <c r="B1003" s="315" t="n">
        <v>976</v>
      </c>
      <c r="C1003" s="316" t="n">
        <v>32714518</v>
      </c>
      <c r="D1003" s="316" t="inlineStr">
        <is>
          <t>5057957_AHM_Honda National_PASSPORT_4/1/19-5/26/19_FEP &amp; YouTube - Digital Entertainment</t>
        </is>
      </c>
      <c r="E1003" s="316" t="inlineStr">
        <is>
          <t>NBC News</t>
        </is>
      </c>
      <c r="F1003" s="317" t="n">
        <v>43557</v>
      </c>
      <c r="G1003" s="317" t="n">
        <v>43611</v>
      </c>
      <c r="H1003" s="316" t="n">
        <v>85946</v>
      </c>
      <c r="I1003" s="316" t="n">
        <v>85946</v>
      </c>
      <c r="J1003" s="316" t="n">
        <v>0.71</v>
      </c>
      <c r="K1003" s="316">
        <f>ROUND(I1003*(J1003/1000),2)</f>
        <v/>
      </c>
    </row>
    <row r="1004">
      <c r="B1004" s="315" t="n">
        <v>977</v>
      </c>
      <c r="C1004" s="316" t="n">
        <v>32714858</v>
      </c>
      <c r="D1004" s="316" t="inlineStr">
        <is>
          <t>5072902_P&amp;G Swiffer_2Q 1819 UF_Prime_W1849 - Digital Entertainment</t>
        </is>
      </c>
      <c r="E1004" s="316" t="inlineStr">
        <is>
          <t>NBC Broadcast</t>
        </is>
      </c>
      <c r="F1004" s="317" t="n">
        <v>43556</v>
      </c>
      <c r="G1004" s="317" t="n">
        <v>43646</v>
      </c>
      <c r="H1004" s="316" t="n">
        <v>423279</v>
      </c>
      <c r="I1004" s="316" t="n">
        <v>423279</v>
      </c>
      <c r="J1004" s="316" t="n">
        <v>0.71</v>
      </c>
      <c r="K1004" s="316">
        <f>ROUND(I1004*(J1004/1000),2)</f>
        <v/>
      </c>
    </row>
    <row r="1005">
      <c r="B1005" s="315" t="n">
        <v>978</v>
      </c>
      <c r="C1005" s="316" t="n">
        <v>32714858</v>
      </c>
      <c r="D1005" s="316" t="inlineStr">
        <is>
          <t>5072902_P&amp;G Swiffer_2Q 1819 UF_Prime_W1849 - Digital Entertainment</t>
        </is>
      </c>
      <c r="E1005" s="316" t="inlineStr">
        <is>
          <t>NBC News</t>
        </is>
      </c>
      <c r="F1005" s="317" t="n">
        <v>43556</v>
      </c>
      <c r="G1005" s="317" t="n">
        <v>43646</v>
      </c>
      <c r="H1005" s="316" t="n">
        <v>28711</v>
      </c>
      <c r="I1005" s="316" t="n">
        <v>28711</v>
      </c>
      <c r="J1005" s="316" t="n">
        <v>0.71</v>
      </c>
      <c r="K1005" s="316">
        <f>ROUND(I1005*(J1005/1000),2)</f>
        <v/>
      </c>
    </row>
    <row r="1006">
      <c r="B1006" s="315" t="n">
        <v>979</v>
      </c>
      <c r="C1006" s="316" t="n">
        <v>32715168</v>
      </c>
      <c r="D1006" s="316" t="inlineStr">
        <is>
          <t>5072642_Pfizer Pharma - NBC Prime - Xeljanz UC - 2Q19 Upfront - Digital Entertainment</t>
        </is>
      </c>
      <c r="E1006" s="316" t="inlineStr">
        <is>
          <t>NBC Broadcast</t>
        </is>
      </c>
      <c r="F1006" s="317" t="n">
        <v>43556</v>
      </c>
      <c r="G1006" s="317" t="n">
        <v>43604</v>
      </c>
      <c r="H1006" s="316" t="n">
        <v>833599</v>
      </c>
      <c r="I1006" s="316" t="n">
        <v>833599</v>
      </c>
      <c r="J1006" s="316" t="n">
        <v>0.71</v>
      </c>
      <c r="K1006" s="316">
        <f>ROUND(I1006*(J1006/1000),2)</f>
        <v/>
      </c>
    </row>
    <row r="1007">
      <c r="B1007" s="315" t="n">
        <v>980</v>
      </c>
      <c r="C1007" s="316" t="n">
        <v>32715168</v>
      </c>
      <c r="D1007" s="316" t="inlineStr">
        <is>
          <t>5072642_Pfizer Pharma - NBC Prime - Xeljanz UC - 2Q19 Upfront - Digital Entertainment</t>
        </is>
      </c>
      <c r="E1007" s="316" t="inlineStr">
        <is>
          <t>NBC News</t>
        </is>
      </c>
      <c r="F1007" s="317" t="n">
        <v>43556</v>
      </c>
      <c r="G1007" s="317" t="n">
        <v>43604</v>
      </c>
      <c r="H1007" s="316" t="n">
        <v>25950</v>
      </c>
      <c r="I1007" s="316" t="n">
        <v>25950</v>
      </c>
      <c r="J1007" s="316" t="n">
        <v>0.71</v>
      </c>
      <c r="K1007" s="316">
        <f>ROUND(I1007*(J1007/1000),2)</f>
        <v/>
      </c>
    </row>
    <row r="1008">
      <c r="B1008" s="315" t="n">
        <v>981</v>
      </c>
      <c r="C1008" s="316" t="n">
        <v>32715485</v>
      </c>
      <c r="D1008" s="316" t="inlineStr">
        <is>
          <t>5072607_Pfizer_NAV_Chantix_Q219 - Digital Entertainment</t>
        </is>
      </c>
      <c r="E1008" s="316" t="inlineStr">
        <is>
          <t>Bravo</t>
        </is>
      </c>
      <c r="F1008" s="317" t="n">
        <v>43563</v>
      </c>
      <c r="G1008" s="317" t="n">
        <v>43583</v>
      </c>
      <c r="H1008" s="316" t="n">
        <v>90640</v>
      </c>
      <c r="I1008" s="316" t="n">
        <v>90640</v>
      </c>
      <c r="J1008" s="316" t="n">
        <v>0.71</v>
      </c>
      <c r="K1008" s="316">
        <f>ROUND(I1008*(J1008/1000),2)</f>
        <v/>
      </c>
    </row>
    <row r="1009">
      <c r="B1009" s="315" t="n">
        <v>982</v>
      </c>
      <c r="C1009" s="316" t="n">
        <v>32715485</v>
      </c>
      <c r="D1009" s="316" t="inlineStr">
        <is>
          <t>5072607_Pfizer_NAV_Chantix_Q219 - Digital Entertainment</t>
        </is>
      </c>
      <c r="E1009" s="316" t="inlineStr">
        <is>
          <t>E!</t>
        </is>
      </c>
      <c r="F1009" s="317" t="n">
        <v>43563</v>
      </c>
      <c r="G1009" s="317" t="n">
        <v>43583</v>
      </c>
      <c r="H1009" s="316" t="n">
        <v>30662</v>
      </c>
      <c r="I1009" s="316" t="n">
        <v>30662</v>
      </c>
      <c r="J1009" s="316" t="n">
        <v>0.71</v>
      </c>
      <c r="K1009" s="316">
        <f>ROUND(I1009*(J1009/1000),2)</f>
        <v/>
      </c>
    </row>
    <row r="1010">
      <c r="B1010" s="315" t="n">
        <v>983</v>
      </c>
      <c r="C1010" s="316" t="n">
        <v>32715485</v>
      </c>
      <c r="D1010" s="316" t="inlineStr">
        <is>
          <t>5072607_Pfizer_NAV_Chantix_Q219 - Digital Entertainment</t>
        </is>
      </c>
      <c r="E1010" s="316" t="inlineStr">
        <is>
          <t>NBC Broadcast</t>
        </is>
      </c>
      <c r="F1010" s="317" t="n">
        <v>43563</v>
      </c>
      <c r="G1010" s="317" t="n">
        <v>43583</v>
      </c>
      <c r="H1010" s="316" t="n">
        <v>21496</v>
      </c>
      <c r="I1010" s="316" t="n">
        <v>21496</v>
      </c>
      <c r="J1010" s="316" t="n">
        <v>0.71</v>
      </c>
      <c r="K1010" s="316">
        <f>ROUND(I1010*(J1010/1000),2)</f>
        <v/>
      </c>
    </row>
    <row r="1011">
      <c r="B1011" s="315" t="n">
        <v>984</v>
      </c>
      <c r="C1011" s="316" t="n">
        <v>32715485</v>
      </c>
      <c r="D1011" s="316" t="inlineStr">
        <is>
          <t>5072607_Pfizer_NAV_Chantix_Q219 - Digital Entertainment</t>
        </is>
      </c>
      <c r="E1011" s="316" t="inlineStr">
        <is>
          <t>Oxygen</t>
        </is>
      </c>
      <c r="F1011" s="317" t="n">
        <v>43563</v>
      </c>
      <c r="G1011" s="317" t="n">
        <v>43583</v>
      </c>
      <c r="H1011" s="316" t="n">
        <v>26391</v>
      </c>
      <c r="I1011" s="316" t="n">
        <v>26391</v>
      </c>
      <c r="J1011" s="316" t="n">
        <v>0.71</v>
      </c>
      <c r="K1011" s="316">
        <f>ROUND(I1011*(J1011/1000),2)</f>
        <v/>
      </c>
    </row>
    <row r="1012">
      <c r="B1012" s="315" t="n">
        <v>985</v>
      </c>
      <c r="C1012" s="316" t="n">
        <v>32715485</v>
      </c>
      <c r="D1012" s="316" t="inlineStr">
        <is>
          <t>5072607_Pfizer_NAV_Chantix_Q219 - Digital Entertainment</t>
        </is>
      </c>
      <c r="E1012" s="316" t="inlineStr">
        <is>
          <t>Syfy</t>
        </is>
      </c>
      <c r="F1012" s="317" t="n">
        <v>43563</v>
      </c>
      <c r="G1012" s="317" t="n">
        <v>43583</v>
      </c>
      <c r="H1012" s="316" t="n">
        <v>154896</v>
      </c>
      <c r="I1012" s="316" t="n">
        <v>154896</v>
      </c>
      <c r="J1012" s="316" t="n">
        <v>0.71</v>
      </c>
      <c r="K1012" s="316">
        <f>ROUND(I1012*(J1012/1000),2)</f>
        <v/>
      </c>
    </row>
    <row r="1013">
      <c r="B1013" s="315" t="n">
        <v>986</v>
      </c>
      <c r="C1013" s="316" t="n">
        <v>32715485</v>
      </c>
      <c r="D1013" s="316" t="inlineStr">
        <is>
          <t>5072607_Pfizer_NAV_Chantix_Q219 - Digital Entertainment</t>
        </is>
      </c>
      <c r="E1013" s="316" t="inlineStr">
        <is>
          <t>USA</t>
        </is>
      </c>
      <c r="F1013" s="317" t="n">
        <v>43563</v>
      </c>
      <c r="G1013" s="317" t="n">
        <v>43583</v>
      </c>
      <c r="H1013" s="316" t="n">
        <v>48528</v>
      </c>
      <c r="I1013" s="316" t="n">
        <v>48528</v>
      </c>
      <c r="J1013" s="316" t="n">
        <v>0.71</v>
      </c>
      <c r="K1013" s="316">
        <f>ROUND(I1013*(J1013/1000),2)</f>
        <v/>
      </c>
    </row>
    <row r="1014">
      <c r="B1014" s="315" t="n">
        <v>987</v>
      </c>
      <c r="C1014" s="316" t="n">
        <v>32721501</v>
      </c>
      <c r="D1014" s="316" t="inlineStr">
        <is>
          <t>5073116_Verizon_Q119 OLV Scatter Incremental - Digital Hispanic</t>
        </is>
      </c>
      <c r="E1014" s="316" t="inlineStr">
        <is>
          <t>NBC Universo</t>
        </is>
      </c>
      <c r="F1014" s="317" t="n">
        <v>43545</v>
      </c>
      <c r="G1014" s="317" t="n">
        <v>43555</v>
      </c>
      <c r="H1014" s="316" t="n">
        <v>2856</v>
      </c>
      <c r="I1014" s="316" t="n">
        <v>8</v>
      </c>
      <c r="J1014" s="316" t="n">
        <v>0.71</v>
      </c>
      <c r="K1014" s="316">
        <f>ROUND(I1014*(J1014/1000),2)</f>
        <v/>
      </c>
    </row>
    <row r="1015">
      <c r="B1015" s="315" t="n">
        <v>988</v>
      </c>
      <c r="C1015" s="316" t="n">
        <v>32721501</v>
      </c>
      <c r="D1015" s="316" t="inlineStr">
        <is>
          <t>5073116_Verizon_Q119 OLV Scatter Incremental - Digital Hispanic</t>
        </is>
      </c>
      <c r="E1015" s="316" t="inlineStr">
        <is>
          <t>Telemundo</t>
        </is>
      </c>
      <c r="F1015" s="317" t="n">
        <v>43545</v>
      </c>
      <c r="G1015" s="317" t="n">
        <v>43555</v>
      </c>
      <c r="H1015" s="316" t="n">
        <v>8618</v>
      </c>
      <c r="I1015" s="316" t="n">
        <v>25</v>
      </c>
      <c r="J1015" s="316" t="n">
        <v>0.71</v>
      </c>
      <c r="K1015" s="316">
        <f>ROUND(I1015*(J1015/1000),2)</f>
        <v/>
      </c>
    </row>
    <row r="1016">
      <c r="B1016" s="315" t="n">
        <v>989</v>
      </c>
      <c r="C1016" s="316" t="n">
        <v>32728969</v>
      </c>
      <c r="D1016" s="316" t="inlineStr">
        <is>
          <t>5072643_Pfizer Pharma - NBCU NAV - Xeljanz UC - 2Q19 Upfront - Digital Entertainment</t>
        </is>
      </c>
      <c r="E1016" s="316" t="inlineStr">
        <is>
          <t>Bravo</t>
        </is>
      </c>
      <c r="F1016" s="317" t="n">
        <v>43556</v>
      </c>
      <c r="G1016" s="317" t="n">
        <v>43604</v>
      </c>
      <c r="H1016" s="316" t="n">
        <v>235493</v>
      </c>
      <c r="I1016" s="316" t="n">
        <v>235493</v>
      </c>
      <c r="J1016" s="316" t="n">
        <v>0.71</v>
      </c>
      <c r="K1016" s="316">
        <f>ROUND(I1016*(J1016/1000),2)</f>
        <v/>
      </c>
    </row>
    <row r="1017">
      <c r="B1017" s="315" t="n">
        <v>990</v>
      </c>
      <c r="C1017" s="316" t="n">
        <v>32728969</v>
      </c>
      <c r="D1017" s="316" t="inlineStr">
        <is>
          <t>5072643_Pfizer Pharma - NBCU NAV - Xeljanz UC - 2Q19 Upfront - Digital Entertainment</t>
        </is>
      </c>
      <c r="E1017" s="316" t="inlineStr">
        <is>
          <t>E!</t>
        </is>
      </c>
      <c r="F1017" s="317" t="n">
        <v>43556</v>
      </c>
      <c r="G1017" s="317" t="n">
        <v>43604</v>
      </c>
      <c r="H1017" s="316" t="n">
        <v>82722</v>
      </c>
      <c r="I1017" s="316" t="n">
        <v>82722</v>
      </c>
      <c r="J1017" s="316" t="n">
        <v>0.71</v>
      </c>
      <c r="K1017" s="316">
        <f>ROUND(I1017*(J1017/1000),2)</f>
        <v/>
      </c>
    </row>
    <row r="1018">
      <c r="B1018" s="315" t="n">
        <v>991</v>
      </c>
      <c r="C1018" s="316" t="n">
        <v>32728969</v>
      </c>
      <c r="D1018" s="316" t="inlineStr">
        <is>
          <t>5072643_Pfizer Pharma - NBCU NAV - Xeljanz UC - 2Q19 Upfront - Digital Entertainment</t>
        </is>
      </c>
      <c r="E1018" s="316" t="inlineStr">
        <is>
          <t>NBC Broadcast</t>
        </is>
      </c>
      <c r="F1018" s="317" t="n">
        <v>43556</v>
      </c>
      <c r="G1018" s="317" t="n">
        <v>43604</v>
      </c>
      <c r="H1018" s="316" t="n">
        <v>356676</v>
      </c>
      <c r="I1018" s="316" t="n">
        <v>356676</v>
      </c>
      <c r="J1018" s="316" t="n">
        <v>0.71</v>
      </c>
      <c r="K1018" s="316">
        <f>ROUND(I1018*(J1018/1000),2)</f>
        <v/>
      </c>
    </row>
    <row r="1019">
      <c r="B1019" s="315" t="n">
        <v>992</v>
      </c>
      <c r="C1019" s="316" t="n">
        <v>32728969</v>
      </c>
      <c r="D1019" s="316" t="inlineStr">
        <is>
          <t>5072643_Pfizer Pharma - NBCU NAV - Xeljanz UC - 2Q19 Upfront - Digital Entertainment</t>
        </is>
      </c>
      <c r="E1019" s="316" t="inlineStr">
        <is>
          <t>Oxygen</t>
        </is>
      </c>
      <c r="F1019" s="317" t="n">
        <v>43556</v>
      </c>
      <c r="G1019" s="317" t="n">
        <v>43604</v>
      </c>
      <c r="H1019" s="316" t="n">
        <v>60034</v>
      </c>
      <c r="I1019" s="316" t="n">
        <v>60034</v>
      </c>
      <c r="J1019" s="316" t="n">
        <v>0.71</v>
      </c>
      <c r="K1019" s="316">
        <f>ROUND(I1019*(J1019/1000),2)</f>
        <v/>
      </c>
    </row>
    <row r="1020">
      <c r="B1020" s="315" t="n">
        <v>993</v>
      </c>
      <c r="C1020" s="316" t="n">
        <v>32728969</v>
      </c>
      <c r="D1020" s="316" t="inlineStr">
        <is>
          <t>5072643_Pfizer Pharma - NBCU NAV - Xeljanz UC - 2Q19 Upfront - Digital Entertainment</t>
        </is>
      </c>
      <c r="E1020" s="316" t="inlineStr">
        <is>
          <t>Syfy</t>
        </is>
      </c>
      <c r="F1020" s="317" t="n">
        <v>43556</v>
      </c>
      <c r="G1020" s="317" t="n">
        <v>43604</v>
      </c>
      <c r="H1020" s="316" t="n">
        <v>224287</v>
      </c>
      <c r="I1020" s="316" t="n">
        <v>224287</v>
      </c>
      <c r="J1020" s="316" t="n">
        <v>0.71</v>
      </c>
      <c r="K1020" s="316">
        <f>ROUND(I1020*(J1020/1000),2)</f>
        <v/>
      </c>
    </row>
    <row r="1021">
      <c r="B1021" s="315" t="n">
        <v>994</v>
      </c>
      <c r="C1021" s="316" t="n">
        <v>32728969</v>
      </c>
      <c r="D1021" s="316" t="inlineStr">
        <is>
          <t>5072643_Pfizer Pharma - NBCU NAV - Xeljanz UC - 2Q19 Upfront - Digital Entertainment</t>
        </is>
      </c>
      <c r="E1021" s="316" t="inlineStr">
        <is>
          <t>USA</t>
        </is>
      </c>
      <c r="F1021" s="317" t="n">
        <v>43556</v>
      </c>
      <c r="G1021" s="317" t="n">
        <v>43604</v>
      </c>
      <c r="H1021" s="316" t="n">
        <v>119707</v>
      </c>
      <c r="I1021" s="316" t="n">
        <v>119707</v>
      </c>
      <c r="J1021" s="316" t="n">
        <v>0.71</v>
      </c>
      <c r="K1021" s="316">
        <f>ROUND(I1021*(J1021/1000),2)</f>
        <v/>
      </c>
    </row>
    <row r="1022">
      <c r="B1022" s="315" t="n">
        <v>995</v>
      </c>
      <c r="C1022" s="316" t="n">
        <v>32744600</v>
      </c>
      <c r="D1022" s="316" t="inlineStr">
        <is>
          <t>5072638_Pfizer Pharma - NBC Prime - Xeljanz XER - 2Q19 Upfront - Digital Entertainment</t>
        </is>
      </c>
      <c r="E1022" s="316" t="inlineStr">
        <is>
          <t>NBC Broadcast</t>
        </is>
      </c>
      <c r="F1022" s="317" t="n">
        <v>43556</v>
      </c>
      <c r="G1022" s="317" t="n">
        <v>43618</v>
      </c>
      <c r="H1022" s="316" t="n">
        <v>2177350</v>
      </c>
      <c r="I1022" s="316" t="n">
        <v>2177350</v>
      </c>
      <c r="J1022" s="316" t="n">
        <v>0.71</v>
      </c>
      <c r="K1022" s="316">
        <f>ROUND(I1022*(J1022/1000),2)</f>
        <v/>
      </c>
    </row>
    <row r="1023">
      <c r="B1023" s="315" t="n">
        <v>996</v>
      </c>
      <c r="C1023" s="316" t="n">
        <v>32744600</v>
      </c>
      <c r="D1023" s="316" t="inlineStr">
        <is>
          <t>5072638_Pfizer Pharma - NBC Prime - Xeljanz XER - 2Q19 Upfront - Digital Entertainment</t>
        </is>
      </c>
      <c r="E1023" s="316" t="inlineStr">
        <is>
          <t>NBC News</t>
        </is>
      </c>
      <c r="F1023" s="317" t="n">
        <v>43556</v>
      </c>
      <c r="G1023" s="317" t="n">
        <v>43618</v>
      </c>
      <c r="H1023" s="316" t="n">
        <v>87353</v>
      </c>
      <c r="I1023" s="316" t="n">
        <v>87353</v>
      </c>
      <c r="J1023" s="316" t="n">
        <v>0.71</v>
      </c>
      <c r="K1023" s="316">
        <f>ROUND(I1023*(J1023/1000),2)</f>
        <v/>
      </c>
    </row>
    <row r="1024">
      <c r="B1024" s="315" t="n">
        <v>997</v>
      </c>
      <c r="C1024" s="316" t="n">
        <v>32745889</v>
      </c>
      <c r="D1024" s="316" t="inlineStr">
        <is>
          <t>5068535_Freeform_Cloak&amp;Dagger S2_SyFy FEP - Digital Entertainment</t>
        </is>
      </c>
      <c r="E1024" s="316" t="inlineStr">
        <is>
          <t>Syfy</t>
        </is>
      </c>
      <c r="F1024" s="317" t="n">
        <v>43552</v>
      </c>
      <c r="G1024" s="317" t="n">
        <v>43575</v>
      </c>
      <c r="H1024" s="316" t="n">
        <v>426751</v>
      </c>
      <c r="I1024" s="316" t="n">
        <v>377405</v>
      </c>
      <c r="J1024" s="316" t="n">
        <v>0.71</v>
      </c>
      <c r="K1024" s="316">
        <f>ROUND(I1024*(J1024/1000),2)</f>
        <v/>
      </c>
    </row>
    <row r="1025">
      <c r="B1025" s="315" t="n">
        <v>998</v>
      </c>
      <c r="C1025" s="316" t="n">
        <v>32745947</v>
      </c>
      <c r="D1025" s="316" t="inlineStr">
        <is>
          <t>5072641_Pfizer Pharma - NBCU NAV - Xeljanz XER - 2Q19 Upfront - Digital Entertainment</t>
        </is>
      </c>
      <c r="E1025" s="316" t="inlineStr">
        <is>
          <t>Bravo</t>
        </is>
      </c>
      <c r="F1025" s="317" t="n">
        <v>43556</v>
      </c>
      <c r="G1025" s="317" t="n">
        <v>43618</v>
      </c>
      <c r="H1025" s="316" t="n">
        <v>760958</v>
      </c>
      <c r="I1025" s="316" t="n">
        <v>760958</v>
      </c>
      <c r="J1025" s="316" t="n">
        <v>0.71</v>
      </c>
      <c r="K1025" s="316">
        <f>ROUND(I1025*(J1025/1000),2)</f>
        <v/>
      </c>
    </row>
    <row r="1026">
      <c r="B1026" s="315" t="n">
        <v>999</v>
      </c>
      <c r="C1026" s="316" t="n">
        <v>32745947</v>
      </c>
      <c r="D1026" s="316" t="inlineStr">
        <is>
          <t>5072641_Pfizer Pharma - NBCU NAV - Xeljanz XER - 2Q19 Upfront - Digital Entertainment</t>
        </is>
      </c>
      <c r="E1026" s="316" t="inlineStr">
        <is>
          <t>E!</t>
        </is>
      </c>
      <c r="F1026" s="317" t="n">
        <v>43556</v>
      </c>
      <c r="G1026" s="317" t="n">
        <v>43618</v>
      </c>
      <c r="H1026" s="316" t="n">
        <v>297635</v>
      </c>
      <c r="I1026" s="316" t="n">
        <v>297635</v>
      </c>
      <c r="J1026" s="316" t="n">
        <v>0.71</v>
      </c>
      <c r="K1026" s="316">
        <f>ROUND(I1026*(J1026/1000),2)</f>
        <v/>
      </c>
    </row>
    <row r="1027">
      <c r="B1027" s="315" t="n">
        <v>1000</v>
      </c>
      <c r="C1027" s="316" t="n">
        <v>32745947</v>
      </c>
      <c r="D1027" s="316" t="inlineStr">
        <is>
          <t>5072641_Pfizer Pharma - NBCU NAV - Xeljanz XER - 2Q19 Upfront - Digital Entertainment</t>
        </is>
      </c>
      <c r="E1027" s="316" t="inlineStr">
        <is>
          <t>NBC Broadcast</t>
        </is>
      </c>
      <c r="F1027" s="317" t="n">
        <v>43556</v>
      </c>
      <c r="G1027" s="317" t="n">
        <v>43618</v>
      </c>
      <c r="H1027" s="316" t="n">
        <v>126957</v>
      </c>
      <c r="I1027" s="316" t="n">
        <v>126957</v>
      </c>
      <c r="J1027" s="316" t="n">
        <v>0.71</v>
      </c>
      <c r="K1027" s="316">
        <f>ROUND(I1027*(J1027/1000),2)</f>
        <v/>
      </c>
    </row>
    <row r="1028">
      <c r="B1028" s="315" t="n">
        <v>1001</v>
      </c>
      <c r="C1028" s="316" t="n">
        <v>32745947</v>
      </c>
      <c r="D1028" s="316" t="inlineStr">
        <is>
          <t>5072641_Pfizer Pharma - NBCU NAV - Xeljanz XER - 2Q19 Upfront - Digital Entertainment</t>
        </is>
      </c>
      <c r="E1028" s="316" t="inlineStr">
        <is>
          <t>Oxygen</t>
        </is>
      </c>
      <c r="F1028" s="317" t="n">
        <v>43556</v>
      </c>
      <c r="G1028" s="317" t="n">
        <v>43618</v>
      </c>
      <c r="H1028" s="316" t="n">
        <v>141446</v>
      </c>
      <c r="I1028" s="316" t="n">
        <v>141446</v>
      </c>
      <c r="J1028" s="316" t="n">
        <v>0.71</v>
      </c>
      <c r="K1028" s="316">
        <f>ROUND(I1028*(J1028/1000),2)</f>
        <v/>
      </c>
    </row>
    <row r="1029">
      <c r="B1029" s="315" t="n">
        <v>1002</v>
      </c>
      <c r="C1029" s="316" t="n">
        <v>32745947</v>
      </c>
      <c r="D1029" s="316" t="inlineStr">
        <is>
          <t>5072641_Pfizer Pharma - NBCU NAV - Xeljanz XER - 2Q19 Upfront - Digital Entertainment</t>
        </is>
      </c>
      <c r="E1029" s="316" t="inlineStr">
        <is>
          <t>Syfy</t>
        </is>
      </c>
      <c r="F1029" s="317" t="n">
        <v>43556</v>
      </c>
      <c r="G1029" s="317" t="n">
        <v>43618</v>
      </c>
      <c r="H1029" s="316" t="n">
        <v>644819</v>
      </c>
      <c r="I1029" s="316" t="n">
        <v>644819</v>
      </c>
      <c r="J1029" s="316" t="n">
        <v>0.71</v>
      </c>
      <c r="K1029" s="316">
        <f>ROUND(I1029*(J1029/1000),2)</f>
        <v/>
      </c>
    </row>
    <row r="1030">
      <c r="B1030" s="315" t="n">
        <v>1003</v>
      </c>
      <c r="C1030" s="316" t="n">
        <v>32745947</v>
      </c>
      <c r="D1030" s="316" t="inlineStr">
        <is>
          <t>5072641_Pfizer Pharma - NBCU NAV - Xeljanz XER - 2Q19 Upfront - Digital Entertainment</t>
        </is>
      </c>
      <c r="E1030" s="316" t="inlineStr">
        <is>
          <t>USA</t>
        </is>
      </c>
      <c r="F1030" s="317" t="n">
        <v>43556</v>
      </c>
      <c r="G1030" s="317" t="n">
        <v>43618</v>
      </c>
      <c r="H1030" s="316" t="n">
        <v>394098</v>
      </c>
      <c r="I1030" s="316" t="n">
        <v>394098</v>
      </c>
      <c r="J1030" s="316" t="n">
        <v>0.71</v>
      </c>
      <c r="K1030" s="316">
        <f>ROUND(I1030*(J1030/1000),2)</f>
        <v/>
      </c>
    </row>
    <row r="1031">
      <c r="B1031" s="315" t="n">
        <v>1004</v>
      </c>
      <c r="C1031" s="316" t="n">
        <v>32746427</v>
      </c>
      <c r="D1031" s="316" t="inlineStr">
        <is>
          <t>5055505_Microsoft End User CFlight Prime/Digital 2Q19 18/19 BYU Plan - Digital Entertainment</t>
        </is>
      </c>
      <c r="E1031" s="316" t="inlineStr">
        <is>
          <t>NBC Broadcast</t>
        </is>
      </c>
      <c r="F1031" s="317" t="n">
        <v>43584</v>
      </c>
      <c r="G1031" s="317" t="n">
        <v>43604</v>
      </c>
      <c r="H1031" s="316" t="n">
        <v>502456</v>
      </c>
      <c r="I1031" s="316" t="n">
        <v>502456</v>
      </c>
      <c r="J1031" s="316" t="n">
        <v>0.71</v>
      </c>
      <c r="K1031" s="316">
        <f>ROUND(I1031*(J1031/1000),2)</f>
        <v/>
      </c>
    </row>
    <row r="1032">
      <c r="B1032" s="315" t="n">
        <v>1005</v>
      </c>
      <c r="C1032" s="316" t="n">
        <v>32746427</v>
      </c>
      <c r="D1032" s="316" t="inlineStr">
        <is>
          <t>5055505_Microsoft End User CFlight Prime/Digital 2Q19 18/19 BYU Plan - Digital Entertainment</t>
        </is>
      </c>
      <c r="E1032" s="316" t="inlineStr">
        <is>
          <t>NBC News</t>
        </is>
      </c>
      <c r="F1032" s="317" t="n">
        <v>43584</v>
      </c>
      <c r="G1032" s="317" t="n">
        <v>43604</v>
      </c>
      <c r="H1032" s="316" t="n">
        <v>23713</v>
      </c>
      <c r="I1032" s="316" t="n">
        <v>23713</v>
      </c>
      <c r="J1032" s="316" t="n">
        <v>0.71</v>
      </c>
      <c r="K1032" s="316">
        <f>ROUND(I1032*(J1032/1000),2)</f>
        <v/>
      </c>
    </row>
    <row r="1033">
      <c r="B1033" s="315" t="n">
        <v>1006</v>
      </c>
      <c r="C1033" s="316" t="n">
        <v>32746992</v>
      </c>
      <c r="D1033" s="316" t="inlineStr">
        <is>
          <t>5073366_GSK_ProNamel_OLV_Upfront_Q2 - Digital Entertainment</t>
        </is>
      </c>
      <c r="E1033" s="316" t="inlineStr">
        <is>
          <t>NBC Broadcast</t>
        </is>
      </c>
      <c r="F1033" s="317" t="n">
        <v>43556</v>
      </c>
      <c r="G1033" s="317" t="n">
        <v>43597</v>
      </c>
      <c r="H1033" s="316" t="n">
        <v>197214</v>
      </c>
      <c r="I1033" s="316" t="n">
        <v>197214</v>
      </c>
      <c r="J1033" s="316" t="n">
        <v>0.71</v>
      </c>
      <c r="K1033" s="316">
        <f>ROUND(I1033*(J1033/1000),2)</f>
        <v/>
      </c>
    </row>
    <row r="1034">
      <c r="B1034" s="315" t="n">
        <v>1007</v>
      </c>
      <c r="C1034" s="316" t="n">
        <v>32746992</v>
      </c>
      <c r="D1034" s="316" t="inlineStr">
        <is>
          <t>5073366_GSK_ProNamel_OLV_Upfront_Q2 - Digital Entertainment</t>
        </is>
      </c>
      <c r="E1034" s="316" t="inlineStr">
        <is>
          <t>NBC News</t>
        </is>
      </c>
      <c r="F1034" s="317" t="n">
        <v>43556</v>
      </c>
      <c r="G1034" s="317" t="n">
        <v>43597</v>
      </c>
      <c r="H1034" s="316" t="n">
        <v>12189</v>
      </c>
      <c r="I1034" s="316" t="n">
        <v>12189</v>
      </c>
      <c r="J1034" s="316" t="n">
        <v>0.71</v>
      </c>
      <c r="K1034" s="316">
        <f>ROUND(I1034*(J1034/1000),2)</f>
        <v/>
      </c>
    </row>
    <row r="1035">
      <c r="B1035" s="315" t="n">
        <v>1008</v>
      </c>
      <c r="C1035" s="316" t="n">
        <v>32754117</v>
      </c>
      <c r="D1035" s="316" t="inlineStr">
        <is>
          <t>5071473_Aflac_Late Night_NAV_UF Q2 2019  - Digital Entertainment</t>
        </is>
      </c>
      <c r="E1035" s="316" t="inlineStr">
        <is>
          <t>Bravo</t>
        </is>
      </c>
      <c r="F1035" s="317" t="n">
        <v>43561</v>
      </c>
      <c r="G1035" s="317" t="n">
        <v>43583</v>
      </c>
      <c r="H1035" s="316" t="n">
        <v>120803</v>
      </c>
      <c r="I1035" s="316" t="n">
        <v>120803</v>
      </c>
      <c r="J1035" s="316" t="n">
        <v>0.71</v>
      </c>
      <c r="K1035" s="316">
        <f>ROUND(I1035*(J1035/1000),2)</f>
        <v/>
      </c>
    </row>
    <row r="1036">
      <c r="B1036" s="315" t="n">
        <v>1009</v>
      </c>
      <c r="C1036" s="316" t="n">
        <v>32754117</v>
      </c>
      <c r="D1036" s="316" t="inlineStr">
        <is>
          <t>5071473_Aflac_Late Night_NAV_UF Q2 2019  - Digital Entertainment</t>
        </is>
      </c>
      <c r="E1036" s="316" t="inlineStr">
        <is>
          <t>CNBC</t>
        </is>
      </c>
      <c r="F1036" s="317" t="n">
        <v>43561</v>
      </c>
      <c r="G1036" s="317" t="n">
        <v>43583</v>
      </c>
      <c r="H1036" s="316" t="n">
        <v>9570</v>
      </c>
      <c r="I1036" s="316" t="n">
        <v>9570</v>
      </c>
      <c r="J1036" s="316" t="n">
        <v>0.71</v>
      </c>
      <c r="K1036" s="316">
        <f>ROUND(I1036*(J1036/1000),2)</f>
        <v/>
      </c>
    </row>
    <row r="1037">
      <c r="B1037" s="315" t="n">
        <v>1010</v>
      </c>
      <c r="C1037" s="316" t="n">
        <v>32754117</v>
      </c>
      <c r="D1037" s="316" t="inlineStr">
        <is>
          <t>5071473_Aflac_Late Night_NAV_UF Q2 2019  - Digital Entertainment</t>
        </is>
      </c>
      <c r="E1037" s="316" t="inlineStr">
        <is>
          <t>E!</t>
        </is>
      </c>
      <c r="F1037" s="317" t="n">
        <v>43561</v>
      </c>
      <c r="G1037" s="317" t="n">
        <v>43583</v>
      </c>
      <c r="H1037" s="316" t="n">
        <v>49336</v>
      </c>
      <c r="I1037" s="316" t="n">
        <v>49336</v>
      </c>
      <c r="J1037" s="316" t="n">
        <v>0.71</v>
      </c>
      <c r="K1037" s="316">
        <f>ROUND(I1037*(J1037/1000),2)</f>
        <v/>
      </c>
    </row>
    <row r="1038">
      <c r="B1038" s="315" t="n">
        <v>1011</v>
      </c>
      <c r="C1038" s="316" t="n">
        <v>32754117</v>
      </c>
      <c r="D1038" s="316" t="inlineStr">
        <is>
          <t>5071473_Aflac_Late Night_NAV_UF Q2 2019  - Digital Entertainment</t>
        </is>
      </c>
      <c r="E1038" s="316" t="inlineStr">
        <is>
          <t>MSNBC</t>
        </is>
      </c>
      <c r="F1038" s="317" t="n">
        <v>43561</v>
      </c>
      <c r="G1038" s="317" t="n">
        <v>43583</v>
      </c>
      <c r="H1038" s="316" t="n">
        <v>470</v>
      </c>
      <c r="I1038" s="316" t="n">
        <v>470</v>
      </c>
      <c r="J1038" s="316" t="n">
        <v>0.71</v>
      </c>
      <c r="K1038" s="316">
        <f>ROUND(I1038*(J1038/1000),2)</f>
        <v/>
      </c>
    </row>
    <row r="1039">
      <c r="B1039" s="315" t="n">
        <v>1012</v>
      </c>
      <c r="C1039" s="316" t="n">
        <v>32754117</v>
      </c>
      <c r="D1039" s="316" t="inlineStr">
        <is>
          <t>5071473_Aflac_Late Night_NAV_UF Q2 2019  - Digital Entertainment</t>
        </is>
      </c>
      <c r="E1039" s="316" t="inlineStr">
        <is>
          <t>NBC Broadcast</t>
        </is>
      </c>
      <c r="F1039" s="317" t="n">
        <v>43561</v>
      </c>
      <c r="G1039" s="317" t="n">
        <v>43583</v>
      </c>
      <c r="H1039" s="316" t="n">
        <v>204136</v>
      </c>
      <c r="I1039" s="316" t="n">
        <v>204136</v>
      </c>
      <c r="J1039" s="316" t="n">
        <v>0.71</v>
      </c>
      <c r="K1039" s="316">
        <f>ROUND(I1039*(J1039/1000),2)</f>
        <v/>
      </c>
    </row>
    <row r="1040">
      <c r="B1040" s="315" t="n">
        <v>1013</v>
      </c>
      <c r="C1040" s="316" t="n">
        <v>32754117</v>
      </c>
      <c r="D1040" s="316" t="inlineStr">
        <is>
          <t>5071473_Aflac_Late Night_NAV_UF Q2 2019  - Digital Entertainment</t>
        </is>
      </c>
      <c r="E1040" s="316" t="inlineStr">
        <is>
          <t>NBC News</t>
        </is>
      </c>
      <c r="F1040" s="317" t="n">
        <v>43561</v>
      </c>
      <c r="G1040" s="317" t="n">
        <v>43583</v>
      </c>
      <c r="H1040" s="316" t="n">
        <v>15726</v>
      </c>
      <c r="I1040" s="316" t="n">
        <v>15726</v>
      </c>
      <c r="J1040" s="316" t="n">
        <v>0.71</v>
      </c>
      <c r="K1040" s="316">
        <f>ROUND(I1040*(J1040/1000),2)</f>
        <v/>
      </c>
    </row>
    <row r="1041">
      <c r="B1041" s="315" t="n">
        <v>1014</v>
      </c>
      <c r="C1041" s="316" t="n">
        <v>32754117</v>
      </c>
      <c r="D1041" s="316" t="inlineStr">
        <is>
          <t>5071473_Aflac_Late Night_NAV_UF Q2 2019  - Digital Entertainment</t>
        </is>
      </c>
      <c r="E1041" s="316" t="inlineStr">
        <is>
          <t>Oxygen</t>
        </is>
      </c>
      <c r="F1041" s="317" t="n">
        <v>43561</v>
      </c>
      <c r="G1041" s="317" t="n">
        <v>43583</v>
      </c>
      <c r="H1041" s="316" t="n">
        <v>41461</v>
      </c>
      <c r="I1041" s="316" t="n">
        <v>41461</v>
      </c>
      <c r="J1041" s="316" t="n">
        <v>0.71</v>
      </c>
      <c r="K1041" s="316">
        <f>ROUND(I1041*(J1041/1000),2)</f>
        <v/>
      </c>
    </row>
    <row r="1042">
      <c r="B1042" s="315" t="n">
        <v>1015</v>
      </c>
      <c r="C1042" s="316" t="n">
        <v>32754117</v>
      </c>
      <c r="D1042" s="316" t="inlineStr">
        <is>
          <t>5071473_Aflac_Late Night_NAV_UF Q2 2019  - Digital Entertainment</t>
        </is>
      </c>
      <c r="E1042" s="316" t="inlineStr">
        <is>
          <t>Syfy</t>
        </is>
      </c>
      <c r="F1042" s="317" t="n">
        <v>43561</v>
      </c>
      <c r="G1042" s="317" t="n">
        <v>43583</v>
      </c>
      <c r="H1042" s="316" t="n">
        <v>205131</v>
      </c>
      <c r="I1042" s="316" t="n">
        <v>205131</v>
      </c>
      <c r="J1042" s="316" t="n">
        <v>0.71</v>
      </c>
      <c r="K1042" s="316">
        <f>ROUND(I1042*(J1042/1000),2)</f>
        <v/>
      </c>
    </row>
    <row r="1043">
      <c r="B1043" s="315" t="n">
        <v>1016</v>
      </c>
      <c r="C1043" s="316" t="n">
        <v>32754117</v>
      </c>
      <c r="D1043" s="316" t="inlineStr">
        <is>
          <t>5071473_Aflac_Late Night_NAV_UF Q2 2019  - Digital Entertainment</t>
        </is>
      </c>
      <c r="E1043" s="316" t="inlineStr">
        <is>
          <t>Telemundo</t>
        </is>
      </c>
      <c r="F1043" s="317" t="n">
        <v>43561</v>
      </c>
      <c r="G1043" s="317" t="n">
        <v>43583</v>
      </c>
      <c r="H1043" s="316" t="n">
        <v>4748</v>
      </c>
      <c r="I1043" s="316" t="n">
        <v>4748</v>
      </c>
      <c r="J1043" s="316" t="n">
        <v>0.71</v>
      </c>
      <c r="K1043" s="316">
        <f>ROUND(I1043*(J1043/1000),2)</f>
        <v/>
      </c>
    </row>
    <row r="1044">
      <c r="B1044" s="315" t="n">
        <v>1017</v>
      </c>
      <c r="C1044" s="316" t="n">
        <v>32754117</v>
      </c>
      <c r="D1044" s="316" t="inlineStr">
        <is>
          <t>5071473_Aflac_Late Night_NAV_UF Q2 2019  - Digital Entertainment</t>
        </is>
      </c>
      <c r="E1044" s="316" t="inlineStr">
        <is>
          <t>USA</t>
        </is>
      </c>
      <c r="F1044" s="317" t="n">
        <v>43561</v>
      </c>
      <c r="G1044" s="317" t="n">
        <v>43583</v>
      </c>
      <c r="H1044" s="316" t="n">
        <v>64418</v>
      </c>
      <c r="I1044" s="316" t="n">
        <v>64418</v>
      </c>
      <c r="J1044" s="316" t="n">
        <v>0.71</v>
      </c>
      <c r="K1044" s="316">
        <f>ROUND(I1044*(J1044/1000),2)</f>
        <v/>
      </c>
    </row>
    <row r="1045">
      <c r="B1045" s="315" t="n">
        <v>1018</v>
      </c>
      <c r="C1045" s="316" t="n">
        <v>32755076</v>
      </c>
      <c r="D1045" s="316" t="inlineStr">
        <is>
          <t>5073367_WB-Llorona_Q1-219 Scatter_Syfy_A1849 - Digital Entertainment</t>
        </is>
      </c>
      <c r="E1045" s="316" t="inlineStr">
        <is>
          <t>Syfy</t>
        </is>
      </c>
      <c r="F1045" s="317" t="n">
        <v>43549</v>
      </c>
      <c r="G1045" s="317" t="n">
        <v>43576</v>
      </c>
      <c r="H1045" s="316" t="n">
        <v>307642</v>
      </c>
      <c r="I1045" s="316" t="n">
        <v>201439</v>
      </c>
      <c r="J1045" s="316" t="n">
        <v>0.71</v>
      </c>
      <c r="K1045" s="316">
        <f>ROUND(I1045*(J1045/1000),2)</f>
        <v/>
      </c>
    </row>
    <row r="1046">
      <c r="B1046" s="315" t="n">
        <v>1019</v>
      </c>
      <c r="C1046" s="316" t="n">
        <v>32761309</v>
      </c>
      <c r="D1046" s="316" t="inlineStr">
        <is>
          <t>5073215_Apple_2Q19_TAD NAV VOD_A1849 - Digital Entertainment</t>
        </is>
      </c>
      <c r="E1046" s="316" t="inlineStr">
        <is>
          <t>Bravo</t>
        </is>
      </c>
      <c r="F1046" s="317" t="n">
        <v>43546</v>
      </c>
      <c r="G1046" s="317" t="n">
        <v>43597</v>
      </c>
      <c r="H1046" s="316" t="n">
        <v>112268</v>
      </c>
      <c r="I1046" s="316" t="n">
        <v>55333</v>
      </c>
      <c r="J1046" s="316" t="n">
        <v>0.71</v>
      </c>
      <c r="K1046" s="316">
        <f>ROUND(I1046*(J1046/1000),2)</f>
        <v/>
      </c>
    </row>
    <row r="1047">
      <c r="B1047" s="315" t="n">
        <v>1020</v>
      </c>
      <c r="C1047" s="316" t="n">
        <v>32761309</v>
      </c>
      <c r="D1047" s="316" t="inlineStr">
        <is>
          <t>5073215_Apple_2Q19_TAD NAV VOD_A1849 - Digital Entertainment</t>
        </is>
      </c>
      <c r="E1047" s="316" t="inlineStr">
        <is>
          <t>NBC Broadcast</t>
        </is>
      </c>
      <c r="F1047" s="317" t="n">
        <v>43546</v>
      </c>
      <c r="G1047" s="317" t="n">
        <v>43597</v>
      </c>
      <c r="H1047" s="316" t="n">
        <v>6987349</v>
      </c>
      <c r="I1047" s="316" t="n">
        <v>4311192</v>
      </c>
      <c r="J1047" s="316" t="n">
        <v>0.71</v>
      </c>
      <c r="K1047" s="316">
        <f>ROUND(I1047*(J1047/1000),2)</f>
        <v/>
      </c>
    </row>
    <row r="1048">
      <c r="B1048" s="315" t="n">
        <v>1021</v>
      </c>
      <c r="C1048" s="316" t="n">
        <v>32761309</v>
      </c>
      <c r="D1048" s="316" t="inlineStr">
        <is>
          <t>5073215_Apple_2Q19_TAD NAV VOD_A1849 - Digital Entertainment</t>
        </is>
      </c>
      <c r="E1048" s="316" t="inlineStr">
        <is>
          <t>Syfy</t>
        </is>
      </c>
      <c r="F1048" s="317" t="n">
        <v>43546</v>
      </c>
      <c r="G1048" s="317" t="n">
        <v>43597</v>
      </c>
      <c r="H1048" s="316" t="n">
        <v>502378</v>
      </c>
      <c r="I1048" s="316" t="n">
        <v>283612</v>
      </c>
      <c r="J1048" s="316" t="n">
        <v>0.71</v>
      </c>
      <c r="K1048" s="316">
        <f>ROUND(I1048*(J1048/1000),2)</f>
        <v/>
      </c>
    </row>
    <row r="1049">
      <c r="B1049" s="315" t="n">
        <v>1022</v>
      </c>
      <c r="C1049" s="316" t="n">
        <v>32761309</v>
      </c>
      <c r="D1049" s="316" t="inlineStr">
        <is>
          <t>5073215_Apple_2Q19_TAD NAV VOD_A1849 - Digital Entertainment</t>
        </is>
      </c>
      <c r="E1049" s="316" t="inlineStr">
        <is>
          <t>USA</t>
        </is>
      </c>
      <c r="F1049" s="317" t="n">
        <v>43546</v>
      </c>
      <c r="G1049" s="317" t="n">
        <v>43597</v>
      </c>
      <c r="H1049" s="316" t="n">
        <v>336739</v>
      </c>
      <c r="I1049" s="316" t="n">
        <v>211817</v>
      </c>
      <c r="J1049" s="316" t="n">
        <v>0.71</v>
      </c>
      <c r="K1049" s="316">
        <f>ROUND(I1049*(J1049/1000),2)</f>
        <v/>
      </c>
    </row>
    <row r="1050">
      <c r="B1050" s="315" t="n">
        <v>1023</v>
      </c>
      <c r="C1050" s="316" t="n">
        <v>32774855</v>
      </c>
      <c r="D1050" s="316" t="inlineStr">
        <is>
          <t>5073265_Teva Plan B_Q219_NBC Prime DIGITAL ADU W1849 C-Measurement - Digital Entertainment</t>
        </is>
      </c>
      <c r="E1050" s="316" t="inlineStr">
        <is>
          <t>NBC Broadcast</t>
        </is>
      </c>
      <c r="F1050" s="317" t="n">
        <v>43556</v>
      </c>
      <c r="G1050" s="317" t="n">
        <v>43590</v>
      </c>
      <c r="H1050" s="316" t="n">
        <v>646599</v>
      </c>
      <c r="I1050" s="316" t="n">
        <v>646599</v>
      </c>
      <c r="J1050" s="316" t="n">
        <v>0.71</v>
      </c>
      <c r="K1050" s="316">
        <f>ROUND(I1050*(J1050/1000),2)</f>
        <v/>
      </c>
    </row>
    <row r="1051">
      <c r="B1051" s="315" t="n">
        <v>1024</v>
      </c>
      <c r="C1051" s="316" t="n">
        <v>32774855</v>
      </c>
      <c r="D1051" s="316" t="inlineStr">
        <is>
          <t>5073265_Teva Plan B_Q219_NBC Prime DIGITAL ADU W1849 C-Measurement - Digital Entertainment</t>
        </is>
      </c>
      <c r="E1051" s="316" t="inlineStr">
        <is>
          <t>NBC News</t>
        </is>
      </c>
      <c r="F1051" s="317" t="n">
        <v>43556</v>
      </c>
      <c r="G1051" s="317" t="n">
        <v>43590</v>
      </c>
      <c r="H1051" s="316" t="n">
        <v>45231</v>
      </c>
      <c r="I1051" s="316" t="n">
        <v>45231</v>
      </c>
      <c r="J1051" s="316" t="n">
        <v>0.71</v>
      </c>
      <c r="K1051" s="316">
        <f>ROUND(I1051*(J1051/1000),2)</f>
        <v/>
      </c>
    </row>
    <row r="1052">
      <c r="B1052" s="315" t="n">
        <v>1025</v>
      </c>
      <c r="C1052" s="316" t="n">
        <v>32775063</v>
      </c>
      <c r="D1052" s="316" t="inlineStr">
        <is>
          <t>5073267_Flonase Sensimist_OLV_Upfront_Q2 - Digital Entertainment</t>
        </is>
      </c>
      <c r="E1052" s="316" t="inlineStr">
        <is>
          <t>NBC Broadcast</t>
        </is>
      </c>
      <c r="F1052" s="317" t="n">
        <v>43556</v>
      </c>
      <c r="G1052" s="317" t="n">
        <v>43569</v>
      </c>
      <c r="H1052" s="316" t="n">
        <v>397468</v>
      </c>
      <c r="I1052" s="316" t="n">
        <v>397468</v>
      </c>
      <c r="J1052" s="316" t="n">
        <v>0.71</v>
      </c>
      <c r="K1052" s="316">
        <f>ROUND(I1052*(J1052/1000),2)</f>
        <v/>
      </c>
    </row>
    <row r="1053">
      <c r="B1053" s="315" t="n">
        <v>1026</v>
      </c>
      <c r="C1053" s="316" t="n">
        <v>32775063</v>
      </c>
      <c r="D1053" s="316" t="inlineStr">
        <is>
          <t>5073267_Flonase Sensimist_OLV_Upfront_Q2 - Digital Entertainment</t>
        </is>
      </c>
      <c r="E1053" s="316" t="inlineStr">
        <is>
          <t>NBC News</t>
        </is>
      </c>
      <c r="F1053" s="317" t="n">
        <v>43556</v>
      </c>
      <c r="G1053" s="317" t="n">
        <v>43569</v>
      </c>
      <c r="H1053" s="316" t="n">
        <v>20365</v>
      </c>
      <c r="I1053" s="316" t="n">
        <v>20365</v>
      </c>
      <c r="J1053" s="316" t="n">
        <v>0.71</v>
      </c>
      <c r="K1053" s="316">
        <f>ROUND(I1053*(J1053/1000),2)</f>
        <v/>
      </c>
    </row>
    <row r="1054">
      <c r="B1054" s="315" t="n">
        <v>1027</v>
      </c>
      <c r="C1054" s="316" t="n">
        <v>32775177</v>
      </c>
      <c r="D1054" s="316" t="inlineStr">
        <is>
          <t>5073373_Paramount_Pet Sematary_FEP/NAV &amp; YouTube_1-2Q19 - Digital Entertainment</t>
        </is>
      </c>
      <c r="E1054" s="316" t="inlineStr">
        <is>
          <t>Syfy</t>
        </is>
      </c>
      <c r="F1054" s="317" t="n">
        <v>43557</v>
      </c>
      <c r="G1054" s="317" t="n">
        <v>43562</v>
      </c>
      <c r="H1054" s="316" t="n">
        <v>265942</v>
      </c>
      <c r="I1054" s="316" t="n">
        <v>265942</v>
      </c>
      <c r="J1054" s="316" t="n">
        <v>0.71</v>
      </c>
      <c r="K1054" s="316">
        <f>ROUND(I1054*(J1054/1000),2)</f>
        <v/>
      </c>
    </row>
    <row r="1055">
      <c r="B1055" s="315" t="n">
        <v>1028</v>
      </c>
      <c r="C1055" s="316" t="n">
        <v>32775352</v>
      </c>
      <c r="D1055" s="316" t="inlineStr">
        <is>
          <t>5073264_Farmers_OLV_Upfront_Q219 - Digital Entertainment</t>
        </is>
      </c>
      <c r="E1055" s="316" t="inlineStr">
        <is>
          <t>NBC Broadcast</t>
        </is>
      </c>
      <c r="F1055" s="317" t="n">
        <v>43556</v>
      </c>
      <c r="G1055" s="317" t="n">
        <v>43583</v>
      </c>
      <c r="H1055" s="316" t="n">
        <v>610004</v>
      </c>
      <c r="I1055" s="316" t="n">
        <v>610004</v>
      </c>
      <c r="J1055" s="316" t="n">
        <v>0.71</v>
      </c>
      <c r="K1055" s="316">
        <f>ROUND(I1055*(J1055/1000),2)</f>
        <v/>
      </c>
    </row>
    <row r="1056">
      <c r="B1056" s="315" t="n">
        <v>1029</v>
      </c>
      <c r="C1056" s="316" t="n">
        <v>32775741</v>
      </c>
      <c r="D1056" s="316" t="inlineStr">
        <is>
          <t>5071798_Match.com_NBCU_Pre-emptible OLV_Q219_Scatter - Digital Entertainment</t>
        </is>
      </c>
      <c r="E1056" s="316" t="inlineStr">
        <is>
          <t>Bravo</t>
        </is>
      </c>
      <c r="F1056" s="317" t="n">
        <v>43549</v>
      </c>
      <c r="G1056" s="317" t="n">
        <v>43646</v>
      </c>
      <c r="H1056" s="316" t="n">
        <v>215519</v>
      </c>
      <c r="I1056" s="316" t="n">
        <v>104243</v>
      </c>
      <c r="J1056" s="316" t="n">
        <v>0.71</v>
      </c>
      <c r="K1056" s="316">
        <f>ROUND(I1056*(J1056/1000),2)</f>
        <v/>
      </c>
    </row>
    <row r="1057">
      <c r="B1057" s="315" t="n">
        <v>1030</v>
      </c>
      <c r="C1057" s="316" t="n">
        <v>32775741</v>
      </c>
      <c r="D1057" s="316" t="inlineStr">
        <is>
          <t>5071798_Match.com_NBCU_Pre-emptible OLV_Q219_Scatter - Digital Entertainment</t>
        </is>
      </c>
      <c r="E1057" s="316" t="inlineStr">
        <is>
          <t>CNBC</t>
        </is>
      </c>
      <c r="F1057" s="317" t="n">
        <v>43549</v>
      </c>
      <c r="G1057" s="317" t="n">
        <v>43646</v>
      </c>
      <c r="H1057" s="316" t="n">
        <v>27344</v>
      </c>
      <c r="I1057" s="316" t="n">
        <v>20003</v>
      </c>
      <c r="J1057" s="316" t="n">
        <v>0.71</v>
      </c>
      <c r="K1057" s="316">
        <f>ROUND(I1057*(J1057/1000),2)</f>
        <v/>
      </c>
    </row>
    <row r="1058">
      <c r="B1058" s="315" t="n">
        <v>1031</v>
      </c>
      <c r="C1058" s="316" t="n">
        <v>32775741</v>
      </c>
      <c r="D1058" s="316" t="inlineStr">
        <is>
          <t>5071798_Match.com_NBCU_Pre-emptible OLV_Q219_Scatter - Digital Entertainment</t>
        </is>
      </c>
      <c r="E1058" s="316" t="inlineStr">
        <is>
          <t>E!</t>
        </is>
      </c>
      <c r="F1058" s="317" t="n">
        <v>43549</v>
      </c>
      <c r="G1058" s="317" t="n">
        <v>43646</v>
      </c>
      <c r="H1058" s="316" t="n">
        <v>71167</v>
      </c>
      <c r="I1058" s="316" t="n">
        <v>36828</v>
      </c>
      <c r="J1058" s="316" t="n">
        <v>0.71</v>
      </c>
      <c r="K1058" s="316">
        <f>ROUND(I1058*(J1058/1000),2)</f>
        <v/>
      </c>
    </row>
    <row r="1059">
      <c r="B1059" s="315" t="n">
        <v>1032</v>
      </c>
      <c r="C1059" s="316" t="n">
        <v>32775741</v>
      </c>
      <c r="D1059" s="316" t="inlineStr">
        <is>
          <t>5071798_Match.com_NBCU_Pre-emptible OLV_Q219_Scatter - Digital Entertainment</t>
        </is>
      </c>
      <c r="E1059" s="316" t="inlineStr">
        <is>
          <t>MSNBC</t>
        </is>
      </c>
      <c r="F1059" s="317" t="n">
        <v>43549</v>
      </c>
      <c r="G1059" s="317" t="n">
        <v>43646</v>
      </c>
      <c r="H1059" s="316" t="n">
        <v>1270</v>
      </c>
      <c r="I1059" s="316" t="n">
        <v>721</v>
      </c>
      <c r="J1059" s="316" t="n">
        <v>0.71</v>
      </c>
      <c r="K1059" s="316">
        <f>ROUND(I1059*(J1059/1000),2)</f>
        <v/>
      </c>
    </row>
    <row r="1060">
      <c r="B1060" s="315" t="n">
        <v>1033</v>
      </c>
      <c r="C1060" s="316" t="n">
        <v>32775741</v>
      </c>
      <c r="D1060" s="316" t="inlineStr">
        <is>
          <t>5071798_Match.com_NBCU_Pre-emptible OLV_Q219_Scatter - Digital Entertainment</t>
        </is>
      </c>
      <c r="E1060" s="316" t="inlineStr">
        <is>
          <t>NBC Broadcast</t>
        </is>
      </c>
      <c r="F1060" s="317" t="n">
        <v>43549</v>
      </c>
      <c r="G1060" s="317" t="n">
        <v>43646</v>
      </c>
      <c r="H1060" s="316" t="n">
        <v>337991</v>
      </c>
      <c r="I1060" s="316" t="n">
        <v>134394</v>
      </c>
      <c r="J1060" s="316" t="n">
        <v>0.71</v>
      </c>
      <c r="K1060" s="316">
        <f>ROUND(I1060*(J1060/1000),2)</f>
        <v/>
      </c>
    </row>
    <row r="1061">
      <c r="B1061" s="315" t="n">
        <v>1034</v>
      </c>
      <c r="C1061" s="316" t="n">
        <v>32775741</v>
      </c>
      <c r="D1061" s="316" t="inlineStr">
        <is>
          <t>5071798_Match.com_NBCU_Pre-emptible OLV_Q219_Scatter - Digital Entertainment</t>
        </is>
      </c>
      <c r="E1061" s="316" t="inlineStr">
        <is>
          <t>NBC News</t>
        </is>
      </c>
      <c r="F1061" s="317" t="n">
        <v>43549</v>
      </c>
      <c r="G1061" s="317" t="n">
        <v>43646</v>
      </c>
      <c r="H1061" s="316" t="n">
        <v>33454</v>
      </c>
      <c r="I1061" s="316" t="n">
        <v>22250</v>
      </c>
      <c r="J1061" s="316" t="n">
        <v>0.71</v>
      </c>
      <c r="K1061" s="316">
        <f>ROUND(I1061*(J1061/1000),2)</f>
        <v/>
      </c>
    </row>
    <row r="1062">
      <c r="B1062" s="315" t="n">
        <v>1035</v>
      </c>
      <c r="C1062" s="316" t="n">
        <v>32775741</v>
      </c>
      <c r="D1062" s="316" t="inlineStr">
        <is>
          <t>5071798_Match.com_NBCU_Pre-emptible OLV_Q219_Scatter - Digital Entertainment</t>
        </is>
      </c>
      <c r="E1062" s="316" t="inlineStr">
        <is>
          <t>Oxygen</t>
        </is>
      </c>
      <c r="F1062" s="317" t="n">
        <v>43549</v>
      </c>
      <c r="G1062" s="317" t="n">
        <v>43646</v>
      </c>
      <c r="H1062" s="316" t="n">
        <v>95113</v>
      </c>
      <c r="I1062" s="316" t="n">
        <v>69804</v>
      </c>
      <c r="J1062" s="316" t="n">
        <v>0.71</v>
      </c>
      <c r="K1062" s="316">
        <f>ROUND(I1062*(J1062/1000),2)</f>
        <v/>
      </c>
    </row>
    <row r="1063">
      <c r="B1063" s="315" t="n">
        <v>1036</v>
      </c>
      <c r="C1063" s="316" t="n">
        <v>32775741</v>
      </c>
      <c r="D1063" s="316" t="inlineStr">
        <is>
          <t>5071798_Match.com_NBCU_Pre-emptible OLV_Q219_Scatter - Digital Entertainment</t>
        </is>
      </c>
      <c r="E1063" s="316" t="inlineStr">
        <is>
          <t>Syfy</t>
        </is>
      </c>
      <c r="F1063" s="317" t="n">
        <v>43549</v>
      </c>
      <c r="G1063" s="317" t="n">
        <v>43646</v>
      </c>
      <c r="H1063" s="316" t="n">
        <v>392504</v>
      </c>
      <c r="I1063" s="316" t="n">
        <v>321642</v>
      </c>
      <c r="J1063" s="316" t="n">
        <v>0.71</v>
      </c>
      <c r="K1063" s="316">
        <f>ROUND(I1063*(J1063/1000),2)</f>
        <v/>
      </c>
    </row>
    <row r="1064">
      <c r="B1064" s="315" t="n">
        <v>1037</v>
      </c>
      <c r="C1064" s="316" t="n">
        <v>32775741</v>
      </c>
      <c r="D1064" s="316" t="inlineStr">
        <is>
          <t>5071798_Match.com_NBCU_Pre-emptible OLV_Q219_Scatter - Digital Entertainment</t>
        </is>
      </c>
      <c r="E1064" s="316" t="inlineStr">
        <is>
          <t>USA</t>
        </is>
      </c>
      <c r="F1064" s="317" t="n">
        <v>43549</v>
      </c>
      <c r="G1064" s="317" t="n">
        <v>43646</v>
      </c>
      <c r="H1064" s="316" t="n">
        <v>113505</v>
      </c>
      <c r="I1064" s="316" t="n">
        <v>70538</v>
      </c>
      <c r="J1064" s="316" t="n">
        <v>0.71</v>
      </c>
      <c r="K1064" s="316">
        <f>ROUND(I1064*(J1064/1000),2)</f>
        <v/>
      </c>
    </row>
    <row r="1065">
      <c r="B1065" s="315" t="n">
        <v>1038</v>
      </c>
      <c r="C1065" s="316" t="n">
        <v>32778701</v>
      </c>
      <c r="D1065" s="316" t="inlineStr">
        <is>
          <t>5073545_Paramount 'Pet Sematary' 1Q-2Q19 TAD - E! &amp; Bravo  - Digital Lifestyle</t>
        </is>
      </c>
      <c r="E1065" s="316" t="inlineStr">
        <is>
          <t>Bravo</t>
        </is>
      </c>
      <c r="F1065" s="317" t="n">
        <v>43546</v>
      </c>
      <c r="G1065" s="317" t="n">
        <v>43562</v>
      </c>
      <c r="H1065" s="316" t="n">
        <v>1357587</v>
      </c>
      <c r="I1065" s="316" t="n">
        <v>98893</v>
      </c>
      <c r="J1065" s="316" t="n">
        <v>0.71</v>
      </c>
      <c r="K1065" s="316">
        <f>ROUND(I1065*(J1065/1000),2)</f>
        <v/>
      </c>
    </row>
    <row r="1066">
      <c r="B1066" s="315" t="n">
        <v>1039</v>
      </c>
      <c r="C1066" s="316" t="n">
        <v>32778701</v>
      </c>
      <c r="D1066" s="316" t="inlineStr">
        <is>
          <t>5073545_Paramount 'Pet Sematary' 1Q-2Q19 TAD - E! &amp; Bravo  - Digital Lifestyle</t>
        </is>
      </c>
      <c r="E1066" s="316" t="inlineStr">
        <is>
          <t>E!</t>
        </is>
      </c>
      <c r="F1066" s="317" t="n">
        <v>43546</v>
      </c>
      <c r="G1066" s="317" t="n">
        <v>43562</v>
      </c>
      <c r="H1066" s="316" t="n">
        <v>1093310</v>
      </c>
      <c r="I1066" s="316" t="n">
        <v>279950</v>
      </c>
      <c r="J1066" s="316" t="n">
        <v>0.71</v>
      </c>
      <c r="K1066" s="316">
        <f>ROUND(I1066*(J1066/1000),2)</f>
        <v/>
      </c>
    </row>
    <row r="1067">
      <c r="B1067" s="315" t="n">
        <v>1040</v>
      </c>
      <c r="C1067" s="316" t="n">
        <v>32778849</v>
      </c>
      <c r="D1067" s="316" t="inlineStr">
        <is>
          <t>5073266_GSK_Flonase_Upfront_OLV_Q2 - Digital Entertainment</t>
        </is>
      </c>
      <c r="E1067" s="316" t="inlineStr">
        <is>
          <t>NBC Broadcast</t>
        </is>
      </c>
      <c r="F1067" s="317" t="n">
        <v>43570</v>
      </c>
      <c r="G1067" s="317" t="n">
        <v>43583</v>
      </c>
      <c r="H1067" s="316" t="n">
        <v>212630</v>
      </c>
      <c r="I1067" s="316" t="n">
        <v>212630</v>
      </c>
      <c r="J1067" s="316" t="n">
        <v>0.71</v>
      </c>
      <c r="K1067" s="316">
        <f>ROUND(I1067*(J1067/1000),2)</f>
        <v/>
      </c>
    </row>
    <row r="1068">
      <c r="B1068" s="315" t="n">
        <v>1041</v>
      </c>
      <c r="C1068" s="316" t="n">
        <v>32778849</v>
      </c>
      <c r="D1068" s="316" t="inlineStr">
        <is>
          <t>5073266_GSK_Flonase_Upfront_OLV_Q2 - Digital Entertainment</t>
        </is>
      </c>
      <c r="E1068" s="316" t="inlineStr">
        <is>
          <t>NBC News</t>
        </is>
      </c>
      <c r="F1068" s="317" t="n">
        <v>43570</v>
      </c>
      <c r="G1068" s="317" t="n">
        <v>43583</v>
      </c>
      <c r="H1068" s="316" t="n">
        <v>13844</v>
      </c>
      <c r="I1068" s="316" t="n">
        <v>13844</v>
      </c>
      <c r="J1068" s="316" t="n">
        <v>0.71</v>
      </c>
      <c r="K1068" s="316">
        <f>ROUND(I1068*(J1068/1000),2)</f>
        <v/>
      </c>
    </row>
    <row r="1069">
      <c r="B1069" s="315" t="n">
        <v>1042</v>
      </c>
      <c r="C1069" s="316" t="n">
        <v>32781289</v>
      </c>
      <c r="D1069" s="316" t="inlineStr">
        <is>
          <t>5073417_Scatter_BMW_C-Flight DIGITAL ADU_Q219 - Digital Entertainment</t>
        </is>
      </c>
      <c r="E1069" s="316" t="inlineStr">
        <is>
          <t>NBC Broadcast</t>
        </is>
      </c>
      <c r="F1069" s="317" t="n">
        <v>43577</v>
      </c>
      <c r="G1069" s="317" t="n">
        <v>43583</v>
      </c>
      <c r="H1069" s="316" t="n">
        <v>828524</v>
      </c>
      <c r="I1069" s="316" t="n">
        <v>828524</v>
      </c>
      <c r="J1069" s="316" t="n">
        <v>0.71</v>
      </c>
      <c r="K1069" s="316">
        <f>ROUND(I1069*(J1069/1000),2)</f>
        <v/>
      </c>
    </row>
    <row r="1070">
      <c r="B1070" s="315" t="n">
        <v>1043</v>
      </c>
      <c r="C1070" s="316" t="n">
        <v>32781289</v>
      </c>
      <c r="D1070" s="316" t="inlineStr">
        <is>
          <t>5073417_Scatter_BMW_C-Flight DIGITAL ADU_Q219 - Digital Entertainment</t>
        </is>
      </c>
      <c r="E1070" s="316" t="inlineStr">
        <is>
          <t>NBC News</t>
        </is>
      </c>
      <c r="F1070" s="317" t="n">
        <v>43577</v>
      </c>
      <c r="G1070" s="317" t="n">
        <v>43583</v>
      </c>
      <c r="H1070" s="316" t="n">
        <v>56853</v>
      </c>
      <c r="I1070" s="316" t="n">
        <v>56853</v>
      </c>
      <c r="J1070" s="316" t="n">
        <v>0.71</v>
      </c>
      <c r="K1070" s="316">
        <f>ROUND(I1070*(J1070/1000),2)</f>
        <v/>
      </c>
    </row>
    <row r="1071">
      <c r="B1071" s="315" t="n">
        <v>1044</v>
      </c>
      <c r="C1071" s="316" t="n">
        <v>32797827</v>
      </c>
      <c r="D1071" s="316" t="inlineStr">
        <is>
          <t>5071333_P&amp;G 18/19 OLV Upfront_Q219 - Digital Hispanic</t>
        </is>
      </c>
      <c r="E1071" s="316" t="inlineStr">
        <is>
          <t>NBC Universo</t>
        </is>
      </c>
      <c r="F1071" s="317" t="n">
        <v>43556</v>
      </c>
      <c r="G1071" s="317" t="n">
        <v>43646</v>
      </c>
      <c r="H1071" s="316" t="n">
        <v>173833</v>
      </c>
      <c r="I1071" s="316" t="n">
        <v>173833</v>
      </c>
      <c r="J1071" s="316" t="n">
        <v>0.71</v>
      </c>
      <c r="K1071" s="316">
        <f>ROUND(I1071*(J1071/1000),2)</f>
        <v/>
      </c>
    </row>
    <row r="1072">
      <c r="B1072" s="315" t="n">
        <v>1045</v>
      </c>
      <c r="C1072" s="316" t="n">
        <v>32797827</v>
      </c>
      <c r="D1072" s="316" t="inlineStr">
        <is>
          <t>5071333_P&amp;G 18/19 OLV Upfront_Q219 - Digital Hispanic</t>
        </is>
      </c>
      <c r="E1072" s="316" t="inlineStr">
        <is>
          <t>Telemundo</t>
        </is>
      </c>
      <c r="F1072" s="317" t="n">
        <v>43556</v>
      </c>
      <c r="G1072" s="317" t="n">
        <v>43646</v>
      </c>
      <c r="H1072" s="316" t="n">
        <v>912022</v>
      </c>
      <c r="I1072" s="316" t="n">
        <v>912022</v>
      </c>
      <c r="J1072" s="316" t="n">
        <v>0.71</v>
      </c>
      <c r="K1072" s="316">
        <f>ROUND(I1072*(J1072/1000),2)</f>
        <v/>
      </c>
    </row>
    <row r="1073">
      <c r="B1073" s="315" t="n">
        <v>1046</v>
      </c>
      <c r="C1073" s="316" t="n">
        <v>32800225</v>
      </c>
      <c r="D1073" s="316" t="inlineStr">
        <is>
          <t>5070100_Scatter_Dicks Sporting Goods - UA The Rock Apparel _P2+_Mar 16 - Nov 7 19 - Digital Entertainment</t>
        </is>
      </c>
      <c r="E1073" s="316" t="inlineStr">
        <is>
          <t>NBC Broadcast</t>
        </is>
      </c>
      <c r="F1073" s="317" t="n">
        <v>43549</v>
      </c>
      <c r="G1073" s="317" t="n">
        <v>43575</v>
      </c>
      <c r="H1073" s="316" t="n">
        <v>96039</v>
      </c>
      <c r="I1073" s="316" t="n">
        <v>68284</v>
      </c>
      <c r="J1073" s="316" t="n">
        <v>0.71</v>
      </c>
      <c r="K1073" s="316">
        <f>ROUND(I1073*(J1073/1000),2)</f>
        <v/>
      </c>
    </row>
    <row r="1074">
      <c r="B1074" s="315" t="n">
        <v>1047</v>
      </c>
      <c r="C1074" s="316" t="n">
        <v>32800225</v>
      </c>
      <c r="D1074" s="316" t="inlineStr">
        <is>
          <t>5070100_Scatter_Dicks Sporting Goods - UA The Rock Apparel _P2+_Mar 16 - Nov 7 19 - Digital Entertainment</t>
        </is>
      </c>
      <c r="E1074" s="316" t="inlineStr">
        <is>
          <t>USA</t>
        </is>
      </c>
      <c r="F1074" s="317" t="n">
        <v>43549</v>
      </c>
      <c r="G1074" s="317" t="n">
        <v>43575</v>
      </c>
      <c r="H1074" s="316" t="n">
        <v>223836</v>
      </c>
      <c r="I1074" s="316" t="n">
        <v>173139</v>
      </c>
      <c r="J1074" s="316" t="n">
        <v>0.71</v>
      </c>
      <c r="K1074" s="316">
        <f>ROUND(I1074*(J1074/1000),2)</f>
        <v/>
      </c>
    </row>
    <row r="1075">
      <c r="B1075" s="315" t="n">
        <v>1048</v>
      </c>
      <c r="C1075" s="316" t="n">
        <v>32800448</v>
      </c>
      <c r="D1075" s="316" t="inlineStr">
        <is>
          <t>5072809_Discover_Upfront_2Q_1819_NAV - Digital Entertainment</t>
        </is>
      </c>
      <c r="E1075" s="316" t="inlineStr">
        <is>
          <t>Bravo</t>
        </is>
      </c>
      <c r="F1075" s="317" t="n">
        <v>43556</v>
      </c>
      <c r="G1075" s="317" t="n">
        <v>43604</v>
      </c>
      <c r="H1075" s="316" t="n">
        <v>373159</v>
      </c>
      <c r="I1075" s="316" t="n">
        <v>373159</v>
      </c>
      <c r="J1075" s="316" t="n">
        <v>0.71</v>
      </c>
      <c r="K1075" s="316">
        <f>ROUND(I1075*(J1075/1000),2)</f>
        <v/>
      </c>
    </row>
    <row r="1076">
      <c r="B1076" s="315" t="n">
        <v>1049</v>
      </c>
      <c r="C1076" s="316" t="n">
        <v>32800448</v>
      </c>
      <c r="D1076" s="316" t="inlineStr">
        <is>
          <t>5072809_Discover_Upfront_2Q_1819_NAV - Digital Entertainment</t>
        </is>
      </c>
      <c r="E1076" s="316" t="inlineStr">
        <is>
          <t>CNBC</t>
        </is>
      </c>
      <c r="F1076" s="317" t="n">
        <v>43556</v>
      </c>
      <c r="G1076" s="317" t="n">
        <v>43604</v>
      </c>
      <c r="H1076" s="316" t="n">
        <v>40802</v>
      </c>
      <c r="I1076" s="316" t="n">
        <v>40802</v>
      </c>
      <c r="J1076" s="316" t="n">
        <v>0.71</v>
      </c>
      <c r="K1076" s="316">
        <f>ROUND(I1076*(J1076/1000),2)</f>
        <v/>
      </c>
    </row>
    <row r="1077">
      <c r="B1077" s="315" t="n">
        <v>1050</v>
      </c>
      <c r="C1077" s="316" t="n">
        <v>32800448</v>
      </c>
      <c r="D1077" s="316" t="inlineStr">
        <is>
          <t>5072809_Discover_Upfront_2Q_1819_NAV - Digital Entertainment</t>
        </is>
      </c>
      <c r="E1077" s="316" t="inlineStr">
        <is>
          <t>E!</t>
        </is>
      </c>
      <c r="F1077" s="317" t="n">
        <v>43556</v>
      </c>
      <c r="G1077" s="317" t="n">
        <v>43604</v>
      </c>
      <c r="H1077" s="316" t="n">
        <v>129492</v>
      </c>
      <c r="I1077" s="316" t="n">
        <v>129492</v>
      </c>
      <c r="J1077" s="316" t="n">
        <v>0.71</v>
      </c>
      <c r="K1077" s="316">
        <f>ROUND(I1077*(J1077/1000),2)</f>
        <v/>
      </c>
    </row>
    <row r="1078">
      <c r="B1078" s="315" t="n">
        <v>1051</v>
      </c>
      <c r="C1078" s="316" t="n">
        <v>32800448</v>
      </c>
      <c r="D1078" s="316" t="inlineStr">
        <is>
          <t>5072809_Discover_Upfront_2Q_1819_NAV - Digital Entertainment</t>
        </is>
      </c>
      <c r="E1078" s="316" t="inlineStr">
        <is>
          <t>MSNBC</t>
        </is>
      </c>
      <c r="F1078" s="317" t="n">
        <v>43556</v>
      </c>
      <c r="G1078" s="317" t="n">
        <v>43604</v>
      </c>
      <c r="H1078" s="316" t="n">
        <v>1315</v>
      </c>
      <c r="I1078" s="316" t="n">
        <v>1315</v>
      </c>
      <c r="J1078" s="316" t="n">
        <v>0.71</v>
      </c>
      <c r="K1078" s="316">
        <f>ROUND(I1078*(J1078/1000),2)</f>
        <v/>
      </c>
    </row>
    <row r="1079">
      <c r="B1079" s="315" t="n">
        <v>1052</v>
      </c>
      <c r="C1079" s="316" t="n">
        <v>32800448</v>
      </c>
      <c r="D1079" s="316" t="inlineStr">
        <is>
          <t>5072809_Discover_Upfront_2Q_1819_NAV - Digital Entertainment</t>
        </is>
      </c>
      <c r="E1079" s="316" t="inlineStr">
        <is>
          <t>NBC Broadcast</t>
        </is>
      </c>
      <c r="F1079" s="317" t="n">
        <v>43556</v>
      </c>
      <c r="G1079" s="317" t="n">
        <v>43604</v>
      </c>
      <c r="H1079" s="316" t="n">
        <v>615354</v>
      </c>
      <c r="I1079" s="316" t="n">
        <v>615354</v>
      </c>
      <c r="J1079" s="316" t="n">
        <v>0.71</v>
      </c>
      <c r="K1079" s="316">
        <f>ROUND(I1079*(J1079/1000),2)</f>
        <v/>
      </c>
    </row>
    <row r="1080">
      <c r="B1080" s="315" t="n">
        <v>1053</v>
      </c>
      <c r="C1080" s="316" t="n">
        <v>32800448</v>
      </c>
      <c r="D1080" s="316" t="inlineStr">
        <is>
          <t>5072809_Discover_Upfront_2Q_1819_NAV - Digital Entertainment</t>
        </is>
      </c>
      <c r="E1080" s="316" t="inlineStr">
        <is>
          <t>NBC News</t>
        </is>
      </c>
      <c r="F1080" s="317" t="n">
        <v>43556</v>
      </c>
      <c r="G1080" s="317" t="n">
        <v>43604</v>
      </c>
      <c r="H1080" s="316" t="n">
        <v>45377</v>
      </c>
      <c r="I1080" s="316" t="n">
        <v>45377</v>
      </c>
      <c r="J1080" s="316" t="n">
        <v>0.71</v>
      </c>
      <c r="K1080" s="316">
        <f>ROUND(I1080*(J1080/1000),2)</f>
        <v/>
      </c>
    </row>
    <row r="1081">
      <c r="B1081" s="315" t="n">
        <v>1054</v>
      </c>
      <c r="C1081" s="316" t="n">
        <v>32800448</v>
      </c>
      <c r="D1081" s="316" t="inlineStr">
        <is>
          <t>5072809_Discover_Upfront_2Q_1819_NAV - Digital Entertainment</t>
        </is>
      </c>
      <c r="E1081" s="316" t="inlineStr">
        <is>
          <t>Oxygen</t>
        </is>
      </c>
      <c r="F1081" s="317" t="n">
        <v>43556</v>
      </c>
      <c r="G1081" s="317" t="n">
        <v>43604</v>
      </c>
      <c r="H1081" s="316" t="n">
        <v>134605</v>
      </c>
      <c r="I1081" s="316" t="n">
        <v>134605</v>
      </c>
      <c r="J1081" s="316" t="n">
        <v>0.71</v>
      </c>
      <c r="K1081" s="316">
        <f>ROUND(I1081*(J1081/1000),2)</f>
        <v/>
      </c>
    </row>
    <row r="1082">
      <c r="B1082" s="315" t="n">
        <v>1055</v>
      </c>
      <c r="C1082" s="316" t="n">
        <v>32800448</v>
      </c>
      <c r="D1082" s="316" t="inlineStr">
        <is>
          <t>5072809_Discover_Upfront_2Q_1819_NAV - Digital Entertainment</t>
        </is>
      </c>
      <c r="E1082" s="316" t="inlineStr">
        <is>
          <t>Syfy</t>
        </is>
      </c>
      <c r="F1082" s="317" t="n">
        <v>43556</v>
      </c>
      <c r="G1082" s="317" t="n">
        <v>43604</v>
      </c>
      <c r="H1082" s="316" t="n">
        <v>583647</v>
      </c>
      <c r="I1082" s="316" t="n">
        <v>583647</v>
      </c>
      <c r="J1082" s="316" t="n">
        <v>0.71</v>
      </c>
      <c r="K1082" s="316">
        <f>ROUND(I1082*(J1082/1000),2)</f>
        <v/>
      </c>
    </row>
    <row r="1083">
      <c r="B1083" s="315" t="n">
        <v>1056</v>
      </c>
      <c r="C1083" s="316" t="n">
        <v>32800448</v>
      </c>
      <c r="D1083" s="316" t="inlineStr">
        <is>
          <t>5072809_Discover_Upfront_2Q_1819_NAV - Digital Entertainment</t>
        </is>
      </c>
      <c r="E1083" s="316" t="inlineStr">
        <is>
          <t>Telemundo</t>
        </is>
      </c>
      <c r="F1083" s="317" t="n">
        <v>43556</v>
      </c>
      <c r="G1083" s="317" t="n">
        <v>43604</v>
      </c>
      <c r="H1083" s="316" t="n">
        <v>6196</v>
      </c>
      <c r="I1083" s="316" t="n">
        <v>6196</v>
      </c>
      <c r="J1083" s="316" t="n">
        <v>0.71</v>
      </c>
      <c r="K1083" s="316">
        <f>ROUND(I1083*(J1083/1000),2)</f>
        <v/>
      </c>
    </row>
    <row r="1084">
      <c r="B1084" s="315" t="n">
        <v>1057</v>
      </c>
      <c r="C1084" s="316" t="n">
        <v>32800448</v>
      </c>
      <c r="D1084" s="316" t="inlineStr">
        <is>
          <t>5072809_Discover_Upfront_2Q_1819_NAV - Digital Entertainment</t>
        </is>
      </c>
      <c r="E1084" s="316" t="inlineStr">
        <is>
          <t>USA</t>
        </is>
      </c>
      <c r="F1084" s="317" t="n">
        <v>43556</v>
      </c>
      <c r="G1084" s="317" t="n">
        <v>43604</v>
      </c>
      <c r="H1084" s="316" t="n">
        <v>166142</v>
      </c>
      <c r="I1084" s="316" t="n">
        <v>166142</v>
      </c>
      <c r="J1084" s="316" t="n">
        <v>0.71</v>
      </c>
      <c r="K1084" s="316">
        <f>ROUND(I1084*(J1084/1000),2)</f>
        <v/>
      </c>
    </row>
    <row r="1085">
      <c r="B1085" s="315" t="n">
        <v>1058</v>
      </c>
      <c r="C1085" s="316" t="n">
        <v>32806599</v>
      </c>
      <c r="D1085" s="316" t="inlineStr">
        <is>
          <t>5071496_Target Discovery W&amp;G &amp; Abbys Sponsorship + FEP Q1-Q219  - Digital Entertainment</t>
        </is>
      </c>
      <c r="E1085" s="316" t="inlineStr">
        <is>
          <t>NBC Broadcast</t>
        </is>
      </c>
      <c r="F1085" s="317" t="n">
        <v>43549</v>
      </c>
      <c r="G1085" s="317" t="n">
        <v>43583</v>
      </c>
      <c r="H1085" s="316" t="n">
        <v>2015812</v>
      </c>
      <c r="I1085" s="316" t="n">
        <v>357113</v>
      </c>
      <c r="J1085" s="316" t="n">
        <v>0.71</v>
      </c>
      <c r="K1085" s="316">
        <f>ROUND(I1085*(J1085/1000),2)</f>
        <v/>
      </c>
    </row>
    <row r="1086">
      <c r="B1086" s="315" t="n">
        <v>1059</v>
      </c>
      <c r="C1086" s="316" t="n">
        <v>32806599</v>
      </c>
      <c r="D1086" s="316" t="inlineStr">
        <is>
          <t>5071496_Target Discovery W&amp;G &amp; Abbys Sponsorship + FEP Q1-Q219  - Digital Entertainment</t>
        </is>
      </c>
      <c r="E1086" s="316" t="inlineStr">
        <is>
          <t>NBC News</t>
        </is>
      </c>
      <c r="F1086" s="317" t="n">
        <v>43549</v>
      </c>
      <c r="G1086" s="317" t="n">
        <v>43555</v>
      </c>
      <c r="H1086" s="316" t="n">
        <v>66693</v>
      </c>
      <c r="I1086" s="316" t="n">
        <v>5</v>
      </c>
      <c r="J1086" s="316" t="n">
        <v>0.71</v>
      </c>
      <c r="K1086" s="316">
        <f>ROUND(I1086*(J1086/1000),2)</f>
        <v/>
      </c>
    </row>
    <row r="1087">
      <c r="B1087" s="315" t="n">
        <v>1060</v>
      </c>
      <c r="C1087" s="316" t="n">
        <v>32806704</v>
      </c>
      <c r="D1087" s="316" t="inlineStr">
        <is>
          <t>5073467_CY19_Liberty Mutual_Q219_NBC Prime Parity C-Flight - Digital Entertainment</t>
        </is>
      </c>
      <c r="E1087" s="316" t="inlineStr">
        <is>
          <t>NBC Broadcast</t>
        </is>
      </c>
      <c r="F1087" s="317" t="n">
        <v>43556</v>
      </c>
      <c r="G1087" s="317" t="n">
        <v>43646</v>
      </c>
      <c r="H1087" s="316" t="n">
        <v>2048215</v>
      </c>
      <c r="I1087" s="316" t="n">
        <v>2048215</v>
      </c>
      <c r="J1087" s="316" t="n">
        <v>0.71</v>
      </c>
      <c r="K1087" s="316">
        <f>ROUND(I1087*(J1087/1000),2)</f>
        <v/>
      </c>
    </row>
    <row r="1088">
      <c r="B1088" s="315" t="n">
        <v>1061</v>
      </c>
      <c r="C1088" s="316" t="n">
        <v>32806704</v>
      </c>
      <c r="D1088" s="316" t="inlineStr">
        <is>
          <t>5073467_CY19_Liberty Mutual_Q219_NBC Prime Parity C-Flight - Digital Entertainment</t>
        </is>
      </c>
      <c r="E1088" s="316" t="inlineStr">
        <is>
          <t>NBC News</t>
        </is>
      </c>
      <c r="F1088" s="317" t="n">
        <v>43556</v>
      </c>
      <c r="G1088" s="317" t="n">
        <v>43646</v>
      </c>
      <c r="H1088" s="316" t="n">
        <v>131326</v>
      </c>
      <c r="I1088" s="316" t="n">
        <v>131326</v>
      </c>
      <c r="J1088" s="316" t="n">
        <v>0.71</v>
      </c>
      <c r="K1088" s="316">
        <f>ROUND(I1088*(J1088/1000),2)</f>
        <v/>
      </c>
    </row>
    <row r="1089">
      <c r="B1089" s="315" t="n">
        <v>1062</v>
      </c>
      <c r="C1089" s="316" t="n">
        <v>32808347</v>
      </c>
      <c r="D1089" s="316" t="inlineStr">
        <is>
          <t>5073021_Boehringer_NBC Prim Nexguard_Q219 - Digital Entertainment</t>
        </is>
      </c>
      <c r="E1089" s="316" t="inlineStr">
        <is>
          <t>NBC Broadcast</t>
        </is>
      </c>
      <c r="F1089" s="317" t="n">
        <v>43557</v>
      </c>
      <c r="G1089" s="317" t="n">
        <v>43646</v>
      </c>
      <c r="H1089" s="316" t="n">
        <v>278417</v>
      </c>
      <c r="I1089" s="316" t="n">
        <v>278417</v>
      </c>
      <c r="J1089" s="316" t="n">
        <v>0.71</v>
      </c>
      <c r="K1089" s="316">
        <f>ROUND(I1089*(J1089/1000),2)</f>
        <v/>
      </c>
    </row>
    <row r="1090">
      <c r="B1090" s="315" t="n">
        <v>1063</v>
      </c>
      <c r="C1090" s="316" t="n">
        <v>32808347</v>
      </c>
      <c r="D1090" s="316" t="inlineStr">
        <is>
          <t>5073021_Boehringer_NBC Prim Nexguard_Q219 - Digital Entertainment</t>
        </is>
      </c>
      <c r="E1090" s="316" t="inlineStr">
        <is>
          <t>NBC News</t>
        </is>
      </c>
      <c r="F1090" s="317" t="n">
        <v>43557</v>
      </c>
      <c r="G1090" s="317" t="n">
        <v>43646</v>
      </c>
      <c r="H1090" s="316" t="n">
        <v>18582</v>
      </c>
      <c r="I1090" s="316" t="n">
        <v>18582</v>
      </c>
      <c r="J1090" s="316" t="n">
        <v>0.71</v>
      </c>
      <c r="K1090" s="316">
        <f>ROUND(I1090*(J1090/1000),2)</f>
        <v/>
      </c>
    </row>
    <row r="1091">
      <c r="B1091" s="315" t="n">
        <v>1064</v>
      </c>
      <c r="C1091" s="316" t="n">
        <v>32809327</v>
      </c>
      <c r="D1091" s="316" t="inlineStr">
        <is>
          <t>5072123_STX - NBC &amp; Bravo VOD - Q1-Q219 - Digital Entertainment</t>
        </is>
      </c>
      <c r="E1091" s="316" t="inlineStr">
        <is>
          <t>Bravo</t>
        </is>
      </c>
      <c r="F1091" s="317" t="n">
        <v>43550</v>
      </c>
      <c r="G1091" s="317" t="n">
        <v>43562</v>
      </c>
      <c r="H1091" s="316" t="n">
        <v>207007</v>
      </c>
      <c r="I1091" s="316" t="n">
        <v>97723</v>
      </c>
      <c r="J1091" s="316" t="n">
        <v>0.71</v>
      </c>
      <c r="K1091" s="316">
        <f>ROUND(I1091*(J1091/1000),2)</f>
        <v/>
      </c>
    </row>
    <row r="1092">
      <c r="B1092" s="315" t="n">
        <v>1065</v>
      </c>
      <c r="C1092" s="316" t="n">
        <v>32809327</v>
      </c>
      <c r="D1092" s="316" t="inlineStr">
        <is>
          <t>5072123_STX - NBC &amp; Bravo VOD - Q1-Q219 - Digital Entertainment</t>
        </is>
      </c>
      <c r="E1092" s="316" t="inlineStr">
        <is>
          <t>NBC Broadcast</t>
        </is>
      </c>
      <c r="F1092" s="317" t="n">
        <v>43550</v>
      </c>
      <c r="G1092" s="317" t="n">
        <v>43562</v>
      </c>
      <c r="H1092" s="316" t="n">
        <v>387241</v>
      </c>
      <c r="I1092" s="316" t="n">
        <v>154405</v>
      </c>
      <c r="J1092" s="316" t="n">
        <v>0.71</v>
      </c>
      <c r="K1092" s="316">
        <f>ROUND(I1092*(J1092/1000),2)</f>
        <v/>
      </c>
    </row>
    <row r="1093">
      <c r="B1093" s="315" t="n">
        <v>1066</v>
      </c>
      <c r="C1093" s="316" t="n">
        <v>32809327</v>
      </c>
      <c r="D1093" s="316" t="inlineStr">
        <is>
          <t>5072123_STX - NBC &amp; Bravo VOD - Q1-Q219 - Digital Entertainment</t>
        </is>
      </c>
      <c r="E1093" s="316" t="inlineStr">
        <is>
          <t>NBC News</t>
        </is>
      </c>
      <c r="F1093" s="317" t="n">
        <v>43550</v>
      </c>
      <c r="G1093" s="317" t="n">
        <v>43562</v>
      </c>
      <c r="H1093" s="316" t="n">
        <v>13966</v>
      </c>
      <c r="I1093" s="316" t="n">
        <v>5684</v>
      </c>
      <c r="J1093" s="316" t="n">
        <v>0.71</v>
      </c>
      <c r="K1093" s="316">
        <f>ROUND(I1093*(J1093/1000),2)</f>
        <v/>
      </c>
    </row>
    <row r="1094">
      <c r="B1094" s="315" t="n">
        <v>1067</v>
      </c>
      <c r="C1094" s="316" t="n">
        <v>32810665</v>
      </c>
      <c r="D1094" s="316" t="inlineStr">
        <is>
          <t>5069803_Honda Passport - Q219 - TLMD Digital - Digital Hispanic</t>
        </is>
      </c>
      <c r="E1094" s="316" t="inlineStr">
        <is>
          <t>NBC Universo</t>
        </is>
      </c>
      <c r="F1094" s="317" t="n">
        <v>43556</v>
      </c>
      <c r="G1094" s="317" t="n">
        <v>43576</v>
      </c>
      <c r="H1094" s="316" t="n">
        <v>40049</v>
      </c>
      <c r="I1094" s="316" t="n">
        <v>40049</v>
      </c>
      <c r="J1094" s="316" t="n">
        <v>0.71</v>
      </c>
      <c r="K1094" s="316">
        <f>ROUND(I1094*(J1094/1000),2)</f>
        <v/>
      </c>
    </row>
    <row r="1095">
      <c r="B1095" s="315" t="n">
        <v>1068</v>
      </c>
      <c r="C1095" s="316" t="n">
        <v>32810665</v>
      </c>
      <c r="D1095" s="316" t="inlineStr">
        <is>
          <t>5069803_Honda Passport - Q219 - TLMD Digital - Digital Hispanic</t>
        </is>
      </c>
      <c r="E1095" s="316" t="inlineStr">
        <is>
          <t>Telemundo</t>
        </is>
      </c>
      <c r="F1095" s="317" t="n">
        <v>43556</v>
      </c>
      <c r="G1095" s="317" t="n">
        <v>43576</v>
      </c>
      <c r="H1095" s="316" t="n">
        <v>237177</v>
      </c>
      <c r="I1095" s="316" t="n">
        <v>237177</v>
      </c>
      <c r="J1095" s="316" t="n">
        <v>0.71</v>
      </c>
      <c r="K1095" s="316">
        <f>ROUND(I1095*(J1095/1000),2)</f>
        <v/>
      </c>
    </row>
    <row r="1096">
      <c r="B1096" s="315" t="n">
        <v>1069</v>
      </c>
      <c r="C1096" s="316" t="n">
        <v>32819989</v>
      </c>
      <c r="D1096" s="316" t="inlineStr">
        <is>
          <t>5072906_WB - The Curse of La Llorona OLV - Digital Hispanic</t>
        </is>
      </c>
      <c r="E1096" s="316" t="inlineStr">
        <is>
          <t>NBC Universo</t>
        </is>
      </c>
      <c r="F1096" s="317" t="n">
        <v>43550</v>
      </c>
      <c r="G1096" s="317" t="n">
        <v>43576</v>
      </c>
      <c r="H1096" s="316" t="n">
        <v>49510</v>
      </c>
      <c r="I1096" s="316" t="n">
        <v>33683</v>
      </c>
      <c r="J1096" s="316" t="n">
        <v>0.71</v>
      </c>
      <c r="K1096" s="316">
        <f>ROUND(I1096*(J1096/1000),2)</f>
        <v/>
      </c>
    </row>
    <row r="1097">
      <c r="B1097" s="315" t="n">
        <v>1070</v>
      </c>
      <c r="C1097" s="316" t="n">
        <v>32819989</v>
      </c>
      <c r="D1097" s="316" t="inlineStr">
        <is>
          <t>5072906_WB - The Curse of La Llorona OLV - Digital Hispanic</t>
        </is>
      </c>
      <c r="E1097" s="316" t="inlineStr">
        <is>
          <t>Telemundo</t>
        </is>
      </c>
      <c r="F1097" s="317" t="n">
        <v>43550</v>
      </c>
      <c r="G1097" s="317" t="n">
        <v>43576</v>
      </c>
      <c r="H1097" s="316" t="n">
        <v>222379</v>
      </c>
      <c r="I1097" s="316" t="n">
        <v>156601</v>
      </c>
      <c r="J1097" s="316" t="n">
        <v>0.71</v>
      </c>
      <c r="K1097" s="316">
        <f>ROUND(I1097*(J1097/1000),2)</f>
        <v/>
      </c>
    </row>
    <row r="1098">
      <c r="B1098" s="315" t="n">
        <v>1071</v>
      </c>
      <c r="C1098" s="316" t="n">
        <v>32821172</v>
      </c>
      <c r="D1098" s="316" t="inlineStr">
        <is>
          <t>5073333_GSK_Excedrin_OLV_Prime_Q2 - Digital Entertainment</t>
        </is>
      </c>
      <c r="E1098" s="316" t="inlineStr">
        <is>
          <t>NBC Broadcast</t>
        </is>
      </c>
      <c r="F1098" s="317" t="n">
        <v>43556</v>
      </c>
      <c r="G1098" s="317" t="n">
        <v>43569</v>
      </c>
      <c r="H1098" s="316" t="n">
        <v>110035</v>
      </c>
      <c r="I1098" s="316" t="n">
        <v>110035</v>
      </c>
      <c r="J1098" s="316" t="n">
        <v>0.71</v>
      </c>
      <c r="K1098" s="316">
        <f>ROUND(I1098*(J1098/1000),2)</f>
        <v/>
      </c>
    </row>
    <row r="1099">
      <c r="B1099" s="315" t="n">
        <v>1072</v>
      </c>
      <c r="C1099" s="316" t="n">
        <v>32821172</v>
      </c>
      <c r="D1099" s="316" t="inlineStr">
        <is>
          <t>5073333_GSK_Excedrin_OLV_Prime_Q2 - Digital Entertainment</t>
        </is>
      </c>
      <c r="E1099" s="316" t="inlineStr">
        <is>
          <t>NBC News</t>
        </is>
      </c>
      <c r="F1099" s="317" t="n">
        <v>43556</v>
      </c>
      <c r="G1099" s="317" t="n">
        <v>43569</v>
      </c>
      <c r="H1099" s="316" t="n">
        <v>5307</v>
      </c>
      <c r="I1099" s="316" t="n">
        <v>5307</v>
      </c>
      <c r="J1099" s="316" t="n">
        <v>0.71</v>
      </c>
      <c r="K1099" s="316">
        <f>ROUND(I1099*(J1099/1000),2)</f>
        <v/>
      </c>
    </row>
    <row r="1100">
      <c r="B1100" s="315" t="n">
        <v>1073</v>
      </c>
      <c r="C1100" s="316" t="n">
        <v>32834857</v>
      </c>
      <c r="D1100" s="316" t="inlineStr">
        <is>
          <t>5073846_Unilever Dove Bar 1819 UF NAV Q219 - Digital Entertainment</t>
        </is>
      </c>
      <c r="E1100" s="316" t="inlineStr">
        <is>
          <t>Bravo</t>
        </is>
      </c>
      <c r="F1100" s="317" t="n">
        <v>43556</v>
      </c>
      <c r="G1100" s="317" t="n">
        <v>43646</v>
      </c>
      <c r="H1100" s="316" t="n">
        <v>35663</v>
      </c>
      <c r="I1100" s="316" t="n">
        <v>35663</v>
      </c>
      <c r="J1100" s="316" t="n">
        <v>0.71</v>
      </c>
      <c r="K1100" s="316">
        <f>ROUND(I1100*(J1100/1000),2)</f>
        <v/>
      </c>
    </row>
    <row r="1101">
      <c r="B1101" s="315" t="n">
        <v>1074</v>
      </c>
      <c r="C1101" s="316" t="n">
        <v>32834857</v>
      </c>
      <c r="D1101" s="316" t="inlineStr">
        <is>
          <t>5073846_Unilever Dove Bar 1819 UF NAV Q219 - Digital Entertainment</t>
        </is>
      </c>
      <c r="E1101" s="316" t="inlineStr">
        <is>
          <t>CNBC</t>
        </is>
      </c>
      <c r="F1101" s="317" t="n">
        <v>43556</v>
      </c>
      <c r="G1101" s="317" t="n">
        <v>43646</v>
      </c>
      <c r="H1101" s="316" t="n">
        <v>9458</v>
      </c>
      <c r="I1101" s="316" t="n">
        <v>9458</v>
      </c>
      <c r="J1101" s="316" t="n">
        <v>0.71</v>
      </c>
      <c r="K1101" s="316">
        <f>ROUND(I1101*(J1101/1000),2)</f>
        <v/>
      </c>
    </row>
    <row r="1102">
      <c r="B1102" s="315" t="n">
        <v>1075</v>
      </c>
      <c r="C1102" s="316" t="n">
        <v>32834857</v>
      </c>
      <c r="D1102" s="316" t="inlineStr">
        <is>
          <t>5073846_Unilever Dove Bar 1819 UF NAV Q219 - Digital Entertainment</t>
        </is>
      </c>
      <c r="E1102" s="316" t="inlineStr">
        <is>
          <t>E!</t>
        </is>
      </c>
      <c r="F1102" s="317" t="n">
        <v>43556</v>
      </c>
      <c r="G1102" s="317" t="n">
        <v>43646</v>
      </c>
      <c r="H1102" s="316" t="n">
        <v>20359</v>
      </c>
      <c r="I1102" s="316" t="n">
        <v>20359</v>
      </c>
      <c r="J1102" s="316" t="n">
        <v>0.71</v>
      </c>
      <c r="K1102" s="316">
        <f>ROUND(I1102*(J1102/1000),2)</f>
        <v/>
      </c>
    </row>
    <row r="1103">
      <c r="B1103" s="315" t="n">
        <v>1076</v>
      </c>
      <c r="C1103" s="316" t="n">
        <v>32834857</v>
      </c>
      <c r="D1103" s="316" t="inlineStr">
        <is>
          <t>5073846_Unilever Dove Bar 1819 UF NAV Q219 - Digital Entertainment</t>
        </is>
      </c>
      <c r="E1103" s="316" t="inlineStr">
        <is>
          <t>MSNBC</t>
        </is>
      </c>
      <c r="F1103" s="317" t="n">
        <v>43556</v>
      </c>
      <c r="G1103" s="317" t="n">
        <v>43646</v>
      </c>
      <c r="H1103" s="316" t="n">
        <v>335</v>
      </c>
      <c r="I1103" s="316" t="n">
        <v>335</v>
      </c>
      <c r="J1103" s="316" t="n">
        <v>0.71</v>
      </c>
      <c r="K1103" s="316">
        <f>ROUND(I1103*(J1103/1000),2)</f>
        <v/>
      </c>
    </row>
    <row r="1104">
      <c r="B1104" s="315" t="n">
        <v>1077</v>
      </c>
      <c r="C1104" s="316" t="n">
        <v>32834857</v>
      </c>
      <c r="D1104" s="316" t="inlineStr">
        <is>
          <t>5073846_Unilever Dove Bar 1819 UF NAV Q219 - Digital Entertainment</t>
        </is>
      </c>
      <c r="E1104" s="316" t="inlineStr">
        <is>
          <t>NBC Broadcast</t>
        </is>
      </c>
      <c r="F1104" s="317" t="n">
        <v>43556</v>
      </c>
      <c r="G1104" s="317" t="n">
        <v>43646</v>
      </c>
      <c r="H1104" s="316" t="n">
        <v>38186</v>
      </c>
      <c r="I1104" s="316" t="n">
        <v>38186</v>
      </c>
      <c r="J1104" s="316" t="n">
        <v>0.71</v>
      </c>
      <c r="K1104" s="316">
        <f>ROUND(I1104*(J1104/1000),2)</f>
        <v/>
      </c>
    </row>
    <row r="1105">
      <c r="B1105" s="315" t="n">
        <v>1078</v>
      </c>
      <c r="C1105" s="316" t="n">
        <v>32834857</v>
      </c>
      <c r="D1105" s="316" t="inlineStr">
        <is>
          <t>5073846_Unilever Dove Bar 1819 UF NAV Q219 - Digital Entertainment</t>
        </is>
      </c>
      <c r="E1105" s="316" t="inlineStr">
        <is>
          <t>NBC News</t>
        </is>
      </c>
      <c r="F1105" s="317" t="n">
        <v>43556</v>
      </c>
      <c r="G1105" s="317" t="n">
        <v>43646</v>
      </c>
      <c r="H1105" s="316" t="n">
        <v>15915</v>
      </c>
      <c r="I1105" s="316" t="n">
        <v>15915</v>
      </c>
      <c r="J1105" s="316" t="n">
        <v>0.71</v>
      </c>
      <c r="K1105" s="316">
        <f>ROUND(I1105*(J1105/1000),2)</f>
        <v/>
      </c>
    </row>
    <row r="1106">
      <c r="B1106" s="315" t="n">
        <v>1079</v>
      </c>
      <c r="C1106" s="316" t="n">
        <v>32834857</v>
      </c>
      <c r="D1106" s="316" t="inlineStr">
        <is>
          <t>5073846_Unilever Dove Bar 1819 UF NAV Q219 - Digital Entertainment</t>
        </is>
      </c>
      <c r="E1106" s="316" t="inlineStr">
        <is>
          <t>Oxygen</t>
        </is>
      </c>
      <c r="F1106" s="317" t="n">
        <v>43556</v>
      </c>
      <c r="G1106" s="317" t="n">
        <v>43646</v>
      </c>
      <c r="H1106" s="316" t="n">
        <v>33193</v>
      </c>
      <c r="I1106" s="316" t="n">
        <v>33193</v>
      </c>
      <c r="J1106" s="316" t="n">
        <v>0.71</v>
      </c>
      <c r="K1106" s="316">
        <f>ROUND(I1106*(J1106/1000),2)</f>
        <v/>
      </c>
    </row>
    <row r="1107">
      <c r="B1107" s="315" t="n">
        <v>1080</v>
      </c>
      <c r="C1107" s="316" t="n">
        <v>32834857</v>
      </c>
      <c r="D1107" s="316" t="inlineStr">
        <is>
          <t>5073846_Unilever Dove Bar 1819 UF NAV Q219 - Digital Entertainment</t>
        </is>
      </c>
      <c r="E1107" s="316" t="inlineStr">
        <is>
          <t>Syfy</t>
        </is>
      </c>
      <c r="F1107" s="317" t="n">
        <v>43556</v>
      </c>
      <c r="G1107" s="317" t="n">
        <v>43646</v>
      </c>
      <c r="H1107" s="316" t="n">
        <v>203859</v>
      </c>
      <c r="I1107" s="316" t="n">
        <v>203859</v>
      </c>
      <c r="J1107" s="316" t="n">
        <v>0.71</v>
      </c>
      <c r="K1107" s="316">
        <f>ROUND(I1107*(J1107/1000),2)</f>
        <v/>
      </c>
    </row>
    <row r="1108">
      <c r="B1108" s="315" t="n">
        <v>1081</v>
      </c>
      <c r="C1108" s="316" t="n">
        <v>32834857</v>
      </c>
      <c r="D1108" s="316" t="inlineStr">
        <is>
          <t>5073846_Unilever Dove Bar 1819 UF NAV Q219 - Digital Entertainment</t>
        </is>
      </c>
      <c r="E1108" s="316" t="inlineStr">
        <is>
          <t>Telemundo</t>
        </is>
      </c>
      <c r="F1108" s="317" t="n">
        <v>43556</v>
      </c>
      <c r="G1108" s="317" t="n">
        <v>43646</v>
      </c>
      <c r="H1108" s="316" t="n">
        <v>3108</v>
      </c>
      <c r="I1108" s="316" t="n">
        <v>3108</v>
      </c>
      <c r="J1108" s="316" t="n">
        <v>0.71</v>
      </c>
      <c r="K1108" s="316">
        <f>ROUND(I1108*(J1108/1000),2)</f>
        <v/>
      </c>
    </row>
    <row r="1109">
      <c r="B1109" s="315" t="n">
        <v>1082</v>
      </c>
      <c r="C1109" s="316" t="n">
        <v>32834857</v>
      </c>
      <c r="D1109" s="316" t="inlineStr">
        <is>
          <t>5073846_Unilever Dove Bar 1819 UF NAV Q219 - Digital Entertainment</t>
        </is>
      </c>
      <c r="E1109" s="316" t="inlineStr">
        <is>
          <t>USA</t>
        </is>
      </c>
      <c r="F1109" s="317" t="n">
        <v>43556</v>
      </c>
      <c r="G1109" s="317" t="n">
        <v>43646</v>
      </c>
      <c r="H1109" s="316" t="n">
        <v>46092</v>
      </c>
      <c r="I1109" s="316" t="n">
        <v>46092</v>
      </c>
      <c r="J1109" s="316" t="n">
        <v>0.71</v>
      </c>
      <c r="K1109" s="316">
        <f>ROUND(I1109*(J1109/1000),2)</f>
        <v/>
      </c>
    </row>
    <row r="1110">
      <c r="B1110" s="315" t="n">
        <v>1083</v>
      </c>
      <c r="C1110" s="316" t="n">
        <v>32834902</v>
      </c>
      <c r="D1110" s="316" t="inlineStr">
        <is>
          <t>5074000_Bayer Dr Scholls CFO Q219 CFlight Prime/Digital 18/19 BYU Plan - Digital Entertainment</t>
        </is>
      </c>
      <c r="E1110" s="316" t="inlineStr">
        <is>
          <t>NBC Broadcast</t>
        </is>
      </c>
      <c r="F1110" s="317" t="n">
        <v>43556</v>
      </c>
      <c r="G1110" s="317" t="n">
        <v>43583</v>
      </c>
      <c r="H1110" s="316" t="n">
        <v>168987</v>
      </c>
      <c r="I1110" s="316" t="n">
        <v>168987</v>
      </c>
      <c r="J1110" s="316" t="n">
        <v>0.71</v>
      </c>
      <c r="K1110" s="316">
        <f>ROUND(I1110*(J1110/1000),2)</f>
        <v/>
      </c>
    </row>
    <row r="1111">
      <c r="B1111" s="315" t="n">
        <v>1084</v>
      </c>
      <c r="C1111" s="316" t="n">
        <v>32834902</v>
      </c>
      <c r="D1111" s="316" t="inlineStr">
        <is>
          <t>5074000_Bayer Dr Scholls CFO Q219 CFlight Prime/Digital 18/19 BYU Plan - Digital Entertainment</t>
        </is>
      </c>
      <c r="E1111" s="316" t="inlineStr">
        <is>
          <t>NBC News</t>
        </is>
      </c>
      <c r="F1111" s="317" t="n">
        <v>43556</v>
      </c>
      <c r="G1111" s="317" t="n">
        <v>43583</v>
      </c>
      <c r="H1111" s="316" t="n">
        <v>10580</v>
      </c>
      <c r="I1111" s="316" t="n">
        <v>10580</v>
      </c>
      <c r="J1111" s="316" t="n">
        <v>0.71</v>
      </c>
      <c r="K1111" s="316">
        <f>ROUND(I1111*(J1111/1000),2)</f>
        <v/>
      </c>
    </row>
    <row r="1112">
      <c r="B1112" s="315" t="n">
        <v>1085</v>
      </c>
      <c r="C1112" s="316" t="n">
        <v>32837876</v>
      </c>
      <c r="D1112" s="316" t="inlineStr">
        <is>
          <t>5073777_Sleep Number CFlight Prime/Digital 18/19 BYU_Q219 - Digital Entertainment</t>
        </is>
      </c>
      <c r="E1112" s="316" t="inlineStr">
        <is>
          <t>NBC Broadcast</t>
        </is>
      </c>
      <c r="F1112" s="317" t="n">
        <v>43556</v>
      </c>
      <c r="G1112" s="317" t="n">
        <v>43646</v>
      </c>
      <c r="H1112" s="316" t="n">
        <v>357477</v>
      </c>
      <c r="I1112" s="316" t="n">
        <v>357477</v>
      </c>
      <c r="J1112" s="316" t="n">
        <v>0.71</v>
      </c>
      <c r="K1112" s="316">
        <f>ROUND(I1112*(J1112/1000),2)</f>
        <v/>
      </c>
    </row>
    <row r="1113">
      <c r="B1113" s="315" t="n">
        <v>1086</v>
      </c>
      <c r="C1113" s="316" t="n">
        <v>32837876</v>
      </c>
      <c r="D1113" s="316" t="inlineStr">
        <is>
          <t>5073777_Sleep Number CFlight Prime/Digital 18/19 BYU_Q219 - Digital Entertainment</t>
        </is>
      </c>
      <c r="E1113" s="316" t="inlineStr">
        <is>
          <t>NBC News</t>
        </is>
      </c>
      <c r="F1113" s="317" t="n">
        <v>43556</v>
      </c>
      <c r="G1113" s="317" t="n">
        <v>43646</v>
      </c>
      <c r="H1113" s="316" t="n">
        <v>25869</v>
      </c>
      <c r="I1113" s="316" t="n">
        <v>25869</v>
      </c>
      <c r="J1113" s="316" t="n">
        <v>0.71</v>
      </c>
      <c r="K1113" s="316">
        <f>ROUND(I1113*(J1113/1000),2)</f>
        <v/>
      </c>
    </row>
    <row r="1114">
      <c r="B1114" s="315" t="n">
        <v>1087</v>
      </c>
      <c r="C1114" s="316" t="n">
        <v>32837954</v>
      </c>
      <c r="D1114" s="316" t="inlineStr">
        <is>
          <t>5073928_1819_Shark Ninja_Q219_Duo_NAV F2554 - Digital Entertainment</t>
        </is>
      </c>
      <c r="E1114" s="316" t="inlineStr">
        <is>
          <t>Bravo</t>
        </is>
      </c>
      <c r="F1114" s="317" t="n">
        <v>43556</v>
      </c>
      <c r="G1114" s="317" t="n">
        <v>43597</v>
      </c>
      <c r="H1114" s="316" t="n">
        <v>218299</v>
      </c>
      <c r="I1114" s="316" t="n">
        <v>218299</v>
      </c>
      <c r="J1114" s="316" t="n">
        <v>0.71</v>
      </c>
      <c r="K1114" s="316">
        <f>ROUND(I1114*(J1114/1000),2)</f>
        <v/>
      </c>
    </row>
    <row r="1115">
      <c r="B1115" s="315" t="n">
        <v>1088</v>
      </c>
      <c r="C1115" s="316" t="n">
        <v>32837954</v>
      </c>
      <c r="D1115" s="316" t="inlineStr">
        <is>
          <t>5073928_1819_Shark Ninja_Q219_Duo_NAV F2554 - Digital Entertainment</t>
        </is>
      </c>
      <c r="E1115" s="316" t="inlineStr">
        <is>
          <t>CNBC</t>
        </is>
      </c>
      <c r="F1115" s="317" t="n">
        <v>43556</v>
      </c>
      <c r="G1115" s="317" t="n">
        <v>43597</v>
      </c>
      <c r="H1115" s="316" t="n">
        <v>18044</v>
      </c>
      <c r="I1115" s="316" t="n">
        <v>18044</v>
      </c>
      <c r="J1115" s="316" t="n">
        <v>0.71</v>
      </c>
      <c r="K1115" s="316">
        <f>ROUND(I1115*(J1115/1000),2)</f>
        <v/>
      </c>
    </row>
    <row r="1116">
      <c r="B1116" s="315" t="n">
        <v>1089</v>
      </c>
      <c r="C1116" s="316" t="n">
        <v>32837954</v>
      </c>
      <c r="D1116" s="316" t="inlineStr">
        <is>
          <t>5073928_1819_Shark Ninja_Q219_Duo_NAV F2554 - Digital Entertainment</t>
        </is>
      </c>
      <c r="E1116" s="316" t="inlineStr">
        <is>
          <t>E!</t>
        </is>
      </c>
      <c r="F1116" s="317" t="n">
        <v>43556</v>
      </c>
      <c r="G1116" s="317" t="n">
        <v>43597</v>
      </c>
      <c r="H1116" s="316" t="n">
        <v>76611</v>
      </c>
      <c r="I1116" s="316" t="n">
        <v>76611</v>
      </c>
      <c r="J1116" s="316" t="n">
        <v>0.71</v>
      </c>
      <c r="K1116" s="316">
        <f>ROUND(I1116*(J1116/1000),2)</f>
        <v/>
      </c>
    </row>
    <row r="1117">
      <c r="B1117" s="315" t="n">
        <v>1090</v>
      </c>
      <c r="C1117" s="316" t="n">
        <v>32837954</v>
      </c>
      <c r="D1117" s="316" t="inlineStr">
        <is>
          <t>5073928_1819_Shark Ninja_Q219_Duo_NAV F2554 - Digital Entertainment</t>
        </is>
      </c>
      <c r="E1117" s="316" t="inlineStr">
        <is>
          <t>MSNBC</t>
        </is>
      </c>
      <c r="F1117" s="317" t="n">
        <v>43556</v>
      </c>
      <c r="G1117" s="317" t="n">
        <v>43597</v>
      </c>
      <c r="H1117" s="316" t="n">
        <v>584</v>
      </c>
      <c r="I1117" s="316" t="n">
        <v>584</v>
      </c>
      <c r="J1117" s="316" t="n">
        <v>0.71</v>
      </c>
      <c r="K1117" s="316">
        <f>ROUND(I1117*(J1117/1000),2)</f>
        <v/>
      </c>
    </row>
    <row r="1118">
      <c r="B1118" s="315" t="n">
        <v>1091</v>
      </c>
      <c r="C1118" s="316" t="n">
        <v>32837954</v>
      </c>
      <c r="D1118" s="316" t="inlineStr">
        <is>
          <t>5073928_1819_Shark Ninja_Q219_Duo_NAV F2554 - Digital Entertainment</t>
        </is>
      </c>
      <c r="E1118" s="316" t="inlineStr">
        <is>
          <t>NBC Broadcast</t>
        </is>
      </c>
      <c r="F1118" s="317" t="n">
        <v>43556</v>
      </c>
      <c r="G1118" s="317" t="n">
        <v>43597</v>
      </c>
      <c r="H1118" s="316" t="n">
        <v>360912</v>
      </c>
      <c r="I1118" s="316" t="n">
        <v>360912</v>
      </c>
      <c r="J1118" s="316" t="n">
        <v>0.71</v>
      </c>
      <c r="K1118" s="316">
        <f>ROUND(I1118*(J1118/1000),2)</f>
        <v/>
      </c>
    </row>
    <row r="1119">
      <c r="B1119" s="315" t="n">
        <v>1092</v>
      </c>
      <c r="C1119" s="316" t="n">
        <v>32837954</v>
      </c>
      <c r="D1119" s="316" t="inlineStr">
        <is>
          <t>5073928_1819_Shark Ninja_Q219_Duo_NAV F2554 - Digital Entertainment</t>
        </is>
      </c>
      <c r="E1119" s="316" t="inlineStr">
        <is>
          <t>NBC News</t>
        </is>
      </c>
      <c r="F1119" s="317" t="n">
        <v>43556</v>
      </c>
      <c r="G1119" s="317" t="n">
        <v>43597</v>
      </c>
      <c r="H1119" s="316" t="n">
        <v>26318</v>
      </c>
      <c r="I1119" s="316" t="n">
        <v>26318</v>
      </c>
      <c r="J1119" s="316" t="n">
        <v>0.71</v>
      </c>
      <c r="K1119" s="316">
        <f>ROUND(I1119*(J1119/1000),2)</f>
        <v/>
      </c>
    </row>
    <row r="1120">
      <c r="B1120" s="315" t="n">
        <v>1093</v>
      </c>
      <c r="C1120" s="316" t="n">
        <v>32837954</v>
      </c>
      <c r="D1120" s="316" t="inlineStr">
        <is>
          <t>5073928_1819_Shark Ninja_Q219_Duo_NAV F2554 - Digital Entertainment</t>
        </is>
      </c>
      <c r="E1120" s="316" t="inlineStr">
        <is>
          <t>Oxygen</t>
        </is>
      </c>
      <c r="F1120" s="317" t="n">
        <v>43556</v>
      </c>
      <c r="G1120" s="317" t="n">
        <v>43597</v>
      </c>
      <c r="H1120" s="316" t="n">
        <v>63960</v>
      </c>
      <c r="I1120" s="316" t="n">
        <v>63960</v>
      </c>
      <c r="J1120" s="316" t="n">
        <v>0.71</v>
      </c>
      <c r="K1120" s="316">
        <f>ROUND(I1120*(J1120/1000),2)</f>
        <v/>
      </c>
    </row>
    <row r="1121">
      <c r="B1121" s="315" t="n">
        <v>1094</v>
      </c>
      <c r="C1121" s="316" t="n">
        <v>32837954</v>
      </c>
      <c r="D1121" s="316" t="inlineStr">
        <is>
          <t>5073928_1819_Shark Ninja_Q219_Duo_NAV F2554 - Digital Entertainment</t>
        </is>
      </c>
      <c r="E1121" s="316" t="inlineStr">
        <is>
          <t>Syfy</t>
        </is>
      </c>
      <c r="F1121" s="317" t="n">
        <v>43556</v>
      </c>
      <c r="G1121" s="317" t="n">
        <v>43597</v>
      </c>
      <c r="H1121" s="316" t="n">
        <v>293933</v>
      </c>
      <c r="I1121" s="316" t="n">
        <v>293933</v>
      </c>
      <c r="J1121" s="316" t="n">
        <v>0.71</v>
      </c>
      <c r="K1121" s="316">
        <f>ROUND(I1121*(J1121/1000),2)</f>
        <v/>
      </c>
    </row>
    <row r="1122">
      <c r="B1122" s="315" t="n">
        <v>1095</v>
      </c>
      <c r="C1122" s="316" t="n">
        <v>32837954</v>
      </c>
      <c r="D1122" s="316" t="inlineStr">
        <is>
          <t>5073928_1819_Shark Ninja_Q219_Duo_NAV F2554 - Digital Entertainment</t>
        </is>
      </c>
      <c r="E1122" s="316" t="inlineStr">
        <is>
          <t>Telemundo</t>
        </is>
      </c>
      <c r="F1122" s="317" t="n">
        <v>43556</v>
      </c>
      <c r="G1122" s="317" t="n">
        <v>43597</v>
      </c>
      <c r="H1122" s="316" t="n">
        <v>4523</v>
      </c>
      <c r="I1122" s="316" t="n">
        <v>4523</v>
      </c>
      <c r="J1122" s="316" t="n">
        <v>0.71</v>
      </c>
      <c r="K1122" s="316">
        <f>ROUND(I1122*(J1122/1000),2)</f>
        <v/>
      </c>
    </row>
    <row r="1123">
      <c r="B1123" s="315" t="n">
        <v>1096</v>
      </c>
      <c r="C1123" s="316" t="n">
        <v>32837954</v>
      </c>
      <c r="D1123" s="316" t="inlineStr">
        <is>
          <t>5073928_1819_Shark Ninja_Q219_Duo_NAV F2554 - Digital Entertainment</t>
        </is>
      </c>
      <c r="E1123" s="316" t="inlineStr">
        <is>
          <t>USA</t>
        </is>
      </c>
      <c r="F1123" s="317" t="n">
        <v>43556</v>
      </c>
      <c r="G1123" s="317" t="n">
        <v>43597</v>
      </c>
      <c r="H1123" s="316" t="n">
        <v>106047</v>
      </c>
      <c r="I1123" s="316" t="n">
        <v>106047</v>
      </c>
      <c r="J1123" s="316" t="n">
        <v>0.71</v>
      </c>
      <c r="K1123" s="316">
        <f>ROUND(I1123*(J1123/1000),2)</f>
        <v/>
      </c>
    </row>
    <row r="1124">
      <c r="B1124" s="315" t="n">
        <v>1097</v>
      </c>
      <c r="C1124" s="316" t="n">
        <v>32838146</v>
      </c>
      <c r="D1124" s="316" t="inlineStr">
        <is>
          <t>5074011_Tyson Anthem 2Q19 CFlight Prime/Digital 18/19 BYU Plan - Digital Entertainment</t>
        </is>
      </c>
      <c r="E1124" s="316" t="inlineStr">
        <is>
          <t>NBC Broadcast</t>
        </is>
      </c>
      <c r="F1124" s="317" t="n">
        <v>43557</v>
      </c>
      <c r="G1124" s="317" t="n">
        <v>43590</v>
      </c>
      <c r="H1124" s="316" t="n">
        <v>85159</v>
      </c>
      <c r="I1124" s="316" t="n">
        <v>85159</v>
      </c>
      <c r="J1124" s="316" t="n">
        <v>0.71</v>
      </c>
      <c r="K1124" s="316">
        <f>ROUND(I1124*(J1124/1000),2)</f>
        <v/>
      </c>
    </row>
    <row r="1125">
      <c r="B1125" s="315" t="n">
        <v>1098</v>
      </c>
      <c r="C1125" s="316" t="n">
        <v>32838146</v>
      </c>
      <c r="D1125" s="316" t="inlineStr">
        <is>
          <t>5074011_Tyson Anthem 2Q19 CFlight Prime/Digital 18/19 BYU Plan - Digital Entertainment</t>
        </is>
      </c>
      <c r="E1125" s="316" t="inlineStr">
        <is>
          <t>NBC News</t>
        </is>
      </c>
      <c r="F1125" s="317" t="n">
        <v>43557</v>
      </c>
      <c r="G1125" s="317" t="n">
        <v>43590</v>
      </c>
      <c r="H1125" s="316" t="n">
        <v>5774</v>
      </c>
      <c r="I1125" s="316" t="n">
        <v>5774</v>
      </c>
      <c r="J1125" s="316" t="n">
        <v>0.71</v>
      </c>
      <c r="K1125" s="316">
        <f>ROUND(I1125*(J1125/1000),2)</f>
        <v/>
      </c>
    </row>
    <row r="1126">
      <c r="B1126" s="315" t="n">
        <v>1099</v>
      </c>
      <c r="C1126" s="316" t="n">
        <v>32838300</v>
      </c>
      <c r="D1126" s="316" t="inlineStr">
        <is>
          <t>5073841_Nestle_San Pellegrino Q219 CFlight Prime/Digital 18/19 BYU Plan - Digital Entertainment</t>
        </is>
      </c>
      <c r="E1126" s="316" t="inlineStr">
        <is>
          <t>NBC Broadcast</t>
        </is>
      </c>
      <c r="F1126" s="317" t="n">
        <v>43563</v>
      </c>
      <c r="G1126" s="317" t="n">
        <v>43632</v>
      </c>
      <c r="H1126" s="316" t="n">
        <v>139455</v>
      </c>
      <c r="I1126" s="316" t="n">
        <v>139455</v>
      </c>
      <c r="J1126" s="316" t="n">
        <v>0.71</v>
      </c>
      <c r="K1126" s="316">
        <f>ROUND(I1126*(J1126/1000),2)</f>
        <v/>
      </c>
    </row>
    <row r="1127">
      <c r="B1127" s="315" t="n">
        <v>1100</v>
      </c>
      <c r="C1127" s="316" t="n">
        <v>32838300</v>
      </c>
      <c r="D1127" s="316" t="inlineStr">
        <is>
          <t>5073841_Nestle_San Pellegrino Q219 CFlight Prime/Digital 18/19 BYU Plan - Digital Entertainment</t>
        </is>
      </c>
      <c r="E1127" s="316" t="inlineStr">
        <is>
          <t>NBC News</t>
        </is>
      </c>
      <c r="F1127" s="317" t="n">
        <v>43563</v>
      </c>
      <c r="G1127" s="317" t="n">
        <v>43632</v>
      </c>
      <c r="H1127" s="316" t="n">
        <v>9221</v>
      </c>
      <c r="I1127" s="316" t="n">
        <v>9221</v>
      </c>
      <c r="J1127" s="316" t="n">
        <v>0.71</v>
      </c>
      <c r="K1127" s="316">
        <f>ROUND(I1127*(J1127/1000),2)</f>
        <v/>
      </c>
    </row>
    <row r="1128">
      <c r="B1128" s="315" t="n">
        <v>1101</v>
      </c>
      <c r="C1128" s="316" t="n">
        <v>32839994</v>
      </c>
      <c r="D1128" s="316" t="inlineStr">
        <is>
          <t>5073399_McDs D123_2Q 1819 UF_NAV+Select_P2+  - Digital Entertainment</t>
        </is>
      </c>
      <c r="E1128" s="316" t="inlineStr">
        <is>
          <t>Bravo</t>
        </is>
      </c>
      <c r="F1128" s="317" t="n">
        <v>43559</v>
      </c>
      <c r="G1128" s="317" t="n">
        <v>43583</v>
      </c>
      <c r="H1128" s="316" t="n">
        <v>775146</v>
      </c>
      <c r="I1128" s="316" t="n">
        <v>775146</v>
      </c>
      <c r="J1128" s="316" t="n">
        <v>0.71</v>
      </c>
      <c r="K1128" s="316">
        <f>ROUND(I1128*(J1128/1000),2)</f>
        <v/>
      </c>
    </row>
    <row r="1129">
      <c r="B1129" s="315" t="n">
        <v>1102</v>
      </c>
      <c r="C1129" s="316" t="n">
        <v>32839994</v>
      </c>
      <c r="D1129" s="316" t="inlineStr">
        <is>
          <t>5073399_McDs D123_2Q 1819 UF_NAV+Select_P2+  - Digital Entertainment</t>
        </is>
      </c>
      <c r="E1129" s="316" t="inlineStr">
        <is>
          <t>CNBC</t>
        </is>
      </c>
      <c r="F1129" s="317" t="n">
        <v>43559</v>
      </c>
      <c r="G1129" s="317" t="n">
        <v>43583</v>
      </c>
      <c r="H1129" s="316" t="n">
        <v>57588</v>
      </c>
      <c r="I1129" s="316" t="n">
        <v>57588</v>
      </c>
      <c r="J1129" s="316" t="n">
        <v>0.71</v>
      </c>
      <c r="K1129" s="316">
        <f>ROUND(I1129*(J1129/1000),2)</f>
        <v/>
      </c>
    </row>
    <row r="1130">
      <c r="B1130" s="315" t="n">
        <v>1103</v>
      </c>
      <c r="C1130" s="316" t="n">
        <v>32839994</v>
      </c>
      <c r="D1130" s="316" t="inlineStr">
        <is>
          <t>5073399_McDs D123_2Q 1819 UF_NAV+Select_P2+  - Digital Entertainment</t>
        </is>
      </c>
      <c r="E1130" s="316" t="inlineStr">
        <is>
          <t>E!</t>
        </is>
      </c>
      <c r="F1130" s="317" t="n">
        <v>43559</v>
      </c>
      <c r="G1130" s="317" t="n">
        <v>43583</v>
      </c>
      <c r="H1130" s="316" t="n">
        <v>291461</v>
      </c>
      <c r="I1130" s="316" t="n">
        <v>291461</v>
      </c>
      <c r="J1130" s="316" t="n">
        <v>0.71</v>
      </c>
      <c r="K1130" s="316">
        <f>ROUND(I1130*(J1130/1000),2)</f>
        <v/>
      </c>
    </row>
    <row r="1131">
      <c r="B1131" s="315" t="n">
        <v>1104</v>
      </c>
      <c r="C1131" s="316" t="n">
        <v>32839994</v>
      </c>
      <c r="D1131" s="316" t="inlineStr">
        <is>
          <t>5073399_McDs D123_2Q 1819 UF_NAV+Select_P2+  - Digital Entertainment</t>
        </is>
      </c>
      <c r="E1131" s="316" t="inlineStr">
        <is>
          <t>MSNBC</t>
        </is>
      </c>
      <c r="F1131" s="317" t="n">
        <v>43559</v>
      </c>
      <c r="G1131" s="317" t="n">
        <v>43583</v>
      </c>
      <c r="H1131" s="316" t="n">
        <v>2160</v>
      </c>
      <c r="I1131" s="316" t="n">
        <v>2160</v>
      </c>
      <c r="J1131" s="316" t="n">
        <v>0.71</v>
      </c>
      <c r="K1131" s="316">
        <f>ROUND(I1131*(J1131/1000),2)</f>
        <v/>
      </c>
    </row>
    <row r="1132">
      <c r="B1132" s="315" t="n">
        <v>1105</v>
      </c>
      <c r="C1132" s="316" t="n">
        <v>32839994</v>
      </c>
      <c r="D1132" s="316" t="inlineStr">
        <is>
          <t>5073399_McDs D123_2Q 1819 UF_NAV+Select_P2+  - Digital Entertainment</t>
        </is>
      </c>
      <c r="E1132" s="316" t="inlineStr">
        <is>
          <t>NBC Broadcast</t>
        </is>
      </c>
      <c r="F1132" s="317" t="n">
        <v>43559</v>
      </c>
      <c r="G1132" s="317" t="n">
        <v>43583</v>
      </c>
      <c r="H1132" s="316" t="n">
        <v>225137</v>
      </c>
      <c r="I1132" s="316" t="n">
        <v>225137</v>
      </c>
      <c r="J1132" s="316" t="n">
        <v>0.71</v>
      </c>
      <c r="K1132" s="316">
        <f>ROUND(I1132*(J1132/1000),2)</f>
        <v/>
      </c>
    </row>
    <row r="1133">
      <c r="B1133" s="315" t="n">
        <v>1106</v>
      </c>
      <c r="C1133" s="316" t="n">
        <v>32839994</v>
      </c>
      <c r="D1133" s="316" t="inlineStr">
        <is>
          <t>5073399_McDs D123_2Q 1819 UF_NAV+Select_P2+  - Digital Entertainment</t>
        </is>
      </c>
      <c r="E1133" s="316" t="inlineStr">
        <is>
          <t>NBC News</t>
        </is>
      </c>
      <c r="F1133" s="317" t="n">
        <v>43559</v>
      </c>
      <c r="G1133" s="317" t="n">
        <v>43583</v>
      </c>
      <c r="H1133" s="316" t="n">
        <v>97035</v>
      </c>
      <c r="I1133" s="316" t="n">
        <v>97035</v>
      </c>
      <c r="J1133" s="316" t="n">
        <v>0.71</v>
      </c>
      <c r="K1133" s="316">
        <f>ROUND(I1133*(J1133/1000),2)</f>
        <v/>
      </c>
    </row>
    <row r="1134">
      <c r="B1134" s="315" t="n">
        <v>1107</v>
      </c>
      <c r="C1134" s="316" t="n">
        <v>32839994</v>
      </c>
      <c r="D1134" s="316" t="inlineStr">
        <is>
          <t>5073399_McDs D123_2Q 1819 UF_NAV+Select_P2+  - Digital Entertainment</t>
        </is>
      </c>
      <c r="E1134" s="316" t="inlineStr">
        <is>
          <t>Oxygen</t>
        </is>
      </c>
      <c r="F1134" s="317" t="n">
        <v>43559</v>
      </c>
      <c r="G1134" s="317" t="n">
        <v>43583</v>
      </c>
      <c r="H1134" s="316" t="n">
        <v>197210</v>
      </c>
      <c r="I1134" s="316" t="n">
        <v>197210</v>
      </c>
      <c r="J1134" s="316" t="n">
        <v>0.71</v>
      </c>
      <c r="K1134" s="316">
        <f>ROUND(I1134*(J1134/1000),2)</f>
        <v/>
      </c>
    </row>
    <row r="1135">
      <c r="B1135" s="315" t="n">
        <v>1108</v>
      </c>
      <c r="C1135" s="316" t="n">
        <v>32839994</v>
      </c>
      <c r="D1135" s="316" t="inlineStr">
        <is>
          <t>5073399_McDs D123_2Q 1819 UF_NAV+Select_P2+  - Digital Entertainment</t>
        </is>
      </c>
      <c r="E1135" s="316" t="inlineStr">
        <is>
          <t>Syfy</t>
        </is>
      </c>
      <c r="F1135" s="317" t="n">
        <v>43559</v>
      </c>
      <c r="G1135" s="317" t="n">
        <v>43583</v>
      </c>
      <c r="H1135" s="316" t="n">
        <v>1003694</v>
      </c>
      <c r="I1135" s="316" t="n">
        <v>1003694</v>
      </c>
      <c r="J1135" s="316" t="n">
        <v>0.71</v>
      </c>
      <c r="K1135" s="316">
        <f>ROUND(I1135*(J1135/1000),2)</f>
        <v/>
      </c>
    </row>
    <row r="1136">
      <c r="B1136" s="315" t="n">
        <v>1109</v>
      </c>
      <c r="C1136" s="316" t="n">
        <v>32839994</v>
      </c>
      <c r="D1136" s="316" t="inlineStr">
        <is>
          <t>5073399_McDs D123_2Q 1819 UF_NAV+Select_P2+  - Digital Entertainment</t>
        </is>
      </c>
      <c r="E1136" s="316" t="inlineStr">
        <is>
          <t>Telemundo</t>
        </is>
      </c>
      <c r="F1136" s="317" t="n">
        <v>43559</v>
      </c>
      <c r="G1136" s="317" t="n">
        <v>43583</v>
      </c>
      <c r="H1136" s="316" t="n">
        <v>11012</v>
      </c>
      <c r="I1136" s="316" t="n">
        <v>11012</v>
      </c>
      <c r="J1136" s="316" t="n">
        <v>0.71</v>
      </c>
      <c r="K1136" s="316">
        <f>ROUND(I1136*(J1136/1000),2)</f>
        <v/>
      </c>
    </row>
    <row r="1137">
      <c r="B1137" s="315" t="n">
        <v>1110</v>
      </c>
      <c r="C1137" s="316" t="n">
        <v>32839994</v>
      </c>
      <c r="D1137" s="316" t="inlineStr">
        <is>
          <t>5073399_McDs D123_2Q 1819 UF_NAV+Select_P2+  - Digital Entertainment</t>
        </is>
      </c>
      <c r="E1137" s="316" t="inlineStr">
        <is>
          <t>USA</t>
        </is>
      </c>
      <c r="F1137" s="317" t="n">
        <v>43559</v>
      </c>
      <c r="G1137" s="317" t="n">
        <v>43583</v>
      </c>
      <c r="H1137" s="316" t="n">
        <v>347124</v>
      </c>
      <c r="I1137" s="316" t="n">
        <v>347124</v>
      </c>
      <c r="J1137" s="316" t="n">
        <v>0.71</v>
      </c>
      <c r="K1137" s="316">
        <f>ROUND(I1137*(J1137/1000),2)</f>
        <v/>
      </c>
    </row>
    <row r="1138">
      <c r="B1138" s="315" t="n">
        <v>1111</v>
      </c>
      <c r="C1138" s="316" t="n">
        <v>32840009</v>
      </c>
      <c r="D1138" s="316" t="inlineStr">
        <is>
          <t>5073401_McDs Bacon_2Q 1819 UF_NAV+Select_P2+ - Digital Entertainment</t>
        </is>
      </c>
      <c r="E1138" s="316" t="inlineStr">
        <is>
          <t>Bravo</t>
        </is>
      </c>
      <c r="F1138" s="317" t="n">
        <v>43557</v>
      </c>
      <c r="G1138" s="317" t="n">
        <v>43576</v>
      </c>
      <c r="H1138" s="316" t="n">
        <v>879598</v>
      </c>
      <c r="I1138" s="316" t="n">
        <v>879598</v>
      </c>
      <c r="J1138" s="316" t="n">
        <v>0.71</v>
      </c>
      <c r="K1138" s="316">
        <f>ROUND(I1138*(J1138/1000),2)</f>
        <v/>
      </c>
    </row>
    <row r="1139">
      <c r="B1139" s="315" t="n">
        <v>1112</v>
      </c>
      <c r="C1139" s="316" t="n">
        <v>32840009</v>
      </c>
      <c r="D1139" s="316" t="inlineStr">
        <is>
          <t>5073401_McDs Bacon_2Q 1819 UF_NAV+Select_P2+ - Digital Entertainment</t>
        </is>
      </c>
      <c r="E1139" s="316" t="inlineStr">
        <is>
          <t>CNBC</t>
        </is>
      </c>
      <c r="F1139" s="317" t="n">
        <v>43557</v>
      </c>
      <c r="G1139" s="317" t="n">
        <v>43576</v>
      </c>
      <c r="H1139" s="316" t="n">
        <v>59406</v>
      </c>
      <c r="I1139" s="316" t="n">
        <v>59406</v>
      </c>
      <c r="J1139" s="316" t="n">
        <v>0.71</v>
      </c>
      <c r="K1139" s="316">
        <f>ROUND(I1139*(J1139/1000),2)</f>
        <v/>
      </c>
    </row>
    <row r="1140">
      <c r="B1140" s="315" t="n">
        <v>1113</v>
      </c>
      <c r="C1140" s="316" t="n">
        <v>32840009</v>
      </c>
      <c r="D1140" s="316" t="inlineStr">
        <is>
          <t>5073401_McDs Bacon_2Q 1819 UF_NAV+Select_P2+ - Digital Entertainment</t>
        </is>
      </c>
      <c r="E1140" s="316" t="inlineStr">
        <is>
          <t>E!</t>
        </is>
      </c>
      <c r="F1140" s="317" t="n">
        <v>43557</v>
      </c>
      <c r="G1140" s="317" t="n">
        <v>43576</v>
      </c>
      <c r="H1140" s="316" t="n">
        <v>338771</v>
      </c>
      <c r="I1140" s="316" t="n">
        <v>338771</v>
      </c>
      <c r="J1140" s="316" t="n">
        <v>0.71</v>
      </c>
      <c r="K1140" s="316">
        <f>ROUND(I1140*(J1140/1000),2)</f>
        <v/>
      </c>
    </row>
    <row r="1141">
      <c r="B1141" s="315" t="n">
        <v>1114</v>
      </c>
      <c r="C1141" s="316" t="n">
        <v>32840009</v>
      </c>
      <c r="D1141" s="316" t="inlineStr">
        <is>
          <t>5073401_McDs Bacon_2Q 1819 UF_NAV+Select_P2+ - Digital Entertainment</t>
        </is>
      </c>
      <c r="E1141" s="316" t="inlineStr">
        <is>
          <t>MSNBC</t>
        </is>
      </c>
      <c r="F1141" s="317" t="n">
        <v>43557</v>
      </c>
      <c r="G1141" s="317" t="n">
        <v>43576</v>
      </c>
      <c r="H1141" s="316" t="n">
        <v>1983</v>
      </c>
      <c r="I1141" s="316" t="n">
        <v>1983</v>
      </c>
      <c r="J1141" s="316" t="n">
        <v>0.71</v>
      </c>
      <c r="K1141" s="316">
        <f>ROUND(I1141*(J1141/1000),2)</f>
        <v/>
      </c>
    </row>
    <row r="1142">
      <c r="B1142" s="315" t="n">
        <v>1115</v>
      </c>
      <c r="C1142" s="316" t="n">
        <v>32840009</v>
      </c>
      <c r="D1142" s="316" t="inlineStr">
        <is>
          <t>5073401_McDs Bacon_2Q 1819 UF_NAV+Select_P2+ - Digital Entertainment</t>
        </is>
      </c>
      <c r="E1142" s="316" t="inlineStr">
        <is>
          <t>NBC Broadcast</t>
        </is>
      </c>
      <c r="F1142" s="317" t="n">
        <v>43557</v>
      </c>
      <c r="G1142" s="317" t="n">
        <v>43576</v>
      </c>
      <c r="H1142" s="316" t="n">
        <v>221826</v>
      </c>
      <c r="I1142" s="316" t="n">
        <v>221826</v>
      </c>
      <c r="J1142" s="316" t="n">
        <v>0.71</v>
      </c>
      <c r="K1142" s="316">
        <f>ROUND(I1142*(J1142/1000),2)</f>
        <v/>
      </c>
    </row>
    <row r="1143">
      <c r="B1143" s="315" t="n">
        <v>1116</v>
      </c>
      <c r="C1143" s="316" t="n">
        <v>32840009</v>
      </c>
      <c r="D1143" s="316" t="inlineStr">
        <is>
          <t>5073401_McDs Bacon_2Q 1819 UF_NAV+Select_P2+ - Digital Entertainment</t>
        </is>
      </c>
      <c r="E1143" s="316" t="inlineStr">
        <is>
          <t>NBC News</t>
        </is>
      </c>
      <c r="F1143" s="317" t="n">
        <v>43557</v>
      </c>
      <c r="G1143" s="317" t="n">
        <v>43576</v>
      </c>
      <c r="H1143" s="316" t="n">
        <v>97131</v>
      </c>
      <c r="I1143" s="316" t="n">
        <v>97131</v>
      </c>
      <c r="J1143" s="316" t="n">
        <v>0.71</v>
      </c>
      <c r="K1143" s="316">
        <f>ROUND(I1143*(J1143/1000),2)</f>
        <v/>
      </c>
    </row>
    <row r="1144">
      <c r="B1144" s="315" t="n">
        <v>1117</v>
      </c>
      <c r="C1144" s="316" t="n">
        <v>32840009</v>
      </c>
      <c r="D1144" s="316" t="inlineStr">
        <is>
          <t>5073401_McDs Bacon_2Q 1819 UF_NAV+Select_P2+ - Digital Entertainment</t>
        </is>
      </c>
      <c r="E1144" s="316" t="inlineStr">
        <is>
          <t>Oxygen</t>
        </is>
      </c>
      <c r="F1144" s="317" t="n">
        <v>43557</v>
      </c>
      <c r="G1144" s="317" t="n">
        <v>43576</v>
      </c>
      <c r="H1144" s="316" t="n">
        <v>197995</v>
      </c>
      <c r="I1144" s="316" t="n">
        <v>197995</v>
      </c>
      <c r="J1144" s="316" t="n">
        <v>0.71</v>
      </c>
      <c r="K1144" s="316">
        <f>ROUND(I1144*(J1144/1000),2)</f>
        <v/>
      </c>
    </row>
    <row r="1145">
      <c r="B1145" s="315" t="n">
        <v>1118</v>
      </c>
      <c r="C1145" s="316" t="n">
        <v>32840009</v>
      </c>
      <c r="D1145" s="316" t="inlineStr">
        <is>
          <t>5073401_McDs Bacon_2Q 1819 UF_NAV+Select_P2+ - Digital Entertainment</t>
        </is>
      </c>
      <c r="E1145" s="316" t="inlineStr">
        <is>
          <t>Syfy</t>
        </is>
      </c>
      <c r="F1145" s="317" t="n">
        <v>43557</v>
      </c>
      <c r="G1145" s="317" t="n">
        <v>43576</v>
      </c>
      <c r="H1145" s="316" t="n">
        <v>928610</v>
      </c>
      <c r="I1145" s="316" t="n">
        <v>928610</v>
      </c>
      <c r="J1145" s="316" t="n">
        <v>0.71</v>
      </c>
      <c r="K1145" s="316">
        <f>ROUND(I1145*(J1145/1000),2)</f>
        <v/>
      </c>
    </row>
    <row r="1146">
      <c r="B1146" s="315" t="n">
        <v>1119</v>
      </c>
      <c r="C1146" s="316" t="n">
        <v>32840009</v>
      </c>
      <c r="D1146" s="316" t="inlineStr">
        <is>
          <t>5073401_McDs Bacon_2Q 1819 UF_NAV+Select_P2+ - Digital Entertainment</t>
        </is>
      </c>
      <c r="E1146" s="316" t="inlineStr">
        <is>
          <t>Telemundo</t>
        </is>
      </c>
      <c r="F1146" s="317" t="n">
        <v>43557</v>
      </c>
      <c r="G1146" s="317" t="n">
        <v>43576</v>
      </c>
      <c r="H1146" s="316" t="n">
        <v>13276</v>
      </c>
      <c r="I1146" s="316" t="n">
        <v>13276</v>
      </c>
      <c r="J1146" s="316" t="n">
        <v>0.71</v>
      </c>
      <c r="K1146" s="316">
        <f>ROUND(I1146*(J1146/1000),2)</f>
        <v/>
      </c>
    </row>
    <row r="1147">
      <c r="B1147" s="315" t="n">
        <v>1120</v>
      </c>
      <c r="C1147" s="316" t="n">
        <v>32840009</v>
      </c>
      <c r="D1147" s="316" t="inlineStr">
        <is>
          <t>5073401_McDs Bacon_2Q 1819 UF_NAV+Select_P2+ - Digital Entertainment</t>
        </is>
      </c>
      <c r="E1147" s="316" t="inlineStr">
        <is>
          <t>USA</t>
        </is>
      </c>
      <c r="F1147" s="317" t="n">
        <v>43557</v>
      </c>
      <c r="G1147" s="317" t="n">
        <v>43576</v>
      </c>
      <c r="H1147" s="316" t="n">
        <v>367821</v>
      </c>
      <c r="I1147" s="316" t="n">
        <v>367821</v>
      </c>
      <c r="J1147" s="316" t="n">
        <v>0.71</v>
      </c>
      <c r="K1147" s="316">
        <f>ROUND(I1147*(J1147/1000),2)</f>
        <v/>
      </c>
    </row>
    <row r="1148">
      <c r="B1148" s="315" t="n">
        <v>1121</v>
      </c>
      <c r="C1148" s="316" t="n">
        <v>32845097</v>
      </c>
      <c r="D1148" s="316" t="inlineStr">
        <is>
          <t>5068734_Cricket Q219 Upfront OLV - Digital Hispanic</t>
        </is>
      </c>
      <c r="E1148" s="316" t="inlineStr">
        <is>
          <t>NBC Universo</t>
        </is>
      </c>
      <c r="F1148" s="317" t="n">
        <v>43556</v>
      </c>
      <c r="G1148" s="317" t="n">
        <v>43585</v>
      </c>
      <c r="H1148" s="316" t="n">
        <v>24968</v>
      </c>
      <c r="I1148" s="316" t="n">
        <v>24968</v>
      </c>
      <c r="J1148" s="316" t="n">
        <v>0.71</v>
      </c>
      <c r="K1148" s="316">
        <f>ROUND(I1148*(J1148/1000),2)</f>
        <v/>
      </c>
    </row>
    <row r="1149">
      <c r="B1149" s="315" t="n">
        <v>1122</v>
      </c>
      <c r="C1149" s="316" t="n">
        <v>32845097</v>
      </c>
      <c r="D1149" s="316" t="inlineStr">
        <is>
          <t>5068734_Cricket Q219 Upfront OLV - Digital Hispanic</t>
        </is>
      </c>
      <c r="E1149" s="316" t="inlineStr">
        <is>
          <t>Telemundo</t>
        </is>
      </c>
      <c r="F1149" s="317" t="n">
        <v>43556</v>
      </c>
      <c r="G1149" s="317" t="n">
        <v>43585</v>
      </c>
      <c r="H1149" s="316" t="n">
        <v>135721</v>
      </c>
      <c r="I1149" s="316" t="n">
        <v>135721</v>
      </c>
      <c r="J1149" s="316" t="n">
        <v>0.71</v>
      </c>
      <c r="K1149" s="316">
        <f>ROUND(I1149*(J1149/1000),2)</f>
        <v/>
      </c>
    </row>
    <row r="1150">
      <c r="B1150" s="315" t="n">
        <v>1123</v>
      </c>
      <c r="C1150" s="316" t="n">
        <v>32846971</v>
      </c>
      <c r="D1150" s="316" t="inlineStr">
        <is>
          <t>5073581_Visionworks 18/19 CFlight (2Q) - Digital Entertainment</t>
        </is>
      </c>
      <c r="E1150" s="316" t="inlineStr">
        <is>
          <t>NBC Broadcast</t>
        </is>
      </c>
      <c r="F1150" s="317" t="n">
        <v>43556</v>
      </c>
      <c r="G1150" s="317" t="n">
        <v>43576</v>
      </c>
      <c r="H1150" s="316" t="n">
        <v>939771</v>
      </c>
      <c r="I1150" s="316" t="n">
        <v>939771</v>
      </c>
      <c r="J1150" s="316" t="n">
        <v>0.71</v>
      </c>
      <c r="K1150" s="316">
        <f>ROUND(I1150*(J1150/1000),2)</f>
        <v/>
      </c>
    </row>
    <row r="1151">
      <c r="B1151" s="315" t="n">
        <v>1124</v>
      </c>
      <c r="C1151" s="316" t="n">
        <v>32846971</v>
      </c>
      <c r="D1151" s="316" t="inlineStr">
        <is>
          <t>5073581_Visionworks 18/19 CFlight (2Q) - Digital Entertainment</t>
        </is>
      </c>
      <c r="E1151" s="316" t="inlineStr">
        <is>
          <t>NBC News</t>
        </is>
      </c>
      <c r="F1151" s="317" t="n">
        <v>43556</v>
      </c>
      <c r="G1151" s="317" t="n">
        <v>43576</v>
      </c>
      <c r="H1151" s="316" t="n">
        <v>54480</v>
      </c>
      <c r="I1151" s="316" t="n">
        <v>54480</v>
      </c>
      <c r="J1151" s="316" t="n">
        <v>0.71</v>
      </c>
      <c r="K1151" s="316">
        <f>ROUND(I1151*(J1151/1000),2)</f>
        <v/>
      </c>
    </row>
    <row r="1152">
      <c r="B1152" s="315" t="n">
        <v>1125</v>
      </c>
      <c r="C1152" s="316" t="n">
        <v>32848281</v>
      </c>
      <c r="D1152" s="316" t="inlineStr">
        <is>
          <t>5073635_AT&amp;T-Cricket_2Q 1819 UF_NBC Prime Parity_A1849  - Digital Entertainment</t>
        </is>
      </c>
      <c r="E1152" s="316" t="inlineStr">
        <is>
          <t>NBC Broadcast</t>
        </is>
      </c>
      <c r="F1152" s="317" t="n">
        <v>43557</v>
      </c>
      <c r="G1152" s="317" t="n">
        <v>43590</v>
      </c>
      <c r="H1152" s="316" t="n">
        <v>1442774</v>
      </c>
      <c r="I1152" s="316" t="n">
        <v>1442774</v>
      </c>
      <c r="J1152" s="316" t="n">
        <v>0.71</v>
      </c>
      <c r="K1152" s="316">
        <f>ROUND(I1152*(J1152/1000),2)</f>
        <v/>
      </c>
    </row>
    <row r="1153">
      <c r="B1153" s="315" t="n">
        <v>1126</v>
      </c>
      <c r="C1153" s="316" t="n">
        <v>32848281</v>
      </c>
      <c r="D1153" s="316" t="inlineStr">
        <is>
          <t>5073635_AT&amp;T-Cricket_2Q 1819 UF_NBC Prime Parity_A1849  - Digital Entertainment</t>
        </is>
      </c>
      <c r="E1153" s="316" t="inlineStr">
        <is>
          <t>NBC News</t>
        </is>
      </c>
      <c r="F1153" s="317" t="n">
        <v>43557</v>
      </c>
      <c r="G1153" s="317" t="n">
        <v>43590</v>
      </c>
      <c r="H1153" s="316" t="n">
        <v>69838</v>
      </c>
      <c r="I1153" s="316" t="n">
        <v>69838</v>
      </c>
      <c r="J1153" s="316" t="n">
        <v>0.71</v>
      </c>
      <c r="K1153" s="316">
        <f>ROUND(I1153*(J1153/1000),2)</f>
        <v/>
      </c>
    </row>
    <row r="1154">
      <c r="B1154" s="315" t="n">
        <v>1127</v>
      </c>
      <c r="C1154" s="316" t="n">
        <v>32849100</v>
      </c>
      <c r="D1154" s="316" t="inlineStr">
        <is>
          <t>5074018_Indeed Q2-Q319 CFlight Prime/Digital 18/19 BYU Plan - Digital Entertainment</t>
        </is>
      </c>
      <c r="E1154" s="316" t="inlineStr">
        <is>
          <t>NBC Broadcast</t>
        </is>
      </c>
      <c r="F1154" s="317" t="n">
        <v>43556</v>
      </c>
      <c r="G1154" s="317" t="n">
        <v>43646</v>
      </c>
      <c r="H1154" s="316" t="n">
        <v>702385</v>
      </c>
      <c r="I1154" s="316" t="n">
        <v>702385</v>
      </c>
      <c r="J1154" s="316" t="n">
        <v>0.71</v>
      </c>
      <c r="K1154" s="316">
        <f>ROUND(I1154*(J1154/1000),2)</f>
        <v/>
      </c>
    </row>
    <row r="1155">
      <c r="B1155" s="315" t="n">
        <v>1128</v>
      </c>
      <c r="C1155" s="316" t="n">
        <v>32849100</v>
      </c>
      <c r="D1155" s="316" t="inlineStr">
        <is>
          <t>5074018_Indeed Q2-Q319 CFlight Prime/Digital 18/19 BYU Plan - Digital Entertainment</t>
        </is>
      </c>
      <c r="E1155" s="316" t="inlineStr">
        <is>
          <t>NBC News</t>
        </is>
      </c>
      <c r="F1155" s="317" t="n">
        <v>43556</v>
      </c>
      <c r="G1155" s="317" t="n">
        <v>43646</v>
      </c>
      <c r="H1155" s="316" t="n">
        <v>40582</v>
      </c>
      <c r="I1155" s="316" t="n">
        <v>40582</v>
      </c>
      <c r="J1155" s="316" t="n">
        <v>0.71</v>
      </c>
      <c r="K1155" s="316">
        <f>ROUND(I1155*(J1155/1000),2)</f>
        <v/>
      </c>
    </row>
    <row r="1156">
      <c r="B1156" s="315" t="n">
        <v>1129</v>
      </c>
      <c r="C1156" s="316" t="n">
        <v>32849729</v>
      </c>
      <c r="D1156" s="316" t="inlineStr">
        <is>
          <t>5073916_Wells_2Q 1819 UF_Prime/Cable/Select_A2554/A2554/P2+ - Digital Entertainment</t>
        </is>
      </c>
      <c r="E1156" s="316" t="inlineStr">
        <is>
          <t>Bravo</t>
        </is>
      </c>
      <c r="F1156" s="317" t="n">
        <v>43556</v>
      </c>
      <c r="G1156" s="317" t="n">
        <v>43646</v>
      </c>
      <c r="H1156" s="316" t="n">
        <v>383839</v>
      </c>
      <c r="I1156" s="316" t="n">
        <v>383839</v>
      </c>
      <c r="J1156" s="316" t="n">
        <v>0.71</v>
      </c>
      <c r="K1156" s="316">
        <f>ROUND(I1156*(J1156/1000),2)</f>
        <v/>
      </c>
    </row>
    <row r="1157">
      <c r="B1157" s="315" t="n">
        <v>1130</v>
      </c>
      <c r="C1157" s="316" t="n">
        <v>32849729</v>
      </c>
      <c r="D1157" s="316" t="inlineStr">
        <is>
          <t>5073916_Wells_2Q 1819 UF_Prime/Cable/Select_A2554/A2554/P2+ - Digital Entertainment</t>
        </is>
      </c>
      <c r="E1157" s="316" t="inlineStr">
        <is>
          <t>CNBC</t>
        </is>
      </c>
      <c r="F1157" s="317" t="n">
        <v>43556</v>
      </c>
      <c r="G1157" s="317" t="n">
        <v>43646</v>
      </c>
      <c r="H1157" s="316" t="n">
        <v>35141</v>
      </c>
      <c r="I1157" s="316" t="n">
        <v>35141</v>
      </c>
      <c r="J1157" s="316" t="n">
        <v>0.71</v>
      </c>
      <c r="K1157" s="316">
        <f>ROUND(I1157*(J1157/1000),2)</f>
        <v/>
      </c>
    </row>
    <row r="1158">
      <c r="B1158" s="315" t="n">
        <v>1131</v>
      </c>
      <c r="C1158" s="316" t="n">
        <v>32849729</v>
      </c>
      <c r="D1158" s="316" t="inlineStr">
        <is>
          <t>5073916_Wells_2Q 1819 UF_Prime/Cable/Select_A2554/A2554/P2+ - Digital Entertainment</t>
        </is>
      </c>
      <c r="E1158" s="316" t="inlineStr">
        <is>
          <t>E!</t>
        </is>
      </c>
      <c r="F1158" s="317" t="n">
        <v>43556</v>
      </c>
      <c r="G1158" s="317" t="n">
        <v>43646</v>
      </c>
      <c r="H1158" s="316" t="n">
        <v>136125</v>
      </c>
      <c r="I1158" s="316" t="n">
        <v>136125</v>
      </c>
      <c r="J1158" s="316" t="n">
        <v>0.71</v>
      </c>
      <c r="K1158" s="316">
        <f>ROUND(I1158*(J1158/1000),2)</f>
        <v/>
      </c>
    </row>
    <row r="1159">
      <c r="B1159" s="315" t="n">
        <v>1132</v>
      </c>
      <c r="C1159" s="316" t="n">
        <v>32849729</v>
      </c>
      <c r="D1159" s="316" t="inlineStr">
        <is>
          <t>5073916_Wells_2Q 1819 UF_Prime/Cable/Select_A2554/A2554/P2+ - Digital Entertainment</t>
        </is>
      </c>
      <c r="E1159" s="316" t="inlineStr">
        <is>
          <t>MSNBC</t>
        </is>
      </c>
      <c r="F1159" s="317" t="n">
        <v>43556</v>
      </c>
      <c r="G1159" s="317" t="n">
        <v>43646</v>
      </c>
      <c r="H1159" s="316" t="n">
        <v>1177</v>
      </c>
      <c r="I1159" s="316" t="n">
        <v>1177</v>
      </c>
      <c r="J1159" s="316" t="n">
        <v>0.71</v>
      </c>
      <c r="K1159" s="316">
        <f>ROUND(I1159*(J1159/1000),2)</f>
        <v/>
      </c>
    </row>
    <row r="1160">
      <c r="B1160" s="315" t="n">
        <v>1133</v>
      </c>
      <c r="C1160" s="316" t="n">
        <v>32849729</v>
      </c>
      <c r="D1160" s="316" t="inlineStr">
        <is>
          <t>5073916_Wells_2Q 1819 UF_Prime/Cable/Select_A2554/A2554/P2+ - Digital Entertainment</t>
        </is>
      </c>
      <c r="E1160" s="316" t="inlineStr">
        <is>
          <t>NBC Broadcast</t>
        </is>
      </c>
      <c r="F1160" s="317" t="n">
        <v>43556</v>
      </c>
      <c r="G1160" s="317" t="n">
        <v>43646</v>
      </c>
      <c r="H1160" s="316" t="n">
        <v>1016517</v>
      </c>
      <c r="I1160" s="316" t="n">
        <v>1016517</v>
      </c>
      <c r="J1160" s="316" t="n">
        <v>0.71</v>
      </c>
      <c r="K1160" s="316">
        <f>ROUND(I1160*(J1160/1000),2)</f>
        <v/>
      </c>
    </row>
    <row r="1161">
      <c r="B1161" s="315" t="n">
        <v>1134</v>
      </c>
      <c r="C1161" s="316" t="n">
        <v>32849729</v>
      </c>
      <c r="D1161" s="316" t="inlineStr">
        <is>
          <t>5073916_Wells_2Q 1819 UF_Prime/Cable/Select_A2554/A2554/P2+ - Digital Entertainment</t>
        </is>
      </c>
      <c r="E1161" s="316" t="inlineStr">
        <is>
          <t>NBC News</t>
        </is>
      </c>
      <c r="F1161" s="317" t="n">
        <v>43556</v>
      </c>
      <c r="G1161" s="317" t="n">
        <v>43646</v>
      </c>
      <c r="H1161" s="316" t="n">
        <v>71949</v>
      </c>
      <c r="I1161" s="316" t="n">
        <v>71949</v>
      </c>
      <c r="J1161" s="316" t="n">
        <v>0.71</v>
      </c>
      <c r="K1161" s="316">
        <f>ROUND(I1161*(J1161/1000),2)</f>
        <v/>
      </c>
    </row>
    <row r="1162">
      <c r="B1162" s="315" t="n">
        <v>1135</v>
      </c>
      <c r="C1162" s="316" t="n">
        <v>32849729</v>
      </c>
      <c r="D1162" s="316" t="inlineStr">
        <is>
          <t>5073916_Wells_2Q 1819 UF_Prime/Cable/Select_A2554/A2554/P2+ - Digital Entertainment</t>
        </is>
      </c>
      <c r="E1162" s="316" t="inlineStr">
        <is>
          <t>Oxygen</t>
        </is>
      </c>
      <c r="F1162" s="317" t="n">
        <v>43556</v>
      </c>
      <c r="G1162" s="317" t="n">
        <v>43646</v>
      </c>
      <c r="H1162" s="316" t="n">
        <v>8829</v>
      </c>
      <c r="I1162" s="316" t="n">
        <v>8829</v>
      </c>
      <c r="J1162" s="316" t="n">
        <v>0.71</v>
      </c>
      <c r="K1162" s="316">
        <f>ROUND(I1162*(J1162/1000),2)</f>
        <v/>
      </c>
    </row>
    <row r="1163">
      <c r="B1163" s="315" t="n">
        <v>1136</v>
      </c>
      <c r="C1163" s="316" t="n">
        <v>32849729</v>
      </c>
      <c r="D1163" s="316" t="inlineStr">
        <is>
          <t>5073916_Wells_2Q 1819 UF_Prime/Cable/Select_A2554/A2554/P2+ - Digital Entertainment</t>
        </is>
      </c>
      <c r="E1163" s="316" t="inlineStr">
        <is>
          <t>Syfy</t>
        </is>
      </c>
      <c r="F1163" s="317" t="n">
        <v>43556</v>
      </c>
      <c r="G1163" s="317" t="n">
        <v>43646</v>
      </c>
      <c r="H1163" s="316" t="n">
        <v>498645</v>
      </c>
      <c r="I1163" s="316" t="n">
        <v>498645</v>
      </c>
      <c r="J1163" s="316" t="n">
        <v>0.71</v>
      </c>
      <c r="K1163" s="316">
        <f>ROUND(I1163*(J1163/1000),2)</f>
        <v/>
      </c>
    </row>
    <row r="1164">
      <c r="B1164" s="315" t="n">
        <v>1137</v>
      </c>
      <c r="C1164" s="316" t="n">
        <v>32849729</v>
      </c>
      <c r="D1164" s="316" t="inlineStr">
        <is>
          <t>5073916_Wells_2Q 1819 UF_Prime/Cable/Select_A2554/A2554/P2+ - Digital Entertainment</t>
        </is>
      </c>
      <c r="E1164" s="316" t="inlineStr">
        <is>
          <t>Telemundo</t>
        </is>
      </c>
      <c r="F1164" s="317" t="n">
        <v>43556</v>
      </c>
      <c r="G1164" s="317" t="n">
        <v>43646</v>
      </c>
      <c r="H1164" s="316" t="n">
        <v>11358</v>
      </c>
      <c r="I1164" s="316" t="n">
        <v>11358</v>
      </c>
      <c r="J1164" s="316" t="n">
        <v>0.71</v>
      </c>
      <c r="K1164" s="316">
        <f>ROUND(I1164*(J1164/1000),2)</f>
        <v/>
      </c>
    </row>
    <row r="1165">
      <c r="B1165" s="315" t="n">
        <v>1138</v>
      </c>
      <c r="C1165" s="316" t="n">
        <v>32849729</v>
      </c>
      <c r="D1165" s="316" t="inlineStr">
        <is>
          <t>5073916_Wells_2Q 1819 UF_Prime/Cable/Select_A2554/A2554/P2+ - Digital Entertainment</t>
        </is>
      </c>
      <c r="E1165" s="316" t="inlineStr">
        <is>
          <t>USA</t>
        </is>
      </c>
      <c r="F1165" s="317" t="n">
        <v>43556</v>
      </c>
      <c r="G1165" s="317" t="n">
        <v>43646</v>
      </c>
      <c r="H1165" s="316" t="n">
        <v>165810</v>
      </c>
      <c r="I1165" s="316" t="n">
        <v>165810</v>
      </c>
      <c r="J1165" s="316" t="n">
        <v>0.71</v>
      </c>
      <c r="K1165" s="316">
        <f>ROUND(I1165*(J1165/1000),2)</f>
        <v/>
      </c>
    </row>
    <row r="1166">
      <c r="B1166" s="315" t="n">
        <v>1139</v>
      </c>
      <c r="C1166" s="316" t="n">
        <v>32854309</v>
      </c>
      <c r="D1166" s="316" t="inlineStr">
        <is>
          <t>5073007_Mitsu_2Q1819 UF_NAV_P2+ - Digital Entertainment</t>
        </is>
      </c>
      <c r="E1166" s="316" t="inlineStr">
        <is>
          <t>Bravo</t>
        </is>
      </c>
      <c r="F1166" s="317" t="n">
        <v>43556</v>
      </c>
      <c r="G1166" s="317" t="n">
        <v>43569</v>
      </c>
      <c r="H1166" s="316" t="n">
        <v>141561</v>
      </c>
      <c r="I1166" s="316" t="n">
        <v>141561</v>
      </c>
      <c r="J1166" s="316" t="n">
        <v>0.71</v>
      </c>
      <c r="K1166" s="316">
        <f>ROUND(I1166*(J1166/1000),2)</f>
        <v/>
      </c>
    </row>
    <row r="1167">
      <c r="B1167" s="315" t="n">
        <v>1140</v>
      </c>
      <c r="C1167" s="316" t="n">
        <v>32854309</v>
      </c>
      <c r="D1167" s="316" t="inlineStr">
        <is>
          <t>5073007_Mitsu_2Q1819 UF_NAV_P2+ - Digital Entertainment</t>
        </is>
      </c>
      <c r="E1167" s="316" t="inlineStr">
        <is>
          <t>NBC Broadcast</t>
        </is>
      </c>
      <c r="F1167" s="317" t="n">
        <v>43556</v>
      </c>
      <c r="G1167" s="317" t="n">
        <v>43569</v>
      </c>
      <c r="H1167" s="316" t="n">
        <v>83923</v>
      </c>
      <c r="I1167" s="316" t="n">
        <v>83923</v>
      </c>
      <c r="J1167" s="316" t="n">
        <v>0.71</v>
      </c>
      <c r="K1167" s="316">
        <f>ROUND(I1167*(J1167/1000),2)</f>
        <v/>
      </c>
    </row>
    <row r="1168">
      <c r="B1168" s="315" t="n">
        <v>1141</v>
      </c>
      <c r="C1168" s="316" t="n">
        <v>32854309</v>
      </c>
      <c r="D1168" s="316" t="inlineStr">
        <is>
          <t>5073007_Mitsu_2Q1819 UF_NAV_P2+ - Digital Entertainment</t>
        </is>
      </c>
      <c r="E1168" s="316" t="inlineStr">
        <is>
          <t>USA</t>
        </is>
      </c>
      <c r="F1168" s="317" t="n">
        <v>43556</v>
      </c>
      <c r="G1168" s="317" t="n">
        <v>43569</v>
      </c>
      <c r="H1168" s="316" t="n">
        <v>19988</v>
      </c>
      <c r="I1168" s="316" t="n">
        <v>19988</v>
      </c>
      <c r="J1168" s="316" t="n">
        <v>0.71</v>
      </c>
      <c r="K1168" s="316">
        <f>ROUND(I1168*(J1168/1000),2)</f>
        <v/>
      </c>
    </row>
    <row r="1169">
      <c r="B1169" s="315" t="n">
        <v>1142</v>
      </c>
      <c r="C1169" s="316" t="n">
        <v>32866732</v>
      </c>
      <c r="D1169" s="316" t="inlineStr">
        <is>
          <t>5072689_CY19_Hersheys Reeses_ Q219_NAV P2+ - Digital Entertainment</t>
        </is>
      </c>
      <c r="E1169" s="316" t="inlineStr">
        <is>
          <t>Bravo</t>
        </is>
      </c>
      <c r="F1169" s="317" t="n">
        <v>43556</v>
      </c>
      <c r="G1169" s="317" t="n">
        <v>43585</v>
      </c>
      <c r="H1169" s="316" t="n">
        <v>34051</v>
      </c>
      <c r="I1169" s="316" t="n">
        <v>34051</v>
      </c>
      <c r="J1169" s="316" t="n">
        <v>0.71</v>
      </c>
      <c r="K1169" s="316">
        <f>ROUND(I1169*(J1169/1000),2)</f>
        <v/>
      </c>
    </row>
    <row r="1170">
      <c r="B1170" s="315" t="n">
        <v>1143</v>
      </c>
      <c r="C1170" s="316" t="n">
        <v>32866732</v>
      </c>
      <c r="D1170" s="316" t="inlineStr">
        <is>
          <t>5072689_CY19_Hersheys Reeses_ Q219_NAV P2+ - Digital Entertainment</t>
        </is>
      </c>
      <c r="E1170" s="316" t="inlineStr">
        <is>
          <t>CNBC</t>
        </is>
      </c>
      <c r="F1170" s="317" t="n">
        <v>43556</v>
      </c>
      <c r="G1170" s="317" t="n">
        <v>43585</v>
      </c>
      <c r="H1170" s="316" t="n">
        <v>2525</v>
      </c>
      <c r="I1170" s="316" t="n">
        <v>2525</v>
      </c>
      <c r="J1170" s="316" t="n">
        <v>0.71</v>
      </c>
      <c r="K1170" s="316">
        <f>ROUND(I1170*(J1170/1000),2)</f>
        <v/>
      </c>
    </row>
    <row r="1171">
      <c r="B1171" s="315" t="n">
        <v>1144</v>
      </c>
      <c r="C1171" s="316" t="n">
        <v>32866732</v>
      </c>
      <c r="D1171" s="316" t="inlineStr">
        <is>
          <t>5072689_CY19_Hersheys Reeses_ Q219_NAV P2+ - Digital Entertainment</t>
        </is>
      </c>
      <c r="E1171" s="316" t="inlineStr">
        <is>
          <t>E!</t>
        </is>
      </c>
      <c r="F1171" s="317" t="n">
        <v>43556</v>
      </c>
      <c r="G1171" s="317" t="n">
        <v>43585</v>
      </c>
      <c r="H1171" s="316" t="n">
        <v>11209</v>
      </c>
      <c r="I1171" s="316" t="n">
        <v>11209</v>
      </c>
      <c r="J1171" s="316" t="n">
        <v>0.71</v>
      </c>
      <c r="K1171" s="316">
        <f>ROUND(I1171*(J1171/1000),2)</f>
        <v/>
      </c>
    </row>
    <row r="1172">
      <c r="B1172" s="315" t="n">
        <v>1145</v>
      </c>
      <c r="C1172" s="316" t="n">
        <v>32866732</v>
      </c>
      <c r="D1172" s="316" t="inlineStr">
        <is>
          <t>5072689_CY19_Hersheys Reeses_ Q219_NAV P2+ - Digital Entertainment</t>
        </is>
      </c>
      <c r="E1172" s="316" t="inlineStr">
        <is>
          <t>MSNBC</t>
        </is>
      </c>
      <c r="F1172" s="317" t="n">
        <v>43556</v>
      </c>
      <c r="G1172" s="317" t="n">
        <v>43585</v>
      </c>
      <c r="H1172" s="316" t="n">
        <v>86</v>
      </c>
      <c r="I1172" s="316" t="n">
        <v>86</v>
      </c>
      <c r="J1172" s="316" t="n">
        <v>0.71</v>
      </c>
      <c r="K1172" s="316">
        <f>ROUND(I1172*(J1172/1000),2)</f>
        <v/>
      </c>
    </row>
    <row r="1173">
      <c r="B1173" s="315" t="n">
        <v>1146</v>
      </c>
      <c r="C1173" s="316" t="n">
        <v>32866732</v>
      </c>
      <c r="D1173" s="316" t="inlineStr">
        <is>
          <t>5072689_CY19_Hersheys Reeses_ Q219_NAV P2+ - Digital Entertainment</t>
        </is>
      </c>
      <c r="E1173" s="316" t="inlineStr">
        <is>
          <t>NBC Broadcast</t>
        </is>
      </c>
      <c r="F1173" s="317" t="n">
        <v>43556</v>
      </c>
      <c r="G1173" s="317" t="n">
        <v>43585</v>
      </c>
      <c r="H1173" s="316" t="n">
        <v>53460</v>
      </c>
      <c r="I1173" s="316" t="n">
        <v>53460</v>
      </c>
      <c r="J1173" s="316" t="n">
        <v>0.71</v>
      </c>
      <c r="K1173" s="316">
        <f>ROUND(I1173*(J1173/1000),2)</f>
        <v/>
      </c>
    </row>
    <row r="1174">
      <c r="B1174" s="315" t="n">
        <v>1147</v>
      </c>
      <c r="C1174" s="316" t="n">
        <v>32866732</v>
      </c>
      <c r="D1174" s="316" t="inlineStr">
        <is>
          <t>5072689_CY19_Hersheys Reeses_ Q219_NAV P2+ - Digital Entertainment</t>
        </is>
      </c>
      <c r="E1174" s="316" t="inlineStr">
        <is>
          <t>NBC News</t>
        </is>
      </c>
      <c r="F1174" s="317" t="n">
        <v>43556</v>
      </c>
      <c r="G1174" s="317" t="n">
        <v>43585</v>
      </c>
      <c r="H1174" s="316" t="n">
        <v>493</v>
      </c>
      <c r="I1174" s="316" t="n">
        <v>493</v>
      </c>
      <c r="J1174" s="316" t="n">
        <v>0.71</v>
      </c>
      <c r="K1174" s="316">
        <f>ROUND(I1174*(J1174/1000),2)</f>
        <v/>
      </c>
    </row>
    <row r="1175">
      <c r="B1175" s="315" t="n">
        <v>1148</v>
      </c>
      <c r="C1175" s="316" t="n">
        <v>32866732</v>
      </c>
      <c r="D1175" s="316" t="inlineStr">
        <is>
          <t>5072689_CY19_Hersheys Reeses_ Q219_NAV P2+ - Digital Entertainment</t>
        </is>
      </c>
      <c r="E1175" s="316" t="inlineStr">
        <is>
          <t>Oxygen</t>
        </is>
      </c>
      <c r="F1175" s="317" t="n">
        <v>43556</v>
      </c>
      <c r="G1175" s="317" t="n">
        <v>43585</v>
      </c>
      <c r="H1175" s="316" t="n">
        <v>7664</v>
      </c>
      <c r="I1175" s="316" t="n">
        <v>7664</v>
      </c>
      <c r="J1175" s="316" t="n">
        <v>0.71</v>
      </c>
      <c r="K1175" s="316">
        <f>ROUND(I1175*(J1175/1000),2)</f>
        <v/>
      </c>
    </row>
    <row r="1176">
      <c r="B1176" s="315" t="n">
        <v>1149</v>
      </c>
      <c r="C1176" s="316" t="n">
        <v>32866732</v>
      </c>
      <c r="D1176" s="316" t="inlineStr">
        <is>
          <t>5072689_CY19_Hersheys Reeses_ Q219_NAV P2+ - Digital Entertainment</t>
        </is>
      </c>
      <c r="E1176" s="316" t="inlineStr">
        <is>
          <t>Syfy</t>
        </is>
      </c>
      <c r="F1176" s="317" t="n">
        <v>43556</v>
      </c>
      <c r="G1176" s="317" t="n">
        <v>43585</v>
      </c>
      <c r="H1176" s="316" t="n">
        <v>33820</v>
      </c>
      <c r="I1176" s="316" t="n">
        <v>33820</v>
      </c>
      <c r="J1176" s="316" t="n">
        <v>0.71</v>
      </c>
      <c r="K1176" s="316">
        <f>ROUND(I1176*(J1176/1000),2)</f>
        <v/>
      </c>
    </row>
    <row r="1177">
      <c r="B1177" s="315" t="n">
        <v>1150</v>
      </c>
      <c r="C1177" s="316" t="n">
        <v>32866732</v>
      </c>
      <c r="D1177" s="316" t="inlineStr">
        <is>
          <t>5072689_CY19_Hersheys Reeses_ Q219_NAV P2+ - Digital Entertainment</t>
        </is>
      </c>
      <c r="E1177" s="316" t="inlineStr">
        <is>
          <t>Telemundo</t>
        </is>
      </c>
      <c r="F1177" s="317" t="n">
        <v>43556</v>
      </c>
      <c r="G1177" s="317" t="n">
        <v>43585</v>
      </c>
      <c r="H1177" s="316" t="n">
        <v>464</v>
      </c>
      <c r="I1177" s="316" t="n">
        <v>464</v>
      </c>
      <c r="J1177" s="316" t="n">
        <v>0.71</v>
      </c>
      <c r="K1177" s="316">
        <f>ROUND(I1177*(J1177/1000),2)</f>
        <v/>
      </c>
    </row>
    <row r="1178">
      <c r="B1178" s="315" t="n">
        <v>1151</v>
      </c>
      <c r="C1178" s="316" t="n">
        <v>32866732</v>
      </c>
      <c r="D1178" s="316" t="inlineStr">
        <is>
          <t>5072689_CY19_Hersheys Reeses_ Q219_NAV P2+ - Digital Entertainment</t>
        </is>
      </c>
      <c r="E1178" s="316" t="inlineStr">
        <is>
          <t>USA</t>
        </is>
      </c>
      <c r="F1178" s="317" t="n">
        <v>43556</v>
      </c>
      <c r="G1178" s="317" t="n">
        <v>43585</v>
      </c>
      <c r="H1178" s="316" t="n">
        <v>14763</v>
      </c>
      <c r="I1178" s="316" t="n">
        <v>14763</v>
      </c>
      <c r="J1178" s="316" t="n">
        <v>0.71</v>
      </c>
      <c r="K1178" s="316">
        <f>ROUND(I1178*(J1178/1000),2)</f>
        <v/>
      </c>
    </row>
    <row r="1179">
      <c r="B1179" s="315" t="n">
        <v>1152</v>
      </c>
      <c r="C1179" s="316" t="n">
        <v>32869445</v>
      </c>
      <c r="D1179" s="316" t="inlineStr">
        <is>
          <t>5067764_Lionsgate_Hellboy_NBCU_FEP_Q219_Upfront - Digital Entertainment</t>
        </is>
      </c>
      <c r="E1179" s="316" t="inlineStr">
        <is>
          <t>NBC Broadcast</t>
        </is>
      </c>
      <c r="F1179" s="317" t="n">
        <v>43557</v>
      </c>
      <c r="G1179" s="317" t="n">
        <v>43569</v>
      </c>
      <c r="H1179" s="316" t="n">
        <v>433398</v>
      </c>
      <c r="I1179" s="316" t="n">
        <v>433398</v>
      </c>
      <c r="J1179" s="316" t="n">
        <v>0.71</v>
      </c>
      <c r="K1179" s="316">
        <f>ROUND(I1179*(J1179/1000),2)</f>
        <v/>
      </c>
    </row>
    <row r="1180">
      <c r="B1180" s="315" t="n">
        <v>1153</v>
      </c>
      <c r="C1180" s="316" t="n">
        <v>32869445</v>
      </c>
      <c r="D1180" s="316" t="inlineStr">
        <is>
          <t>5067764_Lionsgate_Hellboy_NBCU_FEP_Q219_Upfront - Digital Entertainment</t>
        </is>
      </c>
      <c r="E1180" s="316" t="inlineStr">
        <is>
          <t>NBC News</t>
        </is>
      </c>
      <c r="F1180" s="317" t="n">
        <v>43557</v>
      </c>
      <c r="G1180" s="317" t="n">
        <v>43569</v>
      </c>
      <c r="H1180" s="316" t="n">
        <v>29579</v>
      </c>
      <c r="I1180" s="316" t="n">
        <v>29579</v>
      </c>
      <c r="J1180" s="316" t="n">
        <v>0.71</v>
      </c>
      <c r="K1180" s="316">
        <f>ROUND(I1180*(J1180/1000),2)</f>
        <v/>
      </c>
    </row>
    <row r="1181">
      <c r="B1181" s="315" t="n">
        <v>1154</v>
      </c>
      <c r="C1181" s="316" t="n">
        <v>32869445</v>
      </c>
      <c r="D1181" s="316" t="inlineStr">
        <is>
          <t>5067764_Lionsgate_Hellboy_NBCU_FEP_Q219_Upfront - Digital Entertainment</t>
        </is>
      </c>
      <c r="E1181" s="316" t="inlineStr">
        <is>
          <t>Syfy</t>
        </is>
      </c>
      <c r="F1181" s="317" t="n">
        <v>43557</v>
      </c>
      <c r="G1181" s="317" t="n">
        <v>43569</v>
      </c>
      <c r="H1181" s="316" t="n">
        <v>400549</v>
      </c>
      <c r="I1181" s="316" t="n">
        <v>400549</v>
      </c>
      <c r="J1181" s="316" t="n">
        <v>0.71</v>
      </c>
      <c r="K1181" s="316">
        <f>ROUND(I1181*(J1181/1000),2)</f>
        <v/>
      </c>
    </row>
    <row r="1182">
      <c r="B1182" s="315" t="n">
        <v>1155</v>
      </c>
      <c r="C1182" s="316" t="n">
        <v>32869445</v>
      </c>
      <c r="D1182" s="316" t="inlineStr">
        <is>
          <t>5067764_Lionsgate_Hellboy_NBCU_FEP_Q219_Upfront - Digital Entertainment</t>
        </is>
      </c>
      <c r="E1182" s="316" t="inlineStr">
        <is>
          <t>USA</t>
        </is>
      </c>
      <c r="F1182" s="317" t="n">
        <v>43557</v>
      </c>
      <c r="G1182" s="317" t="n">
        <v>43569</v>
      </c>
      <c r="H1182" s="316" t="n">
        <v>169236</v>
      </c>
      <c r="I1182" s="316" t="n">
        <v>169236</v>
      </c>
      <c r="J1182" s="316" t="n">
        <v>0.71</v>
      </c>
      <c r="K1182" s="316">
        <f>ROUND(I1182*(J1182/1000),2)</f>
        <v/>
      </c>
    </row>
    <row r="1183">
      <c r="B1183" s="315" t="n">
        <v>1156</v>
      </c>
      <c r="C1183" s="316" t="n">
        <v>32869457</v>
      </c>
      <c r="D1183" s="316" t="inlineStr">
        <is>
          <t>5073041_Infiniti_2Q19 UF_NAV_P2+  - Digital Entertainment</t>
        </is>
      </c>
      <c r="E1183" s="316" t="inlineStr">
        <is>
          <t>Bravo</t>
        </is>
      </c>
      <c r="F1183" s="317" t="n">
        <v>43558</v>
      </c>
      <c r="G1183" s="317" t="n">
        <v>43646</v>
      </c>
      <c r="H1183" s="316" t="n">
        <v>361680</v>
      </c>
      <c r="I1183" s="316" t="n">
        <v>361680</v>
      </c>
      <c r="J1183" s="316" t="n">
        <v>0.71</v>
      </c>
      <c r="K1183" s="316">
        <f>ROUND(I1183*(J1183/1000),2)</f>
        <v/>
      </c>
    </row>
    <row r="1184">
      <c r="B1184" s="315" t="n">
        <v>1157</v>
      </c>
      <c r="C1184" s="316" t="n">
        <v>32869457</v>
      </c>
      <c r="D1184" s="316" t="inlineStr">
        <is>
          <t>5073041_Infiniti_2Q19 UF_NAV_P2+  - Digital Entertainment</t>
        </is>
      </c>
      <c r="E1184" s="316" t="inlineStr">
        <is>
          <t>E!</t>
        </is>
      </c>
      <c r="F1184" s="317" t="n">
        <v>43558</v>
      </c>
      <c r="G1184" s="317" t="n">
        <v>43646</v>
      </c>
      <c r="H1184" s="316" t="n">
        <v>60217</v>
      </c>
      <c r="I1184" s="316" t="n">
        <v>60217</v>
      </c>
      <c r="J1184" s="316" t="n">
        <v>0.71</v>
      </c>
      <c r="K1184" s="316">
        <f>ROUND(I1184*(J1184/1000),2)</f>
        <v/>
      </c>
    </row>
    <row r="1185">
      <c r="B1185" s="315" t="n">
        <v>1158</v>
      </c>
      <c r="C1185" s="316" t="n">
        <v>32869457</v>
      </c>
      <c r="D1185" s="316" t="inlineStr">
        <is>
          <t>5073041_Infiniti_2Q19 UF_NAV_P2+  - Digital Entertainment</t>
        </is>
      </c>
      <c r="E1185" s="316" t="inlineStr">
        <is>
          <t>NBC Broadcast</t>
        </is>
      </c>
      <c r="F1185" s="317" t="n">
        <v>43558</v>
      </c>
      <c r="G1185" s="317" t="n">
        <v>43646</v>
      </c>
      <c r="H1185" s="316" t="n">
        <v>385064</v>
      </c>
      <c r="I1185" s="316" t="n">
        <v>385064</v>
      </c>
      <c r="J1185" s="316" t="n">
        <v>0.71</v>
      </c>
      <c r="K1185" s="316">
        <f>ROUND(I1185*(J1185/1000),2)</f>
        <v/>
      </c>
    </row>
    <row r="1186">
      <c r="B1186" s="315" t="n">
        <v>1159</v>
      </c>
      <c r="C1186" s="316" t="n">
        <v>32869457</v>
      </c>
      <c r="D1186" s="316" t="inlineStr">
        <is>
          <t>5073041_Infiniti_2Q19 UF_NAV_P2+  - Digital Entertainment</t>
        </is>
      </c>
      <c r="E1186" s="316" t="inlineStr">
        <is>
          <t>Oxygen</t>
        </is>
      </c>
      <c r="F1186" s="317" t="n">
        <v>43558</v>
      </c>
      <c r="G1186" s="317" t="n">
        <v>43646</v>
      </c>
      <c r="H1186" s="316" t="n">
        <v>44228</v>
      </c>
      <c r="I1186" s="316" t="n">
        <v>44228</v>
      </c>
      <c r="J1186" s="316" t="n">
        <v>0.71</v>
      </c>
      <c r="K1186" s="316">
        <f>ROUND(I1186*(J1186/1000),2)</f>
        <v/>
      </c>
    </row>
    <row r="1187">
      <c r="B1187" s="315" t="n">
        <v>1160</v>
      </c>
      <c r="C1187" s="316" t="n">
        <v>32869457</v>
      </c>
      <c r="D1187" s="316" t="inlineStr">
        <is>
          <t>5073041_Infiniti_2Q19 UF_NAV_P2+  - Digital Entertainment</t>
        </is>
      </c>
      <c r="E1187" s="316" t="inlineStr">
        <is>
          <t>Syfy</t>
        </is>
      </c>
      <c r="F1187" s="317" t="n">
        <v>43558</v>
      </c>
      <c r="G1187" s="317" t="n">
        <v>43646</v>
      </c>
      <c r="H1187" s="316" t="n">
        <v>102443</v>
      </c>
      <c r="I1187" s="316" t="n">
        <v>102443</v>
      </c>
      <c r="J1187" s="316" t="n">
        <v>0.71</v>
      </c>
      <c r="K1187" s="316">
        <f>ROUND(I1187*(J1187/1000),2)</f>
        <v/>
      </c>
    </row>
    <row r="1188">
      <c r="B1188" s="315" t="n">
        <v>1161</v>
      </c>
      <c r="C1188" s="316" t="n">
        <v>32869457</v>
      </c>
      <c r="D1188" s="316" t="inlineStr">
        <is>
          <t>5073041_Infiniti_2Q19 UF_NAV_P2+  - Digital Entertainment</t>
        </is>
      </c>
      <c r="E1188" s="316" t="inlineStr">
        <is>
          <t>USA</t>
        </is>
      </c>
      <c r="F1188" s="317" t="n">
        <v>43558</v>
      </c>
      <c r="G1188" s="317" t="n">
        <v>43646</v>
      </c>
      <c r="H1188" s="316" t="n">
        <v>53536</v>
      </c>
      <c r="I1188" s="316" t="n">
        <v>53536</v>
      </c>
      <c r="J1188" s="316" t="n">
        <v>0.71</v>
      </c>
      <c r="K1188" s="316">
        <f>ROUND(I1188*(J1188/1000),2)</f>
        <v/>
      </c>
    </row>
    <row r="1189">
      <c r="B1189" s="315" t="n">
        <v>1162</v>
      </c>
      <c r="C1189" s="316" t="n">
        <v>32869529</v>
      </c>
      <c r="D1189" s="316" t="inlineStr">
        <is>
          <t>5072914_P&amp;G Downy FE_2Q 1819 UF_Cable_W1849 - Digital Entertainment</t>
        </is>
      </c>
      <c r="E1189" s="316" t="inlineStr">
        <is>
          <t>Bravo</t>
        </is>
      </c>
      <c r="F1189" s="317" t="n">
        <v>43556</v>
      </c>
      <c r="G1189" s="317" t="n">
        <v>43639</v>
      </c>
      <c r="H1189" s="316" t="n">
        <v>376353</v>
      </c>
      <c r="I1189" s="316" t="n">
        <v>376353</v>
      </c>
      <c r="J1189" s="316" t="n">
        <v>0.71</v>
      </c>
      <c r="K1189" s="316">
        <f>ROUND(I1189*(J1189/1000),2)</f>
        <v/>
      </c>
    </row>
    <row r="1190">
      <c r="B1190" s="315" t="n">
        <v>1163</v>
      </c>
      <c r="C1190" s="316" t="n">
        <v>32869529</v>
      </c>
      <c r="D1190" s="316" t="inlineStr">
        <is>
          <t>5072914_P&amp;G Downy FE_2Q 1819 UF_Cable_W1849 - Digital Entertainment</t>
        </is>
      </c>
      <c r="E1190" s="316" t="inlineStr">
        <is>
          <t>E!</t>
        </is>
      </c>
      <c r="F1190" s="317" t="n">
        <v>43556</v>
      </c>
      <c r="G1190" s="317" t="n">
        <v>43639</v>
      </c>
      <c r="H1190" s="316" t="n">
        <v>140733</v>
      </c>
      <c r="I1190" s="316" t="n">
        <v>140733</v>
      </c>
      <c r="J1190" s="316" t="n">
        <v>0.71</v>
      </c>
      <c r="K1190" s="316">
        <f>ROUND(I1190*(J1190/1000),2)</f>
        <v/>
      </c>
    </row>
    <row r="1191">
      <c r="B1191" s="315" t="n">
        <v>1164</v>
      </c>
      <c r="C1191" s="316" t="n">
        <v>32869529</v>
      </c>
      <c r="D1191" s="316" t="inlineStr">
        <is>
          <t>5072914_P&amp;G Downy FE_2Q 1819 UF_Cable_W1849 - Digital Entertainment</t>
        </is>
      </c>
      <c r="E1191" s="316" t="inlineStr">
        <is>
          <t>Oxygen</t>
        </is>
      </c>
      <c r="F1191" s="317" t="n">
        <v>43556</v>
      </c>
      <c r="G1191" s="317" t="n">
        <v>43639</v>
      </c>
      <c r="H1191" s="316" t="n">
        <v>76851</v>
      </c>
      <c r="I1191" s="316" t="n">
        <v>76851</v>
      </c>
      <c r="J1191" s="316" t="n">
        <v>0.71</v>
      </c>
      <c r="K1191" s="316">
        <f>ROUND(I1191*(J1191/1000),2)</f>
        <v/>
      </c>
    </row>
    <row r="1192">
      <c r="B1192" s="315" t="n">
        <v>1165</v>
      </c>
      <c r="C1192" s="316" t="n">
        <v>32869529</v>
      </c>
      <c r="D1192" s="316" t="inlineStr">
        <is>
          <t>5072914_P&amp;G Downy FE_2Q 1819 UF_Cable_W1849 - Digital Entertainment</t>
        </is>
      </c>
      <c r="E1192" s="316" t="inlineStr">
        <is>
          <t>Syfy</t>
        </is>
      </c>
      <c r="F1192" s="317" t="n">
        <v>43556</v>
      </c>
      <c r="G1192" s="317" t="n">
        <v>43639</v>
      </c>
      <c r="H1192" s="316" t="n">
        <v>357978</v>
      </c>
      <c r="I1192" s="316" t="n">
        <v>357978</v>
      </c>
      <c r="J1192" s="316" t="n">
        <v>0.71</v>
      </c>
      <c r="K1192" s="316">
        <f>ROUND(I1192*(J1192/1000),2)</f>
        <v/>
      </c>
    </row>
    <row r="1193">
      <c r="B1193" s="315" t="n">
        <v>1166</v>
      </c>
      <c r="C1193" s="316" t="n">
        <v>32869529</v>
      </c>
      <c r="D1193" s="316" t="inlineStr">
        <is>
          <t>5072914_P&amp;G Downy FE_2Q 1819 UF_Cable_W1849 - Digital Entertainment</t>
        </is>
      </c>
      <c r="E1193" s="316" t="inlineStr">
        <is>
          <t>USA</t>
        </is>
      </c>
      <c r="F1193" s="317" t="n">
        <v>43556</v>
      </c>
      <c r="G1193" s="317" t="n">
        <v>43639</v>
      </c>
      <c r="H1193" s="316" t="n">
        <v>170305</v>
      </c>
      <c r="I1193" s="316" t="n">
        <v>170305</v>
      </c>
      <c r="J1193" s="316" t="n">
        <v>0.71</v>
      </c>
      <c r="K1193" s="316">
        <f>ROUND(I1193*(J1193/1000),2)</f>
        <v/>
      </c>
    </row>
    <row r="1194">
      <c r="B1194" s="315" t="n">
        <v>1167</v>
      </c>
      <c r="C1194" s="316" t="n">
        <v>32869535</v>
      </c>
      <c r="D1194" s="316" t="inlineStr">
        <is>
          <t>5072892_P&amp;G Crest 3D_2Q 1819 UF_Prime_W1849 - Digital Entertainment</t>
        </is>
      </c>
      <c r="E1194" s="316" t="inlineStr">
        <is>
          <t>NBC Broadcast</t>
        </is>
      </c>
      <c r="F1194" s="317" t="n">
        <v>43556</v>
      </c>
      <c r="G1194" s="317" t="n">
        <v>43639</v>
      </c>
      <c r="H1194" s="316" t="n">
        <v>373658</v>
      </c>
      <c r="I1194" s="316" t="n">
        <v>373658</v>
      </c>
      <c r="J1194" s="316" t="n">
        <v>0.71</v>
      </c>
      <c r="K1194" s="316">
        <f>ROUND(I1194*(J1194/1000),2)</f>
        <v/>
      </c>
    </row>
    <row r="1195">
      <c r="B1195" s="315" t="n">
        <v>1168</v>
      </c>
      <c r="C1195" s="316" t="n">
        <v>32869535</v>
      </c>
      <c r="D1195" s="316" t="inlineStr">
        <is>
          <t>5072892_P&amp;G Crest 3D_2Q 1819 UF_Prime_W1849 - Digital Entertainment</t>
        </is>
      </c>
      <c r="E1195" s="316" t="inlineStr">
        <is>
          <t>NBC News</t>
        </is>
      </c>
      <c r="F1195" s="317" t="n">
        <v>43556</v>
      </c>
      <c r="G1195" s="317" t="n">
        <v>43639</v>
      </c>
      <c r="H1195" s="316" t="n">
        <v>19646</v>
      </c>
      <c r="I1195" s="316" t="n">
        <v>19646</v>
      </c>
      <c r="J1195" s="316" t="n">
        <v>0.71</v>
      </c>
      <c r="K1195" s="316">
        <f>ROUND(I1195*(J1195/1000),2)</f>
        <v/>
      </c>
    </row>
    <row r="1196">
      <c r="B1196" s="315" t="n">
        <v>1169</v>
      </c>
      <c r="C1196" s="316" t="n">
        <v>32869544</v>
      </c>
      <c r="D1196" s="316" t="inlineStr">
        <is>
          <t>5072897_P&amp;G Downy FE_2Q 1819 UF_Prime_W1849 - Digital Entertainment</t>
        </is>
      </c>
      <c r="E1196" s="316" t="inlineStr">
        <is>
          <t>NBC Broadcast</t>
        </is>
      </c>
      <c r="F1196" s="317" t="n">
        <v>43556</v>
      </c>
      <c r="G1196" s="317" t="n">
        <v>43639</v>
      </c>
      <c r="H1196" s="316" t="n">
        <v>787980</v>
      </c>
      <c r="I1196" s="316" t="n">
        <v>787980</v>
      </c>
      <c r="J1196" s="316" t="n">
        <v>0.71</v>
      </c>
      <c r="K1196" s="316">
        <f>ROUND(I1196*(J1196/1000),2)</f>
        <v/>
      </c>
    </row>
    <row r="1197">
      <c r="B1197" s="315" t="n">
        <v>1170</v>
      </c>
      <c r="C1197" s="316" t="n">
        <v>32869544</v>
      </c>
      <c r="D1197" s="316" t="inlineStr">
        <is>
          <t>5072897_P&amp;G Downy FE_2Q 1819 UF_Prime_W1849 - Digital Entertainment</t>
        </is>
      </c>
      <c r="E1197" s="316" t="inlineStr">
        <is>
          <t>NBC News</t>
        </is>
      </c>
      <c r="F1197" s="317" t="n">
        <v>43556</v>
      </c>
      <c r="G1197" s="317" t="n">
        <v>43639</v>
      </c>
      <c r="H1197" s="316" t="n">
        <v>45486</v>
      </c>
      <c r="I1197" s="316" t="n">
        <v>45486</v>
      </c>
      <c r="J1197" s="316" t="n">
        <v>0.71</v>
      </c>
      <c r="K1197" s="316">
        <f>ROUND(I1197*(J1197/1000),2)</f>
        <v/>
      </c>
    </row>
    <row r="1198">
      <c r="B1198" s="315" t="n">
        <v>1171</v>
      </c>
      <c r="C1198" s="316" t="n">
        <v>32869553</v>
      </c>
      <c r="D1198" s="316" t="inlineStr">
        <is>
          <t>5072918_P&amp;G Tide_2Q 1819 UF_Cable_W1849 - Digital Entertainment</t>
        </is>
      </c>
      <c r="E1198" s="316" t="inlineStr">
        <is>
          <t>Bravo</t>
        </is>
      </c>
      <c r="F1198" s="317" t="n">
        <v>43556</v>
      </c>
      <c r="G1198" s="317" t="n">
        <v>43639</v>
      </c>
      <c r="H1198" s="316" t="n">
        <v>295403</v>
      </c>
      <c r="I1198" s="316" t="n">
        <v>295403</v>
      </c>
      <c r="J1198" s="316" t="n">
        <v>0.71</v>
      </c>
      <c r="K1198" s="316">
        <f>ROUND(I1198*(J1198/1000),2)</f>
        <v/>
      </c>
    </row>
    <row r="1199">
      <c r="B1199" s="315" t="n">
        <v>1172</v>
      </c>
      <c r="C1199" s="316" t="n">
        <v>32869553</v>
      </c>
      <c r="D1199" s="316" t="inlineStr">
        <is>
          <t>5072918_P&amp;G Tide_2Q 1819 UF_Cable_W1849 - Digital Entertainment</t>
        </is>
      </c>
      <c r="E1199" s="316" t="inlineStr">
        <is>
          <t>E!</t>
        </is>
      </c>
      <c r="F1199" s="317" t="n">
        <v>43556</v>
      </c>
      <c r="G1199" s="317" t="n">
        <v>43639</v>
      </c>
      <c r="H1199" s="316" t="n">
        <v>114879</v>
      </c>
      <c r="I1199" s="316" t="n">
        <v>114879</v>
      </c>
      <c r="J1199" s="316" t="n">
        <v>0.71</v>
      </c>
      <c r="K1199" s="316">
        <f>ROUND(I1199*(J1199/1000),2)</f>
        <v/>
      </c>
    </row>
    <row r="1200">
      <c r="B1200" s="315" t="n">
        <v>1173</v>
      </c>
      <c r="C1200" s="316" t="n">
        <v>32869553</v>
      </c>
      <c r="D1200" s="316" t="inlineStr">
        <is>
          <t>5072918_P&amp;G Tide_2Q 1819 UF_Cable_W1849 - Digital Entertainment</t>
        </is>
      </c>
      <c r="E1200" s="316" t="inlineStr">
        <is>
          <t>Oxygen</t>
        </is>
      </c>
      <c r="F1200" s="317" t="n">
        <v>43556</v>
      </c>
      <c r="G1200" s="317" t="n">
        <v>43639</v>
      </c>
      <c r="H1200" s="316" t="n">
        <v>56378</v>
      </c>
      <c r="I1200" s="316" t="n">
        <v>56378</v>
      </c>
      <c r="J1200" s="316" t="n">
        <v>0.71</v>
      </c>
      <c r="K1200" s="316">
        <f>ROUND(I1200*(J1200/1000),2)</f>
        <v/>
      </c>
    </row>
    <row r="1201">
      <c r="B1201" s="315" t="n">
        <v>1174</v>
      </c>
      <c r="C1201" s="316" t="n">
        <v>32869553</v>
      </c>
      <c r="D1201" s="316" t="inlineStr">
        <is>
          <t>5072918_P&amp;G Tide_2Q 1819 UF_Cable_W1849 - Digital Entertainment</t>
        </is>
      </c>
      <c r="E1201" s="316" t="inlineStr">
        <is>
          <t>Syfy</t>
        </is>
      </c>
      <c r="F1201" s="317" t="n">
        <v>43556</v>
      </c>
      <c r="G1201" s="317" t="n">
        <v>43639</v>
      </c>
      <c r="H1201" s="316" t="n">
        <v>272318</v>
      </c>
      <c r="I1201" s="316" t="n">
        <v>272318</v>
      </c>
      <c r="J1201" s="316" t="n">
        <v>0.71</v>
      </c>
      <c r="K1201" s="316">
        <f>ROUND(I1201*(J1201/1000),2)</f>
        <v/>
      </c>
    </row>
    <row r="1202">
      <c r="B1202" s="315" t="n">
        <v>1175</v>
      </c>
      <c r="C1202" s="316" t="n">
        <v>32869553</v>
      </c>
      <c r="D1202" s="316" t="inlineStr">
        <is>
          <t>5072918_P&amp;G Tide_2Q 1819 UF_Cable_W1849 - Digital Entertainment</t>
        </is>
      </c>
      <c r="E1202" s="316" t="inlineStr">
        <is>
          <t>USA</t>
        </is>
      </c>
      <c r="F1202" s="317" t="n">
        <v>43556</v>
      </c>
      <c r="G1202" s="317" t="n">
        <v>43639</v>
      </c>
      <c r="H1202" s="316" t="n">
        <v>145464</v>
      </c>
      <c r="I1202" s="316" t="n">
        <v>145464</v>
      </c>
      <c r="J1202" s="316" t="n">
        <v>0.71</v>
      </c>
      <c r="K1202" s="316">
        <f>ROUND(I1202*(J1202/1000),2)</f>
        <v/>
      </c>
    </row>
    <row r="1203">
      <c r="B1203" s="315" t="n">
        <v>1176</v>
      </c>
      <c r="C1203" s="316" t="n">
        <v>32869559</v>
      </c>
      <c r="D1203" s="316" t="inlineStr">
        <is>
          <t>5072910_P&amp;G Tide_2Q 1819 UF_Prime_W1849 - Digital Entertainment</t>
        </is>
      </c>
      <c r="E1203" s="316" t="inlineStr">
        <is>
          <t>NBC Broadcast</t>
        </is>
      </c>
      <c r="F1203" s="317" t="n">
        <v>43556</v>
      </c>
      <c r="G1203" s="317" t="n">
        <v>43639</v>
      </c>
      <c r="H1203" s="316" t="n">
        <v>1097919</v>
      </c>
      <c r="I1203" s="316" t="n">
        <v>1097919</v>
      </c>
      <c r="J1203" s="316" t="n">
        <v>0.71</v>
      </c>
      <c r="K1203" s="316">
        <f>ROUND(I1203*(J1203/1000),2)</f>
        <v/>
      </c>
    </row>
    <row r="1204">
      <c r="B1204" s="315" t="n">
        <v>1177</v>
      </c>
      <c r="C1204" s="316" t="n">
        <v>32869559</v>
      </c>
      <c r="D1204" s="316" t="inlineStr">
        <is>
          <t>5072910_P&amp;G Tide_2Q 1819 UF_Prime_W1849 - Digital Entertainment</t>
        </is>
      </c>
      <c r="E1204" s="316" t="inlineStr">
        <is>
          <t>NBC News</t>
        </is>
      </c>
      <c r="F1204" s="317" t="n">
        <v>43556</v>
      </c>
      <c r="G1204" s="317" t="n">
        <v>43639</v>
      </c>
      <c r="H1204" s="316" t="n">
        <v>56419</v>
      </c>
      <c r="I1204" s="316" t="n">
        <v>56419</v>
      </c>
      <c r="J1204" s="316" t="n">
        <v>0.71</v>
      </c>
      <c r="K1204" s="316">
        <f>ROUND(I1204*(J1204/1000),2)</f>
        <v/>
      </c>
    </row>
    <row r="1205">
      <c r="B1205" s="315" t="n">
        <v>1178</v>
      </c>
      <c r="C1205" s="316" t="n">
        <v>32876708</v>
      </c>
      <c r="D1205" s="316" t="inlineStr">
        <is>
          <t>5072422_CY19_KDP DPSG Canada Dry Lemonade_Q219_NAV A2554  - Digital Entertainment</t>
        </is>
      </c>
      <c r="E1205" s="316" t="inlineStr">
        <is>
          <t>Bravo</t>
        </is>
      </c>
      <c r="F1205" s="317" t="n">
        <v>43556</v>
      </c>
      <c r="G1205" s="317" t="n">
        <v>43646</v>
      </c>
      <c r="H1205" s="316" t="n">
        <v>126879</v>
      </c>
      <c r="I1205" s="316" t="n">
        <v>126879</v>
      </c>
      <c r="J1205" s="316" t="n">
        <v>0.71</v>
      </c>
      <c r="K1205" s="316">
        <f>ROUND(I1205*(J1205/1000),2)</f>
        <v/>
      </c>
    </row>
    <row r="1206">
      <c r="B1206" s="315" t="n">
        <v>1179</v>
      </c>
      <c r="C1206" s="316" t="n">
        <v>32876708</v>
      </c>
      <c r="D1206" s="316" t="inlineStr">
        <is>
          <t>5072422_CY19_KDP DPSG Canada Dry Lemonade_Q219_NAV A2554  - Digital Entertainment</t>
        </is>
      </c>
      <c r="E1206" s="316" t="inlineStr">
        <is>
          <t>CNBC</t>
        </is>
      </c>
      <c r="F1206" s="317" t="n">
        <v>43556</v>
      </c>
      <c r="G1206" s="317" t="n">
        <v>43646</v>
      </c>
      <c r="H1206" s="316" t="n">
        <v>12128</v>
      </c>
      <c r="I1206" s="316" t="n">
        <v>12128</v>
      </c>
      <c r="J1206" s="316" t="n">
        <v>0.71</v>
      </c>
      <c r="K1206" s="316">
        <f>ROUND(I1206*(J1206/1000),2)</f>
        <v/>
      </c>
    </row>
    <row r="1207">
      <c r="B1207" s="315" t="n">
        <v>1180</v>
      </c>
      <c r="C1207" s="316" t="n">
        <v>32876708</v>
      </c>
      <c r="D1207" s="316" t="inlineStr">
        <is>
          <t>5072422_CY19_KDP DPSG Canada Dry Lemonade_Q219_NAV A2554  - Digital Entertainment</t>
        </is>
      </c>
      <c r="E1207" s="316" t="inlineStr">
        <is>
          <t>E!</t>
        </is>
      </c>
      <c r="F1207" s="317" t="n">
        <v>43556</v>
      </c>
      <c r="G1207" s="317" t="n">
        <v>43646</v>
      </c>
      <c r="H1207" s="316" t="n">
        <v>47257</v>
      </c>
      <c r="I1207" s="316" t="n">
        <v>47257</v>
      </c>
      <c r="J1207" s="316" t="n">
        <v>0.71</v>
      </c>
      <c r="K1207" s="316">
        <f>ROUND(I1207*(J1207/1000),2)</f>
        <v/>
      </c>
    </row>
    <row r="1208">
      <c r="B1208" s="315" t="n">
        <v>1181</v>
      </c>
      <c r="C1208" s="316" t="n">
        <v>32876708</v>
      </c>
      <c r="D1208" s="316" t="inlineStr">
        <is>
          <t>5072422_CY19_KDP DPSG Canada Dry Lemonade_Q219_NAV A2554  - Digital Entertainment</t>
        </is>
      </c>
      <c r="E1208" s="316" t="inlineStr">
        <is>
          <t>NBC Broadcast</t>
        </is>
      </c>
      <c r="F1208" s="317" t="n">
        <v>43556</v>
      </c>
      <c r="G1208" s="317" t="n">
        <v>43646</v>
      </c>
      <c r="H1208" s="316" t="n">
        <v>209425</v>
      </c>
      <c r="I1208" s="316" t="n">
        <v>209425</v>
      </c>
      <c r="J1208" s="316" t="n">
        <v>0.71</v>
      </c>
      <c r="K1208" s="316">
        <f>ROUND(I1208*(J1208/1000),2)</f>
        <v/>
      </c>
    </row>
    <row r="1209">
      <c r="B1209" s="315" t="n">
        <v>1182</v>
      </c>
      <c r="C1209" s="316" t="n">
        <v>32876708</v>
      </c>
      <c r="D1209" s="316" t="inlineStr">
        <is>
          <t>5072422_CY19_KDP DPSG Canada Dry Lemonade_Q219_NAV A2554  - Digital Entertainment</t>
        </is>
      </c>
      <c r="E1209" s="316" t="inlineStr">
        <is>
          <t>NBC News</t>
        </is>
      </c>
      <c r="F1209" s="317" t="n">
        <v>43556</v>
      </c>
      <c r="G1209" s="317" t="n">
        <v>43646</v>
      </c>
      <c r="H1209" s="316" t="n">
        <v>7340</v>
      </c>
      <c r="I1209" s="316" t="n">
        <v>7340</v>
      </c>
      <c r="J1209" s="316" t="n">
        <v>0.71</v>
      </c>
      <c r="K1209" s="316">
        <f>ROUND(I1209*(J1209/1000),2)</f>
        <v/>
      </c>
    </row>
    <row r="1210">
      <c r="B1210" s="315" t="n">
        <v>1183</v>
      </c>
      <c r="C1210" s="316" t="n">
        <v>32876708</v>
      </c>
      <c r="D1210" s="316" t="inlineStr">
        <is>
          <t>5072422_CY19_KDP DPSG Canada Dry Lemonade_Q219_NAV A2554  - Digital Entertainment</t>
        </is>
      </c>
      <c r="E1210" s="316" t="inlineStr">
        <is>
          <t>Oxygen</t>
        </is>
      </c>
      <c r="F1210" s="317" t="n">
        <v>43556</v>
      </c>
      <c r="G1210" s="317" t="n">
        <v>43646</v>
      </c>
      <c r="H1210" s="316" t="n">
        <v>39135</v>
      </c>
      <c r="I1210" s="316" t="n">
        <v>39135</v>
      </c>
      <c r="J1210" s="316" t="n">
        <v>0.71</v>
      </c>
      <c r="K1210" s="316">
        <f>ROUND(I1210*(J1210/1000),2)</f>
        <v/>
      </c>
    </row>
    <row r="1211">
      <c r="B1211" s="315" t="n">
        <v>1184</v>
      </c>
      <c r="C1211" s="316" t="n">
        <v>32876708</v>
      </c>
      <c r="D1211" s="316" t="inlineStr">
        <is>
          <t>5072422_CY19_KDP DPSG Canada Dry Lemonade_Q219_NAV A2554  - Digital Entertainment</t>
        </is>
      </c>
      <c r="E1211" s="316" t="inlineStr">
        <is>
          <t>Syfy</t>
        </is>
      </c>
      <c r="F1211" s="317" t="n">
        <v>43556</v>
      </c>
      <c r="G1211" s="317" t="n">
        <v>43646</v>
      </c>
      <c r="H1211" s="316" t="n">
        <v>185229</v>
      </c>
      <c r="I1211" s="316" t="n">
        <v>185229</v>
      </c>
      <c r="J1211" s="316" t="n">
        <v>0.71</v>
      </c>
      <c r="K1211" s="316">
        <f>ROUND(I1211*(J1211/1000),2)</f>
        <v/>
      </c>
    </row>
    <row r="1212">
      <c r="B1212" s="315" t="n">
        <v>1185</v>
      </c>
      <c r="C1212" s="316" t="n">
        <v>32876708</v>
      </c>
      <c r="D1212" s="316" t="inlineStr">
        <is>
          <t>5072422_CY19_KDP DPSG Canada Dry Lemonade_Q219_NAV A2554  - Digital Entertainment</t>
        </is>
      </c>
      <c r="E1212" s="316" t="inlineStr">
        <is>
          <t>USA</t>
        </is>
      </c>
      <c r="F1212" s="317" t="n">
        <v>43556</v>
      </c>
      <c r="G1212" s="317" t="n">
        <v>43646</v>
      </c>
      <c r="H1212" s="316" t="n">
        <v>49230</v>
      </c>
      <c r="I1212" s="316" t="n">
        <v>49230</v>
      </c>
      <c r="J1212" s="316" t="n">
        <v>0.71</v>
      </c>
      <c r="K1212" s="316">
        <f>ROUND(I1212*(J1212/1000),2)</f>
        <v/>
      </c>
    </row>
    <row r="1213">
      <c r="B1213" s="315" t="n">
        <v>1186</v>
      </c>
      <c r="C1213" s="316" t="n">
        <v>32878661</v>
      </c>
      <c r="D1213" s="316" t="inlineStr">
        <is>
          <t>5071483_Aflac Q2 CFlight Prime/Digital 18/19 BYU Plan - Digital Entertainment</t>
        </is>
      </c>
      <c r="E1213" s="316" t="inlineStr">
        <is>
          <t>NBC Broadcast</t>
        </is>
      </c>
      <c r="F1213" s="317" t="n">
        <v>43561</v>
      </c>
      <c r="G1213" s="317" t="n">
        <v>43583</v>
      </c>
      <c r="H1213" s="316" t="n">
        <v>960691</v>
      </c>
      <c r="I1213" s="316" t="n">
        <v>960691</v>
      </c>
      <c r="J1213" s="316" t="n">
        <v>0.71</v>
      </c>
      <c r="K1213" s="316">
        <f>ROUND(I1213*(J1213/1000),2)</f>
        <v/>
      </c>
    </row>
    <row r="1214">
      <c r="B1214" s="315" t="n">
        <v>1187</v>
      </c>
      <c r="C1214" s="316" t="n">
        <v>32878661</v>
      </c>
      <c r="D1214" s="316" t="inlineStr">
        <is>
          <t>5071483_Aflac Q2 CFlight Prime/Digital 18/19 BYU Plan - Digital Entertainment</t>
        </is>
      </c>
      <c r="E1214" s="316" t="inlineStr">
        <is>
          <t>NBC News</t>
        </is>
      </c>
      <c r="F1214" s="317" t="n">
        <v>43561</v>
      </c>
      <c r="G1214" s="317" t="n">
        <v>43583</v>
      </c>
      <c r="H1214" s="316" t="n">
        <v>58013</v>
      </c>
      <c r="I1214" s="316" t="n">
        <v>58013</v>
      </c>
      <c r="J1214" s="316" t="n">
        <v>0.71</v>
      </c>
      <c r="K1214" s="316">
        <f>ROUND(I1214*(J1214/1000),2)</f>
        <v/>
      </c>
    </row>
    <row r="1215">
      <c r="B1215" s="315" t="n">
        <v>1188</v>
      </c>
      <c r="C1215" s="316" t="n">
        <v>32880855</v>
      </c>
      <c r="D1215" s="316" t="inlineStr">
        <is>
          <t>5059176_1819_Subaru_NAV NBCU Audience Video _Q2 19_CNVG A2554 - Digital Entertainment</t>
        </is>
      </c>
      <c r="E1215" s="316" t="inlineStr">
        <is>
          <t>Bravo</t>
        </is>
      </c>
      <c r="F1215" s="317" t="n">
        <v>43556</v>
      </c>
      <c r="G1215" s="317" t="n">
        <v>43569</v>
      </c>
      <c r="H1215" s="316" t="n">
        <v>283112</v>
      </c>
      <c r="I1215" s="316" t="n">
        <v>283112</v>
      </c>
      <c r="J1215" s="316" t="n">
        <v>0.71</v>
      </c>
      <c r="K1215" s="316">
        <f>ROUND(I1215*(J1215/1000),2)</f>
        <v/>
      </c>
    </row>
    <row r="1216">
      <c r="B1216" s="315" t="n">
        <v>1189</v>
      </c>
      <c r="C1216" s="316" t="n">
        <v>32880855</v>
      </c>
      <c r="D1216" s="316" t="inlineStr">
        <is>
          <t>5059176_1819_Subaru_NAV NBCU Audience Video _Q2 19_CNVG A2554 - Digital Entertainment</t>
        </is>
      </c>
      <c r="E1216" s="316" t="inlineStr">
        <is>
          <t>CNBC</t>
        </is>
      </c>
      <c r="F1216" s="317" t="n">
        <v>43556</v>
      </c>
      <c r="G1216" s="317" t="n">
        <v>43569</v>
      </c>
      <c r="H1216" s="316" t="n">
        <v>20469</v>
      </c>
      <c r="I1216" s="316" t="n">
        <v>20469</v>
      </c>
      <c r="J1216" s="316" t="n">
        <v>0.71</v>
      </c>
      <c r="K1216" s="316">
        <f>ROUND(I1216*(J1216/1000),2)</f>
        <v/>
      </c>
    </row>
    <row r="1217">
      <c r="B1217" s="315" t="n">
        <v>1190</v>
      </c>
      <c r="C1217" s="316" t="n">
        <v>32880855</v>
      </c>
      <c r="D1217" s="316" t="inlineStr">
        <is>
          <t>5059176_1819_Subaru_NAV NBCU Audience Video _Q2 19_CNVG A2554 - Digital Entertainment</t>
        </is>
      </c>
      <c r="E1217" s="316" t="inlineStr">
        <is>
          <t>E!</t>
        </is>
      </c>
      <c r="F1217" s="317" t="n">
        <v>43556</v>
      </c>
      <c r="G1217" s="317" t="n">
        <v>43569</v>
      </c>
      <c r="H1217" s="316" t="n">
        <v>102640</v>
      </c>
      <c r="I1217" s="316" t="n">
        <v>102640</v>
      </c>
      <c r="J1217" s="316" t="n">
        <v>0.71</v>
      </c>
      <c r="K1217" s="316">
        <f>ROUND(I1217*(J1217/1000),2)</f>
        <v/>
      </c>
    </row>
    <row r="1218">
      <c r="B1218" s="315" t="n">
        <v>1191</v>
      </c>
      <c r="C1218" s="316" t="n">
        <v>32880855</v>
      </c>
      <c r="D1218" s="316" t="inlineStr">
        <is>
          <t>5059176_1819_Subaru_NAV NBCU Audience Video _Q2 19_CNVG A2554 - Digital Entertainment</t>
        </is>
      </c>
      <c r="E1218" s="316" t="inlineStr">
        <is>
          <t>MSNBC</t>
        </is>
      </c>
      <c r="F1218" s="317" t="n">
        <v>43556</v>
      </c>
      <c r="G1218" s="317" t="n">
        <v>43569</v>
      </c>
      <c r="H1218" s="316" t="n">
        <v>596</v>
      </c>
      <c r="I1218" s="316" t="n">
        <v>596</v>
      </c>
      <c r="J1218" s="316" t="n">
        <v>0.71</v>
      </c>
      <c r="K1218" s="316">
        <f>ROUND(I1218*(J1218/1000),2)</f>
        <v/>
      </c>
    </row>
    <row r="1219">
      <c r="B1219" s="315" t="n">
        <v>1192</v>
      </c>
      <c r="C1219" s="316" t="n">
        <v>32880855</v>
      </c>
      <c r="D1219" s="316" t="inlineStr">
        <is>
          <t>5059176_1819_Subaru_NAV NBCU Audience Video _Q2 19_CNVG A2554 - Digital Entertainment</t>
        </is>
      </c>
      <c r="E1219" s="316" t="inlineStr">
        <is>
          <t>NBC Broadcast</t>
        </is>
      </c>
      <c r="F1219" s="317" t="n">
        <v>43556</v>
      </c>
      <c r="G1219" s="317" t="n">
        <v>43569</v>
      </c>
      <c r="H1219" s="316" t="n">
        <v>50493</v>
      </c>
      <c r="I1219" s="316" t="n">
        <v>50493</v>
      </c>
      <c r="J1219" s="316" t="n">
        <v>0.71</v>
      </c>
      <c r="K1219" s="316">
        <f>ROUND(I1219*(J1219/1000),2)</f>
        <v/>
      </c>
    </row>
    <row r="1220">
      <c r="B1220" s="315" t="n">
        <v>1193</v>
      </c>
      <c r="C1220" s="316" t="n">
        <v>32880855</v>
      </c>
      <c r="D1220" s="316" t="inlineStr">
        <is>
          <t>5059176_1819_Subaru_NAV NBCU Audience Video _Q2 19_CNVG A2554 - Digital Entertainment</t>
        </is>
      </c>
      <c r="E1220" s="316" t="inlineStr">
        <is>
          <t>NBC News</t>
        </is>
      </c>
      <c r="F1220" s="317" t="n">
        <v>43556</v>
      </c>
      <c r="G1220" s="317" t="n">
        <v>43569</v>
      </c>
      <c r="H1220" s="316" t="n">
        <v>8610</v>
      </c>
      <c r="I1220" s="316" t="n">
        <v>8610</v>
      </c>
      <c r="J1220" s="316" t="n">
        <v>0.71</v>
      </c>
      <c r="K1220" s="316">
        <f>ROUND(I1220*(J1220/1000),2)</f>
        <v/>
      </c>
    </row>
    <row r="1221">
      <c r="B1221" s="315" t="n">
        <v>1194</v>
      </c>
      <c r="C1221" s="316" t="n">
        <v>32880855</v>
      </c>
      <c r="D1221" s="316" t="inlineStr">
        <is>
          <t>5059176_1819_Subaru_NAV NBCU Audience Video _Q2 19_CNVG A2554 - Digital Entertainment</t>
        </is>
      </c>
      <c r="E1221" s="316" t="inlineStr">
        <is>
          <t>Oxygen</t>
        </is>
      </c>
      <c r="F1221" s="317" t="n">
        <v>43556</v>
      </c>
      <c r="G1221" s="317" t="n">
        <v>43569</v>
      </c>
      <c r="H1221" s="316" t="n">
        <v>5306</v>
      </c>
      <c r="I1221" s="316" t="n">
        <v>5306</v>
      </c>
      <c r="J1221" s="316" t="n">
        <v>0.71</v>
      </c>
      <c r="K1221" s="316">
        <f>ROUND(I1221*(J1221/1000),2)</f>
        <v/>
      </c>
    </row>
    <row r="1222">
      <c r="B1222" s="315" t="n">
        <v>1195</v>
      </c>
      <c r="C1222" s="316" t="n">
        <v>32880855</v>
      </c>
      <c r="D1222" s="316" t="inlineStr">
        <is>
          <t>5059176_1819_Subaru_NAV NBCU Audience Video _Q2 19_CNVG A2554 - Digital Entertainment</t>
        </is>
      </c>
      <c r="E1222" s="316" t="inlineStr">
        <is>
          <t>Syfy</t>
        </is>
      </c>
      <c r="F1222" s="317" t="n">
        <v>43556</v>
      </c>
      <c r="G1222" s="317" t="n">
        <v>43569</v>
      </c>
      <c r="H1222" s="316" t="n">
        <v>214443</v>
      </c>
      <c r="I1222" s="316" t="n">
        <v>214443</v>
      </c>
      <c r="J1222" s="316" t="n">
        <v>0.71</v>
      </c>
      <c r="K1222" s="316">
        <f>ROUND(I1222*(J1222/1000),2)</f>
        <v/>
      </c>
    </row>
    <row r="1223">
      <c r="B1223" s="315" t="n">
        <v>1196</v>
      </c>
      <c r="C1223" s="316" t="n">
        <v>32880855</v>
      </c>
      <c r="D1223" s="316" t="inlineStr">
        <is>
          <t>5059176_1819_Subaru_NAV NBCU Audience Video _Q2 19_CNVG A2554 - Digital Entertainment</t>
        </is>
      </c>
      <c r="E1223" s="316" t="inlineStr">
        <is>
          <t>Telemundo</t>
        </is>
      </c>
      <c r="F1223" s="317" t="n">
        <v>43556</v>
      </c>
      <c r="G1223" s="317" t="n">
        <v>43569</v>
      </c>
      <c r="H1223" s="316" t="n">
        <v>1868</v>
      </c>
      <c r="I1223" s="316" t="n">
        <v>1868</v>
      </c>
      <c r="J1223" s="316" t="n">
        <v>0.71</v>
      </c>
      <c r="K1223" s="316">
        <f>ROUND(I1223*(J1223/1000),2)</f>
        <v/>
      </c>
    </row>
    <row r="1224">
      <c r="B1224" s="315" t="n">
        <v>1197</v>
      </c>
      <c r="C1224" s="316" t="n">
        <v>32880855</v>
      </c>
      <c r="D1224" s="316" t="inlineStr">
        <is>
          <t>5059176_1819_Subaru_NAV NBCU Audience Video _Q2 19_CNVG A2554 - Digital Entertainment</t>
        </is>
      </c>
      <c r="E1224" s="316" t="inlineStr">
        <is>
          <t>USA</t>
        </is>
      </c>
      <c r="F1224" s="317" t="n">
        <v>43556</v>
      </c>
      <c r="G1224" s="317" t="n">
        <v>43569</v>
      </c>
      <c r="H1224" s="316" t="n">
        <v>23776</v>
      </c>
      <c r="I1224" s="316" t="n">
        <v>23776</v>
      </c>
      <c r="J1224" s="316" t="n">
        <v>0.71</v>
      </c>
      <c r="K1224" s="316">
        <f>ROUND(I1224*(J1224/1000),2)</f>
        <v/>
      </c>
    </row>
    <row r="1225">
      <c r="B1225" s="315" t="n">
        <v>1198</v>
      </c>
      <c r="C1225" s="316" t="n">
        <v>32881373</v>
      </c>
      <c r="D1225" s="316" t="inlineStr">
        <is>
          <t>5059170_1819_Subaru_USA Originals FEP-VOD_ Q219 - Digital Entertainment</t>
        </is>
      </c>
      <c r="E1225" s="316" t="inlineStr">
        <is>
          <t>USA</t>
        </is>
      </c>
      <c r="F1225" s="317" t="n">
        <v>43556</v>
      </c>
      <c r="G1225" s="317" t="n">
        <v>43569</v>
      </c>
      <c r="H1225" s="316" t="n">
        <v>956216</v>
      </c>
      <c r="I1225" s="316" t="n">
        <v>956216</v>
      </c>
      <c r="J1225" s="316" t="n">
        <v>0.71</v>
      </c>
      <c r="K1225" s="316">
        <f>ROUND(I1225*(J1225/1000),2)</f>
        <v/>
      </c>
    </row>
    <row r="1226">
      <c r="B1226" s="315" t="n">
        <v>1199</v>
      </c>
      <c r="C1226" s="316" t="n">
        <v>32885230</v>
      </c>
      <c r="D1226" s="316" t="inlineStr">
        <is>
          <t>5056061_Weight Watchers Q219-Q319 E! &amp; Bravo FEP - Digital Lifestyle</t>
        </is>
      </c>
      <c r="E1226" s="316" t="inlineStr">
        <is>
          <t>Bravo</t>
        </is>
      </c>
      <c r="F1226" s="317" t="n">
        <v>43555</v>
      </c>
      <c r="G1226" s="317" t="n">
        <v>43596</v>
      </c>
      <c r="H1226" s="316" t="n">
        <v>318513</v>
      </c>
      <c r="I1226" s="316" t="n">
        <v>277928</v>
      </c>
      <c r="J1226" s="316" t="n">
        <v>0.71</v>
      </c>
      <c r="K1226" s="316">
        <f>ROUND(I1226*(J1226/1000),2)</f>
        <v/>
      </c>
    </row>
    <row r="1227">
      <c r="B1227" s="315" t="n">
        <v>1200</v>
      </c>
      <c r="C1227" s="316" t="n">
        <v>32885230</v>
      </c>
      <c r="D1227" s="316" t="inlineStr">
        <is>
          <t>5056061_Weight Watchers Q219-Q319 E! &amp; Bravo FEP - Digital Lifestyle</t>
        </is>
      </c>
      <c r="E1227" s="316" t="inlineStr">
        <is>
          <t>E!</t>
        </is>
      </c>
      <c r="F1227" s="317" t="n">
        <v>43555</v>
      </c>
      <c r="G1227" s="317" t="n">
        <v>43596</v>
      </c>
      <c r="H1227" s="316" t="n">
        <v>108185</v>
      </c>
      <c r="I1227" s="316" t="n">
        <v>94509</v>
      </c>
      <c r="J1227" s="316" t="n">
        <v>0.71</v>
      </c>
      <c r="K1227" s="316">
        <f>ROUND(I1227*(J1227/1000),2)</f>
        <v/>
      </c>
    </row>
    <row r="1228">
      <c r="B1228" s="315" t="n">
        <v>1201</v>
      </c>
      <c r="C1228" s="316" t="n">
        <v>32885230</v>
      </c>
      <c r="D1228" s="316" t="inlineStr">
        <is>
          <t>5056061_Weight Watchers Q219-Q319 E! &amp; Bravo FEP - Digital Lifestyle</t>
        </is>
      </c>
      <c r="E1228" s="316" t="inlineStr">
        <is>
          <t>Oxygen</t>
        </is>
      </c>
      <c r="F1228" s="317" t="n">
        <v>43576</v>
      </c>
      <c r="G1228" s="317" t="n">
        <v>43596</v>
      </c>
      <c r="H1228" s="316" t="n">
        <v>43685</v>
      </c>
      <c r="I1228" s="316" t="n">
        <v>43685</v>
      </c>
      <c r="J1228" s="316" t="n">
        <v>0.71</v>
      </c>
      <c r="K1228" s="316">
        <f>ROUND(I1228*(J1228/1000),2)</f>
        <v/>
      </c>
    </row>
    <row r="1229">
      <c r="B1229" s="315" t="n">
        <v>1202</v>
      </c>
      <c r="C1229" s="316" t="n">
        <v>32887380</v>
      </c>
      <c r="D1229" s="316" t="inlineStr">
        <is>
          <t>5068213_Amgen 1Q/2Q E! Grammys &amp; Oscars Sponsorship Q2 Video - Digital Lifestyle</t>
        </is>
      </c>
      <c r="E1229" s="316" t="inlineStr">
        <is>
          <t>Bravo</t>
        </is>
      </c>
      <c r="F1229" s="317" t="n">
        <v>43556</v>
      </c>
      <c r="G1229" s="317" t="n">
        <v>43646</v>
      </c>
      <c r="H1229" s="316" t="n">
        <v>1599558</v>
      </c>
      <c r="I1229" s="316" t="n">
        <v>1599558</v>
      </c>
      <c r="J1229" s="316" t="n">
        <v>0.71</v>
      </c>
      <c r="K1229" s="316">
        <f>ROUND(I1229*(J1229/1000),2)</f>
        <v/>
      </c>
    </row>
    <row r="1230">
      <c r="B1230" s="315" t="n">
        <v>1203</v>
      </c>
      <c r="C1230" s="316" t="n">
        <v>32887380</v>
      </c>
      <c r="D1230" s="316" t="inlineStr">
        <is>
          <t>5068213_Amgen 1Q/2Q E! Grammys &amp; Oscars Sponsorship Q2 Video - Digital Lifestyle</t>
        </is>
      </c>
      <c r="E1230" s="316" t="inlineStr">
        <is>
          <t>E!</t>
        </is>
      </c>
      <c r="F1230" s="317" t="n">
        <v>43556</v>
      </c>
      <c r="G1230" s="317" t="n">
        <v>43646</v>
      </c>
      <c r="H1230" s="316" t="n">
        <v>656162</v>
      </c>
      <c r="I1230" s="316" t="n">
        <v>656162</v>
      </c>
      <c r="J1230" s="316" t="n">
        <v>0.71</v>
      </c>
      <c r="K1230" s="316">
        <f>ROUND(I1230*(J1230/1000),2)</f>
        <v/>
      </c>
    </row>
    <row r="1231">
      <c r="B1231" s="315" t="n">
        <v>1204</v>
      </c>
      <c r="C1231" s="316" t="n">
        <v>32887380</v>
      </c>
      <c r="D1231" s="316" t="inlineStr">
        <is>
          <t>5068213_Amgen 1Q/2Q E! Grammys &amp; Oscars Sponsorship Q2 Video - Digital Lifestyle</t>
        </is>
      </c>
      <c r="E1231" s="316" t="inlineStr">
        <is>
          <t>Oxygen</t>
        </is>
      </c>
      <c r="F1231" s="317" t="n">
        <v>43556</v>
      </c>
      <c r="G1231" s="317" t="n">
        <v>43646</v>
      </c>
      <c r="H1231" s="316" t="n">
        <v>430524</v>
      </c>
      <c r="I1231" s="316" t="n">
        <v>430524</v>
      </c>
      <c r="J1231" s="316" t="n">
        <v>0.71</v>
      </c>
      <c r="K1231" s="316">
        <f>ROUND(I1231*(J1231/1000),2)</f>
        <v/>
      </c>
    </row>
    <row r="1232">
      <c r="B1232" s="315" t="n">
        <v>1205</v>
      </c>
      <c r="C1232" s="316" t="n">
        <v>32887380</v>
      </c>
      <c r="D1232" s="316" t="inlineStr">
        <is>
          <t>5068213_Amgen 1Q/2Q E! Grammys &amp; Oscars Sponsorship Q2 Video - Digital Lifestyle</t>
        </is>
      </c>
      <c r="E1232" s="316" t="inlineStr">
        <is>
          <t>Syfy</t>
        </is>
      </c>
      <c r="F1232" s="317" t="n">
        <v>43556</v>
      </c>
      <c r="G1232" s="317" t="n">
        <v>43646</v>
      </c>
      <c r="H1232" s="316" t="n">
        <v>2324859</v>
      </c>
      <c r="I1232" s="316" t="n">
        <v>2324859</v>
      </c>
      <c r="J1232" s="316" t="n">
        <v>0.71</v>
      </c>
      <c r="K1232" s="316">
        <f>ROUND(I1232*(J1232/1000),2)</f>
        <v/>
      </c>
    </row>
    <row r="1233">
      <c r="B1233" s="315" t="n">
        <v>1206</v>
      </c>
      <c r="C1233" s="316" t="n">
        <v>32887380</v>
      </c>
      <c r="D1233" s="316" t="inlineStr">
        <is>
          <t>5068213_Amgen 1Q/2Q E! Grammys &amp; Oscars Sponsorship Q2 Video - Digital Lifestyle</t>
        </is>
      </c>
      <c r="E1233" s="316" t="inlineStr">
        <is>
          <t>USA</t>
        </is>
      </c>
      <c r="F1233" s="317" t="n">
        <v>43556</v>
      </c>
      <c r="G1233" s="317" t="n">
        <v>43646</v>
      </c>
      <c r="H1233" s="316" t="n">
        <v>788042</v>
      </c>
      <c r="I1233" s="316" t="n">
        <v>788042</v>
      </c>
      <c r="J1233" s="316" t="n">
        <v>0.71</v>
      </c>
      <c r="K1233" s="316">
        <f>ROUND(I1233*(J1233/1000),2)</f>
        <v/>
      </c>
    </row>
    <row r="1234">
      <c r="B1234" s="315" t="n">
        <v>1207</v>
      </c>
      <c r="C1234" s="316" t="n">
        <v>32889642</v>
      </c>
      <c r="D1234" s="316" t="inlineStr">
        <is>
          <t>5074004_Bayer MiraLAX Q219 CFlight Prime/Digital 18/19 BYU Plan</t>
        </is>
      </c>
      <c r="E1234" s="316" t="inlineStr">
        <is>
          <t>NBC Broadcast</t>
        </is>
      </c>
      <c r="F1234" s="317" t="n">
        <v>43556</v>
      </c>
      <c r="G1234" s="317" t="n">
        <v>43590</v>
      </c>
      <c r="H1234" s="316" t="n">
        <v>275352</v>
      </c>
      <c r="I1234" s="316" t="n">
        <v>275352</v>
      </c>
      <c r="J1234" s="316" t="n">
        <v>0.71</v>
      </c>
      <c r="K1234" s="316">
        <f>ROUND(I1234*(J1234/1000),2)</f>
        <v/>
      </c>
    </row>
    <row r="1235">
      <c r="B1235" s="315" t="n">
        <v>1208</v>
      </c>
      <c r="C1235" s="316" t="n">
        <v>32889642</v>
      </c>
      <c r="D1235" s="316" t="inlineStr">
        <is>
          <t>5074004_Bayer MiraLAX Q219 CFlight Prime/Digital 18/19 BYU Plan</t>
        </is>
      </c>
      <c r="E1235" s="316" t="inlineStr">
        <is>
          <t>NBC News</t>
        </is>
      </c>
      <c r="F1235" s="317" t="n">
        <v>43556</v>
      </c>
      <c r="G1235" s="317" t="n">
        <v>43590</v>
      </c>
      <c r="H1235" s="316" t="n">
        <v>19087</v>
      </c>
      <c r="I1235" s="316" t="n">
        <v>19087</v>
      </c>
      <c r="J1235" s="316" t="n">
        <v>0.71</v>
      </c>
      <c r="K1235" s="316">
        <f>ROUND(I1235*(J1235/1000),2)</f>
        <v/>
      </c>
    </row>
    <row r="1236">
      <c r="B1236" s="315" t="n">
        <v>1209</v>
      </c>
      <c r="C1236" s="316" t="n">
        <v>32889729</v>
      </c>
      <c r="D1236" s="316" t="inlineStr">
        <is>
          <t>5073973_Kohls_USA_Upfront_OLV_Q2  - Digital Entertainment</t>
        </is>
      </c>
      <c r="E1236" s="316" t="inlineStr">
        <is>
          <t>USA</t>
        </is>
      </c>
      <c r="F1236" s="317" t="n">
        <v>43558</v>
      </c>
      <c r="G1236" s="317" t="n">
        <v>43589</v>
      </c>
      <c r="H1236" s="316" t="n">
        <v>1627932</v>
      </c>
      <c r="I1236" s="316" t="n">
        <v>1627932</v>
      </c>
      <c r="J1236" s="316" t="n">
        <v>0.71</v>
      </c>
      <c r="K1236" s="316">
        <f>ROUND(I1236*(J1236/1000),2)</f>
        <v/>
      </c>
    </row>
    <row r="1237">
      <c r="B1237" s="315" t="n">
        <v>1210</v>
      </c>
      <c r="C1237" s="316" t="n">
        <v>32891629</v>
      </c>
      <c r="D1237" s="316" t="inlineStr">
        <is>
          <t>5073332_GSK_Sensodyne_Upfront_OLV_Q2 - Digital Entertainment</t>
        </is>
      </c>
      <c r="E1237" s="316" t="inlineStr">
        <is>
          <t>NBC Broadcast</t>
        </is>
      </c>
      <c r="F1237" s="317" t="n">
        <v>43563</v>
      </c>
      <c r="G1237" s="317" t="n">
        <v>43583</v>
      </c>
      <c r="H1237" s="316" t="n">
        <v>126518</v>
      </c>
      <c r="I1237" s="316" t="n">
        <v>126518</v>
      </c>
      <c r="J1237" s="316" t="n">
        <v>0.71</v>
      </c>
      <c r="K1237" s="316">
        <f>ROUND(I1237*(J1237/1000),2)</f>
        <v/>
      </c>
    </row>
    <row r="1238">
      <c r="B1238" s="315" t="n">
        <v>1211</v>
      </c>
      <c r="C1238" s="316" t="n">
        <v>32891629</v>
      </c>
      <c r="D1238" s="316" t="inlineStr">
        <is>
          <t>5073332_GSK_Sensodyne_Upfront_OLV_Q2 - Digital Entertainment</t>
        </is>
      </c>
      <c r="E1238" s="316" t="inlineStr">
        <is>
          <t>NBC News</t>
        </is>
      </c>
      <c r="F1238" s="317" t="n">
        <v>43563</v>
      </c>
      <c r="G1238" s="317" t="n">
        <v>43583</v>
      </c>
      <c r="H1238" s="316" t="n">
        <v>9455</v>
      </c>
      <c r="I1238" s="316" t="n">
        <v>9455</v>
      </c>
      <c r="J1238" s="316" t="n">
        <v>0.71</v>
      </c>
      <c r="K1238" s="316">
        <f>ROUND(I1238*(J1238/1000),2)</f>
        <v/>
      </c>
    </row>
    <row r="1239">
      <c r="B1239" s="315" t="n">
        <v>1212</v>
      </c>
      <c r="C1239" s="316" t="n">
        <v>32891634</v>
      </c>
      <c r="D1239" s="316" t="inlineStr">
        <is>
          <t>5073587_Verizon_OLV_Upfront_Q2 - Digital Entertainment</t>
        </is>
      </c>
      <c r="E1239" s="316" t="inlineStr">
        <is>
          <t>Bravo</t>
        </is>
      </c>
      <c r="F1239" s="317" t="n">
        <v>43556</v>
      </c>
      <c r="G1239" s="317" t="n">
        <v>43645</v>
      </c>
      <c r="H1239" s="316" t="n">
        <v>2684177</v>
      </c>
      <c r="I1239" s="316" t="n">
        <v>2684177</v>
      </c>
      <c r="J1239" s="316" t="n">
        <v>0.71</v>
      </c>
      <c r="K1239" s="316">
        <f>ROUND(I1239*(J1239/1000),2)</f>
        <v/>
      </c>
    </row>
    <row r="1240">
      <c r="B1240" s="315" t="n">
        <v>1213</v>
      </c>
      <c r="C1240" s="316" t="n">
        <v>32891634</v>
      </c>
      <c r="D1240" s="316" t="inlineStr">
        <is>
          <t>5073587_Verizon_OLV_Upfront_Q2 - Digital Entertainment</t>
        </is>
      </c>
      <c r="E1240" s="316" t="inlineStr">
        <is>
          <t>CNBC</t>
        </is>
      </c>
      <c r="F1240" s="317" t="n">
        <v>43556</v>
      </c>
      <c r="G1240" s="317" t="n">
        <v>43645</v>
      </c>
      <c r="H1240" s="316" t="n">
        <v>170941</v>
      </c>
      <c r="I1240" s="316" t="n">
        <v>170941</v>
      </c>
      <c r="J1240" s="316" t="n">
        <v>0.71</v>
      </c>
      <c r="K1240" s="316">
        <f>ROUND(I1240*(J1240/1000),2)</f>
        <v/>
      </c>
    </row>
    <row r="1241">
      <c r="B1241" s="315" t="n">
        <v>1214</v>
      </c>
      <c r="C1241" s="316" t="n">
        <v>32891634</v>
      </c>
      <c r="D1241" s="316" t="inlineStr">
        <is>
          <t>5073587_Verizon_OLV_Upfront_Q2 - Digital Entertainment</t>
        </is>
      </c>
      <c r="E1241" s="316" t="inlineStr">
        <is>
          <t>E!</t>
        </is>
      </c>
      <c r="F1241" s="317" t="n">
        <v>43556</v>
      </c>
      <c r="G1241" s="317" t="n">
        <v>43645</v>
      </c>
      <c r="H1241" s="316" t="n">
        <v>1074018</v>
      </c>
      <c r="I1241" s="316" t="n">
        <v>1074018</v>
      </c>
      <c r="J1241" s="316" t="n">
        <v>0.71</v>
      </c>
      <c r="K1241" s="316">
        <f>ROUND(I1241*(J1241/1000),2)</f>
        <v/>
      </c>
    </row>
    <row r="1242">
      <c r="B1242" s="315" t="n">
        <v>1215</v>
      </c>
      <c r="C1242" s="316" t="n">
        <v>32891634</v>
      </c>
      <c r="D1242" s="316" t="inlineStr">
        <is>
          <t>5073587_Verizon_OLV_Upfront_Q2 - Digital Entertainment</t>
        </is>
      </c>
      <c r="E1242" s="316" t="inlineStr">
        <is>
          <t>MSNBC</t>
        </is>
      </c>
      <c r="F1242" s="317" t="n">
        <v>43556</v>
      </c>
      <c r="G1242" s="317" t="n">
        <v>43645</v>
      </c>
      <c r="H1242" s="316" t="n">
        <v>5720</v>
      </c>
      <c r="I1242" s="316" t="n">
        <v>5720</v>
      </c>
      <c r="J1242" s="316" t="n">
        <v>0.71</v>
      </c>
      <c r="K1242" s="316">
        <f>ROUND(I1242*(J1242/1000),2)</f>
        <v/>
      </c>
    </row>
    <row r="1243">
      <c r="B1243" s="315" t="n">
        <v>1216</v>
      </c>
      <c r="C1243" s="316" t="n">
        <v>32891634</v>
      </c>
      <c r="D1243" s="316" t="inlineStr">
        <is>
          <t>5073587_Verizon_OLV_Upfront_Q2 - Digital Entertainment</t>
        </is>
      </c>
      <c r="E1243" s="316" t="inlineStr">
        <is>
          <t>NBC Broadcast</t>
        </is>
      </c>
      <c r="F1243" s="317" t="n">
        <v>43556</v>
      </c>
      <c r="G1243" s="317" t="n">
        <v>43645</v>
      </c>
      <c r="H1243" s="316" t="n">
        <v>3097506</v>
      </c>
      <c r="I1243" s="316" t="n">
        <v>3097506</v>
      </c>
      <c r="J1243" s="316" t="n">
        <v>0.71</v>
      </c>
      <c r="K1243" s="316">
        <f>ROUND(I1243*(J1243/1000),2)</f>
        <v/>
      </c>
    </row>
    <row r="1244">
      <c r="B1244" s="315" t="n">
        <v>1217</v>
      </c>
      <c r="C1244" s="316" t="n">
        <v>32891634</v>
      </c>
      <c r="D1244" s="316" t="inlineStr">
        <is>
          <t>5073587_Verizon_OLV_Upfront_Q2 - Digital Entertainment</t>
        </is>
      </c>
      <c r="E1244" s="316" t="inlineStr">
        <is>
          <t>NBC News</t>
        </is>
      </c>
      <c r="F1244" s="317" t="n">
        <v>43556</v>
      </c>
      <c r="G1244" s="317" t="n">
        <v>43645</v>
      </c>
      <c r="H1244" s="316" t="n">
        <v>427888</v>
      </c>
      <c r="I1244" s="316" t="n">
        <v>427888</v>
      </c>
      <c r="J1244" s="316" t="n">
        <v>0.71</v>
      </c>
      <c r="K1244" s="316">
        <f>ROUND(I1244*(J1244/1000),2)</f>
        <v/>
      </c>
    </row>
    <row r="1245">
      <c r="B1245" s="315" t="n">
        <v>1218</v>
      </c>
      <c r="C1245" s="316" t="n">
        <v>32891634</v>
      </c>
      <c r="D1245" s="316" t="inlineStr">
        <is>
          <t>5073587_Verizon_OLV_Upfront_Q2 - Digital Entertainment</t>
        </is>
      </c>
      <c r="E1245" s="316" t="inlineStr">
        <is>
          <t>Oxygen</t>
        </is>
      </c>
      <c r="F1245" s="317" t="n">
        <v>43556</v>
      </c>
      <c r="G1245" s="317" t="n">
        <v>43645</v>
      </c>
      <c r="H1245" s="316" t="n">
        <v>650426</v>
      </c>
      <c r="I1245" s="316" t="n">
        <v>650426</v>
      </c>
      <c r="J1245" s="316" t="n">
        <v>0.71</v>
      </c>
      <c r="K1245" s="316">
        <f>ROUND(I1245*(J1245/1000),2)</f>
        <v/>
      </c>
    </row>
    <row r="1246">
      <c r="B1246" s="315" t="n">
        <v>1219</v>
      </c>
      <c r="C1246" s="316" t="n">
        <v>32891634</v>
      </c>
      <c r="D1246" s="316" t="inlineStr">
        <is>
          <t>5073587_Verizon_OLV_Upfront_Q2 - Digital Entertainment</t>
        </is>
      </c>
      <c r="E1246" s="316" t="inlineStr">
        <is>
          <t>Syfy</t>
        </is>
      </c>
      <c r="F1246" s="317" t="n">
        <v>43556</v>
      </c>
      <c r="G1246" s="317" t="n">
        <v>43645</v>
      </c>
      <c r="H1246" s="316" t="n">
        <v>3304012</v>
      </c>
      <c r="I1246" s="316" t="n">
        <v>3304012</v>
      </c>
      <c r="J1246" s="316" t="n">
        <v>0.71</v>
      </c>
      <c r="K1246" s="316">
        <f>ROUND(I1246*(J1246/1000),2)</f>
        <v/>
      </c>
    </row>
    <row r="1247">
      <c r="B1247" s="315" t="n">
        <v>1220</v>
      </c>
      <c r="C1247" s="316" t="n">
        <v>32891634</v>
      </c>
      <c r="D1247" s="316" t="inlineStr">
        <is>
          <t>5073587_Verizon_OLV_Upfront_Q2 - Digital Entertainment</t>
        </is>
      </c>
      <c r="E1247" s="316" t="inlineStr">
        <is>
          <t>Telemundo</t>
        </is>
      </c>
      <c r="F1247" s="317" t="n">
        <v>43556</v>
      </c>
      <c r="G1247" s="317" t="n">
        <v>43645</v>
      </c>
      <c r="H1247" s="316" t="n">
        <v>23963</v>
      </c>
      <c r="I1247" s="316" t="n">
        <v>23963</v>
      </c>
      <c r="J1247" s="316" t="n">
        <v>0.71</v>
      </c>
      <c r="K1247" s="316">
        <f>ROUND(I1247*(J1247/1000),2)</f>
        <v/>
      </c>
    </row>
    <row r="1248">
      <c r="B1248" s="315" t="n">
        <v>1221</v>
      </c>
      <c r="C1248" s="316" t="n">
        <v>32891634</v>
      </c>
      <c r="D1248" s="316" t="inlineStr">
        <is>
          <t>5073587_Verizon_OLV_Upfront_Q2 - Digital Entertainment</t>
        </is>
      </c>
      <c r="E1248" s="316" t="inlineStr">
        <is>
          <t>USA</t>
        </is>
      </c>
      <c r="F1248" s="317" t="n">
        <v>43556</v>
      </c>
      <c r="G1248" s="317" t="n">
        <v>43645</v>
      </c>
      <c r="H1248" s="316" t="n">
        <v>1312439</v>
      </c>
      <c r="I1248" s="316" t="n">
        <v>1312439</v>
      </c>
      <c r="J1248" s="316" t="n">
        <v>0.71</v>
      </c>
      <c r="K1248" s="316">
        <f>ROUND(I1248*(J1248/1000),2)</f>
        <v/>
      </c>
    </row>
    <row r="1249">
      <c r="B1249" s="315" t="n">
        <v>1222</v>
      </c>
      <c r="C1249" s="316" t="n">
        <v>32893604</v>
      </c>
      <c r="D1249" s="316" t="inlineStr">
        <is>
          <t>5059165_1819_Subaru_NBC Prime Parity _Q219_CFlight_CNVG A2554 - Digital Entertainment</t>
        </is>
      </c>
      <c r="E1249" s="316" t="inlineStr">
        <is>
          <t>NBC Broadcast</t>
        </is>
      </c>
      <c r="F1249" s="317" t="n">
        <v>43556</v>
      </c>
      <c r="G1249" s="317" t="n">
        <v>43646</v>
      </c>
      <c r="H1249" s="316" t="n">
        <v>3143431</v>
      </c>
      <c r="I1249" s="316" t="n">
        <v>3143431</v>
      </c>
      <c r="J1249" s="316" t="n">
        <v>0.71</v>
      </c>
      <c r="K1249" s="316">
        <f>ROUND(I1249*(J1249/1000),2)</f>
        <v/>
      </c>
    </row>
    <row r="1250">
      <c r="B1250" s="315" t="n">
        <v>1223</v>
      </c>
      <c r="C1250" s="316" t="n">
        <v>32893604</v>
      </c>
      <c r="D1250" s="316" t="inlineStr">
        <is>
          <t>5059165_1819_Subaru_NBC Prime Parity _Q219_CFlight_CNVG A2554 - Digital Entertainment</t>
        </is>
      </c>
      <c r="E1250" s="316" t="inlineStr">
        <is>
          <t>NBC News</t>
        </is>
      </c>
      <c r="F1250" s="317" t="n">
        <v>43556</v>
      </c>
      <c r="G1250" s="317" t="n">
        <v>43646</v>
      </c>
      <c r="H1250" s="316" t="n">
        <v>25456</v>
      </c>
      <c r="I1250" s="316" t="n">
        <v>25456</v>
      </c>
      <c r="J1250" s="316" t="n">
        <v>0.71</v>
      </c>
      <c r="K1250" s="316">
        <f>ROUND(I1250*(J1250/1000),2)</f>
        <v/>
      </c>
    </row>
    <row r="1251">
      <c r="B1251" s="315" t="n">
        <v>1224</v>
      </c>
      <c r="C1251" s="316" t="n">
        <v>32894537</v>
      </c>
      <c r="D1251" s="316" t="inlineStr">
        <is>
          <t>5071512_Darden Olive Garden CFlight Prime/Digital Q2 18/19 BYU Plan - Digital Entertainment</t>
        </is>
      </c>
      <c r="E1251" s="316" t="inlineStr">
        <is>
          <t>NBC Broadcast</t>
        </is>
      </c>
      <c r="F1251" s="317" t="n">
        <v>43558</v>
      </c>
      <c r="G1251" s="317" t="n">
        <v>43646</v>
      </c>
      <c r="H1251" s="316" t="n">
        <v>1749332</v>
      </c>
      <c r="I1251" s="316" t="n">
        <v>1749332</v>
      </c>
      <c r="J1251" s="316" t="n">
        <v>0.71</v>
      </c>
      <c r="K1251" s="316">
        <f>ROUND(I1251*(J1251/1000),2)</f>
        <v/>
      </c>
    </row>
    <row r="1252">
      <c r="B1252" s="315" t="n">
        <v>1225</v>
      </c>
      <c r="C1252" s="316" t="n">
        <v>32894537</v>
      </c>
      <c r="D1252" s="316" t="inlineStr">
        <is>
          <t>5071512_Darden Olive Garden CFlight Prime/Digital Q2 18/19 BYU Plan - Digital Entertainment</t>
        </is>
      </c>
      <c r="E1252" s="316" t="inlineStr">
        <is>
          <t>NBC News</t>
        </is>
      </c>
      <c r="F1252" s="317" t="n">
        <v>43558</v>
      </c>
      <c r="G1252" s="317" t="n">
        <v>43646</v>
      </c>
      <c r="H1252" s="316" t="n">
        <v>94536</v>
      </c>
      <c r="I1252" s="316" t="n">
        <v>94536</v>
      </c>
      <c r="J1252" s="316" t="n">
        <v>0.71</v>
      </c>
      <c r="K1252" s="316">
        <f>ROUND(I1252*(J1252/1000),2)</f>
        <v/>
      </c>
    </row>
    <row r="1253">
      <c r="B1253" s="315" t="n">
        <v>1226</v>
      </c>
      <c r="C1253" s="316" t="n">
        <v>32894582</v>
      </c>
      <c r="D1253" s="316" t="inlineStr">
        <is>
          <t>5058187_Marriott Loyalty CFlight Prime/Digital 2019 CYU Plan - Digital Entertainment</t>
        </is>
      </c>
      <c r="E1253" s="316" t="inlineStr">
        <is>
          <t>NBC Broadcast</t>
        </is>
      </c>
      <c r="F1253" s="317" t="n">
        <v>43560</v>
      </c>
      <c r="G1253" s="317" t="n">
        <v>43597</v>
      </c>
      <c r="H1253" s="316" t="n">
        <v>1230870</v>
      </c>
      <c r="I1253" s="316" t="n">
        <v>1230870</v>
      </c>
      <c r="J1253" s="316" t="n">
        <v>0.71</v>
      </c>
      <c r="K1253" s="316">
        <f>ROUND(I1253*(J1253/1000),2)</f>
        <v/>
      </c>
    </row>
    <row r="1254">
      <c r="B1254" s="315" t="n">
        <v>1227</v>
      </c>
      <c r="C1254" s="316" t="n">
        <v>32894582</v>
      </c>
      <c r="D1254" s="316" t="inlineStr">
        <is>
          <t>5058187_Marriott Loyalty CFlight Prime/Digital 2019 CYU Plan - Digital Entertainment</t>
        </is>
      </c>
      <c r="E1254" s="316" t="inlineStr">
        <is>
          <t>NBC News</t>
        </is>
      </c>
      <c r="F1254" s="317" t="n">
        <v>43560</v>
      </c>
      <c r="G1254" s="317" t="n">
        <v>43597</v>
      </c>
      <c r="H1254" s="316" t="n">
        <v>92617</v>
      </c>
      <c r="I1254" s="316" t="n">
        <v>92617</v>
      </c>
      <c r="J1254" s="316" t="n">
        <v>0.71</v>
      </c>
      <c r="K1254" s="316">
        <f>ROUND(I1254*(J1254/1000),2)</f>
        <v/>
      </c>
    </row>
    <row r="1255">
      <c r="B1255" s="315" t="n">
        <v>1228</v>
      </c>
      <c r="C1255" s="316" t="n">
        <v>32894633</v>
      </c>
      <c r="D1255" s="316" t="inlineStr">
        <is>
          <t>5069472_Comcast Xfinity_The Voice S16_Digital Scatter_Q2 2019 - Digital Entertainment</t>
        </is>
      </c>
      <c r="E1255" s="316" t="inlineStr">
        <is>
          <t>NBC Broadcast</t>
        </is>
      </c>
      <c r="F1255" s="317" t="n">
        <v>43556</v>
      </c>
      <c r="G1255" s="317" t="n">
        <v>43606</v>
      </c>
      <c r="H1255" s="316" t="n">
        <v>1049346</v>
      </c>
      <c r="I1255" s="316" t="n">
        <v>1049346</v>
      </c>
      <c r="J1255" s="316" t="n">
        <v>0.71</v>
      </c>
      <c r="K1255" s="316">
        <f>ROUND(I1255*(J1255/1000),2)</f>
        <v/>
      </c>
    </row>
    <row r="1256">
      <c r="B1256" s="315" t="n">
        <v>1229</v>
      </c>
      <c r="C1256" s="316" t="n">
        <v>32894633</v>
      </c>
      <c r="D1256" s="316" t="inlineStr">
        <is>
          <t>5069472_Comcast Xfinity_The Voice S16_Digital Scatter_Q2 2019 - Digital Entertainment</t>
        </is>
      </c>
      <c r="E1256" s="316" t="inlineStr">
        <is>
          <t>NBC News</t>
        </is>
      </c>
      <c r="F1256" s="317" t="n">
        <v>43556</v>
      </c>
      <c r="G1256" s="317" t="n">
        <v>43606</v>
      </c>
      <c r="H1256" s="316" t="n">
        <v>47840</v>
      </c>
      <c r="I1256" s="316" t="n">
        <v>47840</v>
      </c>
      <c r="J1256" s="316" t="n">
        <v>0.71</v>
      </c>
      <c r="K1256" s="316">
        <f>ROUND(I1256*(J1256/1000),2)</f>
        <v/>
      </c>
    </row>
    <row r="1257">
      <c r="B1257" s="315" t="n">
        <v>1230</v>
      </c>
      <c r="C1257" s="316" t="n">
        <v>32894959</v>
      </c>
      <c r="D1257" s="316" t="inlineStr">
        <is>
          <t>5054851_Novartis COSPA Q2-Q3 Cflight Prime/Digital 18/19 BYU Plan - Digital Entertainment</t>
        </is>
      </c>
      <c r="E1257" s="316" t="inlineStr">
        <is>
          <t>NBC Broadcast</t>
        </is>
      </c>
      <c r="F1257" s="317" t="n">
        <v>43560</v>
      </c>
      <c r="G1257" s="317" t="n">
        <v>43646</v>
      </c>
      <c r="H1257" s="316" t="n">
        <v>127071</v>
      </c>
      <c r="I1257" s="316" t="n">
        <v>127071</v>
      </c>
      <c r="J1257" s="316" t="n">
        <v>0.71</v>
      </c>
      <c r="K1257" s="316">
        <f>ROUND(I1257*(J1257/1000),2)</f>
        <v/>
      </c>
    </row>
    <row r="1258">
      <c r="B1258" s="315" t="n">
        <v>1231</v>
      </c>
      <c r="C1258" s="316" t="n">
        <v>32894959</v>
      </c>
      <c r="D1258" s="316" t="inlineStr">
        <is>
          <t>5054851_Novartis COSPA Q2-Q3 Cflight Prime/Digital 18/19 BYU Plan - Digital Entertainment</t>
        </is>
      </c>
      <c r="E1258" s="316" t="inlineStr">
        <is>
          <t>NBC News</t>
        </is>
      </c>
      <c r="F1258" s="317" t="n">
        <v>43560</v>
      </c>
      <c r="G1258" s="317" t="n">
        <v>43646</v>
      </c>
      <c r="H1258" s="316" t="n">
        <v>9492</v>
      </c>
      <c r="I1258" s="316" t="n">
        <v>9492</v>
      </c>
      <c r="J1258" s="316" t="n">
        <v>0.71</v>
      </c>
      <c r="K1258" s="316">
        <f>ROUND(I1258*(J1258/1000),2)</f>
        <v/>
      </c>
    </row>
    <row r="1259">
      <c r="B1259" s="315" t="n">
        <v>1232</v>
      </c>
      <c r="C1259" s="316" t="n">
        <v>32899780</v>
      </c>
      <c r="D1259" s="316" t="inlineStr">
        <is>
          <t>5072685_Boehringer Q219 Frontline Lifestyle - Digital Lifestyle</t>
        </is>
      </c>
      <c r="E1259" s="316" t="inlineStr">
        <is>
          <t>Bravo</t>
        </is>
      </c>
      <c r="F1259" s="317" t="n">
        <v>43557</v>
      </c>
      <c r="G1259" s="317" t="n">
        <v>43646</v>
      </c>
      <c r="H1259" s="316" t="n">
        <v>568179</v>
      </c>
      <c r="I1259" s="316" t="n">
        <v>568179</v>
      </c>
      <c r="J1259" s="316" t="n">
        <v>0.71</v>
      </c>
      <c r="K1259" s="316">
        <f>ROUND(I1259*(J1259/1000),2)</f>
        <v/>
      </c>
    </row>
    <row r="1260">
      <c r="B1260" s="315" t="n">
        <v>1233</v>
      </c>
      <c r="C1260" s="316" t="n">
        <v>32899780</v>
      </c>
      <c r="D1260" s="316" t="inlineStr">
        <is>
          <t>5072685_Boehringer Q219 Frontline Lifestyle - Digital Lifestyle</t>
        </is>
      </c>
      <c r="E1260" s="316" t="inlineStr">
        <is>
          <t>E!</t>
        </is>
      </c>
      <c r="F1260" s="317" t="n">
        <v>43557</v>
      </c>
      <c r="G1260" s="317" t="n">
        <v>43646</v>
      </c>
      <c r="H1260" s="316" t="n">
        <v>211544</v>
      </c>
      <c r="I1260" s="316" t="n">
        <v>211544</v>
      </c>
      <c r="J1260" s="316" t="n">
        <v>0.71</v>
      </c>
      <c r="K1260" s="316">
        <f>ROUND(I1260*(J1260/1000),2)</f>
        <v/>
      </c>
    </row>
    <row r="1261">
      <c r="B1261" s="315" t="n">
        <v>1234</v>
      </c>
      <c r="C1261" s="316" t="n">
        <v>32899780</v>
      </c>
      <c r="D1261" s="316" t="inlineStr">
        <is>
          <t>5072685_Boehringer Q219 Frontline Lifestyle - Digital Lifestyle</t>
        </is>
      </c>
      <c r="E1261" s="316" t="inlineStr">
        <is>
          <t>Oxygen</t>
        </is>
      </c>
      <c r="F1261" s="317" t="n">
        <v>43557</v>
      </c>
      <c r="G1261" s="317" t="n">
        <v>43646</v>
      </c>
      <c r="H1261" s="316" t="n">
        <v>138330</v>
      </c>
      <c r="I1261" s="316" t="n">
        <v>138330</v>
      </c>
      <c r="J1261" s="316" t="n">
        <v>0.71</v>
      </c>
      <c r="K1261" s="316">
        <f>ROUND(I1261*(J1261/1000),2)</f>
        <v/>
      </c>
    </row>
    <row r="1262">
      <c r="B1262" s="315" t="n">
        <v>1235</v>
      </c>
      <c r="C1262" s="316" t="n">
        <v>32899833</v>
      </c>
      <c r="D1262" s="316" t="inlineStr">
        <is>
          <t>5074056_Capital One_Consumer Card Premium_CFlight Prime/Digital_2Q19 UF - Digital Entertainment</t>
        </is>
      </c>
      <c r="E1262" s="316" t="inlineStr">
        <is>
          <t>NBC Broadcast</t>
        </is>
      </c>
      <c r="F1262" s="317" t="n">
        <v>43556</v>
      </c>
      <c r="G1262" s="317" t="n">
        <v>43646</v>
      </c>
      <c r="H1262" s="316" t="n">
        <v>511712</v>
      </c>
      <c r="I1262" s="316" t="n">
        <v>511712</v>
      </c>
      <c r="J1262" s="316" t="n">
        <v>0.71</v>
      </c>
      <c r="K1262" s="316">
        <f>ROUND(I1262*(J1262/1000),2)</f>
        <v/>
      </c>
    </row>
    <row r="1263">
      <c r="B1263" s="315" t="n">
        <v>1236</v>
      </c>
      <c r="C1263" s="316" t="n">
        <v>32899833</v>
      </c>
      <c r="D1263" s="316" t="inlineStr">
        <is>
          <t>5074056_Capital One_Consumer Card Premium_CFlight Prime/Digital_2Q19 UF - Digital Entertainment</t>
        </is>
      </c>
      <c r="E1263" s="316" t="inlineStr">
        <is>
          <t>NBC News</t>
        </is>
      </c>
      <c r="F1263" s="317" t="n">
        <v>43556</v>
      </c>
      <c r="G1263" s="317" t="n">
        <v>43646</v>
      </c>
      <c r="H1263" s="316" t="n">
        <v>35604</v>
      </c>
      <c r="I1263" s="316" t="n">
        <v>35604</v>
      </c>
      <c r="J1263" s="316" t="n">
        <v>0.71</v>
      </c>
      <c r="K1263" s="316">
        <f>ROUND(I1263*(J1263/1000),2)</f>
        <v/>
      </c>
    </row>
    <row r="1264">
      <c r="B1264" s="315" t="n">
        <v>1237</v>
      </c>
      <c r="C1264" s="316" t="n">
        <v>32899848</v>
      </c>
      <c r="D1264" s="316" t="inlineStr">
        <is>
          <t>5074069_Capital One_Consumer Card- Base_CFlight_Q219  - Digital Entertainment</t>
        </is>
      </c>
      <c r="E1264" s="316" t="inlineStr">
        <is>
          <t>NBC Broadcast</t>
        </is>
      </c>
      <c r="F1264" s="317" t="n">
        <v>43556</v>
      </c>
      <c r="G1264" s="317" t="n">
        <v>43646</v>
      </c>
      <c r="H1264" s="316" t="n">
        <v>135065</v>
      </c>
      <c r="I1264" s="316" t="n">
        <v>135065</v>
      </c>
      <c r="J1264" s="316" t="n">
        <v>0.71</v>
      </c>
      <c r="K1264" s="316">
        <f>ROUND(I1264*(J1264/1000),2)</f>
        <v/>
      </c>
    </row>
    <row r="1265">
      <c r="B1265" s="315" t="n">
        <v>1238</v>
      </c>
      <c r="C1265" s="316" t="n">
        <v>32899848</v>
      </c>
      <c r="D1265" s="316" t="inlineStr">
        <is>
          <t>5074069_Capital One_Consumer Card- Base_CFlight_Q219  - Digital Entertainment</t>
        </is>
      </c>
      <c r="E1265" s="316" t="inlineStr">
        <is>
          <t>NBC News</t>
        </is>
      </c>
      <c r="F1265" s="317" t="n">
        <v>43556</v>
      </c>
      <c r="G1265" s="317" t="n">
        <v>43646</v>
      </c>
      <c r="H1265" s="316" t="n">
        <v>8316</v>
      </c>
      <c r="I1265" s="316" t="n">
        <v>8316</v>
      </c>
      <c r="J1265" s="316" t="n">
        <v>0.71</v>
      </c>
      <c r="K1265" s="316">
        <f>ROUND(I1265*(J1265/1000),2)</f>
        <v/>
      </c>
    </row>
    <row r="1266">
      <c r="B1266" s="315" t="n">
        <v>1239</v>
      </c>
      <c r="C1266" s="316" t="n">
        <v>32899863</v>
      </c>
      <c r="D1266" s="316" t="inlineStr">
        <is>
          <t>5074061_Capital One-BANK Premium_CFlight Prime/Digital Q219 UF - Digital Entertainment</t>
        </is>
      </c>
      <c r="E1266" s="316" t="inlineStr">
        <is>
          <t>NBC Broadcast</t>
        </is>
      </c>
      <c r="F1266" s="317" t="n">
        <v>43556</v>
      </c>
      <c r="G1266" s="317" t="n">
        <v>43611</v>
      </c>
      <c r="H1266" s="316" t="n">
        <v>687408</v>
      </c>
      <c r="I1266" s="316" t="n">
        <v>687408</v>
      </c>
      <c r="J1266" s="316" t="n">
        <v>0.71</v>
      </c>
      <c r="K1266" s="316">
        <f>ROUND(I1266*(J1266/1000),2)</f>
        <v/>
      </c>
    </row>
    <row r="1267">
      <c r="B1267" s="315" t="n">
        <v>1240</v>
      </c>
      <c r="C1267" s="316" t="n">
        <v>32899863</v>
      </c>
      <c r="D1267" s="316" t="inlineStr">
        <is>
          <t>5074061_Capital One-BANK Premium_CFlight Prime/Digital Q219 UF - Digital Entertainment</t>
        </is>
      </c>
      <c r="E1267" s="316" t="inlineStr">
        <is>
          <t>NBC News</t>
        </is>
      </c>
      <c r="F1267" s="317" t="n">
        <v>43556</v>
      </c>
      <c r="G1267" s="317" t="n">
        <v>43611</v>
      </c>
      <c r="H1267" s="316" t="n">
        <v>44224</v>
      </c>
      <c r="I1267" s="316" t="n">
        <v>44224</v>
      </c>
      <c r="J1267" s="316" t="n">
        <v>0.71</v>
      </c>
      <c r="K1267" s="316">
        <f>ROUND(I1267*(J1267/1000),2)</f>
        <v/>
      </c>
    </row>
    <row r="1268">
      <c r="B1268" s="315" t="n">
        <v>1241</v>
      </c>
      <c r="C1268" s="316" t="n">
        <v>32905421</v>
      </c>
      <c r="D1268" s="316" t="inlineStr">
        <is>
          <t>5074449_TJX_TJ Maxx Q2-Q319 CFlight Prime/Digital 18/19 BYU Plan - Digital Entertainment</t>
        </is>
      </c>
      <c r="E1268" s="316" t="inlineStr">
        <is>
          <t>NBC Broadcast</t>
        </is>
      </c>
      <c r="F1268" s="317" t="n">
        <v>43556</v>
      </c>
      <c r="G1268" s="317" t="n">
        <v>43646</v>
      </c>
      <c r="H1268" s="316" t="n">
        <v>1756573</v>
      </c>
      <c r="I1268" s="316" t="n">
        <v>1756573</v>
      </c>
      <c r="J1268" s="316" t="n">
        <v>0.71</v>
      </c>
      <c r="K1268" s="316">
        <f>ROUND(I1268*(J1268/1000),2)</f>
        <v/>
      </c>
    </row>
    <row r="1269">
      <c r="B1269" s="315" t="n">
        <v>1242</v>
      </c>
      <c r="C1269" s="316" t="n">
        <v>32905421</v>
      </c>
      <c r="D1269" s="316" t="inlineStr">
        <is>
          <t>5074449_TJX_TJ Maxx Q2-Q319 CFlight Prime/Digital 18/19 BYU Plan - Digital Entertainment</t>
        </is>
      </c>
      <c r="E1269" s="316" t="inlineStr">
        <is>
          <t>NBC News</t>
        </is>
      </c>
      <c r="F1269" s="317" t="n">
        <v>43556</v>
      </c>
      <c r="G1269" s="317" t="n">
        <v>43646</v>
      </c>
      <c r="H1269" s="316" t="n">
        <v>105485</v>
      </c>
      <c r="I1269" s="316" t="n">
        <v>105485</v>
      </c>
      <c r="J1269" s="316" t="n">
        <v>0.71</v>
      </c>
      <c r="K1269" s="316">
        <f>ROUND(I1269*(J1269/1000),2)</f>
        <v/>
      </c>
    </row>
    <row r="1270">
      <c r="B1270" s="315" t="n">
        <v>1243</v>
      </c>
      <c r="C1270" s="316" t="n">
        <v>32906426</v>
      </c>
      <c r="D1270" s="316" t="inlineStr">
        <is>
          <t>5073018_Boehringer_NBC Prime Frontline_Q219 - Digital Entertainment</t>
        </is>
      </c>
      <c r="E1270" s="316" t="inlineStr">
        <is>
          <t>NBC Broadcast</t>
        </is>
      </c>
      <c r="F1270" s="317" t="n">
        <v>43556</v>
      </c>
      <c r="G1270" s="317" t="n">
        <v>43646</v>
      </c>
      <c r="H1270" s="316" t="n">
        <v>180399</v>
      </c>
      <c r="I1270" s="316" t="n">
        <v>180399</v>
      </c>
      <c r="J1270" s="316" t="n">
        <v>0.71</v>
      </c>
      <c r="K1270" s="316">
        <f>ROUND(I1270*(J1270/1000),2)</f>
        <v/>
      </c>
    </row>
    <row r="1271">
      <c r="B1271" s="315" t="n">
        <v>1244</v>
      </c>
      <c r="C1271" s="316" t="n">
        <v>32906426</v>
      </c>
      <c r="D1271" s="316" t="inlineStr">
        <is>
          <t>5073018_Boehringer_NBC Prime Frontline_Q219 - Digital Entertainment</t>
        </is>
      </c>
      <c r="E1271" s="316" t="inlineStr">
        <is>
          <t>NBC News</t>
        </is>
      </c>
      <c r="F1271" s="317" t="n">
        <v>43556</v>
      </c>
      <c r="G1271" s="317" t="n">
        <v>43646</v>
      </c>
      <c r="H1271" s="316" t="n">
        <v>9308</v>
      </c>
      <c r="I1271" s="316" t="n">
        <v>9308</v>
      </c>
      <c r="J1271" s="316" t="n">
        <v>0.71</v>
      </c>
      <c r="K1271" s="316">
        <f>ROUND(I1271*(J1271/1000),2)</f>
        <v/>
      </c>
    </row>
    <row r="1272">
      <c r="B1272" s="315" t="n">
        <v>1245</v>
      </c>
      <c r="C1272" s="316" t="n">
        <v>32907728</v>
      </c>
      <c r="D1272" s="316" t="inlineStr">
        <is>
          <t>5074024_Unilever Dove Deo Women 1819 UF NAV Q219 - Digital Entertainment</t>
        </is>
      </c>
      <c r="E1272" s="316" t="inlineStr">
        <is>
          <t>Bravo</t>
        </is>
      </c>
      <c r="F1272" s="317" t="n">
        <v>43556</v>
      </c>
      <c r="G1272" s="317" t="n">
        <v>43646</v>
      </c>
      <c r="H1272" s="316" t="n">
        <v>54143</v>
      </c>
      <c r="I1272" s="316" t="n">
        <v>54143</v>
      </c>
      <c r="J1272" s="316" t="n">
        <v>0.71</v>
      </c>
      <c r="K1272" s="316">
        <f>ROUND(I1272*(J1272/1000),2)</f>
        <v/>
      </c>
    </row>
    <row r="1273">
      <c r="B1273" s="315" t="n">
        <v>1246</v>
      </c>
      <c r="C1273" s="316" t="n">
        <v>32907728</v>
      </c>
      <c r="D1273" s="316" t="inlineStr">
        <is>
          <t>5074024_Unilever Dove Deo Women 1819 UF NAV Q219 - Digital Entertainment</t>
        </is>
      </c>
      <c r="E1273" s="316" t="inlineStr">
        <is>
          <t>CNBC</t>
        </is>
      </c>
      <c r="F1273" s="317" t="n">
        <v>43556</v>
      </c>
      <c r="G1273" s="317" t="n">
        <v>43646</v>
      </c>
      <c r="H1273" s="316" t="n">
        <v>6344</v>
      </c>
      <c r="I1273" s="316" t="n">
        <v>6344</v>
      </c>
      <c r="J1273" s="316" t="n">
        <v>0.71</v>
      </c>
      <c r="K1273" s="316">
        <f>ROUND(I1273*(J1273/1000),2)</f>
        <v/>
      </c>
    </row>
    <row r="1274">
      <c r="B1274" s="315" t="n">
        <v>1247</v>
      </c>
      <c r="C1274" s="316" t="n">
        <v>32907728</v>
      </c>
      <c r="D1274" s="316" t="inlineStr">
        <is>
          <t>5074024_Unilever Dove Deo Women 1819 UF NAV Q219 - Digital Entertainment</t>
        </is>
      </c>
      <c r="E1274" s="316" t="inlineStr">
        <is>
          <t>E!</t>
        </is>
      </c>
      <c r="F1274" s="317" t="n">
        <v>43556</v>
      </c>
      <c r="G1274" s="317" t="n">
        <v>43646</v>
      </c>
      <c r="H1274" s="316" t="n">
        <v>26185</v>
      </c>
      <c r="I1274" s="316" t="n">
        <v>26185</v>
      </c>
      <c r="J1274" s="316" t="n">
        <v>0.71</v>
      </c>
      <c r="K1274" s="316">
        <f>ROUND(I1274*(J1274/1000),2)</f>
        <v/>
      </c>
    </row>
    <row r="1275">
      <c r="B1275" s="315" t="n">
        <v>1248</v>
      </c>
      <c r="C1275" s="316" t="n">
        <v>32907728</v>
      </c>
      <c r="D1275" s="316" t="inlineStr">
        <is>
          <t>5074024_Unilever Dove Deo Women 1819 UF NAV Q219 - Digital Entertainment</t>
        </is>
      </c>
      <c r="E1275" s="316" t="inlineStr">
        <is>
          <t>MSNBC</t>
        </is>
      </c>
      <c r="F1275" s="317" t="n">
        <v>43556</v>
      </c>
      <c r="G1275" s="317" t="n">
        <v>43646</v>
      </c>
      <c r="H1275" s="316" t="n">
        <v>227</v>
      </c>
      <c r="I1275" s="316" t="n">
        <v>227</v>
      </c>
      <c r="J1275" s="316" t="n">
        <v>0.71</v>
      </c>
      <c r="K1275" s="316">
        <f>ROUND(I1275*(J1275/1000),2)</f>
        <v/>
      </c>
    </row>
    <row r="1276">
      <c r="B1276" s="315" t="n">
        <v>1249</v>
      </c>
      <c r="C1276" s="316" t="n">
        <v>32907728</v>
      </c>
      <c r="D1276" s="316" t="inlineStr">
        <is>
          <t>5074024_Unilever Dove Deo Women 1819 UF NAV Q219 - Digital Entertainment</t>
        </is>
      </c>
      <c r="E1276" s="316" t="inlineStr">
        <is>
          <t>NBC Broadcast</t>
        </is>
      </c>
      <c r="F1276" s="317" t="n">
        <v>43556</v>
      </c>
      <c r="G1276" s="317" t="n">
        <v>43646</v>
      </c>
      <c r="H1276" s="316" t="n">
        <v>116449</v>
      </c>
      <c r="I1276" s="316" t="n">
        <v>116449</v>
      </c>
      <c r="J1276" s="316" t="n">
        <v>0.71</v>
      </c>
      <c r="K1276" s="316">
        <f>ROUND(I1276*(J1276/1000),2)</f>
        <v/>
      </c>
    </row>
    <row r="1277">
      <c r="B1277" s="315" t="n">
        <v>1250</v>
      </c>
      <c r="C1277" s="316" t="n">
        <v>32907728</v>
      </c>
      <c r="D1277" s="316" t="inlineStr">
        <is>
          <t>5074024_Unilever Dove Deo Women 1819 UF NAV Q219 - Digital Entertainment</t>
        </is>
      </c>
      <c r="E1277" s="316" t="inlineStr">
        <is>
          <t>NBC News</t>
        </is>
      </c>
      <c r="F1277" s="317" t="n">
        <v>43556</v>
      </c>
      <c r="G1277" s="317" t="n">
        <v>43646</v>
      </c>
      <c r="H1277" s="316" t="n">
        <v>8839</v>
      </c>
      <c r="I1277" s="316" t="n">
        <v>8839</v>
      </c>
      <c r="J1277" s="316" t="n">
        <v>0.71</v>
      </c>
      <c r="K1277" s="316">
        <f>ROUND(I1277*(J1277/1000),2)</f>
        <v/>
      </c>
    </row>
    <row r="1278">
      <c r="B1278" s="315" t="n">
        <v>1251</v>
      </c>
      <c r="C1278" s="316" t="n">
        <v>32907728</v>
      </c>
      <c r="D1278" s="316" t="inlineStr">
        <is>
          <t>5074024_Unilever Dove Deo Women 1819 UF NAV Q219 - Digital Entertainment</t>
        </is>
      </c>
      <c r="E1278" s="316" t="inlineStr">
        <is>
          <t>Oxygen</t>
        </is>
      </c>
      <c r="F1278" s="317" t="n">
        <v>43556</v>
      </c>
      <c r="G1278" s="317" t="n">
        <v>43646</v>
      </c>
      <c r="H1278" s="316" t="n">
        <v>25293</v>
      </c>
      <c r="I1278" s="316" t="n">
        <v>25293</v>
      </c>
      <c r="J1278" s="316" t="n">
        <v>0.71</v>
      </c>
      <c r="K1278" s="316">
        <f>ROUND(I1278*(J1278/1000),2)</f>
        <v/>
      </c>
    </row>
    <row r="1279">
      <c r="B1279" s="315" t="n">
        <v>1252</v>
      </c>
      <c r="C1279" s="316" t="n">
        <v>32907728</v>
      </c>
      <c r="D1279" s="316" t="inlineStr">
        <is>
          <t>5074024_Unilever Dove Deo Women 1819 UF NAV Q219 - Digital Entertainment</t>
        </is>
      </c>
      <c r="E1279" s="316" t="inlineStr">
        <is>
          <t>Syfy</t>
        </is>
      </c>
      <c r="F1279" s="317" t="n">
        <v>43556</v>
      </c>
      <c r="G1279" s="317" t="n">
        <v>43646</v>
      </c>
      <c r="H1279" s="316" t="n">
        <v>113986</v>
      </c>
      <c r="I1279" s="316" t="n">
        <v>113986</v>
      </c>
      <c r="J1279" s="316" t="n">
        <v>0.71</v>
      </c>
      <c r="K1279" s="316">
        <f>ROUND(I1279*(J1279/1000),2)</f>
        <v/>
      </c>
    </row>
    <row r="1280">
      <c r="B1280" s="315" t="n">
        <v>1253</v>
      </c>
      <c r="C1280" s="316" t="n">
        <v>32907728</v>
      </c>
      <c r="D1280" s="316" t="inlineStr">
        <is>
          <t>5074024_Unilever Dove Deo Women 1819 UF NAV Q219 - Digital Entertainment</t>
        </is>
      </c>
      <c r="E1280" s="316" t="inlineStr">
        <is>
          <t>Telemundo</t>
        </is>
      </c>
      <c r="F1280" s="317" t="n">
        <v>43556</v>
      </c>
      <c r="G1280" s="317" t="n">
        <v>43646</v>
      </c>
      <c r="H1280" s="316" t="n">
        <v>1588</v>
      </c>
      <c r="I1280" s="316" t="n">
        <v>1588</v>
      </c>
      <c r="J1280" s="316" t="n">
        <v>0.71</v>
      </c>
      <c r="K1280" s="316">
        <f>ROUND(I1280*(J1280/1000),2)</f>
        <v/>
      </c>
    </row>
    <row r="1281">
      <c r="B1281" s="315" t="n">
        <v>1254</v>
      </c>
      <c r="C1281" s="316" t="n">
        <v>32907728</v>
      </c>
      <c r="D1281" s="316" t="inlineStr">
        <is>
          <t>5074024_Unilever Dove Deo Women 1819 UF NAV Q219 - Digital Entertainment</t>
        </is>
      </c>
      <c r="E1281" s="316" t="inlineStr">
        <is>
          <t>USA</t>
        </is>
      </c>
      <c r="F1281" s="317" t="n">
        <v>43556</v>
      </c>
      <c r="G1281" s="317" t="n">
        <v>43646</v>
      </c>
      <c r="H1281" s="316" t="n">
        <v>37608</v>
      </c>
      <c r="I1281" s="316" t="n">
        <v>37608</v>
      </c>
      <c r="J1281" s="316" t="n">
        <v>0.71</v>
      </c>
      <c r="K1281" s="316">
        <f>ROUND(I1281*(J1281/1000),2)</f>
        <v/>
      </c>
    </row>
    <row r="1282">
      <c r="B1282" s="315" t="n">
        <v>1255</v>
      </c>
      <c r="C1282" s="316" t="n">
        <v>32911760</v>
      </c>
      <c r="D1282" s="316" t="inlineStr">
        <is>
          <t>5071530_Wendys_NBC Prime_NAV_UF Q2 2019  - Digital Entertainment</t>
        </is>
      </c>
      <c r="E1282" s="316" t="inlineStr">
        <is>
          <t>Bravo</t>
        </is>
      </c>
      <c r="F1282" s="317" t="n">
        <v>43556</v>
      </c>
      <c r="G1282" s="317" t="n">
        <v>43590</v>
      </c>
      <c r="H1282" s="316" t="n">
        <v>30832</v>
      </c>
      <c r="I1282" s="316" t="n">
        <v>30832</v>
      </c>
      <c r="J1282" s="316" t="n">
        <v>0.71</v>
      </c>
      <c r="K1282" s="316">
        <f>ROUND(I1282*(J1282/1000),2)</f>
        <v/>
      </c>
    </row>
    <row r="1283">
      <c r="B1283" s="315" t="n">
        <v>1256</v>
      </c>
      <c r="C1283" s="316" t="n">
        <v>32911760</v>
      </c>
      <c r="D1283" s="316" t="inlineStr">
        <is>
          <t>5071530_Wendys_NBC Prime_NAV_UF Q2 2019  - Digital Entertainment</t>
        </is>
      </c>
      <c r="E1283" s="316" t="inlineStr">
        <is>
          <t>CNBC</t>
        </is>
      </c>
      <c r="F1283" s="317" t="n">
        <v>43556</v>
      </c>
      <c r="G1283" s="317" t="n">
        <v>43590</v>
      </c>
      <c r="H1283" s="316" t="n">
        <v>2035</v>
      </c>
      <c r="I1283" s="316" t="n">
        <v>2035</v>
      </c>
      <c r="J1283" s="316" t="n">
        <v>0.71</v>
      </c>
      <c r="K1283" s="316">
        <f>ROUND(I1283*(J1283/1000),2)</f>
        <v/>
      </c>
    </row>
    <row r="1284">
      <c r="B1284" s="315" t="n">
        <v>1257</v>
      </c>
      <c r="C1284" s="316" t="n">
        <v>32911760</v>
      </c>
      <c r="D1284" s="316" t="inlineStr">
        <is>
          <t>5071530_Wendys_NBC Prime_NAV_UF Q2 2019  - Digital Entertainment</t>
        </is>
      </c>
      <c r="E1284" s="316" t="inlineStr">
        <is>
          <t>E!</t>
        </is>
      </c>
      <c r="F1284" s="317" t="n">
        <v>43556</v>
      </c>
      <c r="G1284" s="317" t="n">
        <v>43590</v>
      </c>
      <c r="H1284" s="316" t="n">
        <v>12311</v>
      </c>
      <c r="I1284" s="316" t="n">
        <v>12311</v>
      </c>
      <c r="J1284" s="316" t="n">
        <v>0.71</v>
      </c>
      <c r="K1284" s="316">
        <f>ROUND(I1284*(J1284/1000),2)</f>
        <v/>
      </c>
    </row>
    <row r="1285">
      <c r="B1285" s="315" t="n">
        <v>1258</v>
      </c>
      <c r="C1285" s="316" t="n">
        <v>32911760</v>
      </c>
      <c r="D1285" s="316" t="inlineStr">
        <is>
          <t>5071530_Wendys_NBC Prime_NAV_UF Q2 2019  - Digital Entertainment</t>
        </is>
      </c>
      <c r="E1285" s="316" t="inlineStr">
        <is>
          <t>MSNBC</t>
        </is>
      </c>
      <c r="F1285" s="317" t="n">
        <v>43556</v>
      </c>
      <c r="G1285" s="317" t="n">
        <v>43590</v>
      </c>
      <c r="H1285" s="316" t="n">
        <v>123</v>
      </c>
      <c r="I1285" s="316" t="n">
        <v>123</v>
      </c>
      <c r="J1285" s="316" t="n">
        <v>0.71</v>
      </c>
      <c r="K1285" s="316">
        <f>ROUND(I1285*(J1285/1000),2)</f>
        <v/>
      </c>
    </row>
    <row r="1286">
      <c r="B1286" s="315" t="n">
        <v>1259</v>
      </c>
      <c r="C1286" s="316" t="n">
        <v>32911760</v>
      </c>
      <c r="D1286" s="316" t="inlineStr">
        <is>
          <t>5071530_Wendys_NBC Prime_NAV_UF Q2 2019  - Digital Entertainment</t>
        </is>
      </c>
      <c r="E1286" s="316" t="inlineStr">
        <is>
          <t>NBC Broadcast</t>
        </is>
      </c>
      <c r="F1286" s="317" t="n">
        <v>43556</v>
      </c>
      <c r="G1286" s="317" t="n">
        <v>43590</v>
      </c>
      <c r="H1286" s="316" t="n">
        <v>111671</v>
      </c>
      <c r="I1286" s="316" t="n">
        <v>111671</v>
      </c>
      <c r="J1286" s="316" t="n">
        <v>0.71</v>
      </c>
      <c r="K1286" s="316">
        <f>ROUND(I1286*(J1286/1000),2)</f>
        <v/>
      </c>
    </row>
    <row r="1287">
      <c r="B1287" s="315" t="n">
        <v>1260</v>
      </c>
      <c r="C1287" s="316" t="n">
        <v>32911760</v>
      </c>
      <c r="D1287" s="316" t="inlineStr">
        <is>
          <t>5071530_Wendys_NBC Prime_NAV_UF Q2 2019  - Digital Entertainment</t>
        </is>
      </c>
      <c r="E1287" s="316" t="inlineStr">
        <is>
          <t>NBC News</t>
        </is>
      </c>
      <c r="F1287" s="317" t="n">
        <v>43556</v>
      </c>
      <c r="G1287" s="317" t="n">
        <v>43590</v>
      </c>
      <c r="H1287" s="316" t="n">
        <v>8410</v>
      </c>
      <c r="I1287" s="316" t="n">
        <v>8410</v>
      </c>
      <c r="J1287" s="316" t="n">
        <v>0.71</v>
      </c>
      <c r="K1287" s="316">
        <f>ROUND(I1287*(J1287/1000),2)</f>
        <v/>
      </c>
    </row>
    <row r="1288">
      <c r="B1288" s="315" t="n">
        <v>1261</v>
      </c>
      <c r="C1288" s="316" t="n">
        <v>32911760</v>
      </c>
      <c r="D1288" s="316" t="inlineStr">
        <is>
          <t>5071530_Wendys_NBC Prime_NAV_UF Q2 2019  - Digital Entertainment</t>
        </is>
      </c>
      <c r="E1288" s="316" t="inlineStr">
        <is>
          <t>Oxygen</t>
        </is>
      </c>
      <c r="F1288" s="317" t="n">
        <v>43556</v>
      </c>
      <c r="G1288" s="317" t="n">
        <v>43590</v>
      </c>
      <c r="H1288" s="316" t="n">
        <v>7395</v>
      </c>
      <c r="I1288" s="316" t="n">
        <v>7395</v>
      </c>
      <c r="J1288" s="316" t="n">
        <v>0.71</v>
      </c>
      <c r="K1288" s="316">
        <f>ROUND(I1288*(J1288/1000),2)</f>
        <v/>
      </c>
    </row>
    <row r="1289">
      <c r="B1289" s="315" t="n">
        <v>1262</v>
      </c>
      <c r="C1289" s="316" t="n">
        <v>32911760</v>
      </c>
      <c r="D1289" s="316" t="inlineStr">
        <is>
          <t>5071530_Wendys_NBC Prime_NAV_UF Q2 2019  - Digital Entertainment</t>
        </is>
      </c>
      <c r="E1289" s="316" t="inlineStr">
        <is>
          <t>Syfy</t>
        </is>
      </c>
      <c r="F1289" s="317" t="n">
        <v>43556</v>
      </c>
      <c r="G1289" s="317" t="n">
        <v>43590</v>
      </c>
      <c r="H1289" s="316" t="n">
        <v>29327</v>
      </c>
      <c r="I1289" s="316" t="n">
        <v>29327</v>
      </c>
      <c r="J1289" s="316" t="n">
        <v>0.71</v>
      </c>
      <c r="K1289" s="316">
        <f>ROUND(I1289*(J1289/1000),2)</f>
        <v/>
      </c>
    </row>
    <row r="1290">
      <c r="B1290" s="315" t="n">
        <v>1263</v>
      </c>
      <c r="C1290" s="316" t="n">
        <v>32911760</v>
      </c>
      <c r="D1290" s="316" t="inlineStr">
        <is>
          <t>5071530_Wendys_NBC Prime_NAV_UF Q2 2019  - Digital Entertainment</t>
        </is>
      </c>
      <c r="E1290" s="316" t="inlineStr">
        <is>
          <t>Telemundo</t>
        </is>
      </c>
      <c r="F1290" s="317" t="n">
        <v>43556</v>
      </c>
      <c r="G1290" s="317" t="n">
        <v>43590</v>
      </c>
      <c r="H1290" s="316" t="n">
        <v>469</v>
      </c>
      <c r="I1290" s="316" t="n">
        <v>469</v>
      </c>
      <c r="J1290" s="316" t="n">
        <v>0.71</v>
      </c>
      <c r="K1290" s="316">
        <f>ROUND(I1290*(J1290/1000),2)</f>
        <v/>
      </c>
    </row>
    <row r="1291">
      <c r="B1291" s="315" t="n">
        <v>1264</v>
      </c>
      <c r="C1291" s="316" t="n">
        <v>32911760</v>
      </c>
      <c r="D1291" s="316" t="inlineStr">
        <is>
          <t>5071530_Wendys_NBC Prime_NAV_UF Q2 2019  - Digital Entertainment</t>
        </is>
      </c>
      <c r="E1291" s="316" t="inlineStr">
        <is>
          <t>USA</t>
        </is>
      </c>
      <c r="F1291" s="317" t="n">
        <v>43556</v>
      </c>
      <c r="G1291" s="317" t="n">
        <v>43590</v>
      </c>
      <c r="H1291" s="316" t="n">
        <v>15596</v>
      </c>
      <c r="I1291" s="316" t="n">
        <v>15596</v>
      </c>
      <c r="J1291" s="316" t="n">
        <v>0.71</v>
      </c>
      <c r="K1291" s="316">
        <f>ROUND(I1291*(J1291/1000),2)</f>
        <v/>
      </c>
    </row>
    <row r="1292">
      <c r="B1292" s="315" t="n">
        <v>1265</v>
      </c>
      <c r="C1292" s="316" t="n">
        <v>32912210</v>
      </c>
      <c r="D1292" s="316" t="inlineStr">
        <is>
          <t>5074540_Unilever Dove Deo 2Q19 CFlight Prime/Digital 18/19 BYU Plan - Digital Entertainment</t>
        </is>
      </c>
      <c r="E1292" s="316" t="inlineStr">
        <is>
          <t>NBC Broadcast</t>
        </is>
      </c>
      <c r="F1292" s="317" t="n">
        <v>43557</v>
      </c>
      <c r="G1292" s="317" t="n">
        <v>43646</v>
      </c>
      <c r="H1292" s="316" t="n">
        <v>466351</v>
      </c>
      <c r="I1292" s="316" t="n">
        <v>466351</v>
      </c>
      <c r="J1292" s="316" t="n">
        <v>0.71</v>
      </c>
      <c r="K1292" s="316">
        <f>ROUND(I1292*(J1292/1000),2)</f>
        <v/>
      </c>
    </row>
    <row r="1293">
      <c r="B1293" s="315" t="n">
        <v>1266</v>
      </c>
      <c r="C1293" s="316" t="n">
        <v>32912210</v>
      </c>
      <c r="D1293" s="316" t="inlineStr">
        <is>
          <t>5074540_Unilever Dove Deo 2Q19 CFlight Prime/Digital 18/19 BYU Plan - Digital Entertainment</t>
        </is>
      </c>
      <c r="E1293" s="316" t="inlineStr">
        <is>
          <t>NBC News</t>
        </is>
      </c>
      <c r="F1293" s="317" t="n">
        <v>43557</v>
      </c>
      <c r="G1293" s="317" t="n">
        <v>43646</v>
      </c>
      <c r="H1293" s="316" t="n">
        <v>26738</v>
      </c>
      <c r="I1293" s="316" t="n">
        <v>26738</v>
      </c>
      <c r="J1293" s="316" t="n">
        <v>0.71</v>
      </c>
      <c r="K1293" s="316">
        <f>ROUND(I1293*(J1293/1000),2)</f>
        <v/>
      </c>
    </row>
    <row r="1294">
      <c r="B1294" s="315" t="n">
        <v>1267</v>
      </c>
      <c r="C1294" s="316" t="n">
        <v>32915359</v>
      </c>
      <c r="D1294" s="316" t="inlineStr">
        <is>
          <t>5074571_General Mills Honey Nut Cheerios Q219 CFlight Prime/Digital 18/19 BYU Plan - Digital Entertainment</t>
        </is>
      </c>
      <c r="E1294" s="316" t="inlineStr">
        <is>
          <t>NBC Broadcast</t>
        </is>
      </c>
      <c r="F1294" s="317" t="n">
        <v>43556</v>
      </c>
      <c r="G1294" s="317" t="n">
        <v>43583</v>
      </c>
      <c r="H1294" s="316" t="n">
        <v>258566</v>
      </c>
      <c r="I1294" s="316" t="n">
        <v>258566</v>
      </c>
      <c r="J1294" s="316" t="n">
        <v>0.71</v>
      </c>
      <c r="K1294" s="316">
        <f>ROUND(I1294*(J1294/1000),2)</f>
        <v/>
      </c>
    </row>
    <row r="1295">
      <c r="B1295" s="315" t="n">
        <v>1268</v>
      </c>
      <c r="C1295" s="316" t="n">
        <v>32915359</v>
      </c>
      <c r="D1295" s="316" t="inlineStr">
        <is>
          <t>5074571_General Mills Honey Nut Cheerios Q219 CFlight Prime/Digital 18/19 BYU Plan - Digital Entertainment</t>
        </is>
      </c>
      <c r="E1295" s="316" t="inlineStr">
        <is>
          <t>NBC News</t>
        </is>
      </c>
      <c r="F1295" s="317" t="n">
        <v>43556</v>
      </c>
      <c r="G1295" s="317" t="n">
        <v>43583</v>
      </c>
      <c r="H1295" s="316" t="n">
        <v>13606</v>
      </c>
      <c r="I1295" s="316" t="n">
        <v>13606</v>
      </c>
      <c r="J1295" s="316" t="n">
        <v>0.71</v>
      </c>
      <c r="K1295" s="316">
        <f>ROUND(I1295*(J1295/1000),2)</f>
        <v/>
      </c>
    </row>
    <row r="1296">
      <c r="B1296" s="315" t="n">
        <v>1269</v>
      </c>
      <c r="C1296" s="316" t="n">
        <v>32916208</v>
      </c>
      <c r="D1296" s="316" t="inlineStr">
        <is>
          <t>5073665_Scatter_Estee Lauder_Q219_ANR Advanced Night Repair_FEP-VOD CMeasurement - Digital Entertainment</t>
        </is>
      </c>
      <c r="E1296" s="316" t="inlineStr">
        <is>
          <t>Bravo</t>
        </is>
      </c>
      <c r="F1296" s="317" t="n">
        <v>43561</v>
      </c>
      <c r="G1296" s="317" t="n">
        <v>43646</v>
      </c>
      <c r="H1296" s="316" t="n">
        <v>242913</v>
      </c>
      <c r="I1296" s="316" t="n">
        <v>242913</v>
      </c>
      <c r="J1296" s="316" t="n">
        <v>0.71</v>
      </c>
      <c r="K1296" s="316">
        <f>ROUND(I1296*(J1296/1000),2)</f>
        <v/>
      </c>
    </row>
    <row r="1297">
      <c r="B1297" s="315" t="n">
        <v>1270</v>
      </c>
      <c r="C1297" s="316" t="n">
        <v>32916208</v>
      </c>
      <c r="D1297" s="316" t="inlineStr">
        <is>
          <t>5073665_Scatter_Estee Lauder_Q219_ANR Advanced Night Repair_FEP-VOD CMeasurement - Digital Entertainment</t>
        </is>
      </c>
      <c r="E1297" s="316" t="inlineStr">
        <is>
          <t>E!</t>
        </is>
      </c>
      <c r="F1297" s="317" t="n">
        <v>43561</v>
      </c>
      <c r="G1297" s="317" t="n">
        <v>43646</v>
      </c>
      <c r="H1297" s="316" t="n">
        <v>101646</v>
      </c>
      <c r="I1297" s="316" t="n">
        <v>101646</v>
      </c>
      <c r="J1297" s="316" t="n">
        <v>0.71</v>
      </c>
      <c r="K1297" s="316">
        <f>ROUND(I1297*(J1297/1000),2)</f>
        <v/>
      </c>
    </row>
    <row r="1298">
      <c r="B1298" s="315" t="n">
        <v>1271</v>
      </c>
      <c r="C1298" s="316" t="n">
        <v>32916208</v>
      </c>
      <c r="D1298" s="316" t="inlineStr">
        <is>
          <t>5073665_Scatter_Estee Lauder_Q219_ANR Advanced Night Repair_FEP-VOD CMeasurement - Digital Entertainment</t>
        </is>
      </c>
      <c r="E1298" s="316" t="inlineStr">
        <is>
          <t>NBC Broadcast</t>
        </is>
      </c>
      <c r="F1298" s="317" t="n">
        <v>43561</v>
      </c>
      <c r="G1298" s="317" t="n">
        <v>43646</v>
      </c>
      <c r="H1298" s="316" t="n">
        <v>673658</v>
      </c>
      <c r="I1298" s="316" t="n">
        <v>673658</v>
      </c>
      <c r="J1298" s="316" t="n">
        <v>0.71</v>
      </c>
      <c r="K1298" s="316">
        <f>ROUND(I1298*(J1298/1000),2)</f>
        <v/>
      </c>
    </row>
    <row r="1299">
      <c r="B1299" s="315" t="n">
        <v>1272</v>
      </c>
      <c r="C1299" s="316" t="n">
        <v>32916673</v>
      </c>
      <c r="D1299" s="316" t="inlineStr">
        <is>
          <t>5073226_Upfront_Lowes 1819 Upfront_NAV_P2+ -Q2 - Digital Entertainment</t>
        </is>
      </c>
      <c r="E1299" s="316" t="inlineStr">
        <is>
          <t>Bravo</t>
        </is>
      </c>
      <c r="F1299" s="317" t="n">
        <v>43556</v>
      </c>
      <c r="G1299" s="317" t="n">
        <v>43646</v>
      </c>
      <c r="H1299" s="316" t="n">
        <v>294051</v>
      </c>
      <c r="I1299" s="316" t="n">
        <v>294051</v>
      </c>
      <c r="J1299" s="316" t="n">
        <v>0.71</v>
      </c>
      <c r="K1299" s="316">
        <f>ROUND(I1299*(J1299/1000),2)</f>
        <v/>
      </c>
    </row>
    <row r="1300">
      <c r="B1300" s="315" t="n">
        <v>1273</v>
      </c>
      <c r="C1300" s="316" t="n">
        <v>32916673</v>
      </c>
      <c r="D1300" s="316" t="inlineStr">
        <is>
          <t>5073226_Upfront_Lowes 1819 Upfront_NAV_P2+ -Q2 - Digital Entertainment</t>
        </is>
      </c>
      <c r="E1300" s="316" t="inlineStr">
        <is>
          <t>CNBC</t>
        </is>
      </c>
      <c r="F1300" s="317" t="n">
        <v>43556</v>
      </c>
      <c r="G1300" s="317" t="n">
        <v>43646</v>
      </c>
      <c r="H1300" s="316" t="n">
        <v>27146</v>
      </c>
      <c r="I1300" s="316" t="n">
        <v>27146</v>
      </c>
      <c r="J1300" s="316" t="n">
        <v>0.71</v>
      </c>
      <c r="K1300" s="316">
        <f>ROUND(I1300*(J1300/1000),2)</f>
        <v/>
      </c>
    </row>
    <row r="1301">
      <c r="B1301" s="315" t="n">
        <v>1274</v>
      </c>
      <c r="C1301" s="316" t="n">
        <v>32916673</v>
      </c>
      <c r="D1301" s="316" t="inlineStr">
        <is>
          <t>5073226_Upfront_Lowes 1819 Upfront_NAV_P2+ -Q2 - Digital Entertainment</t>
        </is>
      </c>
      <c r="E1301" s="316" t="inlineStr">
        <is>
          <t>E!</t>
        </is>
      </c>
      <c r="F1301" s="317" t="n">
        <v>43556</v>
      </c>
      <c r="G1301" s="317" t="n">
        <v>43646</v>
      </c>
      <c r="H1301" s="316" t="n">
        <v>109560</v>
      </c>
      <c r="I1301" s="316" t="n">
        <v>109560</v>
      </c>
      <c r="J1301" s="316" t="n">
        <v>0.71</v>
      </c>
      <c r="K1301" s="316">
        <f>ROUND(I1301*(J1301/1000),2)</f>
        <v/>
      </c>
    </row>
    <row r="1302">
      <c r="B1302" s="315" t="n">
        <v>1275</v>
      </c>
      <c r="C1302" s="316" t="n">
        <v>32916673</v>
      </c>
      <c r="D1302" s="316" t="inlineStr">
        <is>
          <t>5073226_Upfront_Lowes 1819 Upfront_NAV_P2+ -Q2 - Digital Entertainment</t>
        </is>
      </c>
      <c r="E1302" s="316" t="inlineStr">
        <is>
          <t>MSNBC</t>
        </is>
      </c>
      <c r="F1302" s="317" t="n">
        <v>43556</v>
      </c>
      <c r="G1302" s="317" t="n">
        <v>43646</v>
      </c>
      <c r="H1302" s="316" t="n">
        <v>957</v>
      </c>
      <c r="I1302" s="316" t="n">
        <v>957</v>
      </c>
      <c r="J1302" s="316" t="n">
        <v>0.71</v>
      </c>
      <c r="K1302" s="316">
        <f>ROUND(I1302*(J1302/1000),2)</f>
        <v/>
      </c>
    </row>
    <row r="1303">
      <c r="B1303" s="315" t="n">
        <v>1276</v>
      </c>
      <c r="C1303" s="316" t="n">
        <v>32916673</v>
      </c>
      <c r="D1303" s="316" t="inlineStr">
        <is>
          <t>5073226_Upfront_Lowes 1819 Upfront_NAV_P2+ -Q2 - Digital Entertainment</t>
        </is>
      </c>
      <c r="E1303" s="316" t="inlineStr">
        <is>
          <t>NBC Broadcast</t>
        </is>
      </c>
      <c r="F1303" s="317" t="n">
        <v>43556</v>
      </c>
      <c r="G1303" s="317" t="n">
        <v>43646</v>
      </c>
      <c r="H1303" s="316" t="n">
        <v>324879</v>
      </c>
      <c r="I1303" s="316" t="n">
        <v>324879</v>
      </c>
      <c r="J1303" s="316" t="n">
        <v>0.71</v>
      </c>
      <c r="K1303" s="316">
        <f>ROUND(I1303*(J1303/1000),2)</f>
        <v/>
      </c>
    </row>
    <row r="1304">
      <c r="B1304" s="315" t="n">
        <v>1277</v>
      </c>
      <c r="C1304" s="316" t="n">
        <v>32916673</v>
      </c>
      <c r="D1304" s="316" t="inlineStr">
        <is>
          <t>5073226_Upfront_Lowes 1819 Upfront_NAV_P2+ -Q2 - Digital Entertainment</t>
        </is>
      </c>
      <c r="E1304" s="316" t="inlineStr">
        <is>
          <t>NBC News</t>
        </is>
      </c>
      <c r="F1304" s="317" t="n">
        <v>43556</v>
      </c>
      <c r="G1304" s="317" t="n">
        <v>43646</v>
      </c>
      <c r="H1304" s="316" t="n">
        <v>27660</v>
      </c>
      <c r="I1304" s="316" t="n">
        <v>27660</v>
      </c>
      <c r="J1304" s="316" t="n">
        <v>0.71</v>
      </c>
      <c r="K1304" s="316">
        <f>ROUND(I1304*(J1304/1000),2)</f>
        <v/>
      </c>
    </row>
    <row r="1305">
      <c r="B1305" s="315" t="n">
        <v>1278</v>
      </c>
      <c r="C1305" s="316" t="n">
        <v>32916673</v>
      </c>
      <c r="D1305" s="316" t="inlineStr">
        <is>
          <t>5073226_Upfront_Lowes 1819 Upfront_NAV_P2+ -Q2 - Digital Entertainment</t>
        </is>
      </c>
      <c r="E1305" s="316" t="inlineStr">
        <is>
          <t>Oxygen</t>
        </is>
      </c>
      <c r="F1305" s="317" t="n">
        <v>43556</v>
      </c>
      <c r="G1305" s="317" t="n">
        <v>43646</v>
      </c>
      <c r="H1305" s="316" t="n">
        <v>7422</v>
      </c>
      <c r="I1305" s="316" t="n">
        <v>7422</v>
      </c>
      <c r="J1305" s="316" t="n">
        <v>0.71</v>
      </c>
      <c r="K1305" s="316">
        <f>ROUND(I1305*(J1305/1000),2)</f>
        <v/>
      </c>
    </row>
    <row r="1306">
      <c r="B1306" s="315" t="n">
        <v>1279</v>
      </c>
      <c r="C1306" s="316" t="n">
        <v>32916673</v>
      </c>
      <c r="D1306" s="316" t="inlineStr">
        <is>
          <t>5073226_Upfront_Lowes 1819 Upfront_NAV_P2+ -Q2 - Digital Entertainment</t>
        </is>
      </c>
      <c r="E1306" s="316" t="inlineStr">
        <is>
          <t>Syfy</t>
        </is>
      </c>
      <c r="F1306" s="317" t="n">
        <v>43556</v>
      </c>
      <c r="G1306" s="317" t="n">
        <v>43646</v>
      </c>
      <c r="H1306" s="316" t="n">
        <v>472083</v>
      </c>
      <c r="I1306" s="316" t="n">
        <v>472083</v>
      </c>
      <c r="J1306" s="316" t="n">
        <v>0.71</v>
      </c>
      <c r="K1306" s="316">
        <f>ROUND(I1306*(J1306/1000),2)</f>
        <v/>
      </c>
    </row>
    <row r="1307">
      <c r="B1307" s="315" t="n">
        <v>1280</v>
      </c>
      <c r="C1307" s="316" t="n">
        <v>32916673</v>
      </c>
      <c r="D1307" s="316" t="inlineStr">
        <is>
          <t>5073226_Upfront_Lowes 1819 Upfront_NAV_P2+ -Q2 - Digital Entertainment</t>
        </is>
      </c>
      <c r="E1307" s="316" t="inlineStr">
        <is>
          <t>Telemundo</t>
        </is>
      </c>
      <c r="F1307" s="317" t="n">
        <v>43556</v>
      </c>
      <c r="G1307" s="317" t="n">
        <v>43646</v>
      </c>
      <c r="H1307" s="316" t="n">
        <v>3957</v>
      </c>
      <c r="I1307" s="316" t="n">
        <v>3957</v>
      </c>
      <c r="J1307" s="316" t="n">
        <v>0.71</v>
      </c>
      <c r="K1307" s="316">
        <f>ROUND(I1307*(J1307/1000),2)</f>
        <v/>
      </c>
    </row>
    <row r="1308">
      <c r="B1308" s="315" t="n">
        <v>1281</v>
      </c>
      <c r="C1308" s="316" t="n">
        <v>32916673</v>
      </c>
      <c r="D1308" s="316" t="inlineStr">
        <is>
          <t>5073226_Upfront_Lowes 1819 Upfront_NAV_P2+ -Q2 - Digital Entertainment</t>
        </is>
      </c>
      <c r="E1308" s="316" t="inlineStr">
        <is>
          <t>USA</t>
        </is>
      </c>
      <c r="F1308" s="317" t="n">
        <v>43556</v>
      </c>
      <c r="G1308" s="317" t="n">
        <v>43646</v>
      </c>
      <c r="H1308" s="316" t="n">
        <v>160029</v>
      </c>
      <c r="I1308" s="316" t="n">
        <v>160029</v>
      </c>
      <c r="J1308" s="316" t="n">
        <v>0.71</v>
      </c>
      <c r="K1308" s="316">
        <f>ROUND(I1308*(J1308/1000),2)</f>
        <v/>
      </c>
    </row>
    <row r="1309">
      <c r="B1309" s="315" t="n">
        <v>1282</v>
      </c>
      <c r="C1309" s="316" t="n">
        <v>32917057</v>
      </c>
      <c r="D1309" s="316" t="inlineStr">
        <is>
          <t>5074561_Unilever Knorr Sides 2Q19 CFlight Prime/Digital 18/19 BYU Plan - Digital Entertainment</t>
        </is>
      </c>
      <c r="E1309" s="316" t="inlineStr">
        <is>
          <t>NBC Broadcast</t>
        </is>
      </c>
      <c r="F1309" s="317" t="n">
        <v>43565</v>
      </c>
      <c r="G1309" s="317" t="n">
        <v>43646</v>
      </c>
      <c r="H1309" s="316" t="n">
        <v>174431</v>
      </c>
      <c r="I1309" s="316" t="n">
        <v>174431</v>
      </c>
      <c r="J1309" s="316" t="n">
        <v>0.71</v>
      </c>
      <c r="K1309" s="316">
        <f>ROUND(I1309*(J1309/1000),2)</f>
        <v/>
      </c>
    </row>
    <row r="1310">
      <c r="B1310" s="315" t="n">
        <v>1283</v>
      </c>
      <c r="C1310" s="316" t="n">
        <v>32917057</v>
      </c>
      <c r="D1310" s="316" t="inlineStr">
        <is>
          <t>5074561_Unilever Knorr Sides 2Q19 CFlight Prime/Digital 18/19 BYU Plan - Digital Entertainment</t>
        </is>
      </c>
      <c r="E1310" s="316" t="inlineStr">
        <is>
          <t>NBC News</t>
        </is>
      </c>
      <c r="F1310" s="317" t="n">
        <v>43565</v>
      </c>
      <c r="G1310" s="317" t="n">
        <v>43646</v>
      </c>
      <c r="H1310" s="316" t="n">
        <v>11224</v>
      </c>
      <c r="I1310" s="316" t="n">
        <v>11224</v>
      </c>
      <c r="J1310" s="316" t="n">
        <v>0.71</v>
      </c>
      <c r="K1310" s="316">
        <f>ROUND(I1310*(J1310/1000),2)</f>
        <v/>
      </c>
    </row>
    <row r="1311">
      <c r="B1311" s="315" t="n">
        <v>1284</v>
      </c>
      <c r="C1311" s="316" t="n">
        <v>32920158</v>
      </c>
      <c r="D1311" s="316" t="inlineStr">
        <is>
          <t>5074542_Unilever Dove Soap 2Q19 CFlight Prime/Digital 18/19 BYU Plan - Digital Entertainment</t>
        </is>
      </c>
      <c r="E1311" s="316" t="inlineStr">
        <is>
          <t>NBC Broadcast</t>
        </is>
      </c>
      <c r="F1311" s="317" t="n">
        <v>43556</v>
      </c>
      <c r="G1311" s="317" t="n">
        <v>43646</v>
      </c>
      <c r="H1311" s="316" t="n">
        <v>223329</v>
      </c>
      <c r="I1311" s="316" t="n">
        <v>223329</v>
      </c>
      <c r="J1311" s="316" t="n">
        <v>0.71</v>
      </c>
      <c r="K1311" s="316">
        <f>ROUND(I1311*(J1311/1000),2)</f>
        <v/>
      </c>
    </row>
    <row r="1312">
      <c r="B1312" s="315" t="n">
        <v>1285</v>
      </c>
      <c r="C1312" s="316" t="n">
        <v>32920158</v>
      </c>
      <c r="D1312" s="316" t="inlineStr">
        <is>
          <t>5074542_Unilever Dove Soap 2Q19 CFlight Prime/Digital 18/19 BYU Plan - Digital Entertainment</t>
        </is>
      </c>
      <c r="E1312" s="316" t="inlineStr">
        <is>
          <t>NBC News</t>
        </is>
      </c>
      <c r="F1312" s="317" t="n">
        <v>43556</v>
      </c>
      <c r="G1312" s="317" t="n">
        <v>43646</v>
      </c>
      <c r="H1312" s="316" t="n">
        <v>13157</v>
      </c>
      <c r="I1312" s="316" t="n">
        <v>13157</v>
      </c>
      <c r="J1312" s="316" t="n">
        <v>0.71</v>
      </c>
      <c r="K1312" s="316">
        <f>ROUND(I1312*(J1312/1000),2)</f>
        <v/>
      </c>
    </row>
    <row r="1313">
      <c r="B1313" s="315" t="n">
        <v>1286</v>
      </c>
      <c r="C1313" s="316" t="n">
        <v>32920159</v>
      </c>
      <c r="D1313" s="316" t="inlineStr">
        <is>
          <t>5074267_ADT_OLV_Scatter_Q2 - Digital Entertainment</t>
        </is>
      </c>
      <c r="E1313" s="316" t="inlineStr">
        <is>
          <t>Bravo</t>
        </is>
      </c>
      <c r="F1313" s="317" t="n">
        <v>43556</v>
      </c>
      <c r="G1313" s="317" t="n">
        <v>43646</v>
      </c>
      <c r="H1313" s="316" t="n">
        <v>312686</v>
      </c>
      <c r="I1313" s="316" t="n">
        <v>312686</v>
      </c>
      <c r="J1313" s="316" t="n">
        <v>0.71</v>
      </c>
      <c r="K1313" s="316">
        <f>ROUND(I1313*(J1313/1000),2)</f>
        <v/>
      </c>
    </row>
    <row r="1314">
      <c r="B1314" s="315" t="n">
        <v>1287</v>
      </c>
      <c r="C1314" s="316" t="n">
        <v>32920159</v>
      </c>
      <c r="D1314" s="316" t="inlineStr">
        <is>
          <t>5074267_ADT_OLV_Scatter_Q2 - Digital Entertainment</t>
        </is>
      </c>
      <c r="E1314" s="316" t="inlineStr">
        <is>
          <t>CNBC</t>
        </is>
      </c>
      <c r="F1314" s="317" t="n">
        <v>43556</v>
      </c>
      <c r="G1314" s="317" t="n">
        <v>43646</v>
      </c>
      <c r="H1314" s="316" t="n">
        <v>23267</v>
      </c>
      <c r="I1314" s="316" t="n">
        <v>23267</v>
      </c>
      <c r="J1314" s="316" t="n">
        <v>0.71</v>
      </c>
      <c r="K1314" s="316">
        <f>ROUND(I1314*(J1314/1000),2)</f>
        <v/>
      </c>
    </row>
    <row r="1315">
      <c r="B1315" s="315" t="n">
        <v>1288</v>
      </c>
      <c r="C1315" s="316" t="n">
        <v>32920159</v>
      </c>
      <c r="D1315" s="316" t="inlineStr">
        <is>
          <t>5074267_ADT_OLV_Scatter_Q2 - Digital Entertainment</t>
        </is>
      </c>
      <c r="E1315" s="316" t="inlineStr">
        <is>
          <t>E!</t>
        </is>
      </c>
      <c r="F1315" s="317" t="n">
        <v>43556</v>
      </c>
      <c r="G1315" s="317" t="n">
        <v>43646</v>
      </c>
      <c r="H1315" s="316" t="n">
        <v>119079</v>
      </c>
      <c r="I1315" s="316" t="n">
        <v>119079</v>
      </c>
      <c r="J1315" s="316" t="n">
        <v>0.71</v>
      </c>
      <c r="K1315" s="316">
        <f>ROUND(I1315*(J1315/1000),2)</f>
        <v/>
      </c>
    </row>
    <row r="1316">
      <c r="B1316" s="315" t="n">
        <v>1289</v>
      </c>
      <c r="C1316" s="316" t="n">
        <v>32920159</v>
      </c>
      <c r="D1316" s="316" t="inlineStr">
        <is>
          <t>5074267_ADT_OLV_Scatter_Q2 - Digital Entertainment</t>
        </is>
      </c>
      <c r="E1316" s="316" t="inlineStr">
        <is>
          <t>MSNBC</t>
        </is>
      </c>
      <c r="F1316" s="317" t="n">
        <v>43556</v>
      </c>
      <c r="G1316" s="317" t="n">
        <v>43646</v>
      </c>
      <c r="H1316" s="316" t="n">
        <v>873</v>
      </c>
      <c r="I1316" s="316" t="n">
        <v>873</v>
      </c>
      <c r="J1316" s="316" t="n">
        <v>0.71</v>
      </c>
      <c r="K1316" s="316">
        <f>ROUND(I1316*(J1316/1000),2)</f>
        <v/>
      </c>
    </row>
    <row r="1317">
      <c r="B1317" s="315" t="n">
        <v>1290</v>
      </c>
      <c r="C1317" s="316" t="n">
        <v>32920159</v>
      </c>
      <c r="D1317" s="316" t="inlineStr">
        <is>
          <t>5074267_ADT_OLV_Scatter_Q2 - Digital Entertainment</t>
        </is>
      </c>
      <c r="E1317" s="316" t="inlineStr">
        <is>
          <t>NBC Broadcast</t>
        </is>
      </c>
      <c r="F1317" s="317" t="n">
        <v>43556</v>
      </c>
      <c r="G1317" s="317" t="n">
        <v>43646</v>
      </c>
      <c r="H1317" s="316" t="n">
        <v>305295</v>
      </c>
      <c r="I1317" s="316" t="n">
        <v>305295</v>
      </c>
      <c r="J1317" s="316" t="n">
        <v>0.71</v>
      </c>
      <c r="K1317" s="316">
        <f>ROUND(I1317*(J1317/1000),2)</f>
        <v/>
      </c>
    </row>
    <row r="1318">
      <c r="B1318" s="315" t="n">
        <v>1291</v>
      </c>
      <c r="C1318" s="316" t="n">
        <v>32920159</v>
      </c>
      <c r="D1318" s="316" t="inlineStr">
        <is>
          <t>5074267_ADT_OLV_Scatter_Q2 - Digital Entertainment</t>
        </is>
      </c>
      <c r="E1318" s="316" t="inlineStr">
        <is>
          <t>NBC News</t>
        </is>
      </c>
      <c r="F1318" s="317" t="n">
        <v>43556</v>
      </c>
      <c r="G1318" s="317" t="n">
        <v>43646</v>
      </c>
      <c r="H1318" s="316" t="n">
        <v>36284</v>
      </c>
      <c r="I1318" s="316" t="n">
        <v>36284</v>
      </c>
      <c r="J1318" s="316" t="n">
        <v>0.71</v>
      </c>
      <c r="K1318" s="316">
        <f>ROUND(I1318*(J1318/1000),2)</f>
        <v/>
      </c>
    </row>
    <row r="1319">
      <c r="B1319" s="315" t="n">
        <v>1292</v>
      </c>
      <c r="C1319" s="316" t="n">
        <v>32920159</v>
      </c>
      <c r="D1319" s="316" t="inlineStr">
        <is>
          <t>5074267_ADT_OLV_Scatter_Q2 - Digital Entertainment</t>
        </is>
      </c>
      <c r="E1319" s="316" t="inlineStr">
        <is>
          <t>Oxygen</t>
        </is>
      </c>
      <c r="F1319" s="317" t="n">
        <v>43556</v>
      </c>
      <c r="G1319" s="317" t="n">
        <v>43646</v>
      </c>
      <c r="H1319" s="316" t="n">
        <v>79542</v>
      </c>
      <c r="I1319" s="316" t="n">
        <v>79542</v>
      </c>
      <c r="J1319" s="316" t="n">
        <v>0.71</v>
      </c>
      <c r="K1319" s="316">
        <f>ROUND(I1319*(J1319/1000),2)</f>
        <v/>
      </c>
    </row>
    <row r="1320">
      <c r="B1320" s="315" t="n">
        <v>1293</v>
      </c>
      <c r="C1320" s="316" t="n">
        <v>32920159</v>
      </c>
      <c r="D1320" s="316" t="inlineStr">
        <is>
          <t>5074267_ADT_OLV_Scatter_Q2 - Digital Entertainment</t>
        </is>
      </c>
      <c r="E1320" s="316" t="inlineStr">
        <is>
          <t>Syfy</t>
        </is>
      </c>
      <c r="F1320" s="317" t="n">
        <v>43556</v>
      </c>
      <c r="G1320" s="317" t="n">
        <v>43646</v>
      </c>
      <c r="H1320" s="316" t="n">
        <v>372109</v>
      </c>
      <c r="I1320" s="316" t="n">
        <v>372109</v>
      </c>
      <c r="J1320" s="316" t="n">
        <v>0.71</v>
      </c>
      <c r="K1320" s="316">
        <f>ROUND(I1320*(J1320/1000),2)</f>
        <v/>
      </c>
    </row>
    <row r="1321">
      <c r="B1321" s="315" t="n">
        <v>1294</v>
      </c>
      <c r="C1321" s="316" t="n">
        <v>32920159</v>
      </c>
      <c r="D1321" s="316" t="inlineStr">
        <is>
          <t>5074267_ADT_OLV_Scatter_Q2 - Digital Entertainment</t>
        </is>
      </c>
      <c r="E1321" s="316" t="inlineStr">
        <is>
          <t>Telemundo</t>
        </is>
      </c>
      <c r="F1321" s="317" t="n">
        <v>43556</v>
      </c>
      <c r="G1321" s="317" t="n">
        <v>43646</v>
      </c>
      <c r="H1321" s="316" t="n">
        <v>13129</v>
      </c>
      <c r="I1321" s="316" t="n">
        <v>13129</v>
      </c>
      <c r="J1321" s="316" t="n">
        <v>0.71</v>
      </c>
      <c r="K1321" s="316">
        <f>ROUND(I1321*(J1321/1000),2)</f>
        <v/>
      </c>
    </row>
    <row r="1322">
      <c r="B1322" s="315" t="n">
        <v>1295</v>
      </c>
      <c r="C1322" s="316" t="n">
        <v>32920159</v>
      </c>
      <c r="D1322" s="316" t="inlineStr">
        <is>
          <t>5074267_ADT_OLV_Scatter_Q2 - Digital Entertainment</t>
        </is>
      </c>
      <c r="E1322" s="316" t="inlineStr">
        <is>
          <t>USA</t>
        </is>
      </c>
      <c r="F1322" s="317" t="n">
        <v>43556</v>
      </c>
      <c r="G1322" s="317" t="n">
        <v>43646</v>
      </c>
      <c r="H1322" s="316" t="n">
        <v>152965</v>
      </c>
      <c r="I1322" s="316" t="n">
        <v>152965</v>
      </c>
      <c r="J1322" s="316" t="n">
        <v>0.71</v>
      </c>
      <c r="K1322" s="316">
        <f>ROUND(I1322*(J1322/1000),2)</f>
        <v/>
      </c>
    </row>
    <row r="1323">
      <c r="B1323" s="315" t="n">
        <v>1296</v>
      </c>
      <c r="C1323" s="316" t="n">
        <v>32920167</v>
      </c>
      <c r="D1323" s="316" t="inlineStr">
        <is>
          <t>5074422_CBS Twilight Zone_2Q19 Scatter_NBCU VOD_P2+ - Digital Entertainment</t>
        </is>
      </c>
      <c r="E1323" s="316" t="inlineStr">
        <is>
          <t>E!</t>
        </is>
      </c>
      <c r="F1323" s="317" t="n">
        <v>43556</v>
      </c>
      <c r="G1323" s="317" t="n">
        <v>43580</v>
      </c>
      <c r="H1323" s="316" t="n">
        <v>93750</v>
      </c>
      <c r="I1323" s="316" t="n">
        <v>93750</v>
      </c>
      <c r="J1323" s="316" t="n">
        <v>0.71</v>
      </c>
      <c r="K1323" s="316">
        <f>ROUND(I1323*(J1323/1000),2)</f>
        <v/>
      </c>
    </row>
    <row r="1324">
      <c r="B1324" s="315" t="n">
        <v>1297</v>
      </c>
      <c r="C1324" s="316" t="n">
        <v>32920167</v>
      </c>
      <c r="D1324" s="316" t="inlineStr">
        <is>
          <t>5074422_CBS Twilight Zone_2Q19 Scatter_NBCU VOD_P2+ - Digital Entertainment</t>
        </is>
      </c>
      <c r="E1324" s="316" t="inlineStr">
        <is>
          <t>Syfy</t>
        </is>
      </c>
      <c r="F1324" s="317" t="n">
        <v>43556</v>
      </c>
      <c r="G1324" s="317" t="n">
        <v>43580</v>
      </c>
      <c r="H1324" s="316" t="n">
        <v>292340</v>
      </c>
      <c r="I1324" s="316" t="n">
        <v>292340</v>
      </c>
      <c r="J1324" s="316" t="n">
        <v>0.71</v>
      </c>
      <c r="K1324" s="316">
        <f>ROUND(I1324*(J1324/1000),2)</f>
        <v/>
      </c>
    </row>
    <row r="1325">
      <c r="B1325" s="315" t="n">
        <v>1298</v>
      </c>
      <c r="C1325" s="316" t="n">
        <v>32920167</v>
      </c>
      <c r="D1325" s="316" t="inlineStr">
        <is>
          <t>5074422_CBS Twilight Zone_2Q19 Scatter_NBCU VOD_P2+ - Digital Entertainment</t>
        </is>
      </c>
      <c r="E1325" s="316" t="inlineStr">
        <is>
          <t>USA</t>
        </is>
      </c>
      <c r="F1325" s="317" t="n">
        <v>43556</v>
      </c>
      <c r="G1325" s="317" t="n">
        <v>43580</v>
      </c>
      <c r="H1325" s="316" t="n">
        <v>110804</v>
      </c>
      <c r="I1325" s="316" t="n">
        <v>110804</v>
      </c>
      <c r="J1325" s="316" t="n">
        <v>0.71</v>
      </c>
      <c r="K1325" s="316">
        <f>ROUND(I1325*(J1325/1000),2)</f>
        <v/>
      </c>
    </row>
    <row r="1326">
      <c r="B1326" s="315" t="n">
        <v>1299</v>
      </c>
      <c r="C1326" s="316" t="n">
        <v>32920196</v>
      </c>
      <c r="D1326" s="316" t="inlineStr">
        <is>
          <t>5074614_Metro_OLV_Upfront_Q2 - Digital Entertainment</t>
        </is>
      </c>
      <c r="E1326" s="316" t="inlineStr">
        <is>
          <t>NBC Broadcast</t>
        </is>
      </c>
      <c r="F1326" s="317" t="n">
        <v>43556</v>
      </c>
      <c r="G1326" s="317" t="n">
        <v>43583</v>
      </c>
      <c r="H1326" s="316" t="n">
        <v>945555</v>
      </c>
      <c r="I1326" s="316" t="n">
        <v>945555</v>
      </c>
      <c r="J1326" s="316" t="n">
        <v>0.71</v>
      </c>
      <c r="K1326" s="316">
        <f>ROUND(I1326*(J1326/1000),2)</f>
        <v/>
      </c>
    </row>
    <row r="1327">
      <c r="B1327" s="315" t="n">
        <v>1300</v>
      </c>
      <c r="C1327" s="316" t="n">
        <v>32920196</v>
      </c>
      <c r="D1327" s="316" t="inlineStr">
        <is>
          <t>5074614_Metro_OLV_Upfront_Q2 - Digital Entertainment</t>
        </is>
      </c>
      <c r="E1327" s="316" t="inlineStr">
        <is>
          <t>NBC News</t>
        </is>
      </c>
      <c r="F1327" s="317" t="n">
        <v>43556</v>
      </c>
      <c r="G1327" s="317" t="n">
        <v>43583</v>
      </c>
      <c r="H1327" s="316" t="n">
        <v>31039</v>
      </c>
      <c r="I1327" s="316" t="n">
        <v>31039</v>
      </c>
      <c r="J1327" s="316" t="n">
        <v>0.71</v>
      </c>
      <c r="K1327" s="316">
        <f>ROUND(I1327*(J1327/1000),2)</f>
        <v/>
      </c>
    </row>
    <row r="1328">
      <c r="B1328" s="315" t="n">
        <v>1301</v>
      </c>
      <c r="C1328" s="316" t="n">
        <v>32923599</v>
      </c>
      <c r="D1328" s="316" t="inlineStr">
        <is>
          <t>5073778_E-Trade 2Q19 VOD - Digital Entertainment</t>
        </is>
      </c>
      <c r="E1328" s="316" t="inlineStr">
        <is>
          <t>NBC Broadcast</t>
        </is>
      </c>
      <c r="F1328" s="317" t="n">
        <v>43556</v>
      </c>
      <c r="G1328" s="317" t="n">
        <v>43646</v>
      </c>
      <c r="H1328" s="316" t="n">
        <v>1928426</v>
      </c>
      <c r="I1328" s="316" t="n">
        <v>1928426</v>
      </c>
      <c r="J1328" s="316" t="n">
        <v>0.71</v>
      </c>
      <c r="K1328" s="316">
        <f>ROUND(I1328*(J1328/1000),2)</f>
        <v/>
      </c>
    </row>
    <row r="1329">
      <c r="B1329" s="315" t="n">
        <v>1302</v>
      </c>
      <c r="C1329" s="316" t="n">
        <v>32923599</v>
      </c>
      <c r="D1329" s="316" t="inlineStr">
        <is>
          <t>5073778_E-Trade 2Q19 VOD - Digital Entertainment</t>
        </is>
      </c>
      <c r="E1329" s="316" t="inlineStr">
        <is>
          <t>NBC News</t>
        </is>
      </c>
      <c r="F1329" s="317" t="n">
        <v>43556</v>
      </c>
      <c r="G1329" s="317" t="n">
        <v>43646</v>
      </c>
      <c r="H1329" s="316" t="n">
        <v>132615</v>
      </c>
      <c r="I1329" s="316" t="n">
        <v>132615</v>
      </c>
      <c r="J1329" s="316" t="n">
        <v>0.71</v>
      </c>
      <c r="K1329" s="316">
        <f>ROUND(I1329*(J1329/1000),2)</f>
        <v/>
      </c>
    </row>
    <row r="1330">
      <c r="B1330" s="315" t="n">
        <v>1303</v>
      </c>
      <c r="C1330" s="316" t="n">
        <v>32942393</v>
      </c>
      <c r="D1330" s="316" t="inlineStr">
        <is>
          <t>5074065_Capital One-BANK Base_CFlight Prime/Digital Q219 UF - Digital Entertainment</t>
        </is>
      </c>
      <c r="E1330" s="316" t="inlineStr">
        <is>
          <t>NBC Broadcast</t>
        </is>
      </c>
      <c r="F1330" s="317" t="n">
        <v>43556</v>
      </c>
      <c r="G1330" s="317" t="n">
        <v>43611</v>
      </c>
      <c r="H1330" s="316" t="n">
        <v>93082</v>
      </c>
      <c r="I1330" s="316" t="n">
        <v>93082</v>
      </c>
      <c r="J1330" s="316" t="n">
        <v>0.71</v>
      </c>
      <c r="K1330" s="316">
        <f>ROUND(I1330*(J1330/1000),2)</f>
        <v/>
      </c>
    </row>
    <row r="1331">
      <c r="B1331" s="315" t="n">
        <v>1304</v>
      </c>
      <c r="C1331" s="316" t="n">
        <v>32942393</v>
      </c>
      <c r="D1331" s="316" t="inlineStr">
        <is>
          <t>5074065_Capital One-BANK Base_CFlight Prime/Digital Q219 UF - Digital Entertainment</t>
        </is>
      </c>
      <c r="E1331" s="316" t="inlineStr">
        <is>
          <t>NBC News</t>
        </is>
      </c>
      <c r="F1331" s="317" t="n">
        <v>43556</v>
      </c>
      <c r="G1331" s="317" t="n">
        <v>43611</v>
      </c>
      <c r="H1331" s="316" t="n">
        <v>5093</v>
      </c>
      <c r="I1331" s="316" t="n">
        <v>5093</v>
      </c>
      <c r="J1331" s="316" t="n">
        <v>0.71</v>
      </c>
      <c r="K1331" s="316">
        <f>ROUND(I1331*(J1331/1000),2)</f>
        <v/>
      </c>
    </row>
    <row r="1332">
      <c r="B1332" s="315" t="n">
        <v>1305</v>
      </c>
      <c r="C1332" s="316" t="n">
        <v>32943232</v>
      </c>
      <c r="D1332" s="316" t="inlineStr">
        <is>
          <t>5074074_Capital One_Consumer Card_USA FEP 2Q19 - Digital Entertainment</t>
        </is>
      </c>
      <c r="E1332" s="316" t="inlineStr">
        <is>
          <t>USA</t>
        </is>
      </c>
      <c r="F1332" s="317" t="n">
        <v>43556</v>
      </c>
      <c r="G1332" s="317" t="n">
        <v>43646</v>
      </c>
      <c r="H1332" s="316" t="n">
        <v>488864</v>
      </c>
      <c r="I1332" s="316" t="n">
        <v>488864</v>
      </c>
      <c r="J1332" s="316" t="n">
        <v>0.71</v>
      </c>
      <c r="K1332" s="316">
        <f>ROUND(I1332*(J1332/1000),2)</f>
        <v/>
      </c>
    </row>
    <row r="1333">
      <c r="B1333" s="315" t="n">
        <v>1306</v>
      </c>
      <c r="C1333" s="316" t="n">
        <v>32943880</v>
      </c>
      <c r="D1333" s="316" t="inlineStr">
        <is>
          <t>5074296_Capital One_Q219_Bravo_FEP - Digital Entertainment</t>
        </is>
      </c>
      <c r="E1333" s="316" t="inlineStr">
        <is>
          <t>Bravo</t>
        </is>
      </c>
      <c r="F1333" s="317" t="n">
        <v>43557</v>
      </c>
      <c r="G1333" s="317" t="n">
        <v>43646</v>
      </c>
      <c r="H1333" s="316" t="n">
        <v>247183</v>
      </c>
      <c r="I1333" s="316" t="n">
        <v>247183</v>
      </c>
      <c r="J1333" s="316" t="n">
        <v>0.71</v>
      </c>
      <c r="K1333" s="316">
        <f>ROUND(I1333*(J1333/1000),2)</f>
        <v/>
      </c>
    </row>
    <row r="1334">
      <c r="B1334" s="315" t="n">
        <v>1307</v>
      </c>
      <c r="C1334" s="316" t="n">
        <v>32947507</v>
      </c>
      <c r="D1334" s="316" t="inlineStr">
        <is>
          <t>5073335_Verizon OLV 18/19 Upfront_Q219 - Digital Hispanic</t>
        </is>
      </c>
      <c r="E1334" s="316" t="inlineStr">
        <is>
          <t>NBC Universo</t>
        </is>
      </c>
      <c r="F1334" s="317" t="n">
        <v>43556</v>
      </c>
      <c r="G1334" s="317" t="n">
        <v>43645</v>
      </c>
      <c r="H1334" s="316" t="n">
        <v>50792</v>
      </c>
      <c r="I1334" s="316" t="n">
        <v>50792</v>
      </c>
      <c r="J1334" s="316" t="n">
        <v>0.71</v>
      </c>
      <c r="K1334" s="316">
        <f>ROUND(I1334*(J1334/1000),2)</f>
        <v/>
      </c>
    </row>
    <row r="1335">
      <c r="B1335" s="315" t="n">
        <v>1308</v>
      </c>
      <c r="C1335" s="316" t="n">
        <v>32947507</v>
      </c>
      <c r="D1335" s="316" t="inlineStr">
        <is>
          <t>5073335_Verizon OLV 18/19 Upfront_Q219 - Digital Hispanic</t>
        </is>
      </c>
      <c r="E1335" s="316" t="inlineStr">
        <is>
          <t>Telemundo</t>
        </is>
      </c>
      <c r="F1335" s="317" t="n">
        <v>43556</v>
      </c>
      <c r="G1335" s="317" t="n">
        <v>43645</v>
      </c>
      <c r="H1335" s="316" t="n">
        <v>301373</v>
      </c>
      <c r="I1335" s="316" t="n">
        <v>301373</v>
      </c>
      <c r="J1335" s="316" t="n">
        <v>0.71</v>
      </c>
      <c r="K1335" s="316">
        <f>ROUND(I1335*(J1335/1000),2)</f>
        <v/>
      </c>
    </row>
    <row r="1336">
      <c r="B1336" s="315" t="n">
        <v>1309</v>
      </c>
      <c r="C1336" s="316" t="n">
        <v>32959268</v>
      </c>
      <c r="D1336" s="316" t="inlineStr">
        <is>
          <t>5073714_Little Caesars CFlight Prime/Digital 18/19_2Q19 - Digital Entertainment</t>
        </is>
      </c>
      <c r="E1336" s="316" t="inlineStr">
        <is>
          <t>NBC Broadcast</t>
        </is>
      </c>
      <c r="F1336" s="317" t="n">
        <v>43556</v>
      </c>
      <c r="G1336" s="317" t="n">
        <v>43646</v>
      </c>
      <c r="H1336" s="316" t="n">
        <v>259651</v>
      </c>
      <c r="I1336" s="316" t="n">
        <v>259651</v>
      </c>
      <c r="J1336" s="316" t="n">
        <v>0.71</v>
      </c>
      <c r="K1336" s="316">
        <f>ROUND(I1336*(J1336/1000),2)</f>
        <v/>
      </c>
    </row>
    <row r="1337">
      <c r="B1337" s="315" t="n">
        <v>1310</v>
      </c>
      <c r="C1337" s="316" t="n">
        <v>32959268</v>
      </c>
      <c r="D1337" s="316" t="inlineStr">
        <is>
          <t>5073714_Little Caesars CFlight Prime/Digital 18/19_2Q19 - Digital Entertainment</t>
        </is>
      </c>
      <c r="E1337" s="316" t="inlineStr">
        <is>
          <t>NBC News</t>
        </is>
      </c>
      <c r="F1337" s="317" t="n">
        <v>43556</v>
      </c>
      <c r="G1337" s="317" t="n">
        <v>43646</v>
      </c>
      <c r="H1337" s="316" t="n">
        <v>15056</v>
      </c>
      <c r="I1337" s="316" t="n">
        <v>15056</v>
      </c>
      <c r="J1337" s="316" t="n">
        <v>0.71</v>
      </c>
      <c r="K1337" s="316">
        <f>ROUND(I1337*(J1337/1000),2)</f>
        <v/>
      </c>
    </row>
    <row r="1338">
      <c r="B1338" s="315" t="n">
        <v>1311</v>
      </c>
      <c r="C1338" s="316" t="n">
        <v>32959807</v>
      </c>
      <c r="D1338" s="316" t="inlineStr">
        <is>
          <t>5073719_Little Caesars_Q219_NAV_A1849 - Digital Entertainment</t>
        </is>
      </c>
      <c r="E1338" s="316" t="inlineStr">
        <is>
          <t>Bravo</t>
        </is>
      </c>
      <c r="F1338" s="317" t="n">
        <v>43556</v>
      </c>
      <c r="G1338" s="317" t="n">
        <v>43646</v>
      </c>
      <c r="H1338" s="316" t="n">
        <v>315417</v>
      </c>
      <c r="I1338" s="316" t="n">
        <v>315417</v>
      </c>
      <c r="J1338" s="316" t="n">
        <v>0.71</v>
      </c>
      <c r="K1338" s="316">
        <f>ROUND(I1338*(J1338/1000),2)</f>
        <v/>
      </c>
    </row>
    <row r="1339">
      <c r="B1339" s="315" t="n">
        <v>1312</v>
      </c>
      <c r="C1339" s="316" t="n">
        <v>32959807</v>
      </c>
      <c r="D1339" s="316" t="inlineStr">
        <is>
          <t>5073719_Little Caesars_Q219_NAV_A1849 - Digital Entertainment</t>
        </is>
      </c>
      <c r="E1339" s="316" t="inlineStr">
        <is>
          <t>E!</t>
        </is>
      </c>
      <c r="F1339" s="317" t="n">
        <v>43556</v>
      </c>
      <c r="G1339" s="317" t="n">
        <v>43646</v>
      </c>
      <c r="H1339" s="316" t="n">
        <v>125399</v>
      </c>
      <c r="I1339" s="316" t="n">
        <v>125399</v>
      </c>
      <c r="J1339" s="316" t="n">
        <v>0.71</v>
      </c>
      <c r="K1339" s="316">
        <f>ROUND(I1339*(J1339/1000),2)</f>
        <v/>
      </c>
    </row>
    <row r="1340">
      <c r="B1340" s="315" t="n">
        <v>1313</v>
      </c>
      <c r="C1340" s="316" t="n">
        <v>32959807</v>
      </c>
      <c r="D1340" s="316" t="inlineStr">
        <is>
          <t>5073719_Little Caesars_Q219_NAV_A1849 - Digital Entertainment</t>
        </is>
      </c>
      <c r="E1340" s="316" t="inlineStr">
        <is>
          <t>Syfy</t>
        </is>
      </c>
      <c r="F1340" s="317" t="n">
        <v>43556</v>
      </c>
      <c r="G1340" s="317" t="n">
        <v>43646</v>
      </c>
      <c r="H1340" s="316" t="n">
        <v>233731</v>
      </c>
      <c r="I1340" s="316" t="n">
        <v>233731</v>
      </c>
      <c r="J1340" s="316" t="n">
        <v>0.71</v>
      </c>
      <c r="K1340" s="316">
        <f>ROUND(I1340*(J1340/1000),2)</f>
        <v/>
      </c>
    </row>
    <row r="1341">
      <c r="B1341" s="315" t="n">
        <v>1314</v>
      </c>
      <c r="C1341" s="316" t="n">
        <v>32959807</v>
      </c>
      <c r="D1341" s="316" t="inlineStr">
        <is>
          <t>5073719_Little Caesars_Q219_NAV_A1849 - Digital Entertainment</t>
        </is>
      </c>
      <c r="E1341" s="316" t="inlineStr">
        <is>
          <t>USA</t>
        </is>
      </c>
      <c r="F1341" s="317" t="n">
        <v>43556</v>
      </c>
      <c r="G1341" s="317" t="n">
        <v>43646</v>
      </c>
      <c r="H1341" s="316" t="n">
        <v>139449</v>
      </c>
      <c r="I1341" s="316" t="n">
        <v>139449</v>
      </c>
      <c r="J1341" s="316" t="n">
        <v>0.71</v>
      </c>
      <c r="K1341" s="316">
        <f>ROUND(I1341*(J1341/1000),2)</f>
        <v/>
      </c>
    </row>
    <row r="1342">
      <c r="B1342" s="315" t="n">
        <v>1315</v>
      </c>
      <c r="C1342" s="316" t="n">
        <v>32961047</v>
      </c>
      <c r="D1342" s="316" t="inlineStr">
        <is>
          <t>5070879_DPSG - 2019 Championship Season - Digital Sports</t>
        </is>
      </c>
      <c r="E1342" s="316" t="inlineStr">
        <is>
          <t>Golf Channel</t>
        </is>
      </c>
      <c r="F1342" s="317" t="n">
        <v>43556</v>
      </c>
      <c r="G1342" s="317" t="n">
        <v>43585</v>
      </c>
      <c r="H1342" s="316" t="n">
        <v>356</v>
      </c>
      <c r="I1342" s="316" t="n">
        <v>356</v>
      </c>
      <c r="J1342" s="316" t="n">
        <v>0.71</v>
      </c>
      <c r="K1342" s="316">
        <f>ROUND(I1342*(J1342/1000),2)</f>
        <v/>
      </c>
    </row>
    <row r="1343">
      <c r="B1343" s="315" t="n">
        <v>1316</v>
      </c>
      <c r="C1343" s="316" t="n">
        <v>32961047</v>
      </c>
      <c r="D1343" s="316" t="inlineStr">
        <is>
          <t>5070879_DPSG - 2019 Championship Season - Digital Sports</t>
        </is>
      </c>
      <c r="E1343" s="316" t="inlineStr">
        <is>
          <t>NBC Sports</t>
        </is>
      </c>
      <c r="F1343" s="317" t="n">
        <v>43556</v>
      </c>
      <c r="G1343" s="317" t="n">
        <v>43585</v>
      </c>
      <c r="H1343" s="316" t="n">
        <v>1054</v>
      </c>
      <c r="I1343" s="316" t="n">
        <v>1054</v>
      </c>
      <c r="J1343" s="316" t="n">
        <v>0.71</v>
      </c>
      <c r="K1343" s="316">
        <f>ROUND(I1343*(J1343/1000),2)</f>
        <v/>
      </c>
    </row>
    <row r="1344">
      <c r="B1344" s="315" t="n">
        <v>1317</v>
      </c>
      <c r="C1344" s="316" t="n">
        <v>32962344</v>
      </c>
      <c r="D1344" s="316" t="inlineStr">
        <is>
          <t>5073969_P&amp;G_Secret Outlast_Q219_Scatter - Digital Entertainment</t>
        </is>
      </c>
      <c r="E1344" s="316" t="inlineStr">
        <is>
          <t>NBC Broadcast</t>
        </is>
      </c>
      <c r="F1344" s="317" t="n">
        <v>43556</v>
      </c>
      <c r="G1344" s="317" t="n">
        <v>43646</v>
      </c>
      <c r="H1344" s="316" t="n">
        <v>366431</v>
      </c>
      <c r="I1344" s="316" t="n">
        <v>366431</v>
      </c>
      <c r="J1344" s="316" t="n">
        <v>0.71</v>
      </c>
      <c r="K1344" s="316">
        <f>ROUND(I1344*(J1344/1000),2)</f>
        <v/>
      </c>
    </row>
    <row r="1345">
      <c r="B1345" s="315" t="n">
        <v>1318</v>
      </c>
      <c r="C1345" s="316" t="n">
        <v>32962344</v>
      </c>
      <c r="D1345" s="316" t="inlineStr">
        <is>
          <t>5073969_P&amp;G_Secret Outlast_Q219_Scatter - Digital Entertainment</t>
        </is>
      </c>
      <c r="E1345" s="316" t="inlineStr">
        <is>
          <t>NBC News</t>
        </is>
      </c>
      <c r="F1345" s="317" t="n">
        <v>43556</v>
      </c>
      <c r="G1345" s="317" t="n">
        <v>43646</v>
      </c>
      <c r="H1345" s="316" t="n">
        <v>21191</v>
      </c>
      <c r="I1345" s="316" t="n">
        <v>21191</v>
      </c>
      <c r="J1345" s="316" t="n">
        <v>0.71</v>
      </c>
      <c r="K1345" s="316">
        <f>ROUND(I1345*(J1345/1000),2)</f>
        <v/>
      </c>
    </row>
    <row r="1346">
      <c r="B1346" s="315" t="n">
        <v>1319</v>
      </c>
      <c r="C1346" s="316" t="n">
        <v>32964760</v>
      </c>
      <c r="D1346" s="316" t="inlineStr">
        <is>
          <t>5073835_Sprint  Q219 NBCU Cable VOD  - Digital Entertainment</t>
        </is>
      </c>
      <c r="E1346" s="316" t="inlineStr">
        <is>
          <t>Bravo</t>
        </is>
      </c>
      <c r="F1346" s="317" t="n">
        <v>43557</v>
      </c>
      <c r="G1346" s="317" t="n">
        <v>43646</v>
      </c>
      <c r="H1346" s="316" t="n">
        <v>18321</v>
      </c>
      <c r="I1346" s="316" t="n">
        <v>18321</v>
      </c>
      <c r="J1346" s="316" t="n">
        <v>0.71</v>
      </c>
      <c r="K1346" s="316">
        <f>ROUND(I1346*(J1346/1000),2)</f>
        <v/>
      </c>
    </row>
    <row r="1347">
      <c r="B1347" s="315" t="n">
        <v>1320</v>
      </c>
      <c r="C1347" s="316" t="n">
        <v>32964760</v>
      </c>
      <c r="D1347" s="316" t="inlineStr">
        <is>
          <t>5073835_Sprint  Q219 NBCU Cable VOD  - Digital Entertainment</t>
        </is>
      </c>
      <c r="E1347" s="316" t="inlineStr">
        <is>
          <t>NBC Broadcast</t>
        </is>
      </c>
      <c r="F1347" s="317" t="n">
        <v>43557</v>
      </c>
      <c r="G1347" s="317" t="n">
        <v>43646</v>
      </c>
      <c r="H1347" s="316" t="n">
        <v>1113558</v>
      </c>
      <c r="I1347" s="316" t="n">
        <v>1113558</v>
      </c>
      <c r="J1347" s="316" t="n">
        <v>0.71</v>
      </c>
      <c r="K1347" s="316">
        <f>ROUND(I1347*(J1347/1000),2)</f>
        <v/>
      </c>
    </row>
    <row r="1348">
      <c r="B1348" s="315" t="n">
        <v>1321</v>
      </c>
      <c r="C1348" s="316" t="n">
        <v>32964760</v>
      </c>
      <c r="D1348" s="316" t="inlineStr">
        <is>
          <t>5073835_Sprint  Q219 NBCU Cable VOD  - Digital Entertainment</t>
        </is>
      </c>
      <c r="E1348" s="316" t="inlineStr">
        <is>
          <t>Syfy</t>
        </is>
      </c>
      <c r="F1348" s="317" t="n">
        <v>43557</v>
      </c>
      <c r="G1348" s="317" t="n">
        <v>43646</v>
      </c>
      <c r="H1348" s="316" t="n">
        <v>155401</v>
      </c>
      <c r="I1348" s="316" t="n">
        <v>155401</v>
      </c>
      <c r="J1348" s="316" t="n">
        <v>0.71</v>
      </c>
      <c r="K1348" s="316">
        <f>ROUND(I1348*(J1348/1000),2)</f>
        <v/>
      </c>
    </row>
    <row r="1349">
      <c r="B1349" s="315" t="n">
        <v>1322</v>
      </c>
      <c r="C1349" s="316" t="n">
        <v>32964760</v>
      </c>
      <c r="D1349" s="316" t="inlineStr">
        <is>
          <t>5073835_Sprint  Q219 NBCU Cable VOD  - Digital Entertainment</t>
        </is>
      </c>
      <c r="E1349" s="316" t="inlineStr">
        <is>
          <t>USA</t>
        </is>
      </c>
      <c r="F1349" s="317" t="n">
        <v>43557</v>
      </c>
      <c r="G1349" s="317" t="n">
        <v>43646</v>
      </c>
      <c r="H1349" s="316" t="n">
        <v>73436</v>
      </c>
      <c r="I1349" s="316" t="n">
        <v>73436</v>
      </c>
      <c r="J1349" s="316" t="n">
        <v>0.71</v>
      </c>
      <c r="K1349" s="316">
        <f>ROUND(I1349*(J1349/1000),2)</f>
        <v/>
      </c>
    </row>
    <row r="1350">
      <c r="B1350" s="315" t="n">
        <v>1323</v>
      </c>
      <c r="C1350" s="316" t="n">
        <v>32969079</v>
      </c>
      <c r="D1350" s="316" t="inlineStr">
        <is>
          <t>5074485_Scatter_Dermira Qbrexa_Q219_NBC Prime CMeasurement_CNVG W1834 - Digital Entertainment</t>
        </is>
      </c>
      <c r="E1350" s="316" t="inlineStr">
        <is>
          <t>NBC Broadcast</t>
        </is>
      </c>
      <c r="F1350" s="317" t="n">
        <v>43560</v>
      </c>
      <c r="G1350" s="317" t="n">
        <v>43576</v>
      </c>
      <c r="H1350" s="316" t="n">
        <v>1265375</v>
      </c>
      <c r="I1350" s="316" t="n">
        <v>1265375</v>
      </c>
      <c r="J1350" s="316" t="n">
        <v>0.71</v>
      </c>
      <c r="K1350" s="316">
        <f>ROUND(I1350*(J1350/1000),2)</f>
        <v/>
      </c>
    </row>
    <row r="1351">
      <c r="B1351" s="315" t="n">
        <v>1324</v>
      </c>
      <c r="C1351" s="316" t="n">
        <v>32969079</v>
      </c>
      <c r="D1351" s="316" t="inlineStr">
        <is>
          <t>5074485_Scatter_Dermira Qbrexa_Q219_NBC Prime CMeasurement_CNVG W1834 - Digital Entertainment</t>
        </is>
      </c>
      <c r="E1351" s="316" t="inlineStr">
        <is>
          <t>NBC News</t>
        </is>
      </c>
      <c r="F1351" s="317" t="n">
        <v>43560</v>
      </c>
      <c r="G1351" s="317" t="n">
        <v>43576</v>
      </c>
      <c r="H1351" s="316" t="n">
        <v>54374</v>
      </c>
      <c r="I1351" s="316" t="n">
        <v>54374</v>
      </c>
      <c r="J1351" s="316" t="n">
        <v>0.71</v>
      </c>
      <c r="K1351" s="316">
        <f>ROUND(I1351*(J1351/1000),2)</f>
        <v/>
      </c>
    </row>
    <row r="1352">
      <c r="B1352" s="315" t="n">
        <v>1325</v>
      </c>
      <c r="C1352" s="316" t="n">
        <v>32970486</v>
      </c>
      <c r="D1352" s="316" t="inlineStr">
        <is>
          <t>5072621_Pfizer Pharma - NBC Prime - Eucrisa - 2Q19 Upfront - Digital Entertainment</t>
        </is>
      </c>
      <c r="E1352" s="316" t="inlineStr">
        <is>
          <t>NBC Broadcast</t>
        </is>
      </c>
      <c r="F1352" s="317" t="n">
        <v>43563</v>
      </c>
      <c r="G1352" s="317" t="n">
        <v>43583</v>
      </c>
      <c r="H1352" s="316" t="n">
        <v>2622159</v>
      </c>
      <c r="I1352" s="316" t="n">
        <v>2622159</v>
      </c>
      <c r="J1352" s="316" t="n">
        <v>0.71</v>
      </c>
      <c r="K1352" s="316">
        <f>ROUND(I1352*(J1352/1000),2)</f>
        <v/>
      </c>
    </row>
    <row r="1353">
      <c r="B1353" s="315" t="n">
        <v>1326</v>
      </c>
      <c r="C1353" s="316" t="n">
        <v>32970486</v>
      </c>
      <c r="D1353" s="316" t="inlineStr">
        <is>
          <t>5072621_Pfizer Pharma - NBC Prime - Eucrisa - 2Q19 Upfront - Digital Entertainment</t>
        </is>
      </c>
      <c r="E1353" s="316" t="inlineStr">
        <is>
          <t>NBC News</t>
        </is>
      </c>
      <c r="F1353" s="317" t="n">
        <v>43563</v>
      </c>
      <c r="G1353" s="317" t="n">
        <v>43583</v>
      </c>
      <c r="H1353" s="316" t="n">
        <v>126195</v>
      </c>
      <c r="I1353" s="316" t="n">
        <v>126195</v>
      </c>
      <c r="J1353" s="316" t="n">
        <v>0.71</v>
      </c>
      <c r="K1353" s="316">
        <f>ROUND(I1353*(J1353/1000),2)</f>
        <v/>
      </c>
    </row>
    <row r="1354">
      <c r="B1354" s="315" t="n">
        <v>1327</v>
      </c>
      <c r="C1354" s="316" t="n">
        <v>32970531</v>
      </c>
      <c r="D1354" s="316" t="inlineStr">
        <is>
          <t>5066733_1819_American Express_Q219_NBC NAV/Select CNVG A2554 - Digital Entertainment</t>
        </is>
      </c>
      <c r="E1354" s="316" t="inlineStr">
        <is>
          <t>Bravo</t>
        </is>
      </c>
      <c r="F1354" s="317" t="n">
        <v>43566</v>
      </c>
      <c r="G1354" s="317" t="n">
        <v>43576</v>
      </c>
      <c r="H1354" s="316" t="n">
        <v>104847</v>
      </c>
      <c r="I1354" s="316" t="n">
        <v>104847</v>
      </c>
      <c r="J1354" s="316" t="n">
        <v>0.71</v>
      </c>
      <c r="K1354" s="316">
        <f>ROUND(I1354*(J1354/1000),2)</f>
        <v/>
      </c>
    </row>
    <row r="1355">
      <c r="B1355" s="315" t="n">
        <v>1328</v>
      </c>
      <c r="C1355" s="316" t="n">
        <v>32970531</v>
      </c>
      <c r="D1355" s="316" t="inlineStr">
        <is>
          <t>5066733_1819_American Express_Q219_NBC NAV/Select CNVG A2554 - Digital Entertainment</t>
        </is>
      </c>
      <c r="E1355" s="316" t="inlineStr">
        <is>
          <t>CNBC</t>
        </is>
      </c>
      <c r="F1355" s="317" t="n">
        <v>43566</v>
      </c>
      <c r="G1355" s="317" t="n">
        <v>43576</v>
      </c>
      <c r="H1355" s="316" t="n">
        <v>5950</v>
      </c>
      <c r="I1355" s="316" t="n">
        <v>5950</v>
      </c>
      <c r="J1355" s="316" t="n">
        <v>0.71</v>
      </c>
      <c r="K1355" s="316">
        <f>ROUND(I1355*(J1355/1000),2)</f>
        <v/>
      </c>
    </row>
    <row r="1356">
      <c r="B1356" s="315" t="n">
        <v>1329</v>
      </c>
      <c r="C1356" s="316" t="n">
        <v>32970531</v>
      </c>
      <c r="D1356" s="316" t="inlineStr">
        <is>
          <t>5066733_1819_American Express_Q219_NBC NAV/Select CNVG A2554 - Digital Entertainment</t>
        </is>
      </c>
      <c r="E1356" s="316" t="inlineStr">
        <is>
          <t>E!</t>
        </is>
      </c>
      <c r="F1356" s="317" t="n">
        <v>43566</v>
      </c>
      <c r="G1356" s="317" t="n">
        <v>43576</v>
      </c>
      <c r="H1356" s="316" t="n">
        <v>50252</v>
      </c>
      <c r="I1356" s="316" t="n">
        <v>50252</v>
      </c>
      <c r="J1356" s="316" t="n">
        <v>0.71</v>
      </c>
      <c r="K1356" s="316">
        <f>ROUND(I1356*(J1356/1000),2)</f>
        <v/>
      </c>
    </row>
    <row r="1357">
      <c r="B1357" s="315" t="n">
        <v>1330</v>
      </c>
      <c r="C1357" s="316" t="n">
        <v>32970531</v>
      </c>
      <c r="D1357" s="316" t="inlineStr">
        <is>
          <t>5066733_1819_American Express_Q219_NBC NAV/Select CNVG A2554 - Digital Entertainment</t>
        </is>
      </c>
      <c r="E1357" s="316" t="inlineStr">
        <is>
          <t>MSNBC</t>
        </is>
      </c>
      <c r="F1357" s="317" t="n">
        <v>43566</v>
      </c>
      <c r="G1357" s="317" t="n">
        <v>43576</v>
      </c>
      <c r="H1357" s="316" t="n">
        <v>246</v>
      </c>
      <c r="I1357" s="316" t="n">
        <v>246</v>
      </c>
      <c r="J1357" s="316" t="n">
        <v>0.71</v>
      </c>
      <c r="K1357" s="316">
        <f>ROUND(I1357*(J1357/1000),2)</f>
        <v/>
      </c>
    </row>
    <row r="1358">
      <c r="B1358" s="315" t="n">
        <v>1331</v>
      </c>
      <c r="C1358" s="316" t="n">
        <v>32970531</v>
      </c>
      <c r="D1358" s="316" t="inlineStr">
        <is>
          <t>5066733_1819_American Express_Q219_NBC NAV/Select CNVG A2554 - Digital Entertainment</t>
        </is>
      </c>
      <c r="E1358" s="316" t="inlineStr">
        <is>
          <t>NBC Broadcast</t>
        </is>
      </c>
      <c r="F1358" s="317" t="n">
        <v>43566</v>
      </c>
      <c r="G1358" s="317" t="n">
        <v>43576</v>
      </c>
      <c r="H1358" s="316" t="n">
        <v>23988</v>
      </c>
      <c r="I1358" s="316" t="n">
        <v>23988</v>
      </c>
      <c r="J1358" s="316" t="n">
        <v>0.71</v>
      </c>
      <c r="K1358" s="316">
        <f>ROUND(I1358*(J1358/1000),2)</f>
        <v/>
      </c>
    </row>
    <row r="1359">
      <c r="B1359" s="315" t="n">
        <v>1332</v>
      </c>
      <c r="C1359" s="316" t="n">
        <v>32970531</v>
      </c>
      <c r="D1359" s="316" t="inlineStr">
        <is>
          <t>5066733_1819_American Express_Q219_NBC NAV/Select CNVG A2554 - Digital Entertainment</t>
        </is>
      </c>
      <c r="E1359" s="316" t="inlineStr">
        <is>
          <t>NBC News</t>
        </is>
      </c>
      <c r="F1359" s="317" t="n">
        <v>43566</v>
      </c>
      <c r="G1359" s="317" t="n">
        <v>43576</v>
      </c>
      <c r="H1359" s="316" t="n">
        <v>11529</v>
      </c>
      <c r="I1359" s="316" t="n">
        <v>11529</v>
      </c>
      <c r="J1359" s="316" t="n">
        <v>0.71</v>
      </c>
      <c r="K1359" s="316">
        <f>ROUND(I1359*(J1359/1000),2)</f>
        <v/>
      </c>
    </row>
    <row r="1360">
      <c r="B1360" s="315" t="n">
        <v>1333</v>
      </c>
      <c r="C1360" s="316" t="n">
        <v>32970531</v>
      </c>
      <c r="D1360" s="316" t="inlineStr">
        <is>
          <t>5066733_1819_American Express_Q219_NBC NAV/Select CNVG A2554 - Digital Entertainment</t>
        </is>
      </c>
      <c r="E1360" s="316" t="inlineStr">
        <is>
          <t>Oxygen</t>
        </is>
      </c>
      <c r="F1360" s="317" t="n">
        <v>43566</v>
      </c>
      <c r="G1360" s="317" t="n">
        <v>43576</v>
      </c>
      <c r="H1360" s="316" t="n">
        <v>19349</v>
      </c>
      <c r="I1360" s="316" t="n">
        <v>19349</v>
      </c>
      <c r="J1360" s="316" t="n">
        <v>0.71</v>
      </c>
      <c r="K1360" s="316">
        <f>ROUND(I1360*(J1360/1000),2)</f>
        <v/>
      </c>
    </row>
    <row r="1361">
      <c r="B1361" s="315" t="n">
        <v>1334</v>
      </c>
      <c r="C1361" s="316" t="n">
        <v>32970531</v>
      </c>
      <c r="D1361" s="316" t="inlineStr">
        <is>
          <t>5066733_1819_American Express_Q219_NBC NAV/Select CNVG A2554 - Digital Entertainment</t>
        </is>
      </c>
      <c r="E1361" s="316" t="inlineStr">
        <is>
          <t>Syfy</t>
        </is>
      </c>
      <c r="F1361" s="317" t="n">
        <v>43566</v>
      </c>
      <c r="G1361" s="317" t="n">
        <v>43576</v>
      </c>
      <c r="H1361" s="316" t="n">
        <v>97814</v>
      </c>
      <c r="I1361" s="316" t="n">
        <v>97814</v>
      </c>
      <c r="J1361" s="316" t="n">
        <v>0.71</v>
      </c>
      <c r="K1361" s="316">
        <f>ROUND(I1361*(J1361/1000),2)</f>
        <v/>
      </c>
    </row>
    <row r="1362">
      <c r="B1362" s="315" t="n">
        <v>1335</v>
      </c>
      <c r="C1362" s="316" t="n">
        <v>32970531</v>
      </c>
      <c r="D1362" s="316" t="inlineStr">
        <is>
          <t>5066733_1819_American Express_Q219_NBC NAV/Select CNVG A2554 - Digital Entertainment</t>
        </is>
      </c>
      <c r="E1362" s="316" t="inlineStr">
        <is>
          <t>Telemundo</t>
        </is>
      </c>
      <c r="F1362" s="317" t="n">
        <v>43566</v>
      </c>
      <c r="G1362" s="317" t="n">
        <v>43576</v>
      </c>
      <c r="H1362" s="316" t="n">
        <v>2568</v>
      </c>
      <c r="I1362" s="316" t="n">
        <v>2568</v>
      </c>
      <c r="J1362" s="316" t="n">
        <v>0.71</v>
      </c>
      <c r="K1362" s="316">
        <f>ROUND(I1362*(J1362/1000),2)</f>
        <v/>
      </c>
    </row>
    <row r="1363">
      <c r="B1363" s="315" t="n">
        <v>1336</v>
      </c>
      <c r="C1363" s="316" t="n">
        <v>32970531</v>
      </c>
      <c r="D1363" s="316" t="inlineStr">
        <is>
          <t>5066733_1819_American Express_Q219_NBC NAV/Select CNVG A2554 - Digital Entertainment</t>
        </is>
      </c>
      <c r="E1363" s="316" t="inlineStr">
        <is>
          <t>USA</t>
        </is>
      </c>
      <c r="F1363" s="317" t="n">
        <v>43566</v>
      </c>
      <c r="G1363" s="317" t="n">
        <v>43576</v>
      </c>
      <c r="H1363" s="316" t="n">
        <v>48269</v>
      </c>
      <c r="I1363" s="316" t="n">
        <v>48269</v>
      </c>
      <c r="J1363" s="316" t="n">
        <v>0.71</v>
      </c>
      <c r="K1363" s="316">
        <f>ROUND(I1363*(J1363/1000),2)</f>
        <v/>
      </c>
    </row>
    <row r="1364">
      <c r="B1364" s="315" t="n">
        <v>1337</v>
      </c>
      <c r="C1364" s="316" t="n">
        <v>32974963</v>
      </c>
      <c r="D1364" s="316" t="inlineStr">
        <is>
          <t>5068198_Priceline_NBCU_FEP_Q219_18/19 Upfront  - Digital Entertainment</t>
        </is>
      </c>
      <c r="E1364" s="316" t="inlineStr">
        <is>
          <t>Bravo</t>
        </is>
      </c>
      <c r="F1364" s="317" t="n">
        <v>43558</v>
      </c>
      <c r="G1364" s="317" t="n">
        <v>43585</v>
      </c>
      <c r="H1364" s="316" t="n">
        <v>297643</v>
      </c>
      <c r="I1364" s="316" t="n">
        <v>297643</v>
      </c>
      <c r="J1364" s="316" t="n">
        <v>0.71</v>
      </c>
      <c r="K1364" s="316">
        <f>ROUND(I1364*(J1364/1000),2)</f>
        <v/>
      </c>
    </row>
    <row r="1365">
      <c r="B1365" s="315" t="n">
        <v>1338</v>
      </c>
      <c r="C1365" s="316" t="n">
        <v>32974963</v>
      </c>
      <c r="D1365" s="316" t="inlineStr">
        <is>
          <t>5068198_Priceline_NBCU_FEP_Q219_18/19 Upfront  - Digital Entertainment</t>
        </is>
      </c>
      <c r="E1365" s="316" t="inlineStr">
        <is>
          <t>E!</t>
        </is>
      </c>
      <c r="F1365" s="317" t="n">
        <v>43558</v>
      </c>
      <c r="G1365" s="317" t="n">
        <v>43585</v>
      </c>
      <c r="H1365" s="316" t="n">
        <v>123858</v>
      </c>
      <c r="I1365" s="316" t="n">
        <v>123858</v>
      </c>
      <c r="J1365" s="316" t="n">
        <v>0.71</v>
      </c>
      <c r="K1365" s="316">
        <f>ROUND(I1365*(J1365/1000),2)</f>
        <v/>
      </c>
    </row>
    <row r="1366">
      <c r="B1366" s="315" t="n">
        <v>1339</v>
      </c>
      <c r="C1366" s="316" t="n">
        <v>32974963</v>
      </c>
      <c r="D1366" s="316" t="inlineStr">
        <is>
          <t>5068198_Priceline_NBCU_FEP_Q219_18/19 Upfront  - Digital Entertainment</t>
        </is>
      </c>
      <c r="E1366" s="316" t="inlineStr">
        <is>
          <t>NBC Broadcast</t>
        </is>
      </c>
      <c r="F1366" s="317" t="n">
        <v>43558</v>
      </c>
      <c r="G1366" s="317" t="n">
        <v>43585</v>
      </c>
      <c r="H1366" s="316" t="n">
        <v>550674</v>
      </c>
      <c r="I1366" s="316" t="n">
        <v>550674</v>
      </c>
      <c r="J1366" s="316" t="n">
        <v>0.71</v>
      </c>
      <c r="K1366" s="316">
        <f>ROUND(I1366*(J1366/1000),2)</f>
        <v/>
      </c>
    </row>
    <row r="1367">
      <c r="B1367" s="315" t="n">
        <v>1340</v>
      </c>
      <c r="C1367" s="316" t="n">
        <v>32974963</v>
      </c>
      <c r="D1367" s="316" t="inlineStr">
        <is>
          <t>5068198_Priceline_NBCU_FEP_Q219_18/19 Upfront  - Digital Entertainment</t>
        </is>
      </c>
      <c r="E1367" s="316" t="inlineStr">
        <is>
          <t>NBC News</t>
        </is>
      </c>
      <c r="F1367" s="317" t="n">
        <v>43558</v>
      </c>
      <c r="G1367" s="317" t="n">
        <v>43585</v>
      </c>
      <c r="H1367" s="316" t="n">
        <v>27340</v>
      </c>
      <c r="I1367" s="316" t="n">
        <v>27340</v>
      </c>
      <c r="J1367" s="316" t="n">
        <v>0.71</v>
      </c>
      <c r="K1367" s="316">
        <f>ROUND(I1367*(J1367/1000),2)</f>
        <v/>
      </c>
    </row>
    <row r="1368">
      <c r="B1368" s="315" t="n">
        <v>1341</v>
      </c>
      <c r="C1368" s="316" t="n">
        <v>32974963</v>
      </c>
      <c r="D1368" s="316" t="inlineStr">
        <is>
          <t>5068198_Priceline_NBCU_FEP_Q219_18/19 Upfront  - Digital Entertainment</t>
        </is>
      </c>
      <c r="E1368" s="316" t="inlineStr">
        <is>
          <t>Oxygen</t>
        </is>
      </c>
      <c r="F1368" s="317" t="n">
        <v>43558</v>
      </c>
      <c r="G1368" s="317" t="n">
        <v>43585</v>
      </c>
      <c r="H1368" s="316" t="n">
        <v>106628</v>
      </c>
      <c r="I1368" s="316" t="n">
        <v>106628</v>
      </c>
      <c r="J1368" s="316" t="n">
        <v>0.71</v>
      </c>
      <c r="K1368" s="316">
        <f>ROUND(I1368*(J1368/1000),2)</f>
        <v/>
      </c>
    </row>
    <row r="1369">
      <c r="B1369" s="315" t="n">
        <v>1342</v>
      </c>
      <c r="C1369" s="316" t="n">
        <v>32974963</v>
      </c>
      <c r="D1369" s="316" t="inlineStr">
        <is>
          <t>5068198_Priceline_NBCU_FEP_Q219_18/19 Upfront  - Digital Entertainment</t>
        </is>
      </c>
      <c r="E1369" s="316" t="inlineStr">
        <is>
          <t>Syfy</t>
        </is>
      </c>
      <c r="F1369" s="317" t="n">
        <v>43558</v>
      </c>
      <c r="G1369" s="317" t="n">
        <v>43585</v>
      </c>
      <c r="H1369" s="316" t="n">
        <v>565200</v>
      </c>
      <c r="I1369" s="316" t="n">
        <v>565200</v>
      </c>
      <c r="J1369" s="316" t="n">
        <v>0.71</v>
      </c>
      <c r="K1369" s="316">
        <f>ROUND(I1369*(J1369/1000),2)</f>
        <v/>
      </c>
    </row>
    <row r="1370">
      <c r="B1370" s="315" t="n">
        <v>1343</v>
      </c>
      <c r="C1370" s="316" t="n">
        <v>32974963</v>
      </c>
      <c r="D1370" s="316" t="inlineStr">
        <is>
          <t>5068198_Priceline_NBCU_FEP_Q219_18/19 Upfront  - Digital Entertainment</t>
        </is>
      </c>
      <c r="E1370" s="316" t="inlineStr">
        <is>
          <t>USA</t>
        </is>
      </c>
      <c r="F1370" s="317" t="n">
        <v>43558</v>
      </c>
      <c r="G1370" s="317" t="n">
        <v>43585</v>
      </c>
      <c r="H1370" s="316" t="n">
        <v>168099</v>
      </c>
      <c r="I1370" s="316" t="n">
        <v>168099</v>
      </c>
      <c r="J1370" s="316" t="n">
        <v>0.71</v>
      </c>
      <c r="K1370" s="316">
        <f>ROUND(I1370*(J1370/1000),2)</f>
        <v/>
      </c>
    </row>
    <row r="1371">
      <c r="B1371" s="315" t="n">
        <v>1344</v>
      </c>
      <c r="C1371" s="316" t="n">
        <v>32975013</v>
      </c>
      <c r="D1371" s="316" t="inlineStr">
        <is>
          <t>5074647_Abbott Labs_Uni Kids Liability Wipe_NAV_Q2-Q319 - Digital Lifestyle</t>
        </is>
      </c>
      <c r="E1371" s="316" t="inlineStr">
        <is>
          <t>Bravo</t>
        </is>
      </c>
      <c r="F1371" s="317" t="n">
        <v>43559</v>
      </c>
      <c r="G1371" s="317" t="n">
        <v>43677</v>
      </c>
      <c r="H1371" s="316" t="n">
        <v>284849</v>
      </c>
      <c r="I1371" s="316" t="n">
        <v>284849</v>
      </c>
      <c r="J1371" s="316" t="n">
        <v>0.71</v>
      </c>
      <c r="K1371" s="316">
        <f>ROUND(I1371*(J1371/1000),2)</f>
        <v/>
      </c>
    </row>
    <row r="1372">
      <c r="B1372" s="315" t="n">
        <v>1345</v>
      </c>
      <c r="C1372" s="316" t="n">
        <v>32975013</v>
      </c>
      <c r="D1372" s="316" t="inlineStr">
        <is>
          <t>5074647_Abbott Labs_Uni Kids Liability Wipe_NAV_Q2-Q319 - Digital Lifestyle</t>
        </is>
      </c>
      <c r="E1372" s="316" t="inlineStr">
        <is>
          <t>E!</t>
        </is>
      </c>
      <c r="F1372" s="317" t="n">
        <v>43559</v>
      </c>
      <c r="G1372" s="317" t="n">
        <v>43677</v>
      </c>
      <c r="H1372" s="316" t="n">
        <v>196892</v>
      </c>
      <c r="I1372" s="316" t="n">
        <v>196892</v>
      </c>
      <c r="J1372" s="316" t="n">
        <v>0.71</v>
      </c>
      <c r="K1372" s="316">
        <f>ROUND(I1372*(J1372/1000),2)</f>
        <v/>
      </c>
    </row>
    <row r="1373">
      <c r="B1373" s="315" t="n">
        <v>1346</v>
      </c>
      <c r="C1373" s="316" t="n">
        <v>32975013</v>
      </c>
      <c r="D1373" s="316" t="inlineStr">
        <is>
          <t>5074647_Abbott Labs_Uni Kids Liability Wipe_NAV_Q2-Q319 - Digital Lifestyle</t>
        </is>
      </c>
      <c r="E1373" s="316" t="inlineStr">
        <is>
          <t>NBC Broadcast</t>
        </is>
      </c>
      <c r="F1373" s="317" t="n">
        <v>43559</v>
      </c>
      <c r="G1373" s="317" t="n">
        <v>43677</v>
      </c>
      <c r="H1373" s="316" t="n">
        <v>1055631</v>
      </c>
      <c r="I1373" s="316" t="n">
        <v>1055631</v>
      </c>
      <c r="J1373" s="316" t="n">
        <v>0.71</v>
      </c>
      <c r="K1373" s="316">
        <f>ROUND(I1373*(J1373/1000),2)</f>
        <v/>
      </c>
    </row>
    <row r="1374">
      <c r="B1374" s="315" t="n">
        <v>1347</v>
      </c>
      <c r="C1374" s="316" t="n">
        <v>32975013</v>
      </c>
      <c r="D1374" s="316" t="inlineStr">
        <is>
          <t>5074647_Abbott Labs_Uni Kids Liability Wipe_NAV_Q2-Q319 - Digital Lifestyle</t>
        </is>
      </c>
      <c r="E1374" s="316" t="inlineStr">
        <is>
          <t>NBC News</t>
        </is>
      </c>
      <c r="F1374" s="317" t="n">
        <v>43559</v>
      </c>
      <c r="G1374" s="317" t="n">
        <v>43677</v>
      </c>
      <c r="H1374" s="316" t="n">
        <v>68494</v>
      </c>
      <c r="I1374" s="316" t="n">
        <v>68494</v>
      </c>
      <c r="J1374" s="316" t="n">
        <v>0.71</v>
      </c>
      <c r="K1374" s="316">
        <f>ROUND(I1374*(J1374/1000),2)</f>
        <v/>
      </c>
    </row>
    <row r="1375">
      <c r="B1375" s="315" t="n">
        <v>1348</v>
      </c>
      <c r="C1375" s="316" t="n">
        <v>32975013</v>
      </c>
      <c r="D1375" s="316" t="inlineStr">
        <is>
          <t>5074647_Abbott Labs_Uni Kids Liability Wipe_NAV_Q2-Q319 - Digital Lifestyle</t>
        </is>
      </c>
      <c r="E1375" s="316" t="inlineStr">
        <is>
          <t>Oxygen</t>
        </is>
      </c>
      <c r="F1375" s="317" t="n">
        <v>43559</v>
      </c>
      <c r="G1375" s="317" t="n">
        <v>43677</v>
      </c>
      <c r="H1375" s="316" t="n">
        <v>128685</v>
      </c>
      <c r="I1375" s="316" t="n">
        <v>128685</v>
      </c>
      <c r="J1375" s="316" t="n">
        <v>0.71</v>
      </c>
      <c r="K1375" s="316">
        <f>ROUND(I1375*(J1375/1000),2)</f>
        <v/>
      </c>
    </row>
    <row r="1376">
      <c r="B1376" s="315" t="n">
        <v>1349</v>
      </c>
      <c r="C1376" s="316" t="n">
        <v>32975013</v>
      </c>
      <c r="D1376" s="316" t="inlineStr">
        <is>
          <t>5074647_Abbott Labs_Uni Kids Liability Wipe_NAV_Q2-Q319 - Digital Lifestyle</t>
        </is>
      </c>
      <c r="E1376" s="316" t="inlineStr">
        <is>
          <t>USA</t>
        </is>
      </c>
      <c r="F1376" s="317" t="n">
        <v>43559</v>
      </c>
      <c r="G1376" s="317" t="n">
        <v>43677</v>
      </c>
      <c r="H1376" s="316" t="n">
        <v>222199</v>
      </c>
      <c r="I1376" s="316" t="n">
        <v>222199</v>
      </c>
      <c r="J1376" s="316" t="n">
        <v>0.71</v>
      </c>
      <c r="K1376" s="316">
        <f>ROUND(I1376*(J1376/1000),2)</f>
        <v/>
      </c>
    </row>
    <row r="1377">
      <c r="B1377" s="315" t="n">
        <v>1350</v>
      </c>
      <c r="C1377" s="316" t="n">
        <v>32975019</v>
      </c>
      <c r="D1377" s="316" t="inlineStr">
        <is>
          <t>5073642_AT&amp;T-EG_2Q 1819 UF_NBC PRIME VOD_A1849 - Digital Entertainment</t>
        </is>
      </c>
      <c r="E1377" s="316" t="inlineStr">
        <is>
          <t>NBC Broadcast</t>
        </is>
      </c>
      <c r="F1377" s="317" t="n">
        <v>43558</v>
      </c>
      <c r="G1377" s="317" t="n">
        <v>43646</v>
      </c>
      <c r="H1377" s="316" t="n">
        <v>2841665</v>
      </c>
      <c r="I1377" s="316" t="n">
        <v>2841665</v>
      </c>
      <c r="J1377" s="316" t="n">
        <v>0.71</v>
      </c>
      <c r="K1377" s="316">
        <f>ROUND(I1377*(J1377/1000),2)</f>
        <v/>
      </c>
    </row>
    <row r="1378">
      <c r="B1378" s="315" t="n">
        <v>1351</v>
      </c>
      <c r="C1378" s="316" t="n">
        <v>32975019</v>
      </c>
      <c r="D1378" s="316" t="inlineStr">
        <is>
          <t>5073642_AT&amp;T-EG_2Q 1819 UF_NBC PRIME VOD_A1849 - Digital Entertainment</t>
        </is>
      </c>
      <c r="E1378" s="316" t="inlineStr">
        <is>
          <t>NBC News</t>
        </is>
      </c>
      <c r="F1378" s="317" t="n">
        <v>43558</v>
      </c>
      <c r="G1378" s="317" t="n">
        <v>43646</v>
      </c>
      <c r="H1378" s="316" t="n">
        <v>161021</v>
      </c>
      <c r="I1378" s="316" t="n">
        <v>161021</v>
      </c>
      <c r="J1378" s="316" t="n">
        <v>0.71</v>
      </c>
      <c r="K1378" s="316">
        <f>ROUND(I1378*(J1378/1000),2)</f>
        <v/>
      </c>
    </row>
    <row r="1379">
      <c r="B1379" s="315" t="n">
        <v>1352</v>
      </c>
      <c r="C1379" s="316" t="n">
        <v>32982492</v>
      </c>
      <c r="D1379" s="316" t="inlineStr">
        <is>
          <t>5061776_Mazda FY 154 (April 19 -Mar 20) TLMD Digital - Branded Content - Digital Hispanic</t>
        </is>
      </c>
      <c r="E1379" s="316" t="inlineStr">
        <is>
          <t>Telemundo</t>
        </is>
      </c>
      <c r="F1379" s="317" t="n">
        <v>43558</v>
      </c>
      <c r="G1379" s="317" t="n">
        <v>43585</v>
      </c>
      <c r="H1379" s="316" t="n">
        <v>614</v>
      </c>
      <c r="I1379" s="316" t="n">
        <v>614</v>
      </c>
      <c r="J1379" s="316" t="n">
        <v>0.71</v>
      </c>
      <c r="K1379" s="316">
        <f>ROUND(I1379*(J1379/1000),2)</f>
        <v/>
      </c>
    </row>
    <row r="1380">
      <c r="B1380" s="315" t="n">
        <v>1353</v>
      </c>
      <c r="C1380" s="316" t="n">
        <v>32982522</v>
      </c>
      <c r="D1380" s="316" t="inlineStr">
        <is>
          <t>5069797_Toyota Latin Billboards 2019 - TLMD Digital - Digital Hispanic</t>
        </is>
      </c>
      <c r="E1380" s="316" t="inlineStr">
        <is>
          <t>NBC Universo</t>
        </is>
      </c>
      <c r="F1380" s="317" t="n">
        <v>43573</v>
      </c>
      <c r="G1380" s="317" t="n">
        <v>43616</v>
      </c>
      <c r="H1380" s="316" t="n">
        <v>8386</v>
      </c>
      <c r="I1380" s="316" t="n">
        <v>8386</v>
      </c>
      <c r="J1380" s="316" t="n">
        <v>0.71</v>
      </c>
      <c r="K1380" s="316">
        <f>ROUND(I1380*(J1380/1000),2)</f>
        <v/>
      </c>
    </row>
    <row r="1381">
      <c r="B1381" s="315" t="n">
        <v>1354</v>
      </c>
      <c r="C1381" s="316" t="n">
        <v>32982522</v>
      </c>
      <c r="D1381" s="316" t="inlineStr">
        <is>
          <t>5069797_Toyota Latin Billboards 2019 - TLMD Digital - Digital Hispanic</t>
        </is>
      </c>
      <c r="E1381" s="316" t="inlineStr">
        <is>
          <t>Telemundo</t>
        </is>
      </c>
      <c r="F1381" s="317" t="n">
        <v>43573</v>
      </c>
      <c r="G1381" s="317" t="n">
        <v>43616</v>
      </c>
      <c r="H1381" s="316" t="n">
        <v>50703</v>
      </c>
      <c r="I1381" s="316" t="n">
        <v>50703</v>
      </c>
      <c r="J1381" s="316" t="n">
        <v>0.71</v>
      </c>
      <c r="K1381" s="316">
        <f>ROUND(I1381*(J1381/1000),2)</f>
        <v/>
      </c>
    </row>
    <row r="1382">
      <c r="B1382" s="315" t="n">
        <v>1355</v>
      </c>
      <c r="C1382" s="316" t="n">
        <v>32988375</v>
      </c>
      <c r="D1382" s="316" t="inlineStr">
        <is>
          <t>5074606_Smile Direct_Q219_Scatter - Digital Entertainment</t>
        </is>
      </c>
      <c r="E1382" s="316" t="inlineStr">
        <is>
          <t>Bravo</t>
        </is>
      </c>
      <c r="F1382" s="317" t="n">
        <v>43557</v>
      </c>
      <c r="G1382" s="317" t="n">
        <v>43646</v>
      </c>
      <c r="H1382" s="316" t="n">
        <v>85190</v>
      </c>
      <c r="I1382" s="316" t="n">
        <v>85190</v>
      </c>
      <c r="J1382" s="316" t="n">
        <v>0.71</v>
      </c>
      <c r="K1382" s="316">
        <f>ROUND(I1382*(J1382/1000),2)</f>
        <v/>
      </c>
    </row>
    <row r="1383">
      <c r="B1383" s="315" t="n">
        <v>1356</v>
      </c>
      <c r="C1383" s="316" t="n">
        <v>32988375</v>
      </c>
      <c r="D1383" s="316" t="inlineStr">
        <is>
          <t>5074606_Smile Direct_Q219_Scatter - Digital Entertainment</t>
        </is>
      </c>
      <c r="E1383" s="316" t="inlineStr">
        <is>
          <t>CNBC</t>
        </is>
      </c>
      <c r="F1383" s="317" t="n">
        <v>43557</v>
      </c>
      <c r="G1383" s="317" t="n">
        <v>43646</v>
      </c>
      <c r="H1383" s="316" t="n">
        <v>6834</v>
      </c>
      <c r="I1383" s="316" t="n">
        <v>6834</v>
      </c>
      <c r="J1383" s="316" t="n">
        <v>0.71</v>
      </c>
      <c r="K1383" s="316">
        <f>ROUND(I1383*(J1383/1000),2)</f>
        <v/>
      </c>
    </row>
    <row r="1384">
      <c r="B1384" s="315" t="n">
        <v>1357</v>
      </c>
      <c r="C1384" s="316" t="n">
        <v>32988375</v>
      </c>
      <c r="D1384" s="316" t="inlineStr">
        <is>
          <t>5074606_Smile Direct_Q219_Scatter - Digital Entertainment</t>
        </is>
      </c>
      <c r="E1384" s="316" t="inlineStr">
        <is>
          <t>E!</t>
        </is>
      </c>
      <c r="F1384" s="317" t="n">
        <v>43557</v>
      </c>
      <c r="G1384" s="317" t="n">
        <v>43646</v>
      </c>
      <c r="H1384" s="316" t="n">
        <v>35036</v>
      </c>
      <c r="I1384" s="316" t="n">
        <v>35036</v>
      </c>
      <c r="J1384" s="316" t="n">
        <v>0.71</v>
      </c>
      <c r="K1384" s="316">
        <f>ROUND(I1384*(J1384/1000),2)</f>
        <v/>
      </c>
    </row>
    <row r="1385">
      <c r="B1385" s="315" t="n">
        <v>1358</v>
      </c>
      <c r="C1385" s="316" t="n">
        <v>32988375</v>
      </c>
      <c r="D1385" s="316" t="inlineStr">
        <is>
          <t>5074606_Smile Direct_Q219_Scatter - Digital Entertainment</t>
        </is>
      </c>
      <c r="E1385" s="316" t="inlineStr">
        <is>
          <t>MSNBC</t>
        </is>
      </c>
      <c r="F1385" s="317" t="n">
        <v>43557</v>
      </c>
      <c r="G1385" s="317" t="n">
        <v>43646</v>
      </c>
      <c r="H1385" s="316" t="n">
        <v>224</v>
      </c>
      <c r="I1385" s="316" t="n">
        <v>224</v>
      </c>
      <c r="J1385" s="316" t="n">
        <v>0.71</v>
      </c>
      <c r="K1385" s="316">
        <f>ROUND(I1385*(J1385/1000),2)</f>
        <v/>
      </c>
    </row>
    <row r="1386">
      <c r="B1386" s="315" t="n">
        <v>1359</v>
      </c>
      <c r="C1386" s="316" t="n">
        <v>32988375</v>
      </c>
      <c r="D1386" s="316" t="inlineStr">
        <is>
          <t>5074606_Smile Direct_Q219_Scatter - Digital Entertainment</t>
        </is>
      </c>
      <c r="E1386" s="316" t="inlineStr">
        <is>
          <t>NBC Broadcast</t>
        </is>
      </c>
      <c r="F1386" s="317" t="n">
        <v>43557</v>
      </c>
      <c r="G1386" s="317" t="n">
        <v>43646</v>
      </c>
      <c r="H1386" s="316" t="n">
        <v>210820</v>
      </c>
      <c r="I1386" s="316" t="n">
        <v>210820</v>
      </c>
      <c r="J1386" s="316" t="n">
        <v>0.71</v>
      </c>
      <c r="K1386" s="316">
        <f>ROUND(I1386*(J1386/1000),2)</f>
        <v/>
      </c>
    </row>
    <row r="1387">
      <c r="B1387" s="315" t="n">
        <v>1360</v>
      </c>
      <c r="C1387" s="316" t="n">
        <v>32988375</v>
      </c>
      <c r="D1387" s="316" t="inlineStr">
        <is>
          <t>5074606_Smile Direct_Q219_Scatter - Digital Entertainment</t>
        </is>
      </c>
      <c r="E1387" s="316" t="inlineStr">
        <is>
          <t>NBC News</t>
        </is>
      </c>
      <c r="F1387" s="317" t="n">
        <v>43557</v>
      </c>
      <c r="G1387" s="317" t="n">
        <v>43646</v>
      </c>
      <c r="H1387" s="316" t="n">
        <v>14226</v>
      </c>
      <c r="I1387" s="316" t="n">
        <v>14226</v>
      </c>
      <c r="J1387" s="316" t="n">
        <v>0.71</v>
      </c>
      <c r="K1387" s="316">
        <f>ROUND(I1387*(J1387/1000),2)</f>
        <v/>
      </c>
    </row>
    <row r="1388">
      <c r="B1388" s="315" t="n">
        <v>1361</v>
      </c>
      <c r="C1388" s="316" t="n">
        <v>32988375</v>
      </c>
      <c r="D1388" s="316" t="inlineStr">
        <is>
          <t>5074606_Smile Direct_Q219_Scatter - Digital Entertainment</t>
        </is>
      </c>
      <c r="E1388" s="316" t="inlineStr">
        <is>
          <t>Oxygen</t>
        </is>
      </c>
      <c r="F1388" s="317" t="n">
        <v>43557</v>
      </c>
      <c r="G1388" s="317" t="n">
        <v>43646</v>
      </c>
      <c r="H1388" s="316" t="n">
        <v>26078</v>
      </c>
      <c r="I1388" s="316" t="n">
        <v>26078</v>
      </c>
      <c r="J1388" s="316" t="n">
        <v>0.71</v>
      </c>
      <c r="K1388" s="316">
        <f>ROUND(I1388*(J1388/1000),2)</f>
        <v/>
      </c>
    </row>
    <row r="1389">
      <c r="B1389" s="315" t="n">
        <v>1362</v>
      </c>
      <c r="C1389" s="316" t="n">
        <v>32988375</v>
      </c>
      <c r="D1389" s="316" t="inlineStr">
        <is>
          <t>5074606_Smile Direct_Q219_Scatter - Digital Entertainment</t>
        </is>
      </c>
      <c r="E1389" s="316" t="inlineStr">
        <is>
          <t>Syfy</t>
        </is>
      </c>
      <c r="F1389" s="317" t="n">
        <v>43557</v>
      </c>
      <c r="G1389" s="317" t="n">
        <v>43646</v>
      </c>
      <c r="H1389" s="316" t="n">
        <v>122074</v>
      </c>
      <c r="I1389" s="316" t="n">
        <v>122074</v>
      </c>
      <c r="J1389" s="316" t="n">
        <v>0.71</v>
      </c>
      <c r="K1389" s="316">
        <f>ROUND(I1389*(J1389/1000),2)</f>
        <v/>
      </c>
    </row>
    <row r="1390">
      <c r="B1390" s="315" t="n">
        <v>1363</v>
      </c>
      <c r="C1390" s="316" t="n">
        <v>32988375</v>
      </c>
      <c r="D1390" s="316" t="inlineStr">
        <is>
          <t>5074606_Smile Direct_Q219_Scatter - Digital Entertainment</t>
        </is>
      </c>
      <c r="E1390" s="316" t="inlineStr">
        <is>
          <t>Telemundo</t>
        </is>
      </c>
      <c r="F1390" s="317" t="n">
        <v>43557</v>
      </c>
      <c r="G1390" s="317" t="n">
        <v>43646</v>
      </c>
      <c r="H1390" s="316" t="n">
        <v>2186</v>
      </c>
      <c r="I1390" s="316" t="n">
        <v>2186</v>
      </c>
      <c r="J1390" s="316" t="n">
        <v>0.71</v>
      </c>
      <c r="K1390" s="316">
        <f>ROUND(I1390*(J1390/1000),2)</f>
        <v/>
      </c>
    </row>
    <row r="1391">
      <c r="B1391" s="315" t="n">
        <v>1364</v>
      </c>
      <c r="C1391" s="316" t="n">
        <v>32988375</v>
      </c>
      <c r="D1391" s="316" t="inlineStr">
        <is>
          <t>5074606_Smile Direct_Q219_Scatter - Digital Entertainment</t>
        </is>
      </c>
      <c r="E1391" s="316" t="inlineStr">
        <is>
          <t>USA</t>
        </is>
      </c>
      <c r="F1391" s="317" t="n">
        <v>43557</v>
      </c>
      <c r="G1391" s="317" t="n">
        <v>43646</v>
      </c>
      <c r="H1391" s="316" t="n">
        <v>50233</v>
      </c>
      <c r="I1391" s="316" t="n">
        <v>50233</v>
      </c>
      <c r="J1391" s="316" t="n">
        <v>0.71</v>
      </c>
      <c r="K1391" s="316">
        <f>ROUND(I1391*(J1391/1000),2)</f>
        <v/>
      </c>
    </row>
    <row r="1392">
      <c r="B1392" s="315" t="n">
        <v>1365</v>
      </c>
      <c r="C1392" s="316" t="n">
        <v>32990090</v>
      </c>
      <c r="D1392" s="316" t="inlineStr">
        <is>
          <t>5074030_Bayer OAD Under 50 Q219 CFlight Prime/Digital 18/19 BYU Plan - Digital Entertainment</t>
        </is>
      </c>
      <c r="E1392" s="316" t="inlineStr">
        <is>
          <t>NBC Broadcast</t>
        </is>
      </c>
      <c r="F1392" s="317" t="n">
        <v>43563</v>
      </c>
      <c r="G1392" s="317" t="n">
        <v>43604</v>
      </c>
      <c r="H1392" s="316" t="n">
        <v>325437</v>
      </c>
      <c r="I1392" s="316" t="n">
        <v>325437</v>
      </c>
      <c r="J1392" s="316" t="n">
        <v>0.71</v>
      </c>
      <c r="K1392" s="316">
        <f>ROUND(I1392*(J1392/1000),2)</f>
        <v/>
      </c>
    </row>
    <row r="1393">
      <c r="B1393" s="315" t="n">
        <v>1366</v>
      </c>
      <c r="C1393" s="316" t="n">
        <v>32990090</v>
      </c>
      <c r="D1393" s="316" t="inlineStr">
        <is>
          <t>5074030_Bayer OAD Under 50 Q219 CFlight Prime/Digital 18/19 BYU Plan - Digital Entertainment</t>
        </is>
      </c>
      <c r="E1393" s="316" t="inlineStr">
        <is>
          <t>NBC News</t>
        </is>
      </c>
      <c r="F1393" s="317" t="n">
        <v>43563</v>
      </c>
      <c r="G1393" s="317" t="n">
        <v>43604</v>
      </c>
      <c r="H1393" s="316" t="n">
        <v>17271</v>
      </c>
      <c r="I1393" s="316" t="n">
        <v>17271</v>
      </c>
      <c r="J1393" s="316" t="n">
        <v>0.71</v>
      </c>
      <c r="K1393" s="316">
        <f>ROUND(I1393*(J1393/1000),2)</f>
        <v/>
      </c>
    </row>
    <row r="1394">
      <c r="B1394" s="315" t="n">
        <v>1367</v>
      </c>
      <c r="C1394" s="316" t="n">
        <v>32991023</v>
      </c>
      <c r="D1394" s="316" t="inlineStr">
        <is>
          <t>5074804_Booking.com Q219 CFlight Prime/Digital 2019 CYU Plan- Digital Entertainment</t>
        </is>
      </c>
      <c r="E1394" s="316" t="inlineStr">
        <is>
          <t>NBC Broadcast</t>
        </is>
      </c>
      <c r="F1394" s="317" t="n">
        <v>43563</v>
      </c>
      <c r="G1394" s="317" t="n">
        <v>43583</v>
      </c>
      <c r="H1394" s="316" t="n">
        <v>1144696</v>
      </c>
      <c r="I1394" s="316" t="n">
        <v>1144696</v>
      </c>
      <c r="J1394" s="316" t="n">
        <v>0.71</v>
      </c>
      <c r="K1394" s="316">
        <f>ROUND(I1394*(J1394/1000),2)</f>
        <v/>
      </c>
    </row>
    <row r="1395">
      <c r="B1395" s="315" t="n">
        <v>1368</v>
      </c>
      <c r="C1395" s="316" t="n">
        <v>32991023</v>
      </c>
      <c r="D1395" s="316" t="inlineStr">
        <is>
          <t>5074804_Booking.com Q219 CFlight Prime/Digital 2019 CYU Plan- Digital Entertainment</t>
        </is>
      </c>
      <c r="E1395" s="316" t="inlineStr">
        <is>
          <t>NBC News</t>
        </is>
      </c>
      <c r="F1395" s="317" t="n">
        <v>43563</v>
      </c>
      <c r="G1395" s="317" t="n">
        <v>43583</v>
      </c>
      <c r="H1395" s="316" t="n">
        <v>61057</v>
      </c>
      <c r="I1395" s="316" t="n">
        <v>61057</v>
      </c>
      <c r="J1395" s="316" t="n">
        <v>0.71</v>
      </c>
      <c r="K1395" s="316">
        <f>ROUND(I1395*(J1395/1000),2)</f>
        <v/>
      </c>
    </row>
    <row r="1396">
      <c r="B1396" s="315" t="n">
        <v>1369</v>
      </c>
      <c r="C1396" s="316" t="n">
        <v>32994270</v>
      </c>
      <c r="D1396" s="316" t="inlineStr">
        <is>
          <t>5056011_Campbells V8 RED_CFlight Q2 Prime/Digital 18/19 BYU Plan - Digital Entertainment</t>
        </is>
      </c>
      <c r="E1396" s="316" t="inlineStr">
        <is>
          <t>NBC Broadcast</t>
        </is>
      </c>
      <c r="F1396" s="317" t="n">
        <v>43558</v>
      </c>
      <c r="G1396" s="317" t="n">
        <v>43583</v>
      </c>
      <c r="H1396" s="316" t="n">
        <v>738480</v>
      </c>
      <c r="I1396" s="316" t="n">
        <v>738480</v>
      </c>
      <c r="J1396" s="316" t="n">
        <v>0.71</v>
      </c>
      <c r="K1396" s="316">
        <f>ROUND(I1396*(J1396/1000),2)</f>
        <v/>
      </c>
    </row>
    <row r="1397">
      <c r="B1397" s="315" t="n">
        <v>1370</v>
      </c>
      <c r="C1397" s="316" t="n">
        <v>32994270</v>
      </c>
      <c r="D1397" s="316" t="inlineStr">
        <is>
          <t>5056011_Campbells V8 RED_CFlight Q2 Prime/Digital 18/19 BYU Plan - Digital Entertainment</t>
        </is>
      </c>
      <c r="E1397" s="316" t="inlineStr">
        <is>
          <t>NBC News</t>
        </is>
      </c>
      <c r="F1397" s="317" t="n">
        <v>43558</v>
      </c>
      <c r="G1397" s="317" t="n">
        <v>43583</v>
      </c>
      <c r="H1397" s="316" t="n">
        <v>42954</v>
      </c>
      <c r="I1397" s="316" t="n">
        <v>42954</v>
      </c>
      <c r="J1397" s="316" t="n">
        <v>0.71</v>
      </c>
      <c r="K1397" s="316">
        <f>ROUND(I1397*(J1397/1000),2)</f>
        <v/>
      </c>
    </row>
    <row r="1398">
      <c r="B1398" s="315" t="n">
        <v>1371</v>
      </c>
      <c r="C1398" s="316" t="n">
        <v>32995195</v>
      </c>
      <c r="D1398" s="316" t="inlineStr">
        <is>
          <t>5069241_Lionsgate_Long Shot_NBC OLV &amp; SNL Snap_Q219 - Digital Entertainment</t>
        </is>
      </c>
      <c r="E1398" s="316" t="inlineStr">
        <is>
          <t>NBC Broadcast</t>
        </is>
      </c>
      <c r="F1398" s="317" t="n">
        <v>43557</v>
      </c>
      <c r="G1398" s="317" t="n">
        <v>43590</v>
      </c>
      <c r="H1398" s="316" t="n">
        <v>401916</v>
      </c>
      <c r="I1398" s="316" t="n">
        <v>401916</v>
      </c>
      <c r="J1398" s="316" t="n">
        <v>0.71</v>
      </c>
      <c r="K1398" s="316">
        <f>ROUND(I1398*(J1398/1000),2)</f>
        <v/>
      </c>
    </row>
    <row r="1399">
      <c r="B1399" s="315" t="n">
        <v>1372</v>
      </c>
      <c r="C1399" s="316" t="n">
        <v>32997705</v>
      </c>
      <c r="D1399" s="316" t="inlineStr">
        <is>
          <t>5072627_Pfizer_Eucrisa_NAV_Q219 - Digital Entertainment</t>
        </is>
      </c>
      <c r="E1399" s="316" t="inlineStr">
        <is>
          <t>Bravo</t>
        </is>
      </c>
      <c r="F1399" s="317" t="n">
        <v>43563</v>
      </c>
      <c r="G1399" s="317" t="n">
        <v>43583</v>
      </c>
      <c r="H1399" s="316" t="n">
        <v>854369</v>
      </c>
      <c r="I1399" s="316" t="n">
        <v>854369</v>
      </c>
      <c r="J1399" s="316" t="n">
        <v>0.71</v>
      </c>
      <c r="K1399" s="316">
        <f>ROUND(I1399*(J1399/1000),2)</f>
        <v/>
      </c>
    </row>
    <row r="1400">
      <c r="B1400" s="315" t="n">
        <v>1373</v>
      </c>
      <c r="C1400" s="316" t="n">
        <v>32997705</v>
      </c>
      <c r="D1400" s="316" t="inlineStr">
        <is>
          <t>5072627_Pfizer_Eucrisa_NAV_Q219 - Digital Entertainment</t>
        </is>
      </c>
      <c r="E1400" s="316" t="inlineStr">
        <is>
          <t>E!</t>
        </is>
      </c>
      <c r="F1400" s="317" t="n">
        <v>43563</v>
      </c>
      <c r="G1400" s="317" t="n">
        <v>43583</v>
      </c>
      <c r="H1400" s="316" t="n">
        <v>353158</v>
      </c>
      <c r="I1400" s="316" t="n">
        <v>353158</v>
      </c>
      <c r="J1400" s="316" t="n">
        <v>0.71</v>
      </c>
      <c r="K1400" s="316">
        <f>ROUND(I1400*(J1400/1000),2)</f>
        <v/>
      </c>
    </row>
    <row r="1401">
      <c r="B1401" s="315" t="n">
        <v>1374</v>
      </c>
      <c r="C1401" s="316" t="n">
        <v>32997705</v>
      </c>
      <c r="D1401" s="316" t="inlineStr">
        <is>
          <t>5072627_Pfizer_Eucrisa_NAV_Q219 - Digital Entertainment</t>
        </is>
      </c>
      <c r="E1401" s="316" t="inlineStr">
        <is>
          <t>NBC Broadcast</t>
        </is>
      </c>
      <c r="F1401" s="317" t="n">
        <v>43563</v>
      </c>
      <c r="G1401" s="317" t="n">
        <v>43583</v>
      </c>
      <c r="H1401" s="316" t="n">
        <v>137504</v>
      </c>
      <c r="I1401" s="316" t="n">
        <v>137504</v>
      </c>
      <c r="J1401" s="316" t="n">
        <v>0.71</v>
      </c>
      <c r="K1401" s="316">
        <f>ROUND(I1401*(J1401/1000),2)</f>
        <v/>
      </c>
    </row>
    <row r="1402">
      <c r="B1402" s="315" t="n">
        <v>1375</v>
      </c>
      <c r="C1402" s="316" t="n">
        <v>32997705</v>
      </c>
      <c r="D1402" s="316" t="inlineStr">
        <is>
          <t>5072627_Pfizer_Eucrisa_NAV_Q219 - Digital Entertainment</t>
        </is>
      </c>
      <c r="E1402" s="316" t="inlineStr">
        <is>
          <t>Oxygen</t>
        </is>
      </c>
      <c r="F1402" s="317" t="n">
        <v>43563</v>
      </c>
      <c r="G1402" s="317" t="n">
        <v>43583</v>
      </c>
      <c r="H1402" s="316" t="n">
        <v>165557</v>
      </c>
      <c r="I1402" s="316" t="n">
        <v>165557</v>
      </c>
      <c r="J1402" s="316" t="n">
        <v>0.71</v>
      </c>
      <c r="K1402" s="316">
        <f>ROUND(I1402*(J1402/1000),2)</f>
        <v/>
      </c>
    </row>
    <row r="1403">
      <c r="B1403" s="315" t="n">
        <v>1376</v>
      </c>
      <c r="C1403" s="316" t="n">
        <v>32997705</v>
      </c>
      <c r="D1403" s="316" t="inlineStr">
        <is>
          <t>5072627_Pfizer_Eucrisa_NAV_Q219 - Digital Entertainment</t>
        </is>
      </c>
      <c r="E1403" s="316" t="inlineStr">
        <is>
          <t>Syfy</t>
        </is>
      </c>
      <c r="F1403" s="317" t="n">
        <v>43563</v>
      </c>
      <c r="G1403" s="317" t="n">
        <v>43583</v>
      </c>
      <c r="H1403" s="316" t="n">
        <v>820283</v>
      </c>
      <c r="I1403" s="316" t="n">
        <v>820283</v>
      </c>
      <c r="J1403" s="316" t="n">
        <v>0.71</v>
      </c>
      <c r="K1403" s="316">
        <f>ROUND(I1403*(J1403/1000),2)</f>
        <v/>
      </c>
    </row>
    <row r="1404">
      <c r="B1404" s="315" t="n">
        <v>1377</v>
      </c>
      <c r="C1404" s="316" t="n">
        <v>32997705</v>
      </c>
      <c r="D1404" s="316" t="inlineStr">
        <is>
          <t>5072627_Pfizer_Eucrisa_NAV_Q219 - Digital Entertainment</t>
        </is>
      </c>
      <c r="E1404" s="316" t="inlineStr">
        <is>
          <t>USA</t>
        </is>
      </c>
      <c r="F1404" s="317" t="n">
        <v>43563</v>
      </c>
      <c r="G1404" s="317" t="n">
        <v>43583</v>
      </c>
      <c r="H1404" s="316" t="n">
        <v>364500</v>
      </c>
      <c r="I1404" s="316" t="n">
        <v>364500</v>
      </c>
      <c r="J1404" s="316" t="n">
        <v>0.71</v>
      </c>
      <c r="K1404" s="316">
        <f>ROUND(I1404*(J1404/1000),2)</f>
        <v/>
      </c>
    </row>
    <row r="1405">
      <c r="B1405" s="315" t="n">
        <v>1378</v>
      </c>
      <c r="C1405" s="316" t="n">
        <v>32997924</v>
      </c>
      <c r="D1405" s="316" t="inlineStr">
        <is>
          <t>5074795_T-Mobile_TAD_OLV_Q2 - Digital Entertainment</t>
        </is>
      </c>
      <c r="E1405" s="316" t="inlineStr">
        <is>
          <t>NBC Broadcast</t>
        </is>
      </c>
      <c r="F1405" s="317" t="n">
        <v>43565</v>
      </c>
      <c r="G1405" s="317" t="n">
        <v>43646</v>
      </c>
      <c r="H1405" s="316" t="n">
        <v>1456588</v>
      </c>
      <c r="I1405" s="316" t="n">
        <v>1456588</v>
      </c>
      <c r="J1405" s="316" t="n">
        <v>0.71</v>
      </c>
      <c r="K1405" s="316">
        <f>ROUND(I1405*(J1405/1000),2)</f>
        <v/>
      </c>
    </row>
    <row r="1406">
      <c r="B1406" s="315" t="n">
        <v>1379</v>
      </c>
      <c r="C1406" s="316" t="n">
        <v>32997924</v>
      </c>
      <c r="D1406" s="316" t="inlineStr">
        <is>
          <t>5074795_T-Mobile_TAD_OLV_Q2 - Digital Entertainment</t>
        </is>
      </c>
      <c r="E1406" s="316" t="inlineStr">
        <is>
          <t>NBC News</t>
        </is>
      </c>
      <c r="F1406" s="317" t="n">
        <v>43565</v>
      </c>
      <c r="G1406" s="317" t="n">
        <v>43646</v>
      </c>
      <c r="H1406" s="316" t="n">
        <v>98877</v>
      </c>
      <c r="I1406" s="316" t="n">
        <v>98877</v>
      </c>
      <c r="J1406" s="316" t="n">
        <v>0.71</v>
      </c>
      <c r="K1406" s="316">
        <f>ROUND(I1406*(J1406/1000),2)</f>
        <v/>
      </c>
    </row>
    <row r="1407">
      <c r="B1407" s="315" t="n">
        <v>1380</v>
      </c>
      <c r="C1407" s="316" t="n">
        <v>32998180</v>
      </c>
      <c r="D1407" s="316" t="inlineStr">
        <is>
          <t>5068361_1819_Q219_Chipotle_NBCU Ent/Life + NBC Select Video_April-May - Digital Entertainment</t>
        </is>
      </c>
      <c r="E1407" s="316" t="inlineStr">
        <is>
          <t>Bravo</t>
        </is>
      </c>
      <c r="F1407" s="317" t="n">
        <v>43570</v>
      </c>
      <c r="G1407" s="317" t="n">
        <v>43590</v>
      </c>
      <c r="H1407" s="316" t="n">
        <v>54855</v>
      </c>
      <c r="I1407" s="316" t="n">
        <v>54855</v>
      </c>
      <c r="J1407" s="316" t="n">
        <v>0.71</v>
      </c>
      <c r="K1407" s="316">
        <f>ROUND(I1407*(J1407/1000),2)</f>
        <v/>
      </c>
    </row>
    <row r="1408">
      <c r="B1408" s="315" t="n">
        <v>1381</v>
      </c>
      <c r="C1408" s="316" t="n">
        <v>32998180</v>
      </c>
      <c r="D1408" s="316" t="inlineStr">
        <is>
          <t>5068361_1819_Q219_Chipotle_NBCU Ent/Life + NBC Select Video_April-May - Digital Entertainment</t>
        </is>
      </c>
      <c r="E1408" s="316" t="inlineStr">
        <is>
          <t>E!</t>
        </is>
      </c>
      <c r="F1408" s="317" t="n">
        <v>43570</v>
      </c>
      <c r="G1408" s="317" t="n">
        <v>43590</v>
      </c>
      <c r="H1408" s="316" t="n">
        <v>23241</v>
      </c>
      <c r="I1408" s="316" t="n">
        <v>23241</v>
      </c>
      <c r="J1408" s="316" t="n">
        <v>0.71</v>
      </c>
      <c r="K1408" s="316">
        <f>ROUND(I1408*(J1408/1000),2)</f>
        <v/>
      </c>
    </row>
    <row r="1409">
      <c r="B1409" s="315" t="n">
        <v>1382</v>
      </c>
      <c r="C1409" s="316" t="n">
        <v>32998180</v>
      </c>
      <c r="D1409" s="316" t="inlineStr">
        <is>
          <t>5068361_1819_Q219_Chipotle_NBCU Ent/Life + NBC Select Video_April-May - Digital Entertainment</t>
        </is>
      </c>
      <c r="E1409" s="316" t="inlineStr">
        <is>
          <t>NBC Broadcast</t>
        </is>
      </c>
      <c r="F1409" s="317" t="n">
        <v>43570</v>
      </c>
      <c r="G1409" s="317" t="n">
        <v>43590</v>
      </c>
      <c r="H1409" s="316" t="n">
        <v>140083</v>
      </c>
      <c r="I1409" s="316" t="n">
        <v>140083</v>
      </c>
      <c r="J1409" s="316" t="n">
        <v>0.71</v>
      </c>
      <c r="K1409" s="316">
        <f>ROUND(I1409*(J1409/1000),2)</f>
        <v/>
      </c>
    </row>
    <row r="1410">
      <c r="B1410" s="315" t="n">
        <v>1383</v>
      </c>
      <c r="C1410" s="316" t="n">
        <v>32998180</v>
      </c>
      <c r="D1410" s="316" t="inlineStr">
        <is>
          <t>5068361_1819_Q219_Chipotle_NBCU Ent/Life + NBC Select Video_April-May - Digital Entertainment</t>
        </is>
      </c>
      <c r="E1410" s="316" t="inlineStr">
        <is>
          <t>Syfy</t>
        </is>
      </c>
      <c r="F1410" s="317" t="n">
        <v>43570</v>
      </c>
      <c r="G1410" s="317" t="n">
        <v>43590</v>
      </c>
      <c r="H1410" s="316" t="n">
        <v>102435</v>
      </c>
      <c r="I1410" s="316" t="n">
        <v>102435</v>
      </c>
      <c r="J1410" s="316" t="n">
        <v>0.71</v>
      </c>
      <c r="K1410" s="316">
        <f>ROUND(I1410*(J1410/1000),2)</f>
        <v/>
      </c>
    </row>
    <row r="1411">
      <c r="B1411" s="315" t="n">
        <v>1384</v>
      </c>
      <c r="C1411" s="316" t="n">
        <v>32998180</v>
      </c>
      <c r="D1411" s="316" t="inlineStr">
        <is>
          <t>5068361_1819_Q219_Chipotle_NBCU Ent/Life + NBC Select Video_April-May - Digital Entertainment</t>
        </is>
      </c>
      <c r="E1411" s="316" t="inlineStr">
        <is>
          <t>USA</t>
        </is>
      </c>
      <c r="F1411" s="317" t="n">
        <v>43570</v>
      </c>
      <c r="G1411" s="317" t="n">
        <v>43590</v>
      </c>
      <c r="H1411" s="316" t="n">
        <v>30666</v>
      </c>
      <c r="I1411" s="316" t="n">
        <v>30666</v>
      </c>
      <c r="J1411" s="316" t="n">
        <v>0.71</v>
      </c>
      <c r="K1411" s="316">
        <f>ROUND(I1411*(J1411/1000),2)</f>
        <v/>
      </c>
    </row>
    <row r="1412">
      <c r="B1412" s="315" t="n">
        <v>1385</v>
      </c>
      <c r="C1412" s="316" t="n">
        <v>33003135</v>
      </c>
      <c r="D1412" s="316" t="inlineStr">
        <is>
          <t>5073826_Brown Forman Woodford Reserve Q219 NAV Digital Entertainment - Digital Entertainment</t>
        </is>
      </c>
      <c r="E1412" s="316" t="inlineStr">
        <is>
          <t>Bravo</t>
        </is>
      </c>
      <c r="F1412" s="317" t="n">
        <v>43559</v>
      </c>
      <c r="G1412" s="317" t="n">
        <v>43585</v>
      </c>
      <c r="H1412" s="316" t="n">
        <v>383311</v>
      </c>
      <c r="I1412" s="316" t="n">
        <v>383311</v>
      </c>
      <c r="J1412" s="316" t="n">
        <v>0.71</v>
      </c>
      <c r="K1412" s="316">
        <f>ROUND(I1412*(J1412/1000),2)</f>
        <v/>
      </c>
    </row>
    <row r="1413">
      <c r="B1413" s="315" t="n">
        <v>1386</v>
      </c>
      <c r="C1413" s="316" t="n">
        <v>33003135</v>
      </c>
      <c r="D1413" s="316" t="inlineStr">
        <is>
          <t>5073826_Brown Forman Woodford Reserve Q219 NAV Digital Entertainment - Digital Entertainment</t>
        </is>
      </c>
      <c r="E1413" s="316" t="inlineStr">
        <is>
          <t>CNBC</t>
        </is>
      </c>
      <c r="F1413" s="317" t="n">
        <v>43559</v>
      </c>
      <c r="G1413" s="317" t="n">
        <v>43585</v>
      </c>
      <c r="H1413" s="316" t="n">
        <v>38246</v>
      </c>
      <c r="I1413" s="316" t="n">
        <v>38246</v>
      </c>
      <c r="J1413" s="316" t="n">
        <v>0.71</v>
      </c>
      <c r="K1413" s="316">
        <f>ROUND(I1413*(J1413/1000),2)</f>
        <v/>
      </c>
    </row>
    <row r="1414">
      <c r="B1414" s="315" t="n">
        <v>1387</v>
      </c>
      <c r="C1414" s="316" t="n">
        <v>33003135</v>
      </c>
      <c r="D1414" s="316" t="inlineStr">
        <is>
          <t>5073826_Brown Forman Woodford Reserve Q219 NAV Digital Entertainment - Digital Entertainment</t>
        </is>
      </c>
      <c r="E1414" s="316" t="inlineStr">
        <is>
          <t>E!</t>
        </is>
      </c>
      <c r="F1414" s="317" t="n">
        <v>43559</v>
      </c>
      <c r="G1414" s="317" t="n">
        <v>43585</v>
      </c>
      <c r="H1414" s="316" t="n">
        <v>166448</v>
      </c>
      <c r="I1414" s="316" t="n">
        <v>166448</v>
      </c>
      <c r="J1414" s="316" t="n">
        <v>0.71</v>
      </c>
      <c r="K1414" s="316">
        <f>ROUND(I1414*(J1414/1000),2)</f>
        <v/>
      </c>
    </row>
    <row r="1415">
      <c r="B1415" s="315" t="n">
        <v>1388</v>
      </c>
      <c r="C1415" s="316" t="n">
        <v>33003135</v>
      </c>
      <c r="D1415" s="316" t="inlineStr">
        <is>
          <t>5073826_Brown Forman Woodford Reserve Q219 NAV Digital Entertainment - Digital Entertainment</t>
        </is>
      </c>
      <c r="E1415" s="316" t="inlineStr">
        <is>
          <t>MSNBC</t>
        </is>
      </c>
      <c r="F1415" s="317" t="n">
        <v>43559</v>
      </c>
      <c r="G1415" s="317" t="n">
        <v>43585</v>
      </c>
      <c r="H1415" s="316" t="n">
        <v>1566</v>
      </c>
      <c r="I1415" s="316" t="n">
        <v>1566</v>
      </c>
      <c r="J1415" s="316" t="n">
        <v>0.71</v>
      </c>
      <c r="K1415" s="316">
        <f>ROUND(I1415*(J1415/1000),2)</f>
        <v/>
      </c>
    </row>
    <row r="1416">
      <c r="B1416" s="315" t="n">
        <v>1389</v>
      </c>
      <c r="C1416" s="316" t="n">
        <v>33003135</v>
      </c>
      <c r="D1416" s="316" t="inlineStr">
        <is>
          <t>5073826_Brown Forman Woodford Reserve Q219 NAV Digital Entertainment - Digital Entertainment</t>
        </is>
      </c>
      <c r="E1416" s="316" t="inlineStr">
        <is>
          <t>NBC Broadcast</t>
        </is>
      </c>
      <c r="F1416" s="317" t="n">
        <v>43559</v>
      </c>
      <c r="G1416" s="317" t="n">
        <v>43585</v>
      </c>
      <c r="H1416" s="316" t="n">
        <v>746747</v>
      </c>
      <c r="I1416" s="316" t="n">
        <v>746747</v>
      </c>
      <c r="J1416" s="316" t="n">
        <v>0.71</v>
      </c>
      <c r="K1416" s="316">
        <f>ROUND(I1416*(J1416/1000),2)</f>
        <v/>
      </c>
    </row>
    <row r="1417">
      <c r="B1417" s="315" t="n">
        <v>1390</v>
      </c>
      <c r="C1417" s="316" t="n">
        <v>33003135</v>
      </c>
      <c r="D1417" s="316" t="inlineStr">
        <is>
          <t>5073826_Brown Forman Woodford Reserve Q219 NAV Digital Entertainment - Digital Entertainment</t>
        </is>
      </c>
      <c r="E1417" s="316" t="inlineStr">
        <is>
          <t>NBC News</t>
        </is>
      </c>
      <c r="F1417" s="317" t="n">
        <v>43559</v>
      </c>
      <c r="G1417" s="317" t="n">
        <v>43585</v>
      </c>
      <c r="H1417" s="316" t="n">
        <v>55058</v>
      </c>
      <c r="I1417" s="316" t="n">
        <v>55058</v>
      </c>
      <c r="J1417" s="316" t="n">
        <v>0.71</v>
      </c>
      <c r="K1417" s="316">
        <f>ROUND(I1417*(J1417/1000),2)</f>
        <v/>
      </c>
    </row>
    <row r="1418">
      <c r="B1418" s="315" t="n">
        <v>1391</v>
      </c>
      <c r="C1418" s="316" t="n">
        <v>33003135</v>
      </c>
      <c r="D1418" s="316" t="inlineStr">
        <is>
          <t>5073826_Brown Forman Woodford Reserve Q219 NAV Digital Entertainment - Digital Entertainment</t>
        </is>
      </c>
      <c r="E1418" s="316" t="inlineStr">
        <is>
          <t>Oxygen</t>
        </is>
      </c>
      <c r="F1418" s="317" t="n">
        <v>43559</v>
      </c>
      <c r="G1418" s="317" t="n">
        <v>43585</v>
      </c>
      <c r="H1418" s="316" t="n">
        <v>127781</v>
      </c>
      <c r="I1418" s="316" t="n">
        <v>127781</v>
      </c>
      <c r="J1418" s="316" t="n">
        <v>0.71</v>
      </c>
      <c r="K1418" s="316">
        <f>ROUND(I1418*(J1418/1000),2)</f>
        <v/>
      </c>
    </row>
    <row r="1419">
      <c r="B1419" s="315" t="n">
        <v>1392</v>
      </c>
      <c r="C1419" s="316" t="n">
        <v>33003135</v>
      </c>
      <c r="D1419" s="316" t="inlineStr">
        <is>
          <t>5073826_Brown Forman Woodford Reserve Q219 NAV Digital Entertainment - Digital Entertainment</t>
        </is>
      </c>
      <c r="E1419" s="316" t="inlineStr">
        <is>
          <t>Syfy</t>
        </is>
      </c>
      <c r="F1419" s="317" t="n">
        <v>43559</v>
      </c>
      <c r="G1419" s="317" t="n">
        <v>43585</v>
      </c>
      <c r="H1419" s="316" t="n">
        <v>711312</v>
      </c>
      <c r="I1419" s="316" t="n">
        <v>711312</v>
      </c>
      <c r="J1419" s="316" t="n">
        <v>0.71</v>
      </c>
      <c r="K1419" s="316">
        <f>ROUND(I1419*(J1419/1000),2)</f>
        <v/>
      </c>
    </row>
    <row r="1420">
      <c r="B1420" s="315" t="n">
        <v>1393</v>
      </c>
      <c r="C1420" s="316" t="n">
        <v>33003135</v>
      </c>
      <c r="D1420" s="316" t="inlineStr">
        <is>
          <t>5073826_Brown Forman Woodford Reserve Q219 NAV Digital Entertainment - Digital Entertainment</t>
        </is>
      </c>
      <c r="E1420" s="316" t="inlineStr">
        <is>
          <t>Telemundo</t>
        </is>
      </c>
      <c r="F1420" s="317" t="n">
        <v>43559</v>
      </c>
      <c r="G1420" s="317" t="n">
        <v>43585</v>
      </c>
      <c r="H1420" s="316" t="n">
        <v>3255</v>
      </c>
      <c r="I1420" s="316" t="n">
        <v>3255</v>
      </c>
      <c r="J1420" s="316" t="n">
        <v>0.71</v>
      </c>
      <c r="K1420" s="316">
        <f>ROUND(I1420*(J1420/1000),2)</f>
        <v/>
      </c>
    </row>
    <row r="1421">
      <c r="B1421" s="315" t="n">
        <v>1394</v>
      </c>
      <c r="C1421" s="316" t="n">
        <v>33003135</v>
      </c>
      <c r="D1421" s="316" t="inlineStr">
        <is>
          <t>5073826_Brown Forman Woodford Reserve Q219 NAV Digital Entertainment - Digital Entertainment</t>
        </is>
      </c>
      <c r="E1421" s="316" t="inlineStr">
        <is>
          <t>USA</t>
        </is>
      </c>
      <c r="F1421" s="317" t="n">
        <v>43559</v>
      </c>
      <c r="G1421" s="317" t="n">
        <v>43585</v>
      </c>
      <c r="H1421" s="316" t="n">
        <v>183197</v>
      </c>
      <c r="I1421" s="316" t="n">
        <v>183197</v>
      </c>
      <c r="J1421" s="316" t="n">
        <v>0.71</v>
      </c>
      <c r="K1421" s="316">
        <f>ROUND(I1421*(J1421/1000),2)</f>
        <v/>
      </c>
    </row>
    <row r="1422">
      <c r="B1422" s="315" t="n">
        <v>1395</v>
      </c>
      <c r="C1422" s="316" t="n">
        <v>33003890</v>
      </c>
      <c r="D1422" s="316" t="inlineStr">
        <is>
          <t>5059114_3M Command Bravo Video Hanging Strips 2Q19 - Digital Lifestyle</t>
        </is>
      </c>
      <c r="E1422" s="316" t="inlineStr">
        <is>
          <t>Bravo</t>
        </is>
      </c>
      <c r="F1422" s="317" t="n">
        <v>43558</v>
      </c>
      <c r="G1422" s="317" t="n">
        <v>43612</v>
      </c>
      <c r="H1422" s="316" t="n">
        <v>507746</v>
      </c>
      <c r="I1422" s="316" t="n">
        <v>507746</v>
      </c>
      <c r="J1422" s="316" t="n">
        <v>0.71</v>
      </c>
      <c r="K1422" s="316">
        <f>ROUND(I1422*(J1422/1000),2)</f>
        <v/>
      </c>
    </row>
    <row r="1423">
      <c r="B1423" s="315" t="n">
        <v>1396</v>
      </c>
      <c r="C1423" s="316" t="n">
        <v>33004038</v>
      </c>
      <c r="D1423" s="316" t="inlineStr">
        <is>
          <t>5072678_Boehringer Q219 Nexgard Lifestyle - Digital Lifestyle</t>
        </is>
      </c>
      <c r="E1423" s="316" t="inlineStr">
        <is>
          <t>Bravo</t>
        </is>
      </c>
      <c r="F1423" s="317" t="n">
        <v>43558</v>
      </c>
      <c r="G1423" s="317" t="n">
        <v>43646</v>
      </c>
      <c r="H1423" s="316" t="n">
        <v>595396</v>
      </c>
      <c r="I1423" s="316" t="n">
        <v>595396</v>
      </c>
      <c r="J1423" s="316" t="n">
        <v>0.71</v>
      </c>
      <c r="K1423" s="316">
        <f>ROUND(I1423*(J1423/1000),2)</f>
        <v/>
      </c>
    </row>
    <row r="1424">
      <c r="B1424" s="315" t="n">
        <v>1397</v>
      </c>
      <c r="C1424" s="316" t="n">
        <v>33004038</v>
      </c>
      <c r="D1424" s="316" t="inlineStr">
        <is>
          <t>5072678_Boehringer Q219 Nexgard Lifestyle - Digital Lifestyle</t>
        </is>
      </c>
      <c r="E1424" s="316" t="inlineStr">
        <is>
          <t>E!</t>
        </is>
      </c>
      <c r="F1424" s="317" t="n">
        <v>43558</v>
      </c>
      <c r="G1424" s="317" t="n">
        <v>43646</v>
      </c>
      <c r="H1424" s="316" t="n">
        <v>220501</v>
      </c>
      <c r="I1424" s="316" t="n">
        <v>220501</v>
      </c>
      <c r="J1424" s="316" t="n">
        <v>0.71</v>
      </c>
      <c r="K1424" s="316">
        <f>ROUND(I1424*(J1424/1000),2)</f>
        <v/>
      </c>
    </row>
    <row r="1425">
      <c r="B1425" s="315" t="n">
        <v>1398</v>
      </c>
      <c r="C1425" s="316" t="n">
        <v>33004038</v>
      </c>
      <c r="D1425" s="316" t="inlineStr">
        <is>
          <t>5072678_Boehringer Q219 Nexgard Lifestyle - Digital Lifestyle</t>
        </is>
      </c>
      <c r="E1425" s="316" t="inlineStr">
        <is>
          <t>Oxygen</t>
        </is>
      </c>
      <c r="F1425" s="317" t="n">
        <v>43558</v>
      </c>
      <c r="G1425" s="317" t="n">
        <v>43646</v>
      </c>
      <c r="H1425" s="316" t="n">
        <v>129145</v>
      </c>
      <c r="I1425" s="316" t="n">
        <v>129145</v>
      </c>
      <c r="J1425" s="316" t="n">
        <v>0.71</v>
      </c>
      <c r="K1425" s="316">
        <f>ROUND(I1425*(J1425/1000),2)</f>
        <v/>
      </c>
    </row>
    <row r="1426">
      <c r="B1426" s="315" t="n">
        <v>1399</v>
      </c>
      <c r="C1426" s="316" t="n">
        <v>33004106</v>
      </c>
      <c r="D1426" s="316" t="inlineStr">
        <is>
          <t>5074756_Universal Pictures_FEP NAV &amp; YouTube_Yesterday_2Q19 - Digital Entertainment</t>
        </is>
      </c>
      <c r="E1426" s="316" t="inlineStr">
        <is>
          <t>NBC Broadcast</t>
        </is>
      </c>
      <c r="F1426" s="317" t="n">
        <v>43558</v>
      </c>
      <c r="G1426" s="317" t="n">
        <v>43564</v>
      </c>
      <c r="H1426" s="316" t="n">
        <v>160769</v>
      </c>
      <c r="I1426" s="316" t="n">
        <v>160769</v>
      </c>
      <c r="J1426" s="316" t="n">
        <v>0.71</v>
      </c>
      <c r="K1426" s="316">
        <f>ROUND(I1426*(J1426/1000),2)</f>
        <v/>
      </c>
    </row>
    <row r="1427">
      <c r="B1427" s="315" t="n">
        <v>1400</v>
      </c>
      <c r="C1427" s="316" t="n">
        <v>33004416</v>
      </c>
      <c r="D1427" s="316" t="inlineStr">
        <is>
          <t>5072382_Lionsgate_Long Shot_NBC Prime TAD_Q218 - Digital Entertainment</t>
        </is>
      </c>
      <c r="E1427" s="316" t="inlineStr">
        <is>
          <t>NBC Broadcast</t>
        </is>
      </c>
      <c r="F1427" s="317" t="n">
        <v>43558</v>
      </c>
      <c r="G1427" s="317" t="n">
        <v>43590</v>
      </c>
      <c r="H1427" s="316" t="n">
        <v>881717</v>
      </c>
      <c r="I1427" s="316" t="n">
        <v>881717</v>
      </c>
      <c r="J1427" s="316" t="n">
        <v>0.71</v>
      </c>
      <c r="K1427" s="316">
        <f>ROUND(I1427*(J1427/1000),2)</f>
        <v/>
      </c>
    </row>
    <row r="1428">
      <c r="B1428" s="315" t="n">
        <v>1401</v>
      </c>
      <c r="C1428" s="316" t="n">
        <v>33004416</v>
      </c>
      <c r="D1428" s="316" t="inlineStr">
        <is>
          <t>5072382_Lionsgate_Long Shot_NBC Prime TAD_Q218 - Digital Entertainment</t>
        </is>
      </c>
      <c r="E1428" s="316" t="inlineStr">
        <is>
          <t>NBC News</t>
        </is>
      </c>
      <c r="F1428" s="317" t="n">
        <v>43558</v>
      </c>
      <c r="G1428" s="317" t="n">
        <v>43590</v>
      </c>
      <c r="H1428" s="316" t="n">
        <v>47673</v>
      </c>
      <c r="I1428" s="316" t="n">
        <v>47673</v>
      </c>
      <c r="J1428" s="316" t="n">
        <v>0.71</v>
      </c>
      <c r="K1428" s="316">
        <f>ROUND(I1428*(J1428/1000),2)</f>
        <v/>
      </c>
    </row>
    <row r="1429">
      <c r="B1429" s="315" t="n">
        <v>1402</v>
      </c>
      <c r="C1429" s="316" t="n">
        <v>33019685</v>
      </c>
      <c r="D1429" s="316" t="inlineStr">
        <is>
          <t>5072606_Pfizer Pharma - NBC Prime - Chantix - 2Q19 Upfront - Digital Entertainment</t>
        </is>
      </c>
      <c r="E1429" s="316" t="inlineStr">
        <is>
          <t>NBC Broadcast</t>
        </is>
      </c>
      <c r="F1429" s="317" t="n">
        <v>43563</v>
      </c>
      <c r="G1429" s="317" t="n">
        <v>43583</v>
      </c>
      <c r="H1429" s="316" t="n">
        <v>514385</v>
      </c>
      <c r="I1429" s="316" t="n">
        <v>514385</v>
      </c>
      <c r="J1429" s="316" t="n">
        <v>0.71</v>
      </c>
      <c r="K1429" s="316">
        <f>ROUND(I1429*(J1429/1000),2)</f>
        <v/>
      </c>
    </row>
    <row r="1430">
      <c r="B1430" s="315" t="n">
        <v>1403</v>
      </c>
      <c r="C1430" s="316" t="n">
        <v>33019685</v>
      </c>
      <c r="D1430" s="316" t="inlineStr">
        <is>
          <t>5072606_Pfizer Pharma - NBC Prime - Chantix - 2Q19 Upfront - Digital Entertainment</t>
        </is>
      </c>
      <c r="E1430" s="316" t="inlineStr">
        <is>
          <t>NBC News</t>
        </is>
      </c>
      <c r="F1430" s="317" t="n">
        <v>43563</v>
      </c>
      <c r="G1430" s="317" t="n">
        <v>43583</v>
      </c>
      <c r="H1430" s="316" t="n">
        <v>27429</v>
      </c>
      <c r="I1430" s="316" t="n">
        <v>27429</v>
      </c>
      <c r="J1430" s="316" t="n">
        <v>0.71</v>
      </c>
      <c r="K1430" s="316">
        <f>ROUND(I1430*(J1430/1000),2)</f>
        <v/>
      </c>
    </row>
    <row r="1431">
      <c r="B1431" s="315" t="n">
        <v>1404</v>
      </c>
      <c r="C1431" s="316" t="n">
        <v>33022194</v>
      </c>
      <c r="D1431" s="316" t="inlineStr">
        <is>
          <t>5074782_AT&amp;T Cricket CFlight Bank A1849 Prime/Digital 2Q 18/19 BYU Plan - Digital Entertainment</t>
        </is>
      </c>
      <c r="E1431" s="316" t="inlineStr">
        <is>
          <t>NBC Broadcast</t>
        </is>
      </c>
      <c r="F1431" s="317" t="n">
        <v>43558</v>
      </c>
      <c r="G1431" s="317" t="n">
        <v>43590</v>
      </c>
      <c r="H1431" s="316" t="n">
        <v>67192</v>
      </c>
      <c r="I1431" s="316" t="n">
        <v>67192</v>
      </c>
      <c r="J1431" s="316" t="n">
        <v>0.71</v>
      </c>
      <c r="K1431" s="316">
        <f>ROUND(I1431*(J1431/1000),2)</f>
        <v/>
      </c>
    </row>
    <row r="1432">
      <c r="B1432" s="315" t="n">
        <v>1405</v>
      </c>
      <c r="C1432" s="316" t="n">
        <v>33022194</v>
      </c>
      <c r="D1432" s="316" t="inlineStr">
        <is>
          <t>5074782_AT&amp;T Cricket CFlight Bank A1849 Prime/Digital 2Q 18/19 BYU Plan - Digital Entertainment</t>
        </is>
      </c>
      <c r="E1432" s="316" t="inlineStr">
        <is>
          <t>NBC News</t>
        </is>
      </c>
      <c r="F1432" s="317" t="n">
        <v>43558</v>
      </c>
      <c r="G1432" s="317" t="n">
        <v>43590</v>
      </c>
      <c r="H1432" s="316" t="n">
        <v>3560</v>
      </c>
      <c r="I1432" s="316" t="n">
        <v>3560</v>
      </c>
      <c r="J1432" s="316" t="n">
        <v>0.71</v>
      </c>
      <c r="K1432" s="316">
        <f>ROUND(I1432*(J1432/1000),2)</f>
        <v/>
      </c>
    </row>
    <row r="1433">
      <c r="B1433" s="315" t="n">
        <v>1406</v>
      </c>
      <c r="C1433" s="316" t="n">
        <v>33022706</v>
      </c>
      <c r="D1433" s="316" t="inlineStr">
        <is>
          <t>5070572_Samsung_Galaxy S10 Launch_The Rundown/WWHL_Q2 2019 - Digital Lifestyle</t>
        </is>
      </c>
      <c r="E1433" s="316" t="inlineStr">
        <is>
          <t>Bravo</t>
        </is>
      </c>
      <c r="F1433" s="317" t="n">
        <v>43558</v>
      </c>
      <c r="G1433" s="317" t="n">
        <v>43576</v>
      </c>
      <c r="H1433" s="316" t="n">
        <v>2964548</v>
      </c>
      <c r="I1433" s="316" t="n">
        <v>2964548</v>
      </c>
      <c r="J1433" s="316" t="n">
        <v>0.71</v>
      </c>
      <c r="K1433" s="316">
        <f>ROUND(I1433*(J1433/1000),2)</f>
        <v/>
      </c>
    </row>
    <row r="1434">
      <c r="B1434" s="315" t="n">
        <v>1407</v>
      </c>
      <c r="C1434" s="316" t="n">
        <v>33023208</v>
      </c>
      <c r="D1434" s="316" t="inlineStr">
        <is>
          <t>5074216_Genesis G70_NBCU OLV_Q2_Q419 - Digital Entertainment</t>
        </is>
      </c>
      <c r="E1434" s="316" t="inlineStr">
        <is>
          <t>Bravo</t>
        </is>
      </c>
      <c r="F1434" s="317" t="n">
        <v>43559</v>
      </c>
      <c r="G1434" s="317" t="n">
        <v>43585</v>
      </c>
      <c r="H1434" s="316" t="n">
        <v>63392</v>
      </c>
      <c r="I1434" s="316" t="n">
        <v>63392</v>
      </c>
      <c r="J1434" s="316" t="n">
        <v>0.71</v>
      </c>
      <c r="K1434" s="316">
        <f>ROUND(I1434*(J1434/1000),2)</f>
        <v/>
      </c>
    </row>
    <row r="1435">
      <c r="B1435" s="315" t="n">
        <v>1408</v>
      </c>
      <c r="C1435" s="316" t="n">
        <v>33023208</v>
      </c>
      <c r="D1435" s="316" t="inlineStr">
        <is>
          <t>5074216_Genesis G70_NBCU OLV_Q2_Q419 - Digital Entertainment</t>
        </is>
      </c>
      <c r="E1435" s="316" t="inlineStr">
        <is>
          <t>E!</t>
        </is>
      </c>
      <c r="F1435" s="317" t="n">
        <v>43559</v>
      </c>
      <c r="G1435" s="317" t="n">
        <v>43585</v>
      </c>
      <c r="H1435" s="316" t="n">
        <v>26620</v>
      </c>
      <c r="I1435" s="316" t="n">
        <v>26620</v>
      </c>
      <c r="J1435" s="316" t="n">
        <v>0.71</v>
      </c>
      <c r="K1435" s="316">
        <f>ROUND(I1435*(J1435/1000),2)</f>
        <v/>
      </c>
    </row>
    <row r="1436">
      <c r="B1436" s="315" t="n">
        <v>1409</v>
      </c>
      <c r="C1436" s="316" t="n">
        <v>33023208</v>
      </c>
      <c r="D1436" s="316" t="inlineStr">
        <is>
          <t>5074216_Genesis G70_NBCU OLV_Q2_Q419 - Digital Entertainment</t>
        </is>
      </c>
      <c r="E1436" s="316" t="inlineStr">
        <is>
          <t>NBC Broadcast</t>
        </is>
      </c>
      <c r="F1436" s="317" t="n">
        <v>43559</v>
      </c>
      <c r="G1436" s="317" t="n">
        <v>43585</v>
      </c>
      <c r="H1436" s="316" t="n">
        <v>146399</v>
      </c>
      <c r="I1436" s="316" t="n">
        <v>146399</v>
      </c>
      <c r="J1436" s="316" t="n">
        <v>0.71</v>
      </c>
      <c r="K1436" s="316">
        <f>ROUND(I1436*(J1436/1000),2)</f>
        <v/>
      </c>
    </row>
    <row r="1437">
      <c r="B1437" s="315" t="n">
        <v>1410</v>
      </c>
      <c r="C1437" s="316" t="n">
        <v>33023208</v>
      </c>
      <c r="D1437" s="316" t="inlineStr">
        <is>
          <t>5074216_Genesis G70_NBCU OLV_Q2_Q419 - Digital Entertainment</t>
        </is>
      </c>
      <c r="E1437" s="316" t="inlineStr">
        <is>
          <t>NBC News</t>
        </is>
      </c>
      <c r="F1437" s="317" t="n">
        <v>43559</v>
      </c>
      <c r="G1437" s="317" t="n">
        <v>43585</v>
      </c>
      <c r="H1437" s="316" t="n">
        <v>5786</v>
      </c>
      <c r="I1437" s="316" t="n">
        <v>5786</v>
      </c>
      <c r="J1437" s="316" t="n">
        <v>0.71</v>
      </c>
      <c r="K1437" s="316">
        <f>ROUND(I1437*(J1437/1000),2)</f>
        <v/>
      </c>
    </row>
    <row r="1438">
      <c r="B1438" s="315" t="n">
        <v>1411</v>
      </c>
      <c r="C1438" s="316" t="n">
        <v>33023208</v>
      </c>
      <c r="D1438" s="316" t="inlineStr">
        <is>
          <t>5074216_Genesis G70_NBCU OLV_Q2_Q419 - Digital Entertainment</t>
        </is>
      </c>
      <c r="E1438" s="316" t="inlineStr">
        <is>
          <t>Oxygen</t>
        </is>
      </c>
      <c r="F1438" s="317" t="n">
        <v>43559</v>
      </c>
      <c r="G1438" s="317" t="n">
        <v>43585</v>
      </c>
      <c r="H1438" s="316" t="n">
        <v>14952</v>
      </c>
      <c r="I1438" s="316" t="n">
        <v>14952</v>
      </c>
      <c r="J1438" s="316" t="n">
        <v>0.71</v>
      </c>
      <c r="K1438" s="316">
        <f>ROUND(I1438*(J1438/1000),2)</f>
        <v/>
      </c>
    </row>
    <row r="1439">
      <c r="B1439" s="315" t="n">
        <v>1412</v>
      </c>
      <c r="C1439" s="316" t="n">
        <v>33023208</v>
      </c>
      <c r="D1439" s="316" t="inlineStr">
        <is>
          <t>5074216_Genesis G70_NBCU OLV_Q2_Q419 - Digital Entertainment</t>
        </is>
      </c>
      <c r="E1439" s="316" t="inlineStr">
        <is>
          <t>Syfy</t>
        </is>
      </c>
      <c r="F1439" s="317" t="n">
        <v>43559</v>
      </c>
      <c r="G1439" s="317" t="n">
        <v>43585</v>
      </c>
      <c r="H1439" s="316" t="n">
        <v>72099</v>
      </c>
      <c r="I1439" s="316" t="n">
        <v>72099</v>
      </c>
      <c r="J1439" s="316" t="n">
        <v>0.71</v>
      </c>
      <c r="K1439" s="316">
        <f>ROUND(I1439*(J1439/1000),2)</f>
        <v/>
      </c>
    </row>
    <row r="1440">
      <c r="B1440" s="315" t="n">
        <v>1413</v>
      </c>
      <c r="C1440" s="316" t="n">
        <v>33023208</v>
      </c>
      <c r="D1440" s="316" t="inlineStr">
        <is>
          <t>5074216_Genesis G70_NBCU OLV_Q2_Q419 - Digital Entertainment</t>
        </is>
      </c>
      <c r="E1440" s="316" t="inlineStr">
        <is>
          <t>USA</t>
        </is>
      </c>
      <c r="F1440" s="317" t="n">
        <v>43559</v>
      </c>
      <c r="G1440" s="317" t="n">
        <v>43585</v>
      </c>
      <c r="H1440" s="316" t="n">
        <v>29429</v>
      </c>
      <c r="I1440" s="316" t="n">
        <v>29429</v>
      </c>
      <c r="J1440" s="316" t="n">
        <v>0.71</v>
      </c>
      <c r="K1440" s="316">
        <f>ROUND(I1440*(J1440/1000),2)</f>
        <v/>
      </c>
    </row>
    <row r="1441">
      <c r="B1441" s="315" t="n">
        <v>1414</v>
      </c>
      <c r="C1441" s="316" t="n">
        <v>33024016</v>
      </c>
      <c r="D1441" s="316" t="inlineStr">
        <is>
          <t>5074837_FCA_Chrysler_Q2 2019_FAD_Upfront - Digital Entertainment</t>
        </is>
      </c>
      <c r="E1441" s="316" t="inlineStr">
        <is>
          <t>NBC Broadcast</t>
        </is>
      </c>
      <c r="F1441" s="317" t="n">
        <v>43559</v>
      </c>
      <c r="G1441" s="317" t="n">
        <v>43646</v>
      </c>
      <c r="H1441" s="316" t="n">
        <v>963928</v>
      </c>
      <c r="I1441" s="316" t="n">
        <v>963928</v>
      </c>
      <c r="J1441" s="316" t="n">
        <v>0.71</v>
      </c>
      <c r="K1441" s="316">
        <f>ROUND(I1441*(J1441/1000),2)</f>
        <v/>
      </c>
    </row>
    <row r="1442">
      <c r="B1442" s="315" t="n">
        <v>1415</v>
      </c>
      <c r="C1442" s="316" t="n">
        <v>33024016</v>
      </c>
      <c r="D1442" s="316" t="inlineStr">
        <is>
          <t>5074837_FCA_Chrysler_Q2 2019_FAD_Upfront - Digital Entertainment</t>
        </is>
      </c>
      <c r="E1442" s="316" t="inlineStr">
        <is>
          <t>NBC News</t>
        </is>
      </c>
      <c r="F1442" s="317" t="n">
        <v>43559</v>
      </c>
      <c r="G1442" s="317" t="n">
        <v>43646</v>
      </c>
      <c r="H1442" s="316" t="n">
        <v>63087</v>
      </c>
      <c r="I1442" s="316" t="n">
        <v>63087</v>
      </c>
      <c r="J1442" s="316" t="n">
        <v>0.71</v>
      </c>
      <c r="K1442" s="316">
        <f>ROUND(I1442*(J1442/1000),2)</f>
        <v/>
      </c>
    </row>
    <row r="1443">
      <c r="B1443" s="315" t="n">
        <v>1416</v>
      </c>
      <c r="C1443" s="316" t="n">
        <v>33024035</v>
      </c>
      <c r="D1443" s="316" t="inlineStr">
        <is>
          <t>5074509_Credelio Q2 19 Addressable - Digital Audience Studio</t>
        </is>
      </c>
      <c r="E1443" s="316" t="inlineStr">
        <is>
          <t>Bravo</t>
        </is>
      </c>
      <c r="F1443" s="317" t="n">
        <v>43559</v>
      </c>
      <c r="G1443" s="317" t="n">
        <v>43590</v>
      </c>
      <c r="H1443" s="316" t="n">
        <v>399577</v>
      </c>
      <c r="I1443" s="316" t="n">
        <v>399577</v>
      </c>
      <c r="J1443" s="316" t="n">
        <v>0.71</v>
      </c>
      <c r="K1443" s="316">
        <f>ROUND(I1443*(J1443/1000),2)</f>
        <v/>
      </c>
    </row>
    <row r="1444">
      <c r="B1444" s="315" t="n">
        <v>1417</v>
      </c>
      <c r="C1444" s="316" t="n">
        <v>33024035</v>
      </c>
      <c r="D1444" s="316" t="inlineStr">
        <is>
          <t>5074509_Credelio Q2 19 Addressable - Digital Audience Studio</t>
        </is>
      </c>
      <c r="E1444" s="316" t="inlineStr">
        <is>
          <t>CNBC</t>
        </is>
      </c>
      <c r="F1444" s="317" t="n">
        <v>43559</v>
      </c>
      <c r="G1444" s="317" t="n">
        <v>43590</v>
      </c>
      <c r="H1444" s="316" t="n">
        <v>47039</v>
      </c>
      <c r="I1444" s="316" t="n">
        <v>47039</v>
      </c>
      <c r="J1444" s="316" t="n">
        <v>0.71</v>
      </c>
      <c r="K1444" s="316">
        <f>ROUND(I1444*(J1444/1000),2)</f>
        <v/>
      </c>
    </row>
    <row r="1445">
      <c r="B1445" s="315" t="n">
        <v>1418</v>
      </c>
      <c r="C1445" s="316" t="n">
        <v>33024035</v>
      </c>
      <c r="D1445" s="316" t="inlineStr">
        <is>
          <t>5074509_Credelio Q2 19 Addressable - Digital Audience Studio</t>
        </is>
      </c>
      <c r="E1445" s="316" t="inlineStr">
        <is>
          <t>E!</t>
        </is>
      </c>
      <c r="F1445" s="317" t="n">
        <v>43559</v>
      </c>
      <c r="G1445" s="317" t="n">
        <v>43590</v>
      </c>
      <c r="H1445" s="316" t="n">
        <v>206123</v>
      </c>
      <c r="I1445" s="316" t="n">
        <v>206123</v>
      </c>
      <c r="J1445" s="316" t="n">
        <v>0.71</v>
      </c>
      <c r="K1445" s="316">
        <f>ROUND(I1445*(J1445/1000),2)</f>
        <v/>
      </c>
    </row>
    <row r="1446">
      <c r="B1446" s="315" t="n">
        <v>1419</v>
      </c>
      <c r="C1446" s="316" t="n">
        <v>33024035</v>
      </c>
      <c r="D1446" s="316" t="inlineStr">
        <is>
          <t>5074509_Credelio Q2 19 Addressable - Digital Audience Studio</t>
        </is>
      </c>
      <c r="E1446" s="316" t="inlineStr">
        <is>
          <t>Golf Channel</t>
        </is>
      </c>
      <c r="F1446" s="317" t="n">
        <v>43559</v>
      </c>
      <c r="G1446" s="317" t="n">
        <v>43590</v>
      </c>
      <c r="H1446" s="316" t="n">
        <v>4346</v>
      </c>
      <c r="I1446" s="316" t="n">
        <v>4346</v>
      </c>
      <c r="J1446" s="316" t="n">
        <v>0.71</v>
      </c>
      <c r="K1446" s="316">
        <f>ROUND(I1446*(J1446/1000),2)</f>
        <v/>
      </c>
    </row>
    <row r="1447">
      <c r="B1447" s="315" t="n">
        <v>1420</v>
      </c>
      <c r="C1447" s="316" t="n">
        <v>33024035</v>
      </c>
      <c r="D1447" s="316" t="inlineStr">
        <is>
          <t>5074509_Credelio Q2 19 Addressable - Digital Audience Studio</t>
        </is>
      </c>
      <c r="E1447" s="316" t="inlineStr">
        <is>
          <t>MSNBC</t>
        </is>
      </c>
      <c r="F1447" s="317" t="n">
        <v>43559</v>
      </c>
      <c r="G1447" s="317" t="n">
        <v>43590</v>
      </c>
      <c r="H1447" s="316" t="n">
        <v>810</v>
      </c>
      <c r="I1447" s="316" t="n">
        <v>810</v>
      </c>
      <c r="J1447" s="316" t="n">
        <v>0.71</v>
      </c>
      <c r="K1447" s="316">
        <f>ROUND(I1447*(J1447/1000),2)</f>
        <v/>
      </c>
    </row>
    <row r="1448">
      <c r="B1448" s="315" t="n">
        <v>1421</v>
      </c>
      <c r="C1448" s="316" t="n">
        <v>33024035</v>
      </c>
      <c r="D1448" s="316" t="inlineStr">
        <is>
          <t>5074509_Credelio Q2 19 Addressable - Digital Audience Studio</t>
        </is>
      </c>
      <c r="E1448" s="316" t="inlineStr">
        <is>
          <t>NBC Broadcast</t>
        </is>
      </c>
      <c r="F1448" s="317" t="n">
        <v>43559</v>
      </c>
      <c r="G1448" s="317" t="n">
        <v>43590</v>
      </c>
      <c r="H1448" s="316" t="n">
        <v>1195680</v>
      </c>
      <c r="I1448" s="316" t="n">
        <v>1195680</v>
      </c>
      <c r="J1448" s="316" t="n">
        <v>0.71</v>
      </c>
      <c r="K1448" s="316">
        <f>ROUND(I1448*(J1448/1000),2)</f>
        <v/>
      </c>
    </row>
    <row r="1449">
      <c r="B1449" s="315" t="n">
        <v>1422</v>
      </c>
      <c r="C1449" s="316" t="n">
        <v>33024035</v>
      </c>
      <c r="D1449" s="316" t="inlineStr">
        <is>
          <t>5074509_Credelio Q2 19 Addressable - Digital Audience Studio</t>
        </is>
      </c>
      <c r="E1449" s="316" t="inlineStr">
        <is>
          <t>NBC News</t>
        </is>
      </c>
      <c r="F1449" s="317" t="n">
        <v>43559</v>
      </c>
      <c r="G1449" s="317" t="n">
        <v>43590</v>
      </c>
      <c r="H1449" s="316" t="n">
        <v>79046</v>
      </c>
      <c r="I1449" s="316" t="n">
        <v>79046</v>
      </c>
      <c r="J1449" s="316" t="n">
        <v>0.71</v>
      </c>
      <c r="K1449" s="316">
        <f>ROUND(I1449*(J1449/1000),2)</f>
        <v/>
      </c>
    </row>
    <row r="1450">
      <c r="B1450" s="315" t="n">
        <v>1423</v>
      </c>
      <c r="C1450" s="316" t="n">
        <v>33024035</v>
      </c>
      <c r="D1450" s="316" t="inlineStr">
        <is>
          <t>5074509_Credelio Q2 19 Addressable - Digital Audience Studio</t>
        </is>
      </c>
      <c r="E1450" s="316" t="inlineStr">
        <is>
          <t>NBC Sports</t>
        </is>
      </c>
      <c r="F1450" s="317" t="n">
        <v>43559</v>
      </c>
      <c r="G1450" s="317" t="n">
        <v>43590</v>
      </c>
      <c r="H1450" s="316" t="n">
        <v>9108</v>
      </c>
      <c r="I1450" s="316" t="n">
        <v>9108</v>
      </c>
      <c r="J1450" s="316" t="n">
        <v>0.71</v>
      </c>
      <c r="K1450" s="316">
        <f>ROUND(I1450*(J1450/1000),2)</f>
        <v/>
      </c>
    </row>
    <row r="1451">
      <c r="B1451" s="315" t="n">
        <v>1424</v>
      </c>
      <c r="C1451" s="316" t="n">
        <v>33024035</v>
      </c>
      <c r="D1451" s="316" t="inlineStr">
        <is>
          <t>5074509_Credelio Q2 19 Addressable - Digital Audience Studio</t>
        </is>
      </c>
      <c r="E1451" s="316" t="inlineStr">
        <is>
          <t>NBC Universo</t>
        </is>
      </c>
      <c r="F1451" s="317" t="n">
        <v>43559</v>
      </c>
      <c r="G1451" s="317" t="n">
        <v>43590</v>
      </c>
      <c r="H1451" s="316" t="n">
        <v>1478</v>
      </c>
      <c r="I1451" s="316" t="n">
        <v>1478</v>
      </c>
      <c r="J1451" s="316" t="n">
        <v>0.71</v>
      </c>
      <c r="K1451" s="316">
        <f>ROUND(I1451*(J1451/1000),2)</f>
        <v/>
      </c>
    </row>
    <row r="1452">
      <c r="B1452" s="315" t="n">
        <v>1425</v>
      </c>
      <c r="C1452" s="316" t="n">
        <v>33024035</v>
      </c>
      <c r="D1452" s="316" t="inlineStr">
        <is>
          <t>5074509_Credelio Q2 19 Addressable - Digital Audience Studio</t>
        </is>
      </c>
      <c r="E1452" s="316" t="inlineStr">
        <is>
          <t>Oxygen</t>
        </is>
      </c>
      <c r="F1452" s="317" t="n">
        <v>43559</v>
      </c>
      <c r="G1452" s="317" t="n">
        <v>43590</v>
      </c>
      <c r="H1452" s="316" t="n">
        <v>113811</v>
      </c>
      <c r="I1452" s="316" t="n">
        <v>113811</v>
      </c>
      <c r="J1452" s="316" t="n">
        <v>0.71</v>
      </c>
      <c r="K1452" s="316">
        <f>ROUND(I1452*(J1452/1000),2)</f>
        <v/>
      </c>
    </row>
    <row r="1453">
      <c r="B1453" s="315" t="n">
        <v>1426</v>
      </c>
      <c r="C1453" s="316" t="n">
        <v>33024035</v>
      </c>
      <c r="D1453" s="316" t="inlineStr">
        <is>
          <t>5074509_Credelio Q2 19 Addressable - Digital Audience Studio</t>
        </is>
      </c>
      <c r="E1453" s="316" t="inlineStr">
        <is>
          <t>Syfy</t>
        </is>
      </c>
      <c r="F1453" s="317" t="n">
        <v>43559</v>
      </c>
      <c r="G1453" s="317" t="n">
        <v>43590</v>
      </c>
      <c r="H1453" s="316" t="n">
        <v>838947</v>
      </c>
      <c r="I1453" s="316" t="n">
        <v>838947</v>
      </c>
      <c r="J1453" s="316" t="n">
        <v>0.71</v>
      </c>
      <c r="K1453" s="316">
        <f>ROUND(I1453*(J1453/1000),2)</f>
        <v/>
      </c>
    </row>
    <row r="1454">
      <c r="B1454" s="315" t="n">
        <v>1427</v>
      </c>
      <c r="C1454" s="316" t="n">
        <v>33024035</v>
      </c>
      <c r="D1454" s="316" t="inlineStr">
        <is>
          <t>5074509_Credelio Q2 19 Addressable - Digital Audience Studio</t>
        </is>
      </c>
      <c r="E1454" s="316" t="inlineStr">
        <is>
          <t>Telemundo</t>
        </is>
      </c>
      <c r="F1454" s="317" t="n">
        <v>43559</v>
      </c>
      <c r="G1454" s="317" t="n">
        <v>43590</v>
      </c>
      <c r="H1454" s="316" t="n">
        <v>8405</v>
      </c>
      <c r="I1454" s="316" t="n">
        <v>8405</v>
      </c>
      <c r="J1454" s="316" t="n">
        <v>0.71</v>
      </c>
      <c r="K1454" s="316">
        <f>ROUND(I1454*(J1454/1000),2)</f>
        <v/>
      </c>
    </row>
    <row r="1455">
      <c r="B1455" s="315" t="n">
        <v>1428</v>
      </c>
      <c r="C1455" s="316" t="n">
        <v>33024035</v>
      </c>
      <c r="D1455" s="316" t="inlineStr">
        <is>
          <t>5074509_Credelio Q2 19 Addressable - Digital Audience Studio</t>
        </is>
      </c>
      <c r="E1455" s="316" t="inlineStr">
        <is>
          <t>USA</t>
        </is>
      </c>
      <c r="F1455" s="317" t="n">
        <v>43559</v>
      </c>
      <c r="G1455" s="317" t="n">
        <v>43590</v>
      </c>
      <c r="H1455" s="316" t="n">
        <v>208946</v>
      </c>
      <c r="I1455" s="316" t="n">
        <v>208946</v>
      </c>
      <c r="J1455" s="316" t="n">
        <v>0.71</v>
      </c>
      <c r="K1455" s="316">
        <f>ROUND(I1455*(J1455/1000),2)</f>
        <v/>
      </c>
    </row>
    <row r="1456">
      <c r="B1456" s="315" t="n">
        <v>1429</v>
      </c>
      <c r="C1456" s="316" t="n">
        <v>33029172</v>
      </c>
      <c r="D1456" s="316" t="inlineStr">
        <is>
          <t>5073680_Q2 Autortrader - NBC - Digital Entertainment</t>
        </is>
      </c>
      <c r="E1456" s="316" t="inlineStr">
        <is>
          <t>Bravo</t>
        </is>
      </c>
      <c r="F1456" s="317" t="n">
        <v>43563</v>
      </c>
      <c r="G1456" s="317" t="n">
        <v>43576</v>
      </c>
      <c r="H1456" s="316" t="n">
        <v>909309</v>
      </c>
      <c r="I1456" s="316" t="n">
        <v>909309</v>
      </c>
      <c r="J1456" s="316" t="n">
        <v>0.71</v>
      </c>
      <c r="K1456" s="316">
        <f>ROUND(I1456*(J1456/1000),2)</f>
        <v/>
      </c>
    </row>
    <row r="1457">
      <c r="B1457" s="315" t="n">
        <v>1430</v>
      </c>
      <c r="C1457" s="316" t="n">
        <v>33029172</v>
      </c>
      <c r="D1457" s="316" t="inlineStr">
        <is>
          <t>5073680_Q2 Autortrader - NBC - Digital Entertainment</t>
        </is>
      </c>
      <c r="E1457" s="316" t="inlineStr">
        <is>
          <t>E!</t>
        </is>
      </c>
      <c r="F1457" s="317" t="n">
        <v>43563</v>
      </c>
      <c r="G1457" s="317" t="n">
        <v>43576</v>
      </c>
      <c r="H1457" s="316" t="n">
        <v>485524</v>
      </c>
      <c r="I1457" s="316" t="n">
        <v>485524</v>
      </c>
      <c r="J1457" s="316" t="n">
        <v>0.71</v>
      </c>
      <c r="K1457" s="316">
        <f>ROUND(I1457*(J1457/1000),2)</f>
        <v/>
      </c>
    </row>
    <row r="1458">
      <c r="B1458" s="315" t="n">
        <v>1431</v>
      </c>
      <c r="C1458" s="316" t="n">
        <v>33029172</v>
      </c>
      <c r="D1458" s="316" t="inlineStr">
        <is>
          <t>5073680_Q2 Autortrader - NBC - Digital Entertainment</t>
        </is>
      </c>
      <c r="E1458" s="316" t="inlineStr">
        <is>
          <t>NBC Broadcast</t>
        </is>
      </c>
      <c r="F1458" s="317" t="n">
        <v>43563</v>
      </c>
      <c r="G1458" s="317" t="n">
        <v>43576</v>
      </c>
      <c r="H1458" s="316" t="n">
        <v>2503984</v>
      </c>
      <c r="I1458" s="316" t="n">
        <v>2503984</v>
      </c>
      <c r="J1458" s="316" t="n">
        <v>0.71</v>
      </c>
      <c r="K1458" s="316">
        <f>ROUND(I1458*(J1458/1000),2)</f>
        <v/>
      </c>
    </row>
    <row r="1459">
      <c r="B1459" s="315" t="n">
        <v>1432</v>
      </c>
      <c r="C1459" s="316" t="n">
        <v>33029172</v>
      </c>
      <c r="D1459" s="316" t="inlineStr">
        <is>
          <t>5073680_Q2 Autortrader - NBC - Digital Entertainment</t>
        </is>
      </c>
      <c r="E1459" s="316" t="inlineStr">
        <is>
          <t>NBC News</t>
        </is>
      </c>
      <c r="F1459" s="317" t="n">
        <v>43563</v>
      </c>
      <c r="G1459" s="317" t="n">
        <v>43576</v>
      </c>
      <c r="H1459" s="316" t="n">
        <v>83059</v>
      </c>
      <c r="I1459" s="316" t="n">
        <v>83059</v>
      </c>
      <c r="J1459" s="316" t="n">
        <v>0.71</v>
      </c>
      <c r="K1459" s="316">
        <f>ROUND(I1459*(J1459/1000),2)</f>
        <v/>
      </c>
    </row>
    <row r="1460">
      <c r="B1460" s="315" t="n">
        <v>1433</v>
      </c>
      <c r="C1460" s="316" t="n">
        <v>33029172</v>
      </c>
      <c r="D1460" s="316" t="inlineStr">
        <is>
          <t>5073680_Q2 Autortrader - NBC - Digital Entertainment</t>
        </is>
      </c>
      <c r="E1460" s="316" t="inlineStr">
        <is>
          <t>USA</t>
        </is>
      </c>
      <c r="F1460" s="317" t="n">
        <v>43563</v>
      </c>
      <c r="G1460" s="317" t="n">
        <v>43576</v>
      </c>
      <c r="H1460" s="316" t="n">
        <v>622908</v>
      </c>
      <c r="I1460" s="316" t="n">
        <v>622908</v>
      </c>
      <c r="J1460" s="316" t="n">
        <v>0.71</v>
      </c>
      <c r="K1460" s="316">
        <f>ROUND(I1460*(J1460/1000),2)</f>
        <v/>
      </c>
    </row>
    <row r="1461">
      <c r="B1461" s="315" t="n">
        <v>1434</v>
      </c>
      <c r="C1461" s="316" t="n">
        <v>33035925</v>
      </c>
      <c r="D1461" s="316" t="inlineStr">
        <is>
          <t>5075142_Kohls Prime/Digital 18/19 BYU Plan_Q219 - Digital Entertainment</t>
        </is>
      </c>
      <c r="E1461" s="316" t="inlineStr">
        <is>
          <t>NBC Broadcast</t>
        </is>
      </c>
      <c r="F1461" s="317" t="n">
        <v>43557</v>
      </c>
      <c r="G1461" s="317" t="n">
        <v>43589</v>
      </c>
      <c r="H1461" s="316" t="n">
        <v>1791420</v>
      </c>
      <c r="I1461" s="316" t="n">
        <v>1791420</v>
      </c>
      <c r="J1461" s="316" t="n">
        <v>0.71</v>
      </c>
      <c r="K1461" s="316">
        <f>ROUND(I1461*(J1461/1000),2)</f>
        <v/>
      </c>
    </row>
    <row r="1462">
      <c r="B1462" s="315" t="n">
        <v>1435</v>
      </c>
      <c r="C1462" s="316" t="n">
        <v>33035925</v>
      </c>
      <c r="D1462" s="316" t="inlineStr">
        <is>
          <t>5075142_Kohls Prime/Digital 18/19 BYU Plan_Q219 - Digital Entertainment</t>
        </is>
      </c>
      <c r="E1462" s="316" t="inlineStr">
        <is>
          <t>NBC News</t>
        </is>
      </c>
      <c r="F1462" s="317" t="n">
        <v>43557</v>
      </c>
      <c r="G1462" s="317" t="n">
        <v>43589</v>
      </c>
      <c r="H1462" s="316" t="n">
        <v>93413</v>
      </c>
      <c r="I1462" s="316" t="n">
        <v>93413</v>
      </c>
      <c r="J1462" s="316" t="n">
        <v>0.71</v>
      </c>
      <c r="K1462" s="316">
        <f>ROUND(I1462*(J1462/1000),2)</f>
        <v/>
      </c>
    </row>
    <row r="1463">
      <c r="B1463" s="315" t="n">
        <v>1436</v>
      </c>
      <c r="C1463" s="316" t="n">
        <v>33036677</v>
      </c>
      <c r="D1463" s="316" t="inlineStr">
        <is>
          <t>5074770_HAVAS_Vista Print_NBC VOD_APR_2Q19_Pre-Emptible - Digital Entertainment</t>
        </is>
      </c>
      <c r="E1463" s="316" t="inlineStr">
        <is>
          <t>NBC Broadcast</t>
        </is>
      </c>
      <c r="F1463" s="317" t="n">
        <v>43560</v>
      </c>
      <c r="G1463" s="317" t="n">
        <v>43590</v>
      </c>
      <c r="H1463" s="316" t="n">
        <v>741127</v>
      </c>
      <c r="I1463" s="316" t="n">
        <v>741127</v>
      </c>
      <c r="J1463" s="316" t="n">
        <v>0.71</v>
      </c>
      <c r="K1463" s="316">
        <f>ROUND(I1463*(J1463/1000),2)</f>
        <v/>
      </c>
    </row>
    <row r="1464">
      <c r="B1464" s="315" t="n">
        <v>1437</v>
      </c>
      <c r="C1464" s="316" t="n">
        <v>33036677</v>
      </c>
      <c r="D1464" s="316" t="inlineStr">
        <is>
          <t>5074770_HAVAS_Vista Print_NBC VOD_APR_2Q19_Pre-Emptible - Digital Entertainment</t>
        </is>
      </c>
      <c r="E1464" s="316" t="inlineStr">
        <is>
          <t>NBC News</t>
        </is>
      </c>
      <c r="F1464" s="317" t="n">
        <v>43560</v>
      </c>
      <c r="G1464" s="317" t="n">
        <v>43590</v>
      </c>
      <c r="H1464" s="316" t="n">
        <v>29123</v>
      </c>
      <c r="I1464" s="316" t="n">
        <v>29123</v>
      </c>
      <c r="J1464" s="316" t="n">
        <v>0.71</v>
      </c>
      <c r="K1464" s="316">
        <f>ROUND(I1464*(J1464/1000),2)</f>
        <v/>
      </c>
    </row>
    <row r="1465">
      <c r="B1465" s="315" t="n">
        <v>1438</v>
      </c>
      <c r="C1465" s="316" t="n">
        <v>33037355</v>
      </c>
      <c r="D1465" s="316" t="inlineStr">
        <is>
          <t>5060677_Disney_Penguins_NBCU_FEP_Q219_Upfront  - Digital Entertainment</t>
        </is>
      </c>
      <c r="E1465" s="316" t="inlineStr">
        <is>
          <t>NBC Broadcast</t>
        </is>
      </c>
      <c r="F1465" s="317" t="n">
        <v>43560</v>
      </c>
      <c r="G1465" s="317" t="n">
        <v>43576</v>
      </c>
      <c r="H1465" s="316" t="n">
        <v>530873</v>
      </c>
      <c r="I1465" s="316" t="n">
        <v>530873</v>
      </c>
      <c r="J1465" s="316" t="n">
        <v>0.71</v>
      </c>
      <c r="K1465" s="316">
        <f>ROUND(I1465*(J1465/1000),2)</f>
        <v/>
      </c>
    </row>
    <row r="1466">
      <c r="B1466" s="315" t="n">
        <v>1439</v>
      </c>
      <c r="C1466" s="316" t="n">
        <v>33042065</v>
      </c>
      <c r="D1466" s="316" t="inlineStr">
        <is>
          <t>5073785_Nissan_OLV_VOD_PG_April - Digital Audience Studio</t>
        </is>
      </c>
      <c r="E1466" s="316" t="inlineStr">
        <is>
          <t>Bravo</t>
        </is>
      </c>
      <c r="F1466" s="317" t="n">
        <v>43571</v>
      </c>
      <c r="G1466" s="317" t="n">
        <v>43592</v>
      </c>
      <c r="H1466" s="316" t="n">
        <v>348421</v>
      </c>
      <c r="I1466" s="316" t="n">
        <v>348421</v>
      </c>
      <c r="J1466" s="316" t="n">
        <v>0.71</v>
      </c>
      <c r="K1466" s="316">
        <f>ROUND(I1466*(J1466/1000),2)</f>
        <v/>
      </c>
    </row>
    <row r="1467">
      <c r="B1467" s="315" t="n">
        <v>1440</v>
      </c>
      <c r="C1467" s="316" t="n">
        <v>33042065</v>
      </c>
      <c r="D1467" s="316" t="inlineStr">
        <is>
          <t>5073785_Nissan_OLV_VOD_PG_April - Digital Audience Studio</t>
        </is>
      </c>
      <c r="E1467" s="316" t="inlineStr">
        <is>
          <t>E!</t>
        </is>
      </c>
      <c r="F1467" s="317" t="n">
        <v>43571</v>
      </c>
      <c r="G1467" s="317" t="n">
        <v>43592</v>
      </c>
      <c r="H1467" s="316" t="n">
        <v>143680</v>
      </c>
      <c r="I1467" s="316" t="n">
        <v>143680</v>
      </c>
      <c r="J1467" s="316" t="n">
        <v>0.71</v>
      </c>
      <c r="K1467" s="316">
        <f>ROUND(I1467*(J1467/1000),2)</f>
        <v/>
      </c>
    </row>
    <row r="1468">
      <c r="B1468" s="315" t="n">
        <v>1441</v>
      </c>
      <c r="C1468" s="316" t="n">
        <v>33042065</v>
      </c>
      <c r="D1468" s="316" t="inlineStr">
        <is>
          <t>5073785_Nissan_OLV_VOD_PG_April - Digital Audience Studio</t>
        </is>
      </c>
      <c r="E1468" s="316" t="inlineStr">
        <is>
          <t>NBC Broadcast</t>
        </is>
      </c>
      <c r="F1468" s="317" t="n">
        <v>43571</v>
      </c>
      <c r="G1468" s="317" t="n">
        <v>43592</v>
      </c>
      <c r="H1468" s="316" t="n">
        <v>943948</v>
      </c>
      <c r="I1468" s="316" t="n">
        <v>943948</v>
      </c>
      <c r="J1468" s="316" t="n">
        <v>0.71</v>
      </c>
      <c r="K1468" s="316">
        <f>ROUND(I1468*(J1468/1000),2)</f>
        <v/>
      </c>
    </row>
    <row r="1469">
      <c r="B1469" s="315" t="n">
        <v>1442</v>
      </c>
      <c r="C1469" s="316" t="n">
        <v>33042065</v>
      </c>
      <c r="D1469" s="316" t="inlineStr">
        <is>
          <t>5073785_Nissan_OLV_VOD_PG_April - Digital Audience Studio</t>
        </is>
      </c>
      <c r="E1469" s="316" t="inlineStr">
        <is>
          <t>NBC News</t>
        </is>
      </c>
      <c r="F1469" s="317" t="n">
        <v>43571</v>
      </c>
      <c r="G1469" s="317" t="n">
        <v>43592</v>
      </c>
      <c r="H1469" s="316" t="n">
        <v>49738</v>
      </c>
      <c r="I1469" s="316" t="n">
        <v>49738</v>
      </c>
      <c r="J1469" s="316" t="n">
        <v>0.71</v>
      </c>
      <c r="K1469" s="316">
        <f>ROUND(I1469*(J1469/1000),2)</f>
        <v/>
      </c>
    </row>
    <row r="1470">
      <c r="B1470" s="315" t="n">
        <v>1443</v>
      </c>
      <c r="C1470" s="316" t="n">
        <v>33042065</v>
      </c>
      <c r="D1470" s="316" t="inlineStr">
        <is>
          <t>5073785_Nissan_OLV_VOD_PG_April - Digital Audience Studio</t>
        </is>
      </c>
      <c r="E1470" s="316" t="inlineStr">
        <is>
          <t>Oxygen</t>
        </is>
      </c>
      <c r="F1470" s="317" t="n">
        <v>43571</v>
      </c>
      <c r="G1470" s="317" t="n">
        <v>43592</v>
      </c>
      <c r="H1470" s="316" t="n">
        <v>105249</v>
      </c>
      <c r="I1470" s="316" t="n">
        <v>105249</v>
      </c>
      <c r="J1470" s="316" t="n">
        <v>0.71</v>
      </c>
      <c r="K1470" s="316">
        <f>ROUND(I1470*(J1470/1000),2)</f>
        <v/>
      </c>
    </row>
    <row r="1471">
      <c r="B1471" s="315" t="n">
        <v>1444</v>
      </c>
      <c r="C1471" s="316" t="n">
        <v>33042065</v>
      </c>
      <c r="D1471" s="316" t="inlineStr">
        <is>
          <t>5073785_Nissan_OLV_VOD_PG_April - Digital Audience Studio</t>
        </is>
      </c>
      <c r="E1471" s="316" t="inlineStr">
        <is>
          <t>Syfy</t>
        </is>
      </c>
      <c r="F1471" s="317" t="n">
        <v>43571</v>
      </c>
      <c r="G1471" s="317" t="n">
        <v>43592</v>
      </c>
      <c r="H1471" s="316" t="n">
        <v>645057</v>
      </c>
      <c r="I1471" s="316" t="n">
        <v>645057</v>
      </c>
      <c r="J1471" s="316" t="n">
        <v>0.71</v>
      </c>
      <c r="K1471" s="316">
        <f>ROUND(I1471*(J1471/1000),2)</f>
        <v/>
      </c>
    </row>
    <row r="1472">
      <c r="B1472" s="315" t="n">
        <v>1445</v>
      </c>
      <c r="C1472" s="316" t="n">
        <v>33042065</v>
      </c>
      <c r="D1472" s="316" t="inlineStr">
        <is>
          <t>5073785_Nissan_OLV_VOD_PG_April - Digital Audience Studio</t>
        </is>
      </c>
      <c r="E1472" s="316" t="inlineStr">
        <is>
          <t>USA</t>
        </is>
      </c>
      <c r="F1472" s="317" t="n">
        <v>43571</v>
      </c>
      <c r="G1472" s="317" t="n">
        <v>43592</v>
      </c>
      <c r="H1472" s="316" t="n">
        <v>195074</v>
      </c>
      <c r="I1472" s="316" t="n">
        <v>195074</v>
      </c>
      <c r="J1472" s="316" t="n">
        <v>0.71</v>
      </c>
      <c r="K1472" s="316">
        <f>ROUND(I1472*(J1472/1000),2)</f>
        <v/>
      </c>
    </row>
    <row r="1473">
      <c r="B1473" s="315" t="n">
        <v>1446</v>
      </c>
      <c r="C1473" s="316" t="n">
        <v>33048097</v>
      </c>
      <c r="D1473" s="316" t="inlineStr">
        <is>
          <t>5073993_Kohls_18/19 Bravo OLV Upfront_2Q19 - Digital Lifestyle</t>
        </is>
      </c>
      <c r="E1473" s="316" t="inlineStr">
        <is>
          <t>Bravo</t>
        </is>
      </c>
      <c r="F1473" s="317" t="n">
        <v>43559</v>
      </c>
      <c r="G1473" s="317" t="n">
        <v>43583</v>
      </c>
      <c r="H1473" s="316" t="n">
        <v>1562714</v>
      </c>
      <c r="I1473" s="316" t="n">
        <v>1562714</v>
      </c>
      <c r="J1473" s="316" t="n">
        <v>0.71</v>
      </c>
      <c r="K1473" s="316">
        <f>ROUND(I1473*(J1473/1000),2)</f>
        <v/>
      </c>
    </row>
    <row r="1474">
      <c r="B1474" s="315" t="n">
        <v>1447</v>
      </c>
      <c r="C1474" s="316" t="n">
        <v>33049716</v>
      </c>
      <c r="D1474" s="316" t="inlineStr">
        <is>
          <t>5058365_Carmax 2Q19 VOD Upfront - Digital Entertainment</t>
        </is>
      </c>
      <c r="E1474" s="316" t="inlineStr">
        <is>
          <t>NBC Broadcast</t>
        </is>
      </c>
      <c r="F1474" s="317" t="n">
        <v>43563</v>
      </c>
      <c r="G1474" s="317" t="n">
        <v>43583</v>
      </c>
      <c r="H1474" s="316" t="n">
        <v>844986</v>
      </c>
      <c r="I1474" s="316" t="n">
        <v>844986</v>
      </c>
      <c r="J1474" s="316" t="n">
        <v>0.71</v>
      </c>
      <c r="K1474" s="316">
        <f>ROUND(I1474*(J1474/1000),2)</f>
        <v/>
      </c>
    </row>
    <row r="1475">
      <c r="B1475" s="315" t="n">
        <v>1448</v>
      </c>
      <c r="C1475" s="316" t="n">
        <v>33049716</v>
      </c>
      <c r="D1475" s="316" t="inlineStr">
        <is>
          <t>5058365_Carmax 2Q19 VOD Upfront - Digital Entertainment</t>
        </is>
      </c>
      <c r="E1475" s="316" t="inlineStr">
        <is>
          <t>NBC News</t>
        </is>
      </c>
      <c r="F1475" s="317" t="n">
        <v>43563</v>
      </c>
      <c r="G1475" s="317" t="n">
        <v>43583</v>
      </c>
      <c r="H1475" s="316" t="n">
        <v>58561</v>
      </c>
      <c r="I1475" s="316" t="n">
        <v>58561</v>
      </c>
      <c r="J1475" s="316" t="n">
        <v>0.71</v>
      </c>
      <c r="K1475" s="316">
        <f>ROUND(I1475*(J1475/1000),2)</f>
        <v/>
      </c>
    </row>
    <row r="1476">
      <c r="B1476" s="315" t="n">
        <v>1449</v>
      </c>
      <c r="C1476" s="316" t="n">
        <v>33055497</v>
      </c>
      <c r="D1476" s="316" t="inlineStr">
        <is>
          <t>5074390_Pepsi Bubly _2Q 18/19 UF_CFLIGHT_P1849  - Digital Entertainment</t>
        </is>
      </c>
      <c r="E1476" s="316" t="inlineStr">
        <is>
          <t>NBC Broadcast</t>
        </is>
      </c>
      <c r="F1476" s="317" t="n">
        <v>43560</v>
      </c>
      <c r="G1476" s="317" t="n">
        <v>43590</v>
      </c>
      <c r="H1476" s="316" t="n">
        <v>131020</v>
      </c>
      <c r="I1476" s="316" t="n">
        <v>131020</v>
      </c>
      <c r="J1476" s="316" t="n">
        <v>0.71</v>
      </c>
      <c r="K1476" s="316">
        <f>ROUND(I1476*(J1476/1000),2)</f>
        <v/>
      </c>
    </row>
    <row r="1477">
      <c r="B1477" s="315" t="n">
        <v>1450</v>
      </c>
      <c r="C1477" s="316" t="n">
        <v>33055497</v>
      </c>
      <c r="D1477" s="316" t="inlineStr">
        <is>
          <t>5074390_Pepsi Bubly _2Q 18/19 UF_CFLIGHT_P1849  - Digital Entertainment</t>
        </is>
      </c>
      <c r="E1477" s="316" t="inlineStr">
        <is>
          <t>NBC News</t>
        </is>
      </c>
      <c r="F1477" s="317" t="n">
        <v>43560</v>
      </c>
      <c r="G1477" s="317" t="n">
        <v>43590</v>
      </c>
      <c r="H1477" s="316" t="n">
        <v>1231</v>
      </c>
      <c r="I1477" s="316" t="n">
        <v>1231</v>
      </c>
      <c r="J1477" s="316" t="n">
        <v>0.71</v>
      </c>
      <c r="K1477" s="316">
        <f>ROUND(I1477*(J1477/1000),2)</f>
        <v/>
      </c>
    </row>
    <row r="1478">
      <c r="B1478" s="315" t="n">
        <v>1451</v>
      </c>
      <c r="C1478" s="316" t="n">
        <v>33058392</v>
      </c>
      <c r="D1478" s="316" t="inlineStr">
        <is>
          <t>5074038_Mazda 2Q19 CFlight Prime/Digital 18/19 BYU Plan - Digital Entertainment</t>
        </is>
      </c>
      <c r="E1478" s="316" t="inlineStr">
        <is>
          <t>NBC Broadcast</t>
        </is>
      </c>
      <c r="F1478" s="317" t="n">
        <v>43564</v>
      </c>
      <c r="G1478" s="317" t="n">
        <v>43590</v>
      </c>
      <c r="H1478" s="316" t="n">
        <v>2164504</v>
      </c>
      <c r="I1478" s="316" t="n">
        <v>2164504</v>
      </c>
      <c r="J1478" s="316" t="n">
        <v>0.71</v>
      </c>
      <c r="K1478" s="316">
        <f>ROUND(I1478*(J1478/1000),2)</f>
        <v/>
      </c>
    </row>
    <row r="1479">
      <c r="B1479" s="315" t="n">
        <v>1452</v>
      </c>
      <c r="C1479" s="316" t="n">
        <v>33058392</v>
      </c>
      <c r="D1479" s="316" t="inlineStr">
        <is>
          <t>5074038_Mazda 2Q19 CFlight Prime/Digital 18/19 BYU Plan - Digital Entertainment</t>
        </is>
      </c>
      <c r="E1479" s="316" t="inlineStr">
        <is>
          <t>NBC News</t>
        </is>
      </c>
      <c r="F1479" s="317" t="n">
        <v>43564</v>
      </c>
      <c r="G1479" s="317" t="n">
        <v>43590</v>
      </c>
      <c r="H1479" s="316" t="n">
        <v>112151</v>
      </c>
      <c r="I1479" s="316" t="n">
        <v>112151</v>
      </c>
      <c r="J1479" s="316" t="n">
        <v>0.71</v>
      </c>
      <c r="K1479" s="316">
        <f>ROUND(I1479*(J1479/1000),2)</f>
        <v/>
      </c>
    </row>
    <row r="1480">
      <c r="B1480" s="315" t="n">
        <v>1453</v>
      </c>
      <c r="C1480" s="316" t="n">
        <v>33060195</v>
      </c>
      <c r="D1480" s="316" t="inlineStr">
        <is>
          <t>5074138_Pepsi - PTM_2Q 18/19 UF_NAV_P2+ - Digital Entertainment</t>
        </is>
      </c>
      <c r="E1480" s="316" t="inlineStr">
        <is>
          <t>Bravo</t>
        </is>
      </c>
      <c r="F1480" s="317" t="n">
        <v>43560</v>
      </c>
      <c r="G1480" s="317" t="n">
        <v>43646</v>
      </c>
      <c r="H1480" s="316" t="n">
        <v>271672</v>
      </c>
      <c r="I1480" s="316" t="n">
        <v>271672</v>
      </c>
      <c r="J1480" s="316" t="n">
        <v>0.71</v>
      </c>
      <c r="K1480" s="316">
        <f>ROUND(I1480*(J1480/1000),2)</f>
        <v/>
      </c>
    </row>
    <row r="1481">
      <c r="B1481" s="315" t="n">
        <v>1454</v>
      </c>
      <c r="C1481" s="316" t="n">
        <v>33060195</v>
      </c>
      <c r="D1481" s="316" t="inlineStr">
        <is>
          <t>5074138_Pepsi - PTM_2Q 18/19 UF_NAV_P2+ - Digital Entertainment</t>
        </is>
      </c>
      <c r="E1481" s="316" t="inlineStr">
        <is>
          <t>CNBC</t>
        </is>
      </c>
      <c r="F1481" s="317" t="n">
        <v>43560</v>
      </c>
      <c r="G1481" s="317" t="n">
        <v>43646</v>
      </c>
      <c r="H1481" s="316" t="n">
        <v>13791</v>
      </c>
      <c r="I1481" s="316" t="n">
        <v>13791</v>
      </c>
      <c r="J1481" s="316" t="n">
        <v>0.71</v>
      </c>
      <c r="K1481" s="316">
        <f>ROUND(I1481*(J1481/1000),2)</f>
        <v/>
      </c>
    </row>
    <row r="1482">
      <c r="B1482" s="315" t="n">
        <v>1455</v>
      </c>
      <c r="C1482" s="316" t="n">
        <v>33060195</v>
      </c>
      <c r="D1482" s="316" t="inlineStr">
        <is>
          <t>5074138_Pepsi - PTM_2Q 18/19 UF_NAV_P2+ - Digital Entertainment</t>
        </is>
      </c>
      <c r="E1482" s="316" t="inlineStr">
        <is>
          <t>E!</t>
        </is>
      </c>
      <c r="F1482" s="317" t="n">
        <v>43560</v>
      </c>
      <c r="G1482" s="317" t="n">
        <v>43646</v>
      </c>
      <c r="H1482" s="316" t="n">
        <v>61244</v>
      </c>
      <c r="I1482" s="316" t="n">
        <v>61244</v>
      </c>
      <c r="J1482" s="316" t="n">
        <v>0.71</v>
      </c>
      <c r="K1482" s="316">
        <f>ROUND(I1482*(J1482/1000),2)</f>
        <v/>
      </c>
    </row>
    <row r="1483">
      <c r="B1483" s="315" t="n">
        <v>1456</v>
      </c>
      <c r="C1483" s="316" t="n">
        <v>33060195</v>
      </c>
      <c r="D1483" s="316" t="inlineStr">
        <is>
          <t>5074138_Pepsi - PTM_2Q 18/19 UF_NAV_P2+ - Digital Entertainment</t>
        </is>
      </c>
      <c r="E1483" s="316" t="inlineStr">
        <is>
          <t>MSNBC</t>
        </is>
      </c>
      <c r="F1483" s="317" t="n">
        <v>43560</v>
      </c>
      <c r="G1483" s="317" t="n">
        <v>43646</v>
      </c>
      <c r="H1483" s="316" t="n">
        <v>683</v>
      </c>
      <c r="I1483" s="316" t="n">
        <v>683</v>
      </c>
      <c r="J1483" s="316" t="n">
        <v>0.71</v>
      </c>
      <c r="K1483" s="316">
        <f>ROUND(I1483*(J1483/1000),2)</f>
        <v/>
      </c>
    </row>
    <row r="1484">
      <c r="B1484" s="315" t="n">
        <v>1457</v>
      </c>
      <c r="C1484" s="316" t="n">
        <v>33060195</v>
      </c>
      <c r="D1484" s="316" t="inlineStr">
        <is>
          <t>5074138_Pepsi - PTM_2Q 18/19 UF_NAV_P2+ - Digital Entertainment</t>
        </is>
      </c>
      <c r="E1484" s="316" t="inlineStr">
        <is>
          <t>NBC Broadcast</t>
        </is>
      </c>
      <c r="F1484" s="317" t="n">
        <v>43560</v>
      </c>
      <c r="G1484" s="317" t="n">
        <v>43646</v>
      </c>
      <c r="H1484" s="316" t="n">
        <v>50979</v>
      </c>
      <c r="I1484" s="316" t="n">
        <v>50979</v>
      </c>
      <c r="J1484" s="316" t="n">
        <v>0.71</v>
      </c>
      <c r="K1484" s="316">
        <f>ROUND(I1484*(J1484/1000),2)</f>
        <v/>
      </c>
    </row>
    <row r="1485">
      <c r="B1485" s="315" t="n">
        <v>1458</v>
      </c>
      <c r="C1485" s="316" t="n">
        <v>33060195</v>
      </c>
      <c r="D1485" s="316" t="inlineStr">
        <is>
          <t>5074138_Pepsi - PTM_2Q 18/19 UF_NAV_P2+ - Digital Entertainment</t>
        </is>
      </c>
      <c r="E1485" s="316" t="inlineStr">
        <is>
          <t>NBC News</t>
        </is>
      </c>
      <c r="F1485" s="317" t="n">
        <v>43560</v>
      </c>
      <c r="G1485" s="317" t="n">
        <v>43646</v>
      </c>
      <c r="H1485" s="316" t="n">
        <v>8102</v>
      </c>
      <c r="I1485" s="316" t="n">
        <v>8102</v>
      </c>
      <c r="J1485" s="316" t="n">
        <v>0.71</v>
      </c>
      <c r="K1485" s="316">
        <f>ROUND(I1485*(J1485/1000),2)</f>
        <v/>
      </c>
    </row>
    <row r="1486">
      <c r="B1486" s="315" t="n">
        <v>1459</v>
      </c>
      <c r="C1486" s="316" t="n">
        <v>33060195</v>
      </c>
      <c r="D1486" s="316" t="inlineStr">
        <is>
          <t>5074138_Pepsi - PTM_2Q 18/19 UF_NAV_P2+ - Digital Entertainment</t>
        </is>
      </c>
      <c r="E1486" s="316" t="inlineStr">
        <is>
          <t>Oxygen</t>
        </is>
      </c>
      <c r="F1486" s="317" t="n">
        <v>43560</v>
      </c>
      <c r="G1486" s="317" t="n">
        <v>43646</v>
      </c>
      <c r="H1486" s="316" t="n">
        <v>55895</v>
      </c>
      <c r="I1486" s="316" t="n">
        <v>55895</v>
      </c>
      <c r="J1486" s="316" t="n">
        <v>0.71</v>
      </c>
      <c r="K1486" s="316">
        <f>ROUND(I1486*(J1486/1000),2)</f>
        <v/>
      </c>
    </row>
    <row r="1487">
      <c r="B1487" s="315" t="n">
        <v>1460</v>
      </c>
      <c r="C1487" s="316" t="n">
        <v>33060195</v>
      </c>
      <c r="D1487" s="316" t="inlineStr">
        <is>
          <t>5074138_Pepsi - PTM_2Q 18/19 UF_NAV_P2+ - Digital Entertainment</t>
        </is>
      </c>
      <c r="E1487" s="316" t="inlineStr">
        <is>
          <t>Syfy</t>
        </is>
      </c>
      <c r="F1487" s="317" t="n">
        <v>43560</v>
      </c>
      <c r="G1487" s="317" t="n">
        <v>43646</v>
      </c>
      <c r="H1487" s="316" t="n">
        <v>301123</v>
      </c>
      <c r="I1487" s="316" t="n">
        <v>301123</v>
      </c>
      <c r="J1487" s="316" t="n">
        <v>0.71</v>
      </c>
      <c r="K1487" s="316">
        <f>ROUND(I1487*(J1487/1000),2)</f>
        <v/>
      </c>
    </row>
    <row r="1488">
      <c r="B1488" s="315" t="n">
        <v>1461</v>
      </c>
      <c r="C1488" s="316" t="n">
        <v>33060195</v>
      </c>
      <c r="D1488" s="316" t="inlineStr">
        <is>
          <t>5074138_Pepsi - PTM_2Q 18/19 UF_NAV_P2+ - Digital Entertainment</t>
        </is>
      </c>
      <c r="E1488" s="316" t="inlineStr">
        <is>
          <t>Telemundo</t>
        </is>
      </c>
      <c r="F1488" s="317" t="n">
        <v>43560</v>
      </c>
      <c r="G1488" s="317" t="n">
        <v>43646</v>
      </c>
      <c r="H1488" s="316" t="n">
        <v>4122</v>
      </c>
      <c r="I1488" s="316" t="n">
        <v>4122</v>
      </c>
      <c r="J1488" s="316" t="n">
        <v>0.71</v>
      </c>
      <c r="K1488" s="316">
        <f>ROUND(I1488*(J1488/1000),2)</f>
        <v/>
      </c>
    </row>
    <row r="1489">
      <c r="B1489" s="315" t="n">
        <v>1462</v>
      </c>
      <c r="C1489" s="316" t="n">
        <v>33060195</v>
      </c>
      <c r="D1489" s="316" t="inlineStr">
        <is>
          <t>5074138_Pepsi - PTM_2Q 18/19 UF_NAV_P2+ - Digital Entertainment</t>
        </is>
      </c>
      <c r="E1489" s="316" t="inlineStr">
        <is>
          <t>USA</t>
        </is>
      </c>
      <c r="F1489" s="317" t="n">
        <v>43560</v>
      </c>
      <c r="G1489" s="317" t="n">
        <v>43646</v>
      </c>
      <c r="H1489" s="316" t="n">
        <v>110236</v>
      </c>
      <c r="I1489" s="316" t="n">
        <v>110236</v>
      </c>
      <c r="J1489" s="316" t="n">
        <v>0.71</v>
      </c>
      <c r="K1489" s="316">
        <f>ROUND(I1489*(J1489/1000),2)</f>
        <v/>
      </c>
    </row>
    <row r="1490">
      <c r="B1490" s="315" t="n">
        <v>1463</v>
      </c>
      <c r="C1490" s="316" t="n">
        <v>33060235</v>
      </c>
      <c r="D1490" s="316" t="inlineStr">
        <is>
          <t>5074431_Pepsi DTM _2Q 18/19 UF_CFLIGHT_P1849  - Digital Entertainment</t>
        </is>
      </c>
      <c r="E1490" s="316" t="inlineStr">
        <is>
          <t>NBC Broadcast</t>
        </is>
      </c>
      <c r="F1490" s="317" t="n">
        <v>43560</v>
      </c>
      <c r="G1490" s="317" t="n">
        <v>43611</v>
      </c>
      <c r="H1490" s="316" t="n">
        <v>438572</v>
      </c>
      <c r="I1490" s="316" t="n">
        <v>438572</v>
      </c>
      <c r="J1490" s="316" t="n">
        <v>0.71</v>
      </c>
      <c r="K1490" s="316">
        <f>ROUND(I1490*(J1490/1000),2)</f>
        <v/>
      </c>
    </row>
    <row r="1491">
      <c r="B1491" s="315" t="n">
        <v>1464</v>
      </c>
      <c r="C1491" s="316" t="n">
        <v>33060235</v>
      </c>
      <c r="D1491" s="316" t="inlineStr">
        <is>
          <t>5074431_Pepsi DTM _2Q 18/19 UF_CFLIGHT_P1849  - Digital Entertainment</t>
        </is>
      </c>
      <c r="E1491" s="316" t="inlineStr">
        <is>
          <t>NBC News</t>
        </is>
      </c>
      <c r="F1491" s="317" t="n">
        <v>43560</v>
      </c>
      <c r="G1491" s="317" t="n">
        <v>43611</v>
      </c>
      <c r="H1491" s="316" t="n">
        <v>3553</v>
      </c>
      <c r="I1491" s="316" t="n">
        <v>3553</v>
      </c>
      <c r="J1491" s="316" t="n">
        <v>0.71</v>
      </c>
      <c r="K1491" s="316">
        <f>ROUND(I1491*(J1491/1000),2)</f>
        <v/>
      </c>
    </row>
    <row r="1492">
      <c r="B1492" s="315" t="n">
        <v>1465</v>
      </c>
      <c r="C1492" s="316" t="n">
        <v>33060264</v>
      </c>
      <c r="D1492" s="316" t="inlineStr">
        <is>
          <t>5074429_Pepsi PL Core _2Q 18/19 UF_CFLIGHT_P1849 - Digital Entertainment</t>
        </is>
      </c>
      <c r="E1492" s="316" t="inlineStr">
        <is>
          <t>NBC Broadcast</t>
        </is>
      </c>
      <c r="F1492" s="317" t="n">
        <v>43573</v>
      </c>
      <c r="G1492" s="317" t="n">
        <v>43576</v>
      </c>
      <c r="H1492" s="316" t="n">
        <v>51186</v>
      </c>
      <c r="I1492" s="316" t="n">
        <v>51186</v>
      </c>
      <c r="J1492" s="316" t="n">
        <v>0.71</v>
      </c>
      <c r="K1492" s="316">
        <f>ROUND(I1492*(J1492/1000),2)</f>
        <v/>
      </c>
    </row>
    <row r="1493">
      <c r="B1493" s="315" t="n">
        <v>1466</v>
      </c>
      <c r="C1493" s="316" t="n">
        <v>33060264</v>
      </c>
      <c r="D1493" s="316" t="inlineStr">
        <is>
          <t>5074429_Pepsi PL Core _2Q 18/19 UF_CFLIGHT_P1849 - Digital Entertainment</t>
        </is>
      </c>
      <c r="E1493" s="316" t="inlineStr">
        <is>
          <t>NBC News</t>
        </is>
      </c>
      <c r="F1493" s="317" t="n">
        <v>43573</v>
      </c>
      <c r="G1493" s="317" t="n">
        <v>43576</v>
      </c>
      <c r="H1493" s="316" t="n">
        <v>493</v>
      </c>
      <c r="I1493" s="316" t="n">
        <v>493</v>
      </c>
      <c r="J1493" s="316" t="n">
        <v>0.71</v>
      </c>
      <c r="K1493" s="316">
        <f>ROUND(I1493*(J1493/1000),2)</f>
        <v/>
      </c>
    </row>
    <row r="1494">
      <c r="B1494" s="315" t="n">
        <v>1467</v>
      </c>
      <c r="C1494" s="316" t="n">
        <v>33060299</v>
      </c>
      <c r="D1494" s="316" t="inlineStr">
        <is>
          <t>5074427_Pepsi PL Herbals _2Q 18/19 UF_CFLIGHT_P1849 - Digital Entertainment</t>
        </is>
      </c>
      <c r="E1494" s="316" t="inlineStr">
        <is>
          <t>NBC Broadcast</t>
        </is>
      </c>
      <c r="F1494" s="317" t="n">
        <v>43563</v>
      </c>
      <c r="G1494" s="317" t="n">
        <v>43576</v>
      </c>
      <c r="H1494" s="316" t="n">
        <v>35609</v>
      </c>
      <c r="I1494" s="316" t="n">
        <v>35609</v>
      </c>
      <c r="J1494" s="316" t="n">
        <v>0.71</v>
      </c>
      <c r="K1494" s="316">
        <f>ROUND(I1494*(J1494/1000),2)</f>
        <v/>
      </c>
    </row>
    <row r="1495">
      <c r="B1495" s="315" t="n">
        <v>1468</v>
      </c>
      <c r="C1495" s="316" t="n">
        <v>33060299</v>
      </c>
      <c r="D1495" s="316" t="inlineStr">
        <is>
          <t>5074427_Pepsi PL Herbals _2Q 18/19 UF_CFLIGHT_P1849 - Digital Entertainment</t>
        </is>
      </c>
      <c r="E1495" s="316" t="inlineStr">
        <is>
          <t>NBC News</t>
        </is>
      </c>
      <c r="F1495" s="317" t="n">
        <v>43563</v>
      </c>
      <c r="G1495" s="317" t="n">
        <v>43576</v>
      </c>
      <c r="H1495" s="316" t="n">
        <v>303</v>
      </c>
      <c r="I1495" s="316" t="n">
        <v>303</v>
      </c>
      <c r="J1495" s="316" t="n">
        <v>0.71</v>
      </c>
      <c r="K1495" s="316">
        <f>ROUND(I1495*(J1495/1000),2)</f>
        <v/>
      </c>
    </row>
    <row r="1496">
      <c r="B1496" s="315" t="n">
        <v>1469</v>
      </c>
      <c r="C1496" s="316" t="n">
        <v>33064325</v>
      </c>
      <c r="D1496" s="316" t="inlineStr">
        <is>
          <t>5075256_Farmers_OLV_TAD_Q2 - Digital Entertainment</t>
        </is>
      </c>
      <c r="E1496" s="316" t="inlineStr">
        <is>
          <t>NBC Broadcast</t>
        </is>
      </c>
      <c r="F1496" s="317" t="n">
        <v>43570</v>
      </c>
      <c r="G1496" s="317" t="n">
        <v>43583</v>
      </c>
      <c r="H1496" s="316" t="n">
        <v>845754</v>
      </c>
      <c r="I1496" s="316" t="n">
        <v>845754</v>
      </c>
      <c r="J1496" s="316" t="n">
        <v>0.71</v>
      </c>
      <c r="K1496" s="316">
        <f>ROUND(I1496*(J1496/1000),2)</f>
        <v/>
      </c>
    </row>
    <row r="1497">
      <c r="B1497" s="315" t="n">
        <v>1470</v>
      </c>
      <c r="C1497" s="316" t="n">
        <v>33070374</v>
      </c>
      <c r="D1497" s="316" t="inlineStr">
        <is>
          <t>5074154_Pepsi  Bubly _2Q 18/19 UF_NAV_P2+ - Digital Entertainment</t>
        </is>
      </c>
      <c r="E1497" s="316" t="inlineStr">
        <is>
          <t>Bravo</t>
        </is>
      </c>
      <c r="F1497" s="317" t="n">
        <v>43560</v>
      </c>
      <c r="G1497" s="317" t="n">
        <v>43590</v>
      </c>
      <c r="H1497" s="316" t="n">
        <v>136443</v>
      </c>
      <c r="I1497" s="316" t="n">
        <v>136443</v>
      </c>
      <c r="J1497" s="316" t="n">
        <v>0.71</v>
      </c>
      <c r="K1497" s="316">
        <f>ROUND(I1497*(J1497/1000),2)</f>
        <v/>
      </c>
    </row>
    <row r="1498">
      <c r="B1498" s="315" t="n">
        <v>1471</v>
      </c>
      <c r="C1498" s="316" t="n">
        <v>33070374</v>
      </c>
      <c r="D1498" s="316" t="inlineStr">
        <is>
          <t>5074154_Pepsi  Bubly _2Q 18/19 UF_NAV_P2+ - Digital Entertainment</t>
        </is>
      </c>
      <c r="E1498" s="316" t="inlineStr">
        <is>
          <t>CNBC</t>
        </is>
      </c>
      <c r="F1498" s="317" t="n">
        <v>43560</v>
      </c>
      <c r="G1498" s="317" t="n">
        <v>43590</v>
      </c>
      <c r="H1498" s="316" t="n">
        <v>6338</v>
      </c>
      <c r="I1498" s="316" t="n">
        <v>6338</v>
      </c>
      <c r="J1498" s="316" t="n">
        <v>0.71</v>
      </c>
      <c r="K1498" s="316">
        <f>ROUND(I1498*(J1498/1000),2)</f>
        <v/>
      </c>
    </row>
    <row r="1499">
      <c r="B1499" s="315" t="n">
        <v>1472</v>
      </c>
      <c r="C1499" s="316" t="n">
        <v>33070374</v>
      </c>
      <c r="D1499" s="316" t="inlineStr">
        <is>
          <t>5074154_Pepsi  Bubly _2Q 18/19 UF_NAV_P2+ - Digital Entertainment</t>
        </is>
      </c>
      <c r="E1499" s="316" t="inlineStr">
        <is>
          <t>E!</t>
        </is>
      </c>
      <c r="F1499" s="317" t="n">
        <v>43560</v>
      </c>
      <c r="G1499" s="317" t="n">
        <v>43590</v>
      </c>
      <c r="H1499" s="316" t="n">
        <v>31403</v>
      </c>
      <c r="I1499" s="316" t="n">
        <v>31403</v>
      </c>
      <c r="J1499" s="316" t="n">
        <v>0.71</v>
      </c>
      <c r="K1499" s="316">
        <f>ROUND(I1499*(J1499/1000),2)</f>
        <v/>
      </c>
    </row>
    <row r="1500">
      <c r="B1500" s="315" t="n">
        <v>1473</v>
      </c>
      <c r="C1500" s="316" t="n">
        <v>33070374</v>
      </c>
      <c r="D1500" s="316" t="inlineStr">
        <is>
          <t>5074154_Pepsi  Bubly _2Q 18/19 UF_NAV_P2+ - Digital Entertainment</t>
        </is>
      </c>
      <c r="E1500" s="316" t="inlineStr">
        <is>
          <t>MSNBC</t>
        </is>
      </c>
      <c r="F1500" s="317" t="n">
        <v>43560</v>
      </c>
      <c r="G1500" s="317" t="n">
        <v>43590</v>
      </c>
      <c r="H1500" s="316" t="n">
        <v>265</v>
      </c>
      <c r="I1500" s="316" t="n">
        <v>265</v>
      </c>
      <c r="J1500" s="316" t="n">
        <v>0.71</v>
      </c>
      <c r="K1500" s="316">
        <f>ROUND(I1500*(J1500/1000),2)</f>
        <v/>
      </c>
    </row>
    <row r="1501">
      <c r="B1501" s="315" t="n">
        <v>1474</v>
      </c>
      <c r="C1501" s="316" t="n">
        <v>33070374</v>
      </c>
      <c r="D1501" s="316" t="inlineStr">
        <is>
          <t>5074154_Pepsi  Bubly _2Q 18/19 UF_NAV_P2+ - Digital Entertainment</t>
        </is>
      </c>
      <c r="E1501" s="316" t="inlineStr">
        <is>
          <t>NBC Broadcast</t>
        </is>
      </c>
      <c r="F1501" s="317" t="n">
        <v>43560</v>
      </c>
      <c r="G1501" s="317" t="n">
        <v>43590</v>
      </c>
      <c r="H1501" s="316" t="n">
        <v>26746</v>
      </c>
      <c r="I1501" s="316" t="n">
        <v>26746</v>
      </c>
      <c r="J1501" s="316" t="n">
        <v>0.71</v>
      </c>
      <c r="K1501" s="316">
        <f>ROUND(I1501*(J1501/1000),2)</f>
        <v/>
      </c>
    </row>
    <row r="1502">
      <c r="B1502" s="315" t="n">
        <v>1475</v>
      </c>
      <c r="C1502" s="316" t="n">
        <v>33070374</v>
      </c>
      <c r="D1502" s="316" t="inlineStr">
        <is>
          <t>5074154_Pepsi  Bubly _2Q 18/19 UF_NAV_P2+ - Digital Entertainment</t>
        </is>
      </c>
      <c r="E1502" s="316" t="inlineStr">
        <is>
          <t>NBC News</t>
        </is>
      </c>
      <c r="F1502" s="317" t="n">
        <v>43560</v>
      </c>
      <c r="G1502" s="317" t="n">
        <v>43590</v>
      </c>
      <c r="H1502" s="316" t="n">
        <v>3288</v>
      </c>
      <c r="I1502" s="316" t="n">
        <v>3288</v>
      </c>
      <c r="J1502" s="316" t="n">
        <v>0.71</v>
      </c>
      <c r="K1502" s="316">
        <f>ROUND(I1502*(J1502/1000),2)</f>
        <v/>
      </c>
    </row>
    <row r="1503">
      <c r="B1503" s="315" t="n">
        <v>1476</v>
      </c>
      <c r="C1503" s="316" t="n">
        <v>33070374</v>
      </c>
      <c r="D1503" s="316" t="inlineStr">
        <is>
          <t>5074154_Pepsi  Bubly _2Q 18/19 UF_NAV_P2+ - Digital Entertainment</t>
        </is>
      </c>
      <c r="E1503" s="316" t="inlineStr">
        <is>
          <t>Oxygen</t>
        </is>
      </c>
      <c r="F1503" s="317" t="n">
        <v>43560</v>
      </c>
      <c r="G1503" s="317" t="n">
        <v>43590</v>
      </c>
      <c r="H1503" s="316" t="n">
        <v>25916</v>
      </c>
      <c r="I1503" s="316" t="n">
        <v>25916</v>
      </c>
      <c r="J1503" s="316" t="n">
        <v>0.71</v>
      </c>
      <c r="K1503" s="316">
        <f>ROUND(I1503*(J1503/1000),2)</f>
        <v/>
      </c>
    </row>
    <row r="1504">
      <c r="B1504" s="315" t="n">
        <v>1477</v>
      </c>
      <c r="C1504" s="316" t="n">
        <v>33070374</v>
      </c>
      <c r="D1504" s="316" t="inlineStr">
        <is>
          <t>5074154_Pepsi  Bubly _2Q 18/19 UF_NAV_P2+ - Digital Entertainment</t>
        </is>
      </c>
      <c r="E1504" s="316" t="inlineStr">
        <is>
          <t>Syfy</t>
        </is>
      </c>
      <c r="F1504" s="317" t="n">
        <v>43560</v>
      </c>
      <c r="G1504" s="317" t="n">
        <v>43590</v>
      </c>
      <c r="H1504" s="316" t="n">
        <v>121267</v>
      </c>
      <c r="I1504" s="316" t="n">
        <v>121267</v>
      </c>
      <c r="J1504" s="316" t="n">
        <v>0.71</v>
      </c>
      <c r="K1504" s="316">
        <f>ROUND(I1504*(J1504/1000),2)</f>
        <v/>
      </c>
    </row>
    <row r="1505">
      <c r="B1505" s="315" t="n">
        <v>1478</v>
      </c>
      <c r="C1505" s="316" t="n">
        <v>33070374</v>
      </c>
      <c r="D1505" s="316" t="inlineStr">
        <is>
          <t>5074154_Pepsi  Bubly _2Q 18/19 UF_NAV_P2+ - Digital Entertainment</t>
        </is>
      </c>
      <c r="E1505" s="316" t="inlineStr">
        <is>
          <t>Telemundo</t>
        </is>
      </c>
      <c r="F1505" s="317" t="n">
        <v>43560</v>
      </c>
      <c r="G1505" s="317" t="n">
        <v>43590</v>
      </c>
      <c r="H1505" s="316" t="n">
        <v>2065</v>
      </c>
      <c r="I1505" s="316" t="n">
        <v>2065</v>
      </c>
      <c r="J1505" s="316" t="n">
        <v>0.71</v>
      </c>
      <c r="K1505" s="316">
        <f>ROUND(I1505*(J1505/1000),2)</f>
        <v/>
      </c>
    </row>
    <row r="1506">
      <c r="B1506" s="315" t="n">
        <v>1479</v>
      </c>
      <c r="C1506" s="316" t="n">
        <v>33070374</v>
      </c>
      <c r="D1506" s="316" t="inlineStr">
        <is>
          <t>5074154_Pepsi  Bubly _2Q 18/19 UF_NAV_P2+ - Digital Entertainment</t>
        </is>
      </c>
      <c r="E1506" s="316" t="inlineStr">
        <is>
          <t>USA</t>
        </is>
      </c>
      <c r="F1506" s="317" t="n">
        <v>43560</v>
      </c>
      <c r="G1506" s="317" t="n">
        <v>43590</v>
      </c>
      <c r="H1506" s="316" t="n">
        <v>57101</v>
      </c>
      <c r="I1506" s="316" t="n">
        <v>57101</v>
      </c>
      <c r="J1506" s="316" t="n">
        <v>0.71</v>
      </c>
      <c r="K1506" s="316">
        <f>ROUND(I1506*(J1506/1000),2)</f>
        <v/>
      </c>
    </row>
    <row r="1507">
      <c r="B1507" s="315" t="n">
        <v>1480</v>
      </c>
      <c r="C1507" s="316" t="n">
        <v>33071767</v>
      </c>
      <c r="D1507" s="316" t="inlineStr">
        <is>
          <t>5074423_Pepsi TM_2Q 18/19 UF_CFLIGHT_P1849 - Digital Entertainment</t>
        </is>
      </c>
      <c r="E1507" s="316" t="inlineStr">
        <is>
          <t>NBC Broadcast</t>
        </is>
      </c>
      <c r="F1507" s="317" t="n">
        <v>43560</v>
      </c>
      <c r="G1507" s="317" t="n">
        <v>43646</v>
      </c>
      <c r="H1507" s="316" t="n">
        <v>454011</v>
      </c>
      <c r="I1507" s="316" t="n">
        <v>454011</v>
      </c>
      <c r="J1507" s="316" t="n">
        <v>0.71</v>
      </c>
      <c r="K1507" s="316">
        <f>ROUND(I1507*(J1507/1000),2)</f>
        <v/>
      </c>
    </row>
    <row r="1508">
      <c r="B1508" s="315" t="n">
        <v>1481</v>
      </c>
      <c r="C1508" s="316" t="n">
        <v>33071767</v>
      </c>
      <c r="D1508" s="316" t="inlineStr">
        <is>
          <t>5074423_Pepsi TM_2Q 18/19 UF_CFLIGHT_P1849 - Digital Entertainment</t>
        </is>
      </c>
      <c r="E1508" s="316" t="inlineStr">
        <is>
          <t>NBC News</t>
        </is>
      </c>
      <c r="F1508" s="317" t="n">
        <v>43560</v>
      </c>
      <c r="G1508" s="317" t="n">
        <v>43646</v>
      </c>
      <c r="H1508" s="316" t="n">
        <v>3991</v>
      </c>
      <c r="I1508" s="316" t="n">
        <v>3991</v>
      </c>
      <c r="J1508" s="316" t="n">
        <v>0.71</v>
      </c>
      <c r="K1508" s="316">
        <f>ROUND(I1508*(J1508/1000),2)</f>
        <v/>
      </c>
    </row>
    <row r="1509">
      <c r="B1509" s="315" t="n">
        <v>1482</v>
      </c>
      <c r="C1509" s="316" t="n">
        <v>33075155</v>
      </c>
      <c r="D1509" s="316" t="inlineStr">
        <is>
          <t>5074178_Pepsi  Lays_2Q 18/19 UF_NAV_P2+ - Digital Entertainment</t>
        </is>
      </c>
      <c r="E1509" s="316" t="inlineStr">
        <is>
          <t>Bravo</t>
        </is>
      </c>
      <c r="F1509" s="317" t="n">
        <v>43560</v>
      </c>
      <c r="G1509" s="317" t="n">
        <v>43590</v>
      </c>
      <c r="H1509" s="316" t="n">
        <v>130572</v>
      </c>
      <c r="I1509" s="316" t="n">
        <v>130572</v>
      </c>
      <c r="J1509" s="316" t="n">
        <v>0.71</v>
      </c>
      <c r="K1509" s="316">
        <f>ROUND(I1509*(J1509/1000),2)</f>
        <v/>
      </c>
    </row>
    <row r="1510">
      <c r="B1510" s="315" t="n">
        <v>1483</v>
      </c>
      <c r="C1510" s="316" t="n">
        <v>33075155</v>
      </c>
      <c r="D1510" s="316" t="inlineStr">
        <is>
          <t>5074178_Pepsi  Lays_2Q 18/19 UF_NAV_P2+ - Digital Entertainment</t>
        </is>
      </c>
      <c r="E1510" s="316" t="inlineStr">
        <is>
          <t>CNBC</t>
        </is>
      </c>
      <c r="F1510" s="317" t="n">
        <v>43560</v>
      </c>
      <c r="G1510" s="317" t="n">
        <v>43590</v>
      </c>
      <c r="H1510" s="316" t="n">
        <v>8207</v>
      </c>
      <c r="I1510" s="316" t="n">
        <v>8207</v>
      </c>
      <c r="J1510" s="316" t="n">
        <v>0.71</v>
      </c>
      <c r="K1510" s="316">
        <f>ROUND(I1510*(J1510/1000),2)</f>
        <v/>
      </c>
    </row>
    <row r="1511">
      <c r="B1511" s="315" t="n">
        <v>1484</v>
      </c>
      <c r="C1511" s="316" t="n">
        <v>33075155</v>
      </c>
      <c r="D1511" s="316" t="inlineStr">
        <is>
          <t>5074178_Pepsi  Lays_2Q 18/19 UF_NAV_P2+ - Digital Entertainment</t>
        </is>
      </c>
      <c r="E1511" s="316" t="inlineStr">
        <is>
          <t>E!</t>
        </is>
      </c>
      <c r="F1511" s="317" t="n">
        <v>43560</v>
      </c>
      <c r="G1511" s="317" t="n">
        <v>43590</v>
      </c>
      <c r="H1511" s="316" t="n">
        <v>29828</v>
      </c>
      <c r="I1511" s="316" t="n">
        <v>29828</v>
      </c>
      <c r="J1511" s="316" t="n">
        <v>0.71</v>
      </c>
      <c r="K1511" s="316">
        <f>ROUND(I1511*(J1511/1000),2)</f>
        <v/>
      </c>
    </row>
    <row r="1512">
      <c r="B1512" s="315" t="n">
        <v>1485</v>
      </c>
      <c r="C1512" s="316" t="n">
        <v>33075155</v>
      </c>
      <c r="D1512" s="316" t="inlineStr">
        <is>
          <t>5074178_Pepsi  Lays_2Q 18/19 UF_NAV_P2+ - Digital Entertainment</t>
        </is>
      </c>
      <c r="E1512" s="316" t="inlineStr">
        <is>
          <t>MSNBC</t>
        </is>
      </c>
      <c r="F1512" s="317" t="n">
        <v>43560</v>
      </c>
      <c r="G1512" s="317" t="n">
        <v>43590</v>
      </c>
      <c r="H1512" s="316" t="n">
        <v>276</v>
      </c>
      <c r="I1512" s="316" t="n">
        <v>276</v>
      </c>
      <c r="J1512" s="316" t="n">
        <v>0.71</v>
      </c>
      <c r="K1512" s="316">
        <f>ROUND(I1512*(J1512/1000),2)</f>
        <v/>
      </c>
    </row>
    <row r="1513">
      <c r="B1513" s="315" t="n">
        <v>1486</v>
      </c>
      <c r="C1513" s="316" t="n">
        <v>33075155</v>
      </c>
      <c r="D1513" s="316" t="inlineStr">
        <is>
          <t>5074178_Pepsi  Lays_2Q 18/19 UF_NAV_P2+ - Digital Entertainment</t>
        </is>
      </c>
      <c r="E1513" s="316" t="inlineStr">
        <is>
          <t>NBC Broadcast</t>
        </is>
      </c>
      <c r="F1513" s="317" t="n">
        <v>43560</v>
      </c>
      <c r="G1513" s="317" t="n">
        <v>43590</v>
      </c>
      <c r="H1513" s="316" t="n">
        <v>25694</v>
      </c>
      <c r="I1513" s="316" t="n">
        <v>25694</v>
      </c>
      <c r="J1513" s="316" t="n">
        <v>0.71</v>
      </c>
      <c r="K1513" s="316">
        <f>ROUND(I1513*(J1513/1000),2)</f>
        <v/>
      </c>
    </row>
    <row r="1514">
      <c r="B1514" s="315" t="n">
        <v>1487</v>
      </c>
      <c r="C1514" s="316" t="n">
        <v>33075155</v>
      </c>
      <c r="D1514" s="316" t="inlineStr">
        <is>
          <t>5074178_Pepsi  Lays_2Q 18/19 UF_NAV_P2+ - Digital Entertainment</t>
        </is>
      </c>
      <c r="E1514" s="316" t="inlineStr">
        <is>
          <t>NBC News</t>
        </is>
      </c>
      <c r="F1514" s="317" t="n">
        <v>43560</v>
      </c>
      <c r="G1514" s="317" t="n">
        <v>43590</v>
      </c>
      <c r="H1514" s="316" t="n">
        <v>3210</v>
      </c>
      <c r="I1514" s="316" t="n">
        <v>3210</v>
      </c>
      <c r="J1514" s="316" t="n">
        <v>0.71</v>
      </c>
      <c r="K1514" s="316">
        <f>ROUND(I1514*(J1514/1000),2)</f>
        <v/>
      </c>
    </row>
    <row r="1515">
      <c r="B1515" s="315" t="n">
        <v>1488</v>
      </c>
      <c r="C1515" s="316" t="n">
        <v>33075155</v>
      </c>
      <c r="D1515" s="316" t="inlineStr">
        <is>
          <t>5074178_Pepsi  Lays_2Q 18/19 UF_NAV_P2+ - Digital Entertainment</t>
        </is>
      </c>
      <c r="E1515" s="316" t="inlineStr">
        <is>
          <t>Oxygen</t>
        </is>
      </c>
      <c r="F1515" s="317" t="n">
        <v>43560</v>
      </c>
      <c r="G1515" s="317" t="n">
        <v>43590</v>
      </c>
      <c r="H1515" s="316" t="n">
        <v>25882</v>
      </c>
      <c r="I1515" s="316" t="n">
        <v>25882</v>
      </c>
      <c r="J1515" s="316" t="n">
        <v>0.71</v>
      </c>
      <c r="K1515" s="316">
        <f>ROUND(I1515*(J1515/1000),2)</f>
        <v/>
      </c>
    </row>
    <row r="1516">
      <c r="B1516" s="315" t="n">
        <v>1489</v>
      </c>
      <c r="C1516" s="316" t="n">
        <v>33075155</v>
      </c>
      <c r="D1516" s="316" t="inlineStr">
        <is>
          <t>5074178_Pepsi  Lays_2Q 18/19 UF_NAV_P2+ - Digital Entertainment</t>
        </is>
      </c>
      <c r="E1516" s="316" t="inlineStr">
        <is>
          <t>Syfy</t>
        </is>
      </c>
      <c r="F1516" s="317" t="n">
        <v>43560</v>
      </c>
      <c r="G1516" s="317" t="n">
        <v>43590</v>
      </c>
      <c r="H1516" s="316" t="n">
        <v>125254</v>
      </c>
      <c r="I1516" s="316" t="n">
        <v>125254</v>
      </c>
      <c r="J1516" s="316" t="n">
        <v>0.71</v>
      </c>
      <c r="K1516" s="316">
        <f>ROUND(I1516*(J1516/1000),2)</f>
        <v/>
      </c>
    </row>
    <row r="1517">
      <c r="B1517" s="315" t="n">
        <v>1490</v>
      </c>
      <c r="C1517" s="316" t="n">
        <v>33075155</v>
      </c>
      <c r="D1517" s="316" t="inlineStr">
        <is>
          <t>5074178_Pepsi  Lays_2Q 18/19 UF_NAV_P2+ - Digital Entertainment</t>
        </is>
      </c>
      <c r="E1517" s="316" t="inlineStr">
        <is>
          <t>Telemundo</t>
        </is>
      </c>
      <c r="F1517" s="317" t="n">
        <v>43560</v>
      </c>
      <c r="G1517" s="317" t="n">
        <v>43590</v>
      </c>
      <c r="H1517" s="316" t="n">
        <v>2311</v>
      </c>
      <c r="I1517" s="316" t="n">
        <v>2311</v>
      </c>
      <c r="J1517" s="316" t="n">
        <v>0.71</v>
      </c>
      <c r="K1517" s="316">
        <f>ROUND(I1517*(J1517/1000),2)</f>
        <v/>
      </c>
    </row>
    <row r="1518">
      <c r="B1518" s="315" t="n">
        <v>1491</v>
      </c>
      <c r="C1518" s="316" t="n">
        <v>33075155</v>
      </c>
      <c r="D1518" s="316" t="inlineStr">
        <is>
          <t>5074178_Pepsi  Lays_2Q 18/19 UF_NAV_P2+ - Digital Entertainment</t>
        </is>
      </c>
      <c r="E1518" s="316" t="inlineStr">
        <is>
          <t>USA</t>
        </is>
      </c>
      <c r="F1518" s="317" t="n">
        <v>43560</v>
      </c>
      <c r="G1518" s="317" t="n">
        <v>43590</v>
      </c>
      <c r="H1518" s="316" t="n">
        <v>56043</v>
      </c>
      <c r="I1518" s="316" t="n">
        <v>56043</v>
      </c>
      <c r="J1518" s="316" t="n">
        <v>0.71</v>
      </c>
      <c r="K1518" s="316">
        <f>ROUND(I1518*(J1518/1000),2)</f>
        <v/>
      </c>
    </row>
    <row r="1519">
      <c r="B1519" s="315" t="n">
        <v>1492</v>
      </c>
      <c r="C1519" s="316" t="n">
        <v>33077514</v>
      </c>
      <c r="D1519" s="316" t="inlineStr">
        <is>
          <t>5074172_Pepsi  Tostitos _2Q 18/19 UF_NAV_P2+ - Digital Entertainment</t>
        </is>
      </c>
      <c r="E1519" s="316" t="inlineStr">
        <is>
          <t>Bravo</t>
        </is>
      </c>
      <c r="F1519" s="317" t="n">
        <v>43560</v>
      </c>
      <c r="G1519" s="317" t="n">
        <v>43590</v>
      </c>
      <c r="H1519" s="316" t="n">
        <v>44731</v>
      </c>
      <c r="I1519" s="316" t="n">
        <v>44731</v>
      </c>
      <c r="J1519" s="316" t="n">
        <v>0.71</v>
      </c>
      <c r="K1519" s="316">
        <f>ROUND(I1519*(J1519/1000),2)</f>
        <v/>
      </c>
    </row>
    <row r="1520">
      <c r="B1520" s="315" t="n">
        <v>1493</v>
      </c>
      <c r="C1520" s="316" t="n">
        <v>33077514</v>
      </c>
      <c r="D1520" s="316" t="inlineStr">
        <is>
          <t>5074172_Pepsi  Tostitos _2Q 18/19 UF_NAV_P2+ - Digital Entertainment</t>
        </is>
      </c>
      <c r="E1520" s="316" t="inlineStr">
        <is>
          <t>CNBC</t>
        </is>
      </c>
      <c r="F1520" s="317" t="n">
        <v>43560</v>
      </c>
      <c r="G1520" s="317" t="n">
        <v>43590</v>
      </c>
      <c r="H1520" s="316" t="n">
        <v>2173</v>
      </c>
      <c r="I1520" s="316" t="n">
        <v>2173</v>
      </c>
      <c r="J1520" s="316" t="n">
        <v>0.71</v>
      </c>
      <c r="K1520" s="316">
        <f>ROUND(I1520*(J1520/1000),2)</f>
        <v/>
      </c>
    </row>
    <row r="1521">
      <c r="B1521" s="315" t="n">
        <v>1494</v>
      </c>
      <c r="C1521" s="316" t="n">
        <v>33077514</v>
      </c>
      <c r="D1521" s="316" t="inlineStr">
        <is>
          <t>5074172_Pepsi  Tostitos _2Q 18/19 UF_NAV_P2+ - Digital Entertainment</t>
        </is>
      </c>
      <c r="E1521" s="316" t="inlineStr">
        <is>
          <t>E!</t>
        </is>
      </c>
      <c r="F1521" s="317" t="n">
        <v>43560</v>
      </c>
      <c r="G1521" s="317" t="n">
        <v>43590</v>
      </c>
      <c r="H1521" s="316" t="n">
        <v>10603</v>
      </c>
      <c r="I1521" s="316" t="n">
        <v>10603</v>
      </c>
      <c r="J1521" s="316" t="n">
        <v>0.71</v>
      </c>
      <c r="K1521" s="316">
        <f>ROUND(I1521*(J1521/1000),2)</f>
        <v/>
      </c>
    </row>
    <row r="1522">
      <c r="B1522" s="315" t="n">
        <v>1495</v>
      </c>
      <c r="C1522" s="316" t="n">
        <v>33077514</v>
      </c>
      <c r="D1522" s="316" t="inlineStr">
        <is>
          <t>5074172_Pepsi  Tostitos _2Q 18/19 UF_NAV_P2+ - Digital Entertainment</t>
        </is>
      </c>
      <c r="E1522" s="316" t="inlineStr">
        <is>
          <t>MSNBC</t>
        </is>
      </c>
      <c r="F1522" s="317" t="n">
        <v>43560</v>
      </c>
      <c r="G1522" s="317" t="n">
        <v>43590</v>
      </c>
      <c r="H1522" s="316" t="n">
        <v>130</v>
      </c>
      <c r="I1522" s="316" t="n">
        <v>130</v>
      </c>
      <c r="J1522" s="316" t="n">
        <v>0.71</v>
      </c>
      <c r="K1522" s="316">
        <f>ROUND(I1522*(J1522/1000),2)</f>
        <v/>
      </c>
    </row>
    <row r="1523">
      <c r="B1523" s="315" t="n">
        <v>1496</v>
      </c>
      <c r="C1523" s="316" t="n">
        <v>33077514</v>
      </c>
      <c r="D1523" s="316" t="inlineStr">
        <is>
          <t>5074172_Pepsi  Tostitos _2Q 18/19 UF_NAV_P2+ - Digital Entertainment</t>
        </is>
      </c>
      <c r="E1523" s="316" t="inlineStr">
        <is>
          <t>NBC Broadcast</t>
        </is>
      </c>
      <c r="F1523" s="317" t="n">
        <v>43560</v>
      </c>
      <c r="G1523" s="317" t="n">
        <v>43590</v>
      </c>
      <c r="H1523" s="316" t="n">
        <v>9542</v>
      </c>
      <c r="I1523" s="316" t="n">
        <v>9542</v>
      </c>
      <c r="J1523" s="316" t="n">
        <v>0.71</v>
      </c>
      <c r="K1523" s="316">
        <f>ROUND(I1523*(J1523/1000),2)</f>
        <v/>
      </c>
    </row>
    <row r="1524">
      <c r="B1524" s="315" t="n">
        <v>1497</v>
      </c>
      <c r="C1524" s="316" t="n">
        <v>33077514</v>
      </c>
      <c r="D1524" s="316" t="inlineStr">
        <is>
          <t>5074172_Pepsi  Tostitos _2Q 18/19 UF_NAV_P2+ - Digital Entertainment</t>
        </is>
      </c>
      <c r="E1524" s="316" t="inlineStr">
        <is>
          <t>NBC News</t>
        </is>
      </c>
      <c r="F1524" s="317" t="n">
        <v>43560</v>
      </c>
      <c r="G1524" s="317" t="n">
        <v>43590</v>
      </c>
      <c r="H1524" s="316" t="n">
        <v>1930</v>
      </c>
      <c r="I1524" s="316" t="n">
        <v>1930</v>
      </c>
      <c r="J1524" s="316" t="n">
        <v>0.71</v>
      </c>
      <c r="K1524" s="316">
        <f>ROUND(I1524*(J1524/1000),2)</f>
        <v/>
      </c>
    </row>
    <row r="1525">
      <c r="B1525" s="315" t="n">
        <v>1498</v>
      </c>
      <c r="C1525" s="316" t="n">
        <v>33077514</v>
      </c>
      <c r="D1525" s="316" t="inlineStr">
        <is>
          <t>5074172_Pepsi  Tostitos _2Q 18/19 UF_NAV_P2+ - Digital Entertainment</t>
        </is>
      </c>
      <c r="E1525" s="316" t="inlineStr">
        <is>
          <t>Oxygen</t>
        </is>
      </c>
      <c r="F1525" s="317" t="n">
        <v>43560</v>
      </c>
      <c r="G1525" s="317" t="n">
        <v>43590</v>
      </c>
      <c r="H1525" s="316" t="n">
        <v>9225</v>
      </c>
      <c r="I1525" s="316" t="n">
        <v>9225</v>
      </c>
      <c r="J1525" s="316" t="n">
        <v>0.71</v>
      </c>
      <c r="K1525" s="316">
        <f>ROUND(I1525*(J1525/1000),2)</f>
        <v/>
      </c>
    </row>
    <row r="1526">
      <c r="B1526" s="315" t="n">
        <v>1499</v>
      </c>
      <c r="C1526" s="316" t="n">
        <v>33077514</v>
      </c>
      <c r="D1526" s="316" t="inlineStr">
        <is>
          <t>5074172_Pepsi  Tostitos _2Q 18/19 UF_NAV_P2+ - Digital Entertainment</t>
        </is>
      </c>
      <c r="E1526" s="316" t="inlineStr">
        <is>
          <t>Syfy</t>
        </is>
      </c>
      <c r="F1526" s="317" t="n">
        <v>43560</v>
      </c>
      <c r="G1526" s="317" t="n">
        <v>43590</v>
      </c>
      <c r="H1526" s="316" t="n">
        <v>43341</v>
      </c>
      <c r="I1526" s="316" t="n">
        <v>43341</v>
      </c>
      <c r="J1526" s="316" t="n">
        <v>0.71</v>
      </c>
      <c r="K1526" s="316">
        <f>ROUND(I1526*(J1526/1000),2)</f>
        <v/>
      </c>
    </row>
    <row r="1527">
      <c r="B1527" s="315" t="n">
        <v>1500</v>
      </c>
      <c r="C1527" s="316" t="n">
        <v>33077514</v>
      </c>
      <c r="D1527" s="316" t="inlineStr">
        <is>
          <t>5074172_Pepsi  Tostitos _2Q 18/19 UF_NAV_P2+ - Digital Entertainment</t>
        </is>
      </c>
      <c r="E1527" s="316" t="inlineStr">
        <is>
          <t>Telemundo</t>
        </is>
      </c>
      <c r="F1527" s="317" t="n">
        <v>43560</v>
      </c>
      <c r="G1527" s="317" t="n">
        <v>43590</v>
      </c>
      <c r="H1527" s="316" t="n">
        <v>769</v>
      </c>
      <c r="I1527" s="316" t="n">
        <v>769</v>
      </c>
      <c r="J1527" s="316" t="n">
        <v>0.71</v>
      </c>
      <c r="K1527" s="316">
        <f>ROUND(I1527*(J1527/1000),2)</f>
        <v/>
      </c>
    </row>
    <row r="1528">
      <c r="B1528" s="315" t="n">
        <v>1501</v>
      </c>
      <c r="C1528" s="316" t="n">
        <v>33077514</v>
      </c>
      <c r="D1528" s="316" t="inlineStr">
        <is>
          <t>5074172_Pepsi  Tostitos _2Q 18/19 UF_NAV_P2+ - Digital Entertainment</t>
        </is>
      </c>
      <c r="E1528" s="316" t="inlineStr">
        <is>
          <t>USA</t>
        </is>
      </c>
      <c r="F1528" s="317" t="n">
        <v>43560</v>
      </c>
      <c r="G1528" s="317" t="n">
        <v>43590</v>
      </c>
      <c r="H1528" s="316" t="n">
        <v>19447</v>
      </c>
      <c r="I1528" s="316" t="n">
        <v>19447</v>
      </c>
      <c r="J1528" s="316" t="n">
        <v>0.71</v>
      </c>
      <c r="K1528" s="316">
        <f>ROUND(I1528*(J1528/1000),2)</f>
        <v/>
      </c>
    </row>
    <row r="1529">
      <c r="B1529" s="315" t="n">
        <v>1502</v>
      </c>
      <c r="C1529" s="316" t="n">
        <v>33077547</v>
      </c>
      <c r="D1529" s="316" t="inlineStr">
        <is>
          <t>5075206_Scatter_USPS_Q219_NBC Prime C-Measurement A2554 - Digital Entertainment</t>
        </is>
      </c>
      <c r="E1529" s="316" t="inlineStr">
        <is>
          <t>NBC Broadcast</t>
        </is>
      </c>
      <c r="F1529" s="317" t="n">
        <v>43566</v>
      </c>
      <c r="G1529" s="317" t="n">
        <v>43583</v>
      </c>
      <c r="H1529" s="316" t="n">
        <v>463633</v>
      </c>
      <c r="I1529" s="316" t="n">
        <v>463633</v>
      </c>
      <c r="J1529" s="316" t="n">
        <v>0.71</v>
      </c>
      <c r="K1529" s="316">
        <f>ROUND(I1529*(J1529/1000),2)</f>
        <v/>
      </c>
    </row>
    <row r="1530">
      <c r="B1530" s="315" t="n">
        <v>1503</v>
      </c>
      <c r="C1530" s="316" t="n">
        <v>33077547</v>
      </c>
      <c r="D1530" s="316" t="inlineStr">
        <is>
          <t>5075206_Scatter_USPS_Q219_NBC Prime C-Measurement A2554 - Digital Entertainment</t>
        </is>
      </c>
      <c r="E1530" s="316" t="inlineStr">
        <is>
          <t>NBC News</t>
        </is>
      </c>
      <c r="F1530" s="317" t="n">
        <v>43566</v>
      </c>
      <c r="G1530" s="317" t="n">
        <v>43583</v>
      </c>
      <c r="H1530" s="316" t="n">
        <v>24303</v>
      </c>
      <c r="I1530" s="316" t="n">
        <v>24303</v>
      </c>
      <c r="J1530" s="316" t="n">
        <v>0.71</v>
      </c>
      <c r="K1530" s="316">
        <f>ROUND(I1530*(J1530/1000),2)</f>
        <v/>
      </c>
    </row>
    <row r="1531">
      <c r="B1531" s="315" t="n">
        <v>1504</v>
      </c>
      <c r="C1531" s="316" t="n">
        <v>33078084</v>
      </c>
      <c r="D1531" s="316" t="inlineStr">
        <is>
          <t>5074949_Hasbro // Liability Wipe 2Q Cable Video - Digital Lifestyle</t>
        </is>
      </c>
      <c r="E1531" s="316" t="inlineStr">
        <is>
          <t>Bravo</t>
        </is>
      </c>
      <c r="F1531" s="317" t="n">
        <v>43563</v>
      </c>
      <c r="G1531" s="317" t="n">
        <v>43576</v>
      </c>
      <c r="H1531" s="316" t="n">
        <v>1524704</v>
      </c>
      <c r="I1531" s="316" t="n">
        <v>1524704</v>
      </c>
      <c r="J1531" s="316" t="n">
        <v>0.71</v>
      </c>
      <c r="K1531" s="316">
        <f>ROUND(I1531*(J1531/1000),2)</f>
        <v/>
      </c>
    </row>
    <row r="1532">
      <c r="B1532" s="315" t="n">
        <v>1505</v>
      </c>
      <c r="C1532" s="316" t="n">
        <v>33078084</v>
      </c>
      <c r="D1532" s="316" t="inlineStr">
        <is>
          <t>5074949_Hasbro // Liability Wipe 2Q Cable Video - Digital Lifestyle</t>
        </is>
      </c>
      <c r="E1532" s="316" t="inlineStr">
        <is>
          <t>E!</t>
        </is>
      </c>
      <c r="F1532" s="317" t="n">
        <v>43563</v>
      </c>
      <c r="G1532" s="317" t="n">
        <v>43576</v>
      </c>
      <c r="H1532" s="316" t="n">
        <v>653081</v>
      </c>
      <c r="I1532" s="316" t="n">
        <v>653081</v>
      </c>
      <c r="J1532" s="316" t="n">
        <v>0.71</v>
      </c>
      <c r="K1532" s="316">
        <f>ROUND(I1532*(J1532/1000),2)</f>
        <v/>
      </c>
    </row>
    <row r="1533">
      <c r="B1533" s="315" t="n">
        <v>1506</v>
      </c>
      <c r="C1533" s="316" t="n">
        <v>33078084</v>
      </c>
      <c r="D1533" s="316" t="inlineStr">
        <is>
          <t>5074949_Hasbro // Liability Wipe 2Q Cable Video - Digital Lifestyle</t>
        </is>
      </c>
      <c r="E1533" s="316" t="inlineStr">
        <is>
          <t>Oxygen</t>
        </is>
      </c>
      <c r="F1533" s="317" t="n">
        <v>43563</v>
      </c>
      <c r="G1533" s="317" t="n">
        <v>43576</v>
      </c>
      <c r="H1533" s="316" t="n">
        <v>346728</v>
      </c>
      <c r="I1533" s="316" t="n">
        <v>346728</v>
      </c>
      <c r="J1533" s="316" t="n">
        <v>0.71</v>
      </c>
      <c r="K1533" s="316">
        <f>ROUND(I1533*(J1533/1000),2)</f>
        <v/>
      </c>
    </row>
    <row r="1534">
      <c r="B1534" s="315" t="n">
        <v>1507</v>
      </c>
      <c r="C1534" s="316" t="n">
        <v>33078084</v>
      </c>
      <c r="D1534" s="316" t="inlineStr">
        <is>
          <t>5074949_Hasbro // Liability Wipe 2Q Cable Video - Digital Lifestyle</t>
        </is>
      </c>
      <c r="E1534" s="316" t="inlineStr">
        <is>
          <t>USA</t>
        </is>
      </c>
      <c r="F1534" s="317" t="n">
        <v>43563</v>
      </c>
      <c r="G1534" s="317" t="n">
        <v>43576</v>
      </c>
      <c r="H1534" s="316" t="n">
        <v>689640</v>
      </c>
      <c r="I1534" s="316" t="n">
        <v>689640</v>
      </c>
      <c r="J1534" s="316" t="n">
        <v>0.71</v>
      </c>
      <c r="K1534" s="316">
        <f>ROUND(I1534*(J1534/1000),2)</f>
        <v/>
      </c>
    </row>
    <row r="1535">
      <c r="B1535" s="315" t="n">
        <v>1508</v>
      </c>
      <c r="C1535" s="316" t="n">
        <v>33078746</v>
      </c>
      <c r="D1535" s="316" t="inlineStr">
        <is>
          <t>5068710_AT&amp;T Latin Billboard Awards 2019 - Digital Hispanic</t>
        </is>
      </c>
      <c r="E1535" s="316" t="inlineStr">
        <is>
          <t>NBC Universo</t>
        </is>
      </c>
      <c r="F1535" s="317" t="n">
        <v>43566</v>
      </c>
      <c r="G1535" s="317" t="n">
        <v>43646</v>
      </c>
      <c r="H1535" s="316" t="n">
        <v>12712</v>
      </c>
      <c r="I1535" s="316" t="n">
        <v>12712</v>
      </c>
      <c r="J1535" s="316" t="n">
        <v>0.71</v>
      </c>
      <c r="K1535" s="316">
        <f>ROUND(I1535*(J1535/1000),2)</f>
        <v/>
      </c>
    </row>
    <row r="1536">
      <c r="B1536" s="315" t="n">
        <v>1509</v>
      </c>
      <c r="C1536" s="316" t="n">
        <v>33078746</v>
      </c>
      <c r="D1536" s="316" t="inlineStr">
        <is>
          <t>5068710_AT&amp;T Latin Billboard Awards 2019 - Digital Hispanic</t>
        </is>
      </c>
      <c r="E1536" s="316" t="inlineStr">
        <is>
          <t>Telemundo</t>
        </is>
      </c>
      <c r="F1536" s="317" t="n">
        <v>43566</v>
      </c>
      <c r="G1536" s="317" t="n">
        <v>43646</v>
      </c>
      <c r="H1536" s="316" t="n">
        <v>61224</v>
      </c>
      <c r="I1536" s="316" t="n">
        <v>61224</v>
      </c>
      <c r="J1536" s="316" t="n">
        <v>0.71</v>
      </c>
      <c r="K1536" s="316">
        <f>ROUND(I1536*(J1536/1000),2)</f>
        <v/>
      </c>
    </row>
    <row r="1537">
      <c r="B1537" s="315" t="n">
        <v>1510</v>
      </c>
      <c r="C1537" s="316" t="n">
        <v>33078995</v>
      </c>
      <c r="D1537" s="316" t="inlineStr">
        <is>
          <t>5074168_Pepsi  Doritos _2Q 18/19 UF_NAV_P2+ - Digital Entertainment</t>
        </is>
      </c>
      <c r="E1537" s="316" t="inlineStr">
        <is>
          <t>Bravo</t>
        </is>
      </c>
      <c r="F1537" s="317" t="n">
        <v>43560</v>
      </c>
      <c r="G1537" s="317" t="n">
        <v>43590</v>
      </c>
      <c r="H1537" s="316" t="n">
        <v>49184</v>
      </c>
      <c r="I1537" s="316" t="n">
        <v>49184</v>
      </c>
      <c r="J1537" s="316" t="n">
        <v>0.71</v>
      </c>
      <c r="K1537" s="316">
        <f>ROUND(I1537*(J1537/1000),2)</f>
        <v/>
      </c>
    </row>
    <row r="1538">
      <c r="B1538" s="315" t="n">
        <v>1511</v>
      </c>
      <c r="C1538" s="316" t="n">
        <v>33078995</v>
      </c>
      <c r="D1538" s="316" t="inlineStr">
        <is>
          <t>5074168_Pepsi  Doritos _2Q 18/19 UF_NAV_P2+ - Digital Entertainment</t>
        </is>
      </c>
      <c r="E1538" s="316" t="inlineStr">
        <is>
          <t>CNBC</t>
        </is>
      </c>
      <c r="F1538" s="317" t="n">
        <v>43560</v>
      </c>
      <c r="G1538" s="317" t="n">
        <v>43590</v>
      </c>
      <c r="H1538" s="316" t="n">
        <v>2359</v>
      </c>
      <c r="I1538" s="316" t="n">
        <v>2359</v>
      </c>
      <c r="J1538" s="316" t="n">
        <v>0.71</v>
      </c>
      <c r="K1538" s="316">
        <f>ROUND(I1538*(J1538/1000),2)</f>
        <v/>
      </c>
    </row>
    <row r="1539">
      <c r="B1539" s="315" t="n">
        <v>1512</v>
      </c>
      <c r="C1539" s="316" t="n">
        <v>33078995</v>
      </c>
      <c r="D1539" s="316" t="inlineStr">
        <is>
          <t>5074168_Pepsi  Doritos _2Q 18/19 UF_NAV_P2+ - Digital Entertainment</t>
        </is>
      </c>
      <c r="E1539" s="316" t="inlineStr">
        <is>
          <t>E!</t>
        </is>
      </c>
      <c r="F1539" s="317" t="n">
        <v>43560</v>
      </c>
      <c r="G1539" s="317" t="n">
        <v>43590</v>
      </c>
      <c r="H1539" s="316" t="n">
        <v>11204</v>
      </c>
      <c r="I1539" s="316" t="n">
        <v>11204</v>
      </c>
      <c r="J1539" s="316" t="n">
        <v>0.71</v>
      </c>
      <c r="K1539" s="316">
        <f>ROUND(I1539*(J1539/1000),2)</f>
        <v/>
      </c>
    </row>
    <row r="1540">
      <c r="B1540" s="315" t="n">
        <v>1513</v>
      </c>
      <c r="C1540" s="316" t="n">
        <v>33078995</v>
      </c>
      <c r="D1540" s="316" t="inlineStr">
        <is>
          <t>5074168_Pepsi  Doritos _2Q 18/19 UF_NAV_P2+ - Digital Entertainment</t>
        </is>
      </c>
      <c r="E1540" s="316" t="inlineStr">
        <is>
          <t>MSNBC</t>
        </is>
      </c>
      <c r="F1540" s="317" t="n">
        <v>43560</v>
      </c>
      <c r="G1540" s="317" t="n">
        <v>43590</v>
      </c>
      <c r="H1540" s="316" t="n">
        <v>116</v>
      </c>
      <c r="I1540" s="316" t="n">
        <v>116</v>
      </c>
      <c r="J1540" s="316" t="n">
        <v>0.71</v>
      </c>
      <c r="K1540" s="316">
        <f>ROUND(I1540*(J1540/1000),2)</f>
        <v/>
      </c>
    </row>
    <row r="1541">
      <c r="B1541" s="315" t="n">
        <v>1514</v>
      </c>
      <c r="C1541" s="316" t="n">
        <v>33078995</v>
      </c>
      <c r="D1541" s="316" t="inlineStr">
        <is>
          <t>5074168_Pepsi  Doritos _2Q 18/19 UF_NAV_P2+ - Digital Entertainment</t>
        </is>
      </c>
      <c r="E1541" s="316" t="inlineStr">
        <is>
          <t>NBC Broadcast</t>
        </is>
      </c>
      <c r="F1541" s="317" t="n">
        <v>43560</v>
      </c>
      <c r="G1541" s="317" t="n">
        <v>43590</v>
      </c>
      <c r="H1541" s="316" t="n">
        <v>9976</v>
      </c>
      <c r="I1541" s="316" t="n">
        <v>9976</v>
      </c>
      <c r="J1541" s="316" t="n">
        <v>0.71</v>
      </c>
      <c r="K1541" s="316">
        <f>ROUND(I1541*(J1541/1000),2)</f>
        <v/>
      </c>
    </row>
    <row r="1542">
      <c r="B1542" s="315" t="n">
        <v>1515</v>
      </c>
      <c r="C1542" s="316" t="n">
        <v>33078995</v>
      </c>
      <c r="D1542" s="316" t="inlineStr">
        <is>
          <t>5074168_Pepsi  Doritos _2Q 18/19 UF_NAV_P2+ - Digital Entertainment</t>
        </is>
      </c>
      <c r="E1542" s="316" t="inlineStr">
        <is>
          <t>NBC News</t>
        </is>
      </c>
      <c r="F1542" s="317" t="n">
        <v>43560</v>
      </c>
      <c r="G1542" s="317" t="n">
        <v>43590</v>
      </c>
      <c r="H1542" s="316" t="n">
        <v>2086</v>
      </c>
      <c r="I1542" s="316" t="n">
        <v>2086</v>
      </c>
      <c r="J1542" s="316" t="n">
        <v>0.71</v>
      </c>
      <c r="K1542" s="316">
        <f>ROUND(I1542*(J1542/1000),2)</f>
        <v/>
      </c>
    </row>
    <row r="1543">
      <c r="B1543" s="315" t="n">
        <v>1516</v>
      </c>
      <c r="C1543" s="316" t="n">
        <v>33078995</v>
      </c>
      <c r="D1543" s="316" t="inlineStr">
        <is>
          <t>5074168_Pepsi  Doritos _2Q 18/19 UF_NAV_P2+ - Digital Entertainment</t>
        </is>
      </c>
      <c r="E1543" s="316" t="inlineStr">
        <is>
          <t>Oxygen</t>
        </is>
      </c>
      <c r="F1543" s="317" t="n">
        <v>43560</v>
      </c>
      <c r="G1543" s="317" t="n">
        <v>43590</v>
      </c>
      <c r="H1543" s="316" t="n">
        <v>9250</v>
      </c>
      <c r="I1543" s="316" t="n">
        <v>9250</v>
      </c>
      <c r="J1543" s="316" t="n">
        <v>0.71</v>
      </c>
      <c r="K1543" s="316">
        <f>ROUND(I1543*(J1543/1000),2)</f>
        <v/>
      </c>
    </row>
    <row r="1544">
      <c r="B1544" s="315" t="n">
        <v>1517</v>
      </c>
      <c r="C1544" s="316" t="n">
        <v>33078995</v>
      </c>
      <c r="D1544" s="316" t="inlineStr">
        <is>
          <t>5074168_Pepsi  Doritos _2Q 18/19 UF_NAV_P2+ - Digital Entertainment</t>
        </is>
      </c>
      <c r="E1544" s="316" t="inlineStr">
        <is>
          <t>Syfy</t>
        </is>
      </c>
      <c r="F1544" s="317" t="n">
        <v>43560</v>
      </c>
      <c r="G1544" s="317" t="n">
        <v>43590</v>
      </c>
      <c r="H1544" s="316" t="n">
        <v>44421</v>
      </c>
      <c r="I1544" s="316" t="n">
        <v>44421</v>
      </c>
      <c r="J1544" s="316" t="n">
        <v>0.71</v>
      </c>
      <c r="K1544" s="316">
        <f>ROUND(I1544*(J1544/1000),2)</f>
        <v/>
      </c>
    </row>
    <row r="1545">
      <c r="B1545" s="315" t="n">
        <v>1518</v>
      </c>
      <c r="C1545" s="316" t="n">
        <v>33078995</v>
      </c>
      <c r="D1545" s="316" t="inlineStr">
        <is>
          <t>5074168_Pepsi  Doritos _2Q 18/19 UF_NAV_P2+ - Digital Entertainment</t>
        </is>
      </c>
      <c r="E1545" s="316" t="inlineStr">
        <is>
          <t>Telemundo</t>
        </is>
      </c>
      <c r="F1545" s="317" t="n">
        <v>43560</v>
      </c>
      <c r="G1545" s="317" t="n">
        <v>43590</v>
      </c>
      <c r="H1545" s="316" t="n">
        <v>955</v>
      </c>
      <c r="I1545" s="316" t="n">
        <v>955</v>
      </c>
      <c r="J1545" s="316" t="n">
        <v>0.71</v>
      </c>
      <c r="K1545" s="316">
        <f>ROUND(I1545*(J1545/1000),2)</f>
        <v/>
      </c>
    </row>
    <row r="1546">
      <c r="B1546" s="315" t="n">
        <v>1519</v>
      </c>
      <c r="C1546" s="316" t="n">
        <v>33078995</v>
      </c>
      <c r="D1546" s="316" t="inlineStr">
        <is>
          <t>5074168_Pepsi  Doritos _2Q 18/19 UF_NAV_P2+ - Digital Entertainment</t>
        </is>
      </c>
      <c r="E1546" s="316" t="inlineStr">
        <is>
          <t>USA</t>
        </is>
      </c>
      <c r="F1546" s="317" t="n">
        <v>43560</v>
      </c>
      <c r="G1546" s="317" t="n">
        <v>43590</v>
      </c>
      <c r="H1546" s="316" t="n">
        <v>21315</v>
      </c>
      <c r="I1546" s="316" t="n">
        <v>21315</v>
      </c>
      <c r="J1546" s="316" t="n">
        <v>0.71</v>
      </c>
      <c r="K1546" s="316">
        <f>ROUND(I1546*(J1546/1000),2)</f>
        <v/>
      </c>
    </row>
    <row r="1547">
      <c r="B1547" s="315" t="n">
        <v>1520</v>
      </c>
      <c r="C1547" s="316" t="n">
        <v>33079133</v>
      </c>
      <c r="D1547" s="316" t="inlineStr">
        <is>
          <t>5073567_Amazon TAD 2Q19 - Bravo, E! &amp; Oxygen  - Digital Lifestyle</t>
        </is>
      </c>
      <c r="E1547" s="316" t="inlineStr">
        <is>
          <t>Bravo</t>
        </is>
      </c>
      <c r="F1547" s="317" t="n">
        <v>43563</v>
      </c>
      <c r="G1547" s="317" t="n">
        <v>43639</v>
      </c>
      <c r="H1547" s="316" t="n">
        <v>581967</v>
      </c>
      <c r="I1547" s="316" t="n">
        <v>581967</v>
      </c>
      <c r="J1547" s="316" t="n">
        <v>0.71</v>
      </c>
      <c r="K1547" s="316">
        <f>ROUND(I1547*(J1547/1000),2)</f>
        <v/>
      </c>
    </row>
    <row r="1548">
      <c r="B1548" s="315" t="n">
        <v>1521</v>
      </c>
      <c r="C1548" s="316" t="n">
        <v>33079133</v>
      </c>
      <c r="D1548" s="316" t="inlineStr">
        <is>
          <t>5073567_Amazon TAD 2Q19 - Bravo, E! &amp; Oxygen  - Digital Lifestyle</t>
        </is>
      </c>
      <c r="E1548" s="316" t="inlineStr">
        <is>
          <t>E!</t>
        </is>
      </c>
      <c r="F1548" s="317" t="n">
        <v>43563</v>
      </c>
      <c r="G1548" s="317" t="n">
        <v>43639</v>
      </c>
      <c r="H1548" s="316" t="n">
        <v>539101</v>
      </c>
      <c r="I1548" s="316" t="n">
        <v>539101</v>
      </c>
      <c r="J1548" s="316" t="n">
        <v>0.71</v>
      </c>
      <c r="K1548" s="316">
        <f>ROUND(I1548*(J1548/1000),2)</f>
        <v/>
      </c>
    </row>
    <row r="1549">
      <c r="B1549" s="315" t="n">
        <v>1522</v>
      </c>
      <c r="C1549" s="316" t="n">
        <v>33085289</v>
      </c>
      <c r="D1549" s="316" t="inlineStr">
        <is>
          <t>5070533_Sunovion Latuda Q219 Digital Entertainment NAV - Digital Entertainment</t>
        </is>
      </c>
      <c r="E1549" s="316" t="inlineStr">
        <is>
          <t>Bravo</t>
        </is>
      </c>
      <c r="F1549" s="317" t="n">
        <v>43563</v>
      </c>
      <c r="G1549" s="317" t="n">
        <v>43581</v>
      </c>
      <c r="H1549" s="316" t="n">
        <v>63981</v>
      </c>
      <c r="I1549" s="316" t="n">
        <v>63981</v>
      </c>
      <c r="J1549" s="316" t="n">
        <v>0.71</v>
      </c>
      <c r="K1549" s="316">
        <f>ROUND(I1549*(J1549/1000),2)</f>
        <v/>
      </c>
    </row>
    <row r="1550">
      <c r="B1550" s="315" t="n">
        <v>1523</v>
      </c>
      <c r="C1550" s="316" t="n">
        <v>33085289</v>
      </c>
      <c r="D1550" s="316" t="inlineStr">
        <is>
          <t>5070533_Sunovion Latuda Q219 Digital Entertainment NAV - Digital Entertainment</t>
        </is>
      </c>
      <c r="E1550" s="316" t="inlineStr">
        <is>
          <t>E!</t>
        </is>
      </c>
      <c r="F1550" s="317" t="n">
        <v>43563</v>
      </c>
      <c r="G1550" s="317" t="n">
        <v>43581</v>
      </c>
      <c r="H1550" s="316" t="n">
        <v>31657</v>
      </c>
      <c r="I1550" s="316" t="n">
        <v>31657</v>
      </c>
      <c r="J1550" s="316" t="n">
        <v>0.71</v>
      </c>
      <c r="K1550" s="316">
        <f>ROUND(I1550*(J1550/1000),2)</f>
        <v/>
      </c>
    </row>
    <row r="1551">
      <c r="B1551" s="315" t="n">
        <v>1524</v>
      </c>
      <c r="C1551" s="316" t="n">
        <v>33085289</v>
      </c>
      <c r="D1551" s="316" t="inlineStr">
        <is>
          <t>5070533_Sunovion Latuda Q219 Digital Entertainment NAV - Digital Entertainment</t>
        </is>
      </c>
      <c r="E1551" s="316" t="inlineStr">
        <is>
          <t>NBC Broadcast</t>
        </is>
      </c>
      <c r="F1551" s="317" t="n">
        <v>43563</v>
      </c>
      <c r="G1551" s="317" t="n">
        <v>43581</v>
      </c>
      <c r="H1551" s="316" t="n">
        <v>176572</v>
      </c>
      <c r="I1551" s="316" t="n">
        <v>176572</v>
      </c>
      <c r="J1551" s="316" t="n">
        <v>0.71</v>
      </c>
      <c r="K1551" s="316">
        <f>ROUND(I1551*(J1551/1000),2)</f>
        <v/>
      </c>
    </row>
    <row r="1552">
      <c r="B1552" s="315" t="n">
        <v>1525</v>
      </c>
      <c r="C1552" s="316" t="n">
        <v>33085289</v>
      </c>
      <c r="D1552" s="316" t="inlineStr">
        <is>
          <t>5070533_Sunovion Latuda Q219 Digital Entertainment NAV - Digital Entertainment</t>
        </is>
      </c>
      <c r="E1552" s="316" t="inlineStr">
        <is>
          <t>Oxygen</t>
        </is>
      </c>
      <c r="F1552" s="317" t="n">
        <v>43563</v>
      </c>
      <c r="G1552" s="317" t="n">
        <v>43581</v>
      </c>
      <c r="H1552" s="316" t="n">
        <v>33166</v>
      </c>
      <c r="I1552" s="316" t="n">
        <v>33166</v>
      </c>
      <c r="J1552" s="316" t="n">
        <v>0.71</v>
      </c>
      <c r="K1552" s="316">
        <f>ROUND(I1552*(J1552/1000),2)</f>
        <v/>
      </c>
    </row>
    <row r="1553">
      <c r="B1553" s="315" t="n">
        <v>1526</v>
      </c>
      <c r="C1553" s="316" t="n">
        <v>33085289</v>
      </c>
      <c r="D1553" s="316" t="inlineStr">
        <is>
          <t>5070533_Sunovion Latuda Q219 Digital Entertainment NAV - Digital Entertainment</t>
        </is>
      </c>
      <c r="E1553" s="316" t="inlineStr">
        <is>
          <t>Syfy</t>
        </is>
      </c>
      <c r="F1553" s="317" t="n">
        <v>43563</v>
      </c>
      <c r="G1553" s="317" t="n">
        <v>43581</v>
      </c>
      <c r="H1553" s="316" t="n">
        <v>183344</v>
      </c>
      <c r="I1553" s="316" t="n">
        <v>183344</v>
      </c>
      <c r="J1553" s="316" t="n">
        <v>0.71</v>
      </c>
      <c r="K1553" s="316">
        <f>ROUND(I1553*(J1553/1000),2)</f>
        <v/>
      </c>
    </row>
    <row r="1554">
      <c r="B1554" s="315" t="n">
        <v>1527</v>
      </c>
      <c r="C1554" s="316" t="n">
        <v>33085289</v>
      </c>
      <c r="D1554" s="316" t="inlineStr">
        <is>
          <t>5070533_Sunovion Latuda Q219 Digital Entertainment NAV - Digital Entertainment</t>
        </is>
      </c>
      <c r="E1554" s="316" t="inlineStr">
        <is>
          <t>Telemundo</t>
        </is>
      </c>
      <c r="F1554" s="317" t="n">
        <v>43563</v>
      </c>
      <c r="G1554" s="317" t="n">
        <v>43581</v>
      </c>
      <c r="H1554" s="316" t="n">
        <v>261</v>
      </c>
      <c r="I1554" s="316" t="n">
        <v>261</v>
      </c>
      <c r="J1554" s="316" t="n">
        <v>0.71</v>
      </c>
      <c r="K1554" s="316">
        <f>ROUND(I1554*(J1554/1000),2)</f>
        <v/>
      </c>
    </row>
    <row r="1555">
      <c r="B1555" s="315" t="n">
        <v>1528</v>
      </c>
      <c r="C1555" s="316" t="n">
        <v>33085289</v>
      </c>
      <c r="D1555" s="316" t="inlineStr">
        <is>
          <t>5070533_Sunovion Latuda Q219 Digital Entertainment NAV - Digital Entertainment</t>
        </is>
      </c>
      <c r="E1555" s="316" t="inlineStr">
        <is>
          <t>USA</t>
        </is>
      </c>
      <c r="F1555" s="317" t="n">
        <v>43563</v>
      </c>
      <c r="G1555" s="317" t="n">
        <v>43581</v>
      </c>
      <c r="H1555" s="316" t="n">
        <v>51355</v>
      </c>
      <c r="I1555" s="316" t="n">
        <v>51355</v>
      </c>
      <c r="J1555" s="316" t="n">
        <v>0.71</v>
      </c>
      <c r="K1555" s="316">
        <f>ROUND(I1555*(J1555/1000),2)</f>
        <v/>
      </c>
    </row>
    <row r="1556">
      <c r="B1556" s="315" t="n">
        <v>1529</v>
      </c>
      <c r="C1556" s="316" t="n">
        <v>33085539</v>
      </c>
      <c r="D1556" s="316" t="inlineStr">
        <is>
          <t>5075336_Scatter_Josh Cellars_Q219 April Flight_Custom Show List Video - Digital Entertainment</t>
        </is>
      </c>
      <c r="E1556" s="316" t="inlineStr">
        <is>
          <t>Bravo</t>
        </is>
      </c>
      <c r="F1556" s="317" t="n">
        <v>43561</v>
      </c>
      <c r="G1556" s="317" t="n">
        <v>43585</v>
      </c>
      <c r="H1556" s="316" t="n">
        <v>92757</v>
      </c>
      <c r="I1556" s="316" t="n">
        <v>92757</v>
      </c>
      <c r="J1556" s="316" t="n">
        <v>0.71</v>
      </c>
      <c r="K1556" s="316">
        <f>ROUND(I1556*(J1556/1000),2)</f>
        <v/>
      </c>
    </row>
    <row r="1557">
      <c r="B1557" s="315" t="n">
        <v>1530</v>
      </c>
      <c r="C1557" s="316" t="n">
        <v>33085539</v>
      </c>
      <c r="D1557" s="316" t="inlineStr">
        <is>
          <t>5075336_Scatter_Josh Cellars_Q219 April Flight_Custom Show List Video - Digital Entertainment</t>
        </is>
      </c>
      <c r="E1557" s="316" t="inlineStr">
        <is>
          <t>E!</t>
        </is>
      </c>
      <c r="F1557" s="317" t="n">
        <v>43561</v>
      </c>
      <c r="G1557" s="317" t="n">
        <v>43585</v>
      </c>
      <c r="H1557" s="316" t="n">
        <v>214160</v>
      </c>
      <c r="I1557" s="316" t="n">
        <v>214160</v>
      </c>
      <c r="J1557" s="316" t="n">
        <v>0.71</v>
      </c>
      <c r="K1557" s="316">
        <f>ROUND(I1557*(J1557/1000),2)</f>
        <v/>
      </c>
    </row>
    <row r="1558">
      <c r="B1558" s="315" t="n">
        <v>1531</v>
      </c>
      <c r="C1558" s="316" t="n">
        <v>33085539</v>
      </c>
      <c r="D1558" s="316" t="inlineStr">
        <is>
          <t>5075336_Scatter_Josh Cellars_Q219 April Flight_Custom Show List Video - Digital Entertainment</t>
        </is>
      </c>
      <c r="E1558" s="316" t="inlineStr">
        <is>
          <t>NBC Broadcast</t>
        </is>
      </c>
      <c r="F1558" s="317" t="n">
        <v>43561</v>
      </c>
      <c r="G1558" s="317" t="n">
        <v>43585</v>
      </c>
      <c r="H1558" s="316" t="n">
        <v>734411</v>
      </c>
      <c r="I1558" s="316" t="n">
        <v>734411</v>
      </c>
      <c r="J1558" s="316" t="n">
        <v>0.71</v>
      </c>
      <c r="K1558" s="316">
        <f>ROUND(I1558*(J1558/1000),2)</f>
        <v/>
      </c>
    </row>
    <row r="1559">
      <c r="B1559" s="315" t="n">
        <v>1532</v>
      </c>
      <c r="C1559" s="316" t="n">
        <v>33085539</v>
      </c>
      <c r="D1559" s="316" t="inlineStr">
        <is>
          <t>5075336_Scatter_Josh Cellars_Q219 April Flight_Custom Show List Video - Digital Entertainment</t>
        </is>
      </c>
      <c r="E1559" s="316" t="inlineStr">
        <is>
          <t>Syfy</t>
        </is>
      </c>
      <c r="F1559" s="317" t="n">
        <v>43561</v>
      </c>
      <c r="G1559" s="317" t="n">
        <v>43585</v>
      </c>
      <c r="H1559" s="316" t="n">
        <v>80898</v>
      </c>
      <c r="I1559" s="316" t="n">
        <v>80898</v>
      </c>
      <c r="J1559" s="316" t="n">
        <v>0.71</v>
      </c>
      <c r="K1559" s="316">
        <f>ROUND(I1559*(J1559/1000),2)</f>
        <v/>
      </c>
    </row>
    <row r="1560">
      <c r="B1560" s="315" t="n">
        <v>1533</v>
      </c>
      <c r="C1560" s="316" t="n">
        <v>33085539</v>
      </c>
      <c r="D1560" s="316" t="inlineStr">
        <is>
          <t>5075336_Scatter_Josh Cellars_Q219 April Flight_Custom Show List Video - Digital Entertainment</t>
        </is>
      </c>
      <c r="E1560" s="316" t="inlineStr">
        <is>
          <t>USA</t>
        </is>
      </c>
      <c r="F1560" s="317" t="n">
        <v>43561</v>
      </c>
      <c r="G1560" s="317" t="n">
        <v>43585</v>
      </c>
      <c r="H1560" s="316" t="n">
        <v>85176</v>
      </c>
      <c r="I1560" s="316" t="n">
        <v>85176</v>
      </c>
      <c r="J1560" s="316" t="n">
        <v>0.71</v>
      </c>
      <c r="K1560" s="316">
        <f>ROUND(I1560*(J1560/1000),2)</f>
        <v/>
      </c>
    </row>
    <row r="1561">
      <c r="B1561" s="315" t="n">
        <v>1534</v>
      </c>
      <c r="C1561" s="316" t="n">
        <v>33085830</v>
      </c>
      <c r="D1561" s="316" t="inlineStr">
        <is>
          <t>5074551_Unilever Lipton 2Q19 Scatter - Digital Entertainment</t>
        </is>
      </c>
      <c r="E1561" s="316" t="inlineStr">
        <is>
          <t>Bravo</t>
        </is>
      </c>
      <c r="F1561" s="317" t="n">
        <v>43563</v>
      </c>
      <c r="G1561" s="317" t="n">
        <v>43600</v>
      </c>
      <c r="H1561" s="316" t="n">
        <v>34826</v>
      </c>
      <c r="I1561" s="316" t="n">
        <v>34826</v>
      </c>
      <c r="J1561" s="316" t="n">
        <v>0.71</v>
      </c>
      <c r="K1561" s="316">
        <f>ROUND(I1561*(J1561/1000),2)</f>
        <v/>
      </c>
    </row>
    <row r="1562">
      <c r="B1562" s="315" t="n">
        <v>1535</v>
      </c>
      <c r="C1562" s="316" t="n">
        <v>33085830</v>
      </c>
      <c r="D1562" s="316" t="inlineStr">
        <is>
          <t>5074551_Unilever Lipton 2Q19 Scatter - Digital Entertainment</t>
        </is>
      </c>
      <c r="E1562" s="316" t="inlineStr">
        <is>
          <t>CNBC</t>
        </is>
      </c>
      <c r="F1562" s="317" t="n">
        <v>43563</v>
      </c>
      <c r="G1562" s="317" t="n">
        <v>43600</v>
      </c>
      <c r="H1562" s="316" t="n">
        <v>7446</v>
      </c>
      <c r="I1562" s="316" t="n">
        <v>7446</v>
      </c>
      <c r="J1562" s="316" t="n">
        <v>0.71</v>
      </c>
      <c r="K1562" s="316">
        <f>ROUND(I1562*(J1562/1000),2)</f>
        <v/>
      </c>
    </row>
    <row r="1563">
      <c r="B1563" s="315" t="n">
        <v>1536</v>
      </c>
      <c r="C1563" s="316" t="n">
        <v>33085830</v>
      </c>
      <c r="D1563" s="316" t="inlineStr">
        <is>
          <t>5074551_Unilever Lipton 2Q19 Scatter - Digital Entertainment</t>
        </is>
      </c>
      <c r="E1563" s="316" t="inlineStr">
        <is>
          <t>E!</t>
        </is>
      </c>
      <c r="F1563" s="317" t="n">
        <v>43563</v>
      </c>
      <c r="G1563" s="317" t="n">
        <v>43600</v>
      </c>
      <c r="H1563" s="316" t="n">
        <v>20962</v>
      </c>
      <c r="I1563" s="316" t="n">
        <v>20962</v>
      </c>
      <c r="J1563" s="316" t="n">
        <v>0.71</v>
      </c>
      <c r="K1563" s="316">
        <f>ROUND(I1563*(J1563/1000),2)</f>
        <v/>
      </c>
    </row>
    <row r="1564">
      <c r="B1564" s="315" t="n">
        <v>1537</v>
      </c>
      <c r="C1564" s="316" t="n">
        <v>33085830</v>
      </c>
      <c r="D1564" s="316" t="inlineStr">
        <is>
          <t>5074551_Unilever Lipton 2Q19 Scatter - Digital Entertainment</t>
        </is>
      </c>
      <c r="E1564" s="316" t="inlineStr">
        <is>
          <t>MSNBC</t>
        </is>
      </c>
      <c r="F1564" s="317" t="n">
        <v>43563</v>
      </c>
      <c r="G1564" s="317" t="n">
        <v>43600</v>
      </c>
      <c r="H1564" s="316" t="n">
        <v>169</v>
      </c>
      <c r="I1564" s="316" t="n">
        <v>169</v>
      </c>
      <c r="J1564" s="316" t="n">
        <v>0.71</v>
      </c>
      <c r="K1564" s="316">
        <f>ROUND(I1564*(J1564/1000),2)</f>
        <v/>
      </c>
    </row>
    <row r="1565">
      <c r="B1565" s="315" t="n">
        <v>1538</v>
      </c>
      <c r="C1565" s="316" t="n">
        <v>33085830</v>
      </c>
      <c r="D1565" s="316" t="inlineStr">
        <is>
          <t>5074551_Unilever Lipton 2Q19 Scatter - Digital Entertainment</t>
        </is>
      </c>
      <c r="E1565" s="316" t="inlineStr">
        <is>
          <t>NBC Broadcast</t>
        </is>
      </c>
      <c r="F1565" s="317" t="n">
        <v>43563</v>
      </c>
      <c r="G1565" s="317" t="n">
        <v>43600</v>
      </c>
      <c r="H1565" s="316" t="n">
        <v>52088</v>
      </c>
      <c r="I1565" s="316" t="n">
        <v>52088</v>
      </c>
      <c r="J1565" s="316" t="n">
        <v>0.71</v>
      </c>
      <c r="K1565" s="316">
        <f>ROUND(I1565*(J1565/1000),2)</f>
        <v/>
      </c>
    </row>
    <row r="1566">
      <c r="B1566" s="315" t="n">
        <v>1539</v>
      </c>
      <c r="C1566" s="316" t="n">
        <v>33085830</v>
      </c>
      <c r="D1566" s="316" t="inlineStr">
        <is>
          <t>5074551_Unilever Lipton 2Q19 Scatter - Digital Entertainment</t>
        </is>
      </c>
      <c r="E1566" s="316" t="inlineStr">
        <is>
          <t>NBC News</t>
        </is>
      </c>
      <c r="F1566" s="317" t="n">
        <v>43563</v>
      </c>
      <c r="G1566" s="317" t="n">
        <v>43600</v>
      </c>
      <c r="H1566" s="316" t="n">
        <v>25607</v>
      </c>
      <c r="I1566" s="316" t="n">
        <v>25607</v>
      </c>
      <c r="J1566" s="316" t="n">
        <v>0.71</v>
      </c>
      <c r="K1566" s="316">
        <f>ROUND(I1566*(J1566/1000),2)</f>
        <v/>
      </c>
    </row>
    <row r="1567">
      <c r="B1567" s="315" t="n">
        <v>1540</v>
      </c>
      <c r="C1567" s="316" t="n">
        <v>33085830</v>
      </c>
      <c r="D1567" s="316" t="inlineStr">
        <is>
          <t>5074551_Unilever Lipton 2Q19 Scatter - Digital Entertainment</t>
        </is>
      </c>
      <c r="E1567" s="316" t="inlineStr">
        <is>
          <t>Oxygen</t>
        </is>
      </c>
      <c r="F1567" s="317" t="n">
        <v>43563</v>
      </c>
      <c r="G1567" s="317" t="n">
        <v>43600</v>
      </c>
      <c r="H1567" s="316" t="n">
        <v>28456</v>
      </c>
      <c r="I1567" s="316" t="n">
        <v>28456</v>
      </c>
      <c r="J1567" s="316" t="n">
        <v>0.71</v>
      </c>
      <c r="K1567" s="316">
        <f>ROUND(I1567*(J1567/1000),2)</f>
        <v/>
      </c>
    </row>
    <row r="1568">
      <c r="B1568" s="315" t="n">
        <v>1541</v>
      </c>
      <c r="C1568" s="316" t="n">
        <v>33085830</v>
      </c>
      <c r="D1568" s="316" t="inlineStr">
        <is>
          <t>5074551_Unilever Lipton 2Q19 Scatter - Digital Entertainment</t>
        </is>
      </c>
      <c r="E1568" s="316" t="inlineStr">
        <is>
          <t>Syfy</t>
        </is>
      </c>
      <c r="F1568" s="317" t="n">
        <v>43563</v>
      </c>
      <c r="G1568" s="317" t="n">
        <v>43600</v>
      </c>
      <c r="H1568" s="316" t="n">
        <v>139274</v>
      </c>
      <c r="I1568" s="316" t="n">
        <v>139274</v>
      </c>
      <c r="J1568" s="316" t="n">
        <v>0.71</v>
      </c>
      <c r="K1568" s="316">
        <f>ROUND(I1568*(J1568/1000),2)</f>
        <v/>
      </c>
    </row>
    <row r="1569">
      <c r="B1569" s="315" t="n">
        <v>1542</v>
      </c>
      <c r="C1569" s="316" t="n">
        <v>33085830</v>
      </c>
      <c r="D1569" s="316" t="inlineStr">
        <is>
          <t>5074551_Unilever Lipton 2Q19 Scatter - Digital Entertainment</t>
        </is>
      </c>
      <c r="E1569" s="316" t="inlineStr">
        <is>
          <t>Telemundo</t>
        </is>
      </c>
      <c r="F1569" s="317" t="n">
        <v>43563</v>
      </c>
      <c r="G1569" s="317" t="n">
        <v>43600</v>
      </c>
      <c r="H1569" s="316" t="n">
        <v>4739</v>
      </c>
      <c r="I1569" s="316" t="n">
        <v>4739</v>
      </c>
      <c r="J1569" s="316" t="n">
        <v>0.71</v>
      </c>
      <c r="K1569" s="316">
        <f>ROUND(I1569*(J1569/1000),2)</f>
        <v/>
      </c>
    </row>
    <row r="1570">
      <c r="B1570" s="315" t="n">
        <v>1543</v>
      </c>
      <c r="C1570" s="316" t="n">
        <v>33085830</v>
      </c>
      <c r="D1570" s="316" t="inlineStr">
        <is>
          <t>5074551_Unilever Lipton 2Q19 Scatter - Digital Entertainment</t>
        </is>
      </c>
      <c r="E1570" s="316" t="inlineStr">
        <is>
          <t>USA</t>
        </is>
      </c>
      <c r="F1570" s="317" t="n">
        <v>43563</v>
      </c>
      <c r="G1570" s="317" t="n">
        <v>43600</v>
      </c>
      <c r="H1570" s="316" t="n">
        <v>38374</v>
      </c>
      <c r="I1570" s="316" t="n">
        <v>38374</v>
      </c>
      <c r="J1570" s="316" t="n">
        <v>0.71</v>
      </c>
      <c r="K1570" s="316">
        <f>ROUND(I1570*(J1570/1000),2)</f>
        <v/>
      </c>
    </row>
    <row r="1571">
      <c r="B1571" s="315" t="n">
        <v>1544</v>
      </c>
      <c r="C1571" s="316" t="n">
        <v>33085912</v>
      </c>
      <c r="D1571" s="316" t="inlineStr">
        <is>
          <t>5072996_Kimberly Clark_TAD Cable Entertainment_VOD, FEP, Shortform Video - Digital Lifestyle</t>
        </is>
      </c>
      <c r="E1571" s="316" t="inlineStr">
        <is>
          <t>Bravo</t>
        </is>
      </c>
      <c r="F1571" s="317" t="n">
        <v>43563</v>
      </c>
      <c r="G1571" s="317" t="n">
        <v>43579</v>
      </c>
      <c r="H1571" s="316" t="n">
        <v>645229</v>
      </c>
      <c r="I1571" s="316" t="n">
        <v>645229</v>
      </c>
      <c r="J1571" s="316" t="n">
        <v>0.71</v>
      </c>
      <c r="K1571" s="316">
        <f>ROUND(I1571*(J1571/1000),2)</f>
        <v/>
      </c>
    </row>
    <row r="1572">
      <c r="B1572" s="315" t="n">
        <v>1545</v>
      </c>
      <c r="C1572" s="316" t="n">
        <v>33085912</v>
      </c>
      <c r="D1572" s="316" t="inlineStr">
        <is>
          <t>5072996_Kimberly Clark_TAD Cable Entertainment_VOD, FEP, Shortform Video - Digital Lifestyle</t>
        </is>
      </c>
      <c r="E1572" s="316" t="inlineStr">
        <is>
          <t>E!</t>
        </is>
      </c>
      <c r="F1572" s="317" t="n">
        <v>43563</v>
      </c>
      <c r="G1572" s="317" t="n">
        <v>43579</v>
      </c>
      <c r="H1572" s="316" t="n">
        <v>252931</v>
      </c>
      <c r="I1572" s="316" t="n">
        <v>252931</v>
      </c>
      <c r="J1572" s="316" t="n">
        <v>0.71</v>
      </c>
      <c r="K1572" s="316">
        <f>ROUND(I1572*(J1572/1000),2)</f>
        <v/>
      </c>
    </row>
    <row r="1573">
      <c r="B1573" s="315" t="n">
        <v>1546</v>
      </c>
      <c r="C1573" s="316" t="n">
        <v>33085912</v>
      </c>
      <c r="D1573" s="316" t="inlineStr">
        <is>
          <t>5072996_Kimberly Clark_TAD Cable Entertainment_VOD, FEP, Shortform Video - Digital Lifestyle</t>
        </is>
      </c>
      <c r="E1573" s="316" t="inlineStr">
        <is>
          <t>Oxygen</t>
        </is>
      </c>
      <c r="F1573" s="317" t="n">
        <v>43563</v>
      </c>
      <c r="G1573" s="317" t="n">
        <v>43579</v>
      </c>
      <c r="H1573" s="316" t="n">
        <v>167041</v>
      </c>
      <c r="I1573" s="316" t="n">
        <v>167041</v>
      </c>
      <c r="J1573" s="316" t="n">
        <v>0.71</v>
      </c>
      <c r="K1573" s="316">
        <f>ROUND(I1573*(J1573/1000),2)</f>
        <v/>
      </c>
    </row>
    <row r="1574">
      <c r="B1574" s="315" t="n">
        <v>1547</v>
      </c>
      <c r="C1574" s="316" t="n">
        <v>33085912</v>
      </c>
      <c r="D1574" s="316" t="inlineStr">
        <is>
          <t>5072996_Kimberly Clark_TAD Cable Entertainment_VOD, FEP, Shortform Video - Digital Lifestyle</t>
        </is>
      </c>
      <c r="E1574" s="316" t="inlineStr">
        <is>
          <t>Syfy</t>
        </is>
      </c>
      <c r="F1574" s="317" t="n">
        <v>43563</v>
      </c>
      <c r="G1574" s="317" t="n">
        <v>43579</v>
      </c>
      <c r="H1574" s="316" t="n">
        <v>959716</v>
      </c>
      <c r="I1574" s="316" t="n">
        <v>959716</v>
      </c>
      <c r="J1574" s="316" t="n">
        <v>0.71</v>
      </c>
      <c r="K1574" s="316">
        <f>ROUND(I1574*(J1574/1000),2)</f>
        <v/>
      </c>
    </row>
    <row r="1575">
      <c r="B1575" s="315" t="n">
        <v>1548</v>
      </c>
      <c r="C1575" s="316" t="n">
        <v>33085912</v>
      </c>
      <c r="D1575" s="316" t="inlineStr">
        <is>
          <t>5072996_Kimberly Clark_TAD Cable Entertainment_VOD, FEP, Shortform Video - Digital Lifestyle</t>
        </is>
      </c>
      <c r="E1575" s="316" t="inlineStr">
        <is>
          <t>USA</t>
        </is>
      </c>
      <c r="F1575" s="317" t="n">
        <v>43563</v>
      </c>
      <c r="G1575" s="317" t="n">
        <v>43579</v>
      </c>
      <c r="H1575" s="316" t="n">
        <v>305681</v>
      </c>
      <c r="I1575" s="316" t="n">
        <v>305681</v>
      </c>
      <c r="J1575" s="316" t="n">
        <v>0.71</v>
      </c>
      <c r="K1575" s="316">
        <f>ROUND(I1575*(J1575/1000),2)</f>
        <v/>
      </c>
    </row>
    <row r="1576">
      <c r="B1576" s="315" t="n">
        <v>1549</v>
      </c>
      <c r="C1576" s="316" t="n">
        <v>33098951</v>
      </c>
      <c r="D1576" s="316" t="inlineStr">
        <is>
          <t>5074148_Pepsi  PL Herbal_2Q 18/19 UF_NAV_P2+ - Digital Entertainment</t>
        </is>
      </c>
      <c r="E1576" s="316" t="inlineStr">
        <is>
          <t>Bravo</t>
        </is>
      </c>
      <c r="F1576" s="317" t="n">
        <v>43563</v>
      </c>
      <c r="G1576" s="317" t="n">
        <v>43576</v>
      </c>
      <c r="H1576" s="316" t="n">
        <v>15092</v>
      </c>
      <c r="I1576" s="316" t="n">
        <v>15092</v>
      </c>
      <c r="J1576" s="316" t="n">
        <v>0.71</v>
      </c>
      <c r="K1576" s="316">
        <f>ROUND(I1576*(J1576/1000),2)</f>
        <v/>
      </c>
    </row>
    <row r="1577">
      <c r="B1577" s="315" t="n">
        <v>1550</v>
      </c>
      <c r="C1577" s="316" t="n">
        <v>33098951</v>
      </c>
      <c r="D1577" s="316" t="inlineStr">
        <is>
          <t>5074148_Pepsi  PL Herbal_2Q 18/19 UF_NAV_P2+ - Digital Entertainment</t>
        </is>
      </c>
      <c r="E1577" s="316" t="inlineStr">
        <is>
          <t>CNBC</t>
        </is>
      </c>
      <c r="F1577" s="317" t="n">
        <v>43563</v>
      </c>
      <c r="G1577" s="317" t="n">
        <v>43576</v>
      </c>
      <c r="H1577" s="316" t="n">
        <v>623</v>
      </c>
      <c r="I1577" s="316" t="n">
        <v>623</v>
      </c>
      <c r="J1577" s="316" t="n">
        <v>0.71</v>
      </c>
      <c r="K1577" s="316">
        <f>ROUND(I1577*(J1577/1000),2)</f>
        <v/>
      </c>
    </row>
    <row r="1578">
      <c r="B1578" s="315" t="n">
        <v>1551</v>
      </c>
      <c r="C1578" s="316" t="n">
        <v>33098951</v>
      </c>
      <c r="D1578" s="316" t="inlineStr">
        <is>
          <t>5074148_Pepsi  PL Herbal_2Q 18/19 UF_NAV_P2+ - Digital Entertainment</t>
        </is>
      </c>
      <c r="E1578" s="316" t="inlineStr">
        <is>
          <t>E!</t>
        </is>
      </c>
      <c r="F1578" s="317" t="n">
        <v>43563</v>
      </c>
      <c r="G1578" s="317" t="n">
        <v>43576</v>
      </c>
      <c r="H1578" s="316" t="n">
        <v>3859</v>
      </c>
      <c r="I1578" s="316" t="n">
        <v>3859</v>
      </c>
      <c r="J1578" s="316" t="n">
        <v>0.71</v>
      </c>
      <c r="K1578" s="316">
        <f>ROUND(I1578*(J1578/1000),2)</f>
        <v/>
      </c>
    </row>
    <row r="1579">
      <c r="B1579" s="315" t="n">
        <v>1552</v>
      </c>
      <c r="C1579" s="316" t="n">
        <v>33098951</v>
      </c>
      <c r="D1579" s="316" t="inlineStr">
        <is>
          <t>5074148_Pepsi  PL Herbal_2Q 18/19 UF_NAV_P2+ - Digital Entertainment</t>
        </is>
      </c>
      <c r="E1579" s="316" t="inlineStr">
        <is>
          <t>MSNBC</t>
        </is>
      </c>
      <c r="F1579" s="317" t="n">
        <v>43563</v>
      </c>
      <c r="G1579" s="317" t="n">
        <v>43576</v>
      </c>
      <c r="H1579" s="316" t="n">
        <v>26</v>
      </c>
      <c r="I1579" s="316" t="n">
        <v>26</v>
      </c>
      <c r="J1579" s="316" t="n">
        <v>0.71</v>
      </c>
      <c r="K1579" s="316">
        <f>ROUND(I1579*(J1579/1000),2)</f>
        <v/>
      </c>
    </row>
    <row r="1580">
      <c r="B1580" s="315" t="n">
        <v>1553</v>
      </c>
      <c r="C1580" s="316" t="n">
        <v>33098951</v>
      </c>
      <c r="D1580" s="316" t="inlineStr">
        <is>
          <t>5074148_Pepsi  PL Herbal_2Q 18/19 UF_NAV_P2+ - Digital Entertainment</t>
        </is>
      </c>
      <c r="E1580" s="316" t="inlineStr">
        <is>
          <t>NBC Broadcast</t>
        </is>
      </c>
      <c r="F1580" s="317" t="n">
        <v>43563</v>
      </c>
      <c r="G1580" s="317" t="n">
        <v>43576</v>
      </c>
      <c r="H1580" s="316" t="n">
        <v>2729</v>
      </c>
      <c r="I1580" s="316" t="n">
        <v>2729</v>
      </c>
      <c r="J1580" s="316" t="n">
        <v>0.71</v>
      </c>
      <c r="K1580" s="316">
        <f>ROUND(I1580*(J1580/1000),2)</f>
        <v/>
      </c>
    </row>
    <row r="1581">
      <c r="B1581" s="315" t="n">
        <v>1554</v>
      </c>
      <c r="C1581" s="316" t="n">
        <v>33098951</v>
      </c>
      <c r="D1581" s="316" t="inlineStr">
        <is>
          <t>5074148_Pepsi  PL Herbal_2Q 18/19 UF_NAV_P2+ - Digital Entertainment</t>
        </is>
      </c>
      <c r="E1581" s="316" t="inlineStr">
        <is>
          <t>NBC News</t>
        </is>
      </c>
      <c r="F1581" s="317" t="n">
        <v>43563</v>
      </c>
      <c r="G1581" s="317" t="n">
        <v>43576</v>
      </c>
      <c r="H1581" s="316" t="n">
        <v>253</v>
      </c>
      <c r="I1581" s="316" t="n">
        <v>253</v>
      </c>
      <c r="J1581" s="316" t="n">
        <v>0.71</v>
      </c>
      <c r="K1581" s="316">
        <f>ROUND(I1581*(J1581/1000),2)</f>
        <v/>
      </c>
    </row>
    <row r="1582">
      <c r="B1582" s="315" t="n">
        <v>1555</v>
      </c>
      <c r="C1582" s="316" t="n">
        <v>33098951</v>
      </c>
      <c r="D1582" s="316" t="inlineStr">
        <is>
          <t>5074148_Pepsi  PL Herbal_2Q 18/19 UF_NAV_P2+ - Digital Entertainment</t>
        </is>
      </c>
      <c r="E1582" s="316" t="inlineStr">
        <is>
          <t>Oxygen</t>
        </is>
      </c>
      <c r="F1582" s="317" t="n">
        <v>43563</v>
      </c>
      <c r="G1582" s="317" t="n">
        <v>43576</v>
      </c>
      <c r="H1582" s="316" t="n">
        <v>2671</v>
      </c>
      <c r="I1582" s="316" t="n">
        <v>2671</v>
      </c>
      <c r="J1582" s="316" t="n">
        <v>0.71</v>
      </c>
      <c r="K1582" s="316">
        <f>ROUND(I1582*(J1582/1000),2)</f>
        <v/>
      </c>
    </row>
    <row r="1583">
      <c r="B1583" s="315" t="n">
        <v>1556</v>
      </c>
      <c r="C1583" s="316" t="n">
        <v>33098951</v>
      </c>
      <c r="D1583" s="316" t="inlineStr">
        <is>
          <t>5074148_Pepsi  PL Herbal_2Q 18/19 UF_NAV_P2+ - Digital Entertainment</t>
        </is>
      </c>
      <c r="E1583" s="316" t="inlineStr">
        <is>
          <t>Syfy</t>
        </is>
      </c>
      <c r="F1583" s="317" t="n">
        <v>43563</v>
      </c>
      <c r="G1583" s="317" t="n">
        <v>43576</v>
      </c>
      <c r="H1583" s="316" t="n">
        <v>14076</v>
      </c>
      <c r="I1583" s="316" t="n">
        <v>14076</v>
      </c>
      <c r="J1583" s="316" t="n">
        <v>0.71</v>
      </c>
      <c r="K1583" s="316">
        <f>ROUND(I1583*(J1583/1000),2)</f>
        <v/>
      </c>
    </row>
    <row r="1584">
      <c r="B1584" s="315" t="n">
        <v>1557</v>
      </c>
      <c r="C1584" s="316" t="n">
        <v>33098951</v>
      </c>
      <c r="D1584" s="316" t="inlineStr">
        <is>
          <t>5074148_Pepsi  PL Herbal_2Q 18/19 UF_NAV_P2+ - Digital Entertainment</t>
        </is>
      </c>
      <c r="E1584" s="316" t="inlineStr">
        <is>
          <t>Telemundo</t>
        </is>
      </c>
      <c r="F1584" s="317" t="n">
        <v>43563</v>
      </c>
      <c r="G1584" s="317" t="n">
        <v>43576</v>
      </c>
      <c r="H1584" s="316" t="n">
        <v>120</v>
      </c>
      <c r="I1584" s="316" t="n">
        <v>120</v>
      </c>
      <c r="J1584" s="316" t="n">
        <v>0.71</v>
      </c>
      <c r="K1584" s="316">
        <f>ROUND(I1584*(J1584/1000),2)</f>
        <v/>
      </c>
    </row>
    <row r="1585">
      <c r="B1585" s="315" t="n">
        <v>1558</v>
      </c>
      <c r="C1585" s="316" t="n">
        <v>33098951</v>
      </c>
      <c r="D1585" s="316" t="inlineStr">
        <is>
          <t>5074148_Pepsi  PL Herbal_2Q 18/19 UF_NAV_P2+ - Digital Entertainment</t>
        </is>
      </c>
      <c r="E1585" s="316" t="inlineStr">
        <is>
          <t>USA</t>
        </is>
      </c>
      <c r="F1585" s="317" t="n">
        <v>43563</v>
      </c>
      <c r="G1585" s="317" t="n">
        <v>43576</v>
      </c>
      <c r="H1585" s="316" t="n">
        <v>5131</v>
      </c>
      <c r="I1585" s="316" t="n">
        <v>5131</v>
      </c>
      <c r="J1585" s="316" t="n">
        <v>0.71</v>
      </c>
      <c r="K1585" s="316">
        <f>ROUND(I1585*(J1585/1000),2)</f>
        <v/>
      </c>
    </row>
    <row r="1586">
      <c r="B1586" s="315" t="n">
        <v>1559</v>
      </c>
      <c r="C1586" s="316" t="n">
        <v>33104316</v>
      </c>
      <c r="D1586" s="316" t="inlineStr">
        <is>
          <t>5073210_H&amp;M 2019 E! &amp; Bravo Upfront Spring Ladies - Digital Lifestyle</t>
        </is>
      </c>
      <c r="E1586" s="316" t="inlineStr">
        <is>
          <t>Bravo</t>
        </is>
      </c>
      <c r="F1586" s="317" t="n">
        <v>43566</v>
      </c>
      <c r="G1586" s="317" t="n">
        <v>43586</v>
      </c>
      <c r="H1586" s="316" t="n">
        <v>555438</v>
      </c>
      <c r="I1586" s="316" t="n">
        <v>555438</v>
      </c>
      <c r="J1586" s="316" t="n">
        <v>0.71</v>
      </c>
      <c r="K1586" s="316">
        <f>ROUND(I1586*(J1586/1000),2)</f>
        <v/>
      </c>
    </row>
    <row r="1587">
      <c r="B1587" s="315" t="n">
        <v>1560</v>
      </c>
      <c r="C1587" s="316" t="n">
        <v>33104316</v>
      </c>
      <c r="D1587" s="316" t="inlineStr">
        <is>
          <t>5073210_H&amp;M 2019 E! &amp; Bravo Upfront Spring Ladies - Digital Lifestyle</t>
        </is>
      </c>
      <c r="E1587" s="316" t="inlineStr">
        <is>
          <t>E!</t>
        </is>
      </c>
      <c r="F1587" s="317" t="n">
        <v>43566</v>
      </c>
      <c r="G1587" s="317" t="n">
        <v>43586</v>
      </c>
      <c r="H1587" s="316" t="n">
        <v>210370</v>
      </c>
      <c r="I1587" s="316" t="n">
        <v>210370</v>
      </c>
      <c r="J1587" s="316" t="n">
        <v>0.71</v>
      </c>
      <c r="K1587" s="316">
        <f>ROUND(I1587*(J1587/1000),2)</f>
        <v/>
      </c>
    </row>
    <row r="1588">
      <c r="B1588" s="315" t="n">
        <v>1561</v>
      </c>
      <c r="C1588" s="316" t="n">
        <v>33105812</v>
      </c>
      <c r="D1588" s="316" t="inlineStr">
        <is>
          <t>5059578_Pfizer Pharma CFlight Prime/Digital 18/19 BYU Plan - Digital Entertainment</t>
        </is>
      </c>
      <c r="E1588" s="316" t="inlineStr">
        <is>
          <t>NBC Broadcast</t>
        </is>
      </c>
      <c r="F1588" s="317" t="n">
        <v>43563</v>
      </c>
      <c r="G1588" s="317" t="n">
        <v>43618</v>
      </c>
      <c r="H1588" s="316" t="n">
        <v>1167171</v>
      </c>
      <c r="I1588" s="316" t="n">
        <v>1167171</v>
      </c>
      <c r="J1588" s="316" t="n">
        <v>0.71</v>
      </c>
      <c r="K1588" s="316">
        <f>ROUND(I1588*(J1588/1000),2)</f>
        <v/>
      </c>
    </row>
    <row r="1589">
      <c r="B1589" s="315" t="n">
        <v>1562</v>
      </c>
      <c r="C1589" s="316" t="n">
        <v>33105812</v>
      </c>
      <c r="D1589" s="316" t="inlineStr">
        <is>
          <t>5059578_Pfizer Pharma CFlight Prime/Digital 18/19 BYU Plan - Digital Entertainment</t>
        </is>
      </c>
      <c r="E1589" s="316" t="inlineStr">
        <is>
          <t>NBC News</t>
        </is>
      </c>
      <c r="F1589" s="317" t="n">
        <v>43563</v>
      </c>
      <c r="G1589" s="317" t="n">
        <v>43618</v>
      </c>
      <c r="H1589" s="316" t="n">
        <v>54060</v>
      </c>
      <c r="I1589" s="316" t="n">
        <v>54060</v>
      </c>
      <c r="J1589" s="316" t="n">
        <v>0.71</v>
      </c>
      <c r="K1589" s="316">
        <f>ROUND(I1589*(J1589/1000),2)</f>
        <v/>
      </c>
    </row>
    <row r="1590">
      <c r="B1590" s="315" t="n">
        <v>1563</v>
      </c>
      <c r="C1590" s="316" t="n">
        <v>33106861</v>
      </c>
      <c r="D1590" s="316" t="inlineStr">
        <is>
          <t>5075224_WB- Pikachu_2Q 1819 UF_CFlight_A1849 - Digital Entertainment</t>
        </is>
      </c>
      <c r="E1590" s="316" t="inlineStr">
        <is>
          <t>NBC Broadcast</t>
        </is>
      </c>
      <c r="F1590" s="317" t="n">
        <v>43563</v>
      </c>
      <c r="G1590" s="317" t="n">
        <v>43596</v>
      </c>
      <c r="H1590" s="316" t="n">
        <v>158263</v>
      </c>
      <c r="I1590" s="316" t="n">
        <v>158263</v>
      </c>
      <c r="J1590" s="316" t="n">
        <v>0.71</v>
      </c>
      <c r="K1590" s="316">
        <f>ROUND(I1590*(J1590/1000),2)</f>
        <v/>
      </c>
    </row>
    <row r="1591">
      <c r="B1591" s="315" t="n">
        <v>1564</v>
      </c>
      <c r="C1591" s="316" t="n">
        <v>33107722</v>
      </c>
      <c r="D1591" s="316" t="inlineStr">
        <is>
          <t>5074141_Pepsi  PL Core_2Q 18/19 UF_NAV_P2+ - Digital Entertainment</t>
        </is>
      </c>
      <c r="E1591" s="316" t="inlineStr">
        <is>
          <t>Bravo</t>
        </is>
      </c>
      <c r="F1591" s="317" t="n">
        <v>43573</v>
      </c>
      <c r="G1591" s="317" t="n">
        <v>43576</v>
      </c>
      <c r="H1591" s="316" t="n">
        <v>16642</v>
      </c>
      <c r="I1591" s="316" t="n">
        <v>16642</v>
      </c>
      <c r="J1591" s="316" t="n">
        <v>0.71</v>
      </c>
      <c r="K1591" s="316">
        <f>ROUND(I1591*(J1591/1000),2)</f>
        <v/>
      </c>
    </row>
    <row r="1592">
      <c r="B1592" s="315" t="n">
        <v>1565</v>
      </c>
      <c r="C1592" s="316" t="n">
        <v>33107722</v>
      </c>
      <c r="D1592" s="316" t="inlineStr">
        <is>
          <t>5074141_Pepsi  PL Core_2Q 18/19 UF_NAV_P2+ - Digital Entertainment</t>
        </is>
      </c>
      <c r="E1592" s="316" t="inlineStr">
        <is>
          <t>CNBC</t>
        </is>
      </c>
      <c r="F1592" s="317" t="n">
        <v>43573</v>
      </c>
      <c r="G1592" s="317" t="n">
        <v>43576</v>
      </c>
      <c r="H1592" s="316" t="n">
        <v>833</v>
      </c>
      <c r="I1592" s="316" t="n">
        <v>833</v>
      </c>
      <c r="J1592" s="316" t="n">
        <v>0.71</v>
      </c>
      <c r="K1592" s="316">
        <f>ROUND(I1592*(J1592/1000),2)</f>
        <v/>
      </c>
    </row>
    <row r="1593">
      <c r="B1593" s="315" t="n">
        <v>1566</v>
      </c>
      <c r="C1593" s="316" t="n">
        <v>33107722</v>
      </c>
      <c r="D1593" s="316" t="inlineStr">
        <is>
          <t>5074141_Pepsi  PL Core_2Q 18/19 UF_NAV_P2+ - Digital Entertainment</t>
        </is>
      </c>
      <c r="E1593" s="316" t="inlineStr">
        <is>
          <t>E!</t>
        </is>
      </c>
      <c r="F1593" s="317" t="n">
        <v>43573</v>
      </c>
      <c r="G1593" s="317" t="n">
        <v>43576</v>
      </c>
      <c r="H1593" s="316" t="n">
        <v>3658</v>
      </c>
      <c r="I1593" s="316" t="n">
        <v>3658</v>
      </c>
      <c r="J1593" s="316" t="n">
        <v>0.71</v>
      </c>
      <c r="K1593" s="316">
        <f>ROUND(I1593*(J1593/1000),2)</f>
        <v/>
      </c>
    </row>
    <row r="1594">
      <c r="B1594" s="315" t="n">
        <v>1567</v>
      </c>
      <c r="C1594" s="316" t="n">
        <v>33107722</v>
      </c>
      <c r="D1594" s="316" t="inlineStr">
        <is>
          <t>5074141_Pepsi  PL Core_2Q 18/19 UF_NAV_P2+ - Digital Entertainment</t>
        </is>
      </c>
      <c r="E1594" s="316" t="inlineStr">
        <is>
          <t>MSNBC</t>
        </is>
      </c>
      <c r="F1594" s="317" t="n">
        <v>43573</v>
      </c>
      <c r="G1594" s="317" t="n">
        <v>43576</v>
      </c>
      <c r="H1594" s="316" t="n">
        <v>52</v>
      </c>
      <c r="I1594" s="316" t="n">
        <v>52</v>
      </c>
      <c r="J1594" s="316" t="n">
        <v>0.71</v>
      </c>
      <c r="K1594" s="316">
        <f>ROUND(I1594*(J1594/1000),2)</f>
        <v/>
      </c>
    </row>
    <row r="1595">
      <c r="B1595" s="315" t="n">
        <v>1568</v>
      </c>
      <c r="C1595" s="316" t="n">
        <v>33107722</v>
      </c>
      <c r="D1595" s="316" t="inlineStr">
        <is>
          <t>5074141_Pepsi  PL Core_2Q 18/19 UF_NAV_P2+ - Digital Entertainment</t>
        </is>
      </c>
      <c r="E1595" s="316" t="inlineStr">
        <is>
          <t>NBC Broadcast</t>
        </is>
      </c>
      <c r="F1595" s="317" t="n">
        <v>43573</v>
      </c>
      <c r="G1595" s="317" t="n">
        <v>43576</v>
      </c>
      <c r="H1595" s="316" t="n">
        <v>3160</v>
      </c>
      <c r="I1595" s="316" t="n">
        <v>3160</v>
      </c>
      <c r="J1595" s="316" t="n">
        <v>0.71</v>
      </c>
      <c r="K1595" s="316">
        <f>ROUND(I1595*(J1595/1000),2)</f>
        <v/>
      </c>
    </row>
    <row r="1596">
      <c r="B1596" s="315" t="n">
        <v>1569</v>
      </c>
      <c r="C1596" s="316" t="n">
        <v>33107722</v>
      </c>
      <c r="D1596" s="316" t="inlineStr">
        <is>
          <t>5074141_Pepsi  PL Core_2Q 18/19 UF_NAV_P2+ - Digital Entertainment</t>
        </is>
      </c>
      <c r="E1596" s="316" t="inlineStr">
        <is>
          <t>NBC News</t>
        </is>
      </c>
      <c r="F1596" s="317" t="n">
        <v>43573</v>
      </c>
      <c r="G1596" s="317" t="n">
        <v>43576</v>
      </c>
      <c r="H1596" s="316" t="n">
        <v>540</v>
      </c>
      <c r="I1596" s="316" t="n">
        <v>540</v>
      </c>
      <c r="J1596" s="316" t="n">
        <v>0.71</v>
      </c>
      <c r="K1596" s="316">
        <f>ROUND(I1596*(J1596/1000),2)</f>
        <v/>
      </c>
    </row>
    <row r="1597">
      <c r="B1597" s="315" t="n">
        <v>1570</v>
      </c>
      <c r="C1597" s="316" t="n">
        <v>33107722</v>
      </c>
      <c r="D1597" s="316" t="inlineStr">
        <is>
          <t>5074141_Pepsi  PL Core_2Q 18/19 UF_NAV_P2+ - Digital Entertainment</t>
        </is>
      </c>
      <c r="E1597" s="316" t="inlineStr">
        <is>
          <t>Oxygen</t>
        </is>
      </c>
      <c r="F1597" s="317" t="n">
        <v>43573</v>
      </c>
      <c r="G1597" s="317" t="n">
        <v>43576</v>
      </c>
      <c r="H1597" s="316" t="n">
        <v>3567</v>
      </c>
      <c r="I1597" s="316" t="n">
        <v>3567</v>
      </c>
      <c r="J1597" s="316" t="n">
        <v>0.71</v>
      </c>
      <c r="K1597" s="316">
        <f>ROUND(I1597*(J1597/1000),2)</f>
        <v/>
      </c>
    </row>
    <row r="1598">
      <c r="B1598" s="315" t="n">
        <v>1571</v>
      </c>
      <c r="C1598" s="316" t="n">
        <v>33107722</v>
      </c>
      <c r="D1598" s="316" t="inlineStr">
        <is>
          <t>5074141_Pepsi  PL Core_2Q 18/19 UF_NAV_P2+ - Digital Entertainment</t>
        </is>
      </c>
      <c r="E1598" s="316" t="inlineStr">
        <is>
          <t>Syfy</t>
        </is>
      </c>
      <c r="F1598" s="317" t="n">
        <v>43573</v>
      </c>
      <c r="G1598" s="317" t="n">
        <v>43576</v>
      </c>
      <c r="H1598" s="316" t="n">
        <v>30605</v>
      </c>
      <c r="I1598" s="316" t="n">
        <v>30605</v>
      </c>
      <c r="J1598" s="316" t="n">
        <v>0.71</v>
      </c>
      <c r="K1598" s="316">
        <f>ROUND(I1598*(J1598/1000),2)</f>
        <v/>
      </c>
    </row>
    <row r="1599">
      <c r="B1599" s="315" t="n">
        <v>1572</v>
      </c>
      <c r="C1599" s="316" t="n">
        <v>33107722</v>
      </c>
      <c r="D1599" s="316" t="inlineStr">
        <is>
          <t>5074141_Pepsi  PL Core_2Q 18/19 UF_NAV_P2+ - Digital Entertainment</t>
        </is>
      </c>
      <c r="E1599" s="316" t="inlineStr">
        <is>
          <t>USA</t>
        </is>
      </c>
      <c r="F1599" s="317" t="n">
        <v>43573</v>
      </c>
      <c r="G1599" s="317" t="n">
        <v>43576</v>
      </c>
      <c r="H1599" s="316" t="n">
        <v>7455</v>
      </c>
      <c r="I1599" s="316" t="n">
        <v>7455</v>
      </c>
      <c r="J1599" s="316" t="n">
        <v>0.71</v>
      </c>
      <c r="K1599" s="316">
        <f>ROUND(I1599*(J1599/1000),2)</f>
        <v/>
      </c>
    </row>
    <row r="1600">
      <c r="B1600" s="315" t="n">
        <v>1573</v>
      </c>
      <c r="C1600" s="316" t="n">
        <v>33109658</v>
      </c>
      <c r="D1600" s="316" t="inlineStr">
        <is>
          <t>5073961_Scatter_Navy Federal - Q2_NAV_2019 - Digital Entertainment</t>
        </is>
      </c>
      <c r="E1600" s="316" t="inlineStr">
        <is>
          <t>Bravo</t>
        </is>
      </c>
      <c r="F1600" s="317" t="n">
        <v>43566</v>
      </c>
      <c r="G1600" s="317" t="n">
        <v>43569</v>
      </c>
      <c r="H1600" s="316" t="n">
        <v>4</v>
      </c>
      <c r="I1600" s="316" t="n">
        <v>4</v>
      </c>
      <c r="J1600" s="316" t="n">
        <v>0.71</v>
      </c>
      <c r="K1600" s="316">
        <f>ROUND(I1600*(J1600/1000),2)</f>
        <v/>
      </c>
    </row>
    <row r="1601">
      <c r="B1601" s="315" t="n">
        <v>1574</v>
      </c>
      <c r="C1601" s="316" t="n">
        <v>33109658</v>
      </c>
      <c r="D1601" s="316" t="inlineStr">
        <is>
          <t>5073961_Scatter_Navy Federal - Q2_NAV_2019 - Digital Entertainment</t>
        </is>
      </c>
      <c r="E1601" s="316" t="inlineStr">
        <is>
          <t>CNBC</t>
        </is>
      </c>
      <c r="F1601" s="317" t="n">
        <v>43566</v>
      </c>
      <c r="G1601" s="317" t="n">
        <v>43569</v>
      </c>
      <c r="H1601" s="316" t="n">
        <v>8</v>
      </c>
      <c r="I1601" s="316" t="n">
        <v>8</v>
      </c>
      <c r="J1601" s="316" t="n">
        <v>0.71</v>
      </c>
      <c r="K1601" s="316">
        <f>ROUND(I1601*(J1601/1000),2)</f>
        <v/>
      </c>
    </row>
    <row r="1602">
      <c r="B1602" s="315" t="n">
        <v>1575</v>
      </c>
      <c r="C1602" s="316" t="n">
        <v>33109658</v>
      </c>
      <c r="D1602" s="316" t="inlineStr">
        <is>
          <t>5073961_Scatter_Navy Federal - Q2_NAV_2019 - Digital Entertainment</t>
        </is>
      </c>
      <c r="E1602" s="316" t="inlineStr">
        <is>
          <t>E!</t>
        </is>
      </c>
      <c r="F1602" s="317" t="n">
        <v>43566</v>
      </c>
      <c r="G1602" s="317" t="n">
        <v>43569</v>
      </c>
      <c r="H1602" s="316" t="n">
        <v>6</v>
      </c>
      <c r="I1602" s="316" t="n">
        <v>6</v>
      </c>
      <c r="J1602" s="316" t="n">
        <v>0.71</v>
      </c>
      <c r="K1602" s="316">
        <f>ROUND(I1602*(J1602/1000),2)</f>
        <v/>
      </c>
    </row>
    <row r="1603">
      <c r="B1603" s="315" t="n">
        <v>1576</v>
      </c>
      <c r="C1603" s="316" t="n">
        <v>33109658</v>
      </c>
      <c r="D1603" s="316" t="inlineStr">
        <is>
          <t>5073961_Scatter_Navy Federal - Q2_NAV_2019 - Digital Entertainment</t>
        </is>
      </c>
      <c r="E1603" s="316" t="inlineStr">
        <is>
          <t>MSNBC</t>
        </is>
      </c>
      <c r="F1603" s="317" t="n">
        <v>43566</v>
      </c>
      <c r="G1603" s="317" t="n">
        <v>43569</v>
      </c>
      <c r="H1603" s="316" t="n">
        <v>1</v>
      </c>
      <c r="I1603" s="316" t="n">
        <v>1</v>
      </c>
      <c r="J1603" s="316" t="n">
        <v>0.71</v>
      </c>
      <c r="K1603" s="316">
        <f>ROUND(I1603*(J1603/1000),2)</f>
        <v/>
      </c>
    </row>
    <row r="1604">
      <c r="B1604" s="315" t="n">
        <v>1577</v>
      </c>
      <c r="C1604" s="316" t="n">
        <v>33109658</v>
      </c>
      <c r="D1604" s="316" t="inlineStr">
        <is>
          <t>5073961_Scatter_Navy Federal - Q2_NAV_2019 - Digital Entertainment</t>
        </is>
      </c>
      <c r="E1604" s="316" t="inlineStr">
        <is>
          <t>NBC Broadcast</t>
        </is>
      </c>
      <c r="F1604" s="317" t="n">
        <v>43566</v>
      </c>
      <c r="G1604" s="317" t="n">
        <v>43569</v>
      </c>
      <c r="H1604" s="316" t="n">
        <v>29</v>
      </c>
      <c r="I1604" s="316" t="n">
        <v>29</v>
      </c>
      <c r="J1604" s="316" t="n">
        <v>0.71</v>
      </c>
      <c r="K1604" s="316">
        <f>ROUND(I1604*(J1604/1000),2)</f>
        <v/>
      </c>
    </row>
    <row r="1605">
      <c r="B1605" s="315" t="n">
        <v>1578</v>
      </c>
      <c r="C1605" s="316" t="n">
        <v>33109658</v>
      </c>
      <c r="D1605" s="316" t="inlineStr">
        <is>
          <t>5073961_Scatter_Navy Federal - Q2_NAV_2019 - Digital Entertainment</t>
        </is>
      </c>
      <c r="E1605" s="316" t="inlineStr">
        <is>
          <t>NBC News</t>
        </is>
      </c>
      <c r="F1605" s="317" t="n">
        <v>43566</v>
      </c>
      <c r="G1605" s="317" t="n">
        <v>43569</v>
      </c>
      <c r="H1605" s="316" t="n">
        <v>3</v>
      </c>
      <c r="I1605" s="316" t="n">
        <v>3</v>
      </c>
      <c r="J1605" s="316" t="n">
        <v>0.71</v>
      </c>
      <c r="K1605" s="316">
        <f>ROUND(I1605*(J1605/1000),2)</f>
        <v/>
      </c>
    </row>
    <row r="1606">
      <c r="B1606" s="315" t="n">
        <v>1579</v>
      </c>
      <c r="C1606" s="316" t="n">
        <v>33109658</v>
      </c>
      <c r="D1606" s="316" t="inlineStr">
        <is>
          <t>5073961_Scatter_Navy Federal - Q2_NAV_2019 - Digital Entertainment</t>
        </is>
      </c>
      <c r="E1606" s="316" t="inlineStr">
        <is>
          <t>Oxygen</t>
        </is>
      </c>
      <c r="F1606" s="317" t="n">
        <v>43566</v>
      </c>
      <c r="G1606" s="317" t="n">
        <v>43569</v>
      </c>
      <c r="H1606" s="316" t="n">
        <v>11</v>
      </c>
      <c r="I1606" s="316" t="n">
        <v>11</v>
      </c>
      <c r="J1606" s="316" t="n">
        <v>0.71</v>
      </c>
      <c r="K1606" s="316">
        <f>ROUND(I1606*(J1606/1000),2)</f>
        <v/>
      </c>
    </row>
    <row r="1607">
      <c r="B1607" s="315" t="n">
        <v>1580</v>
      </c>
      <c r="C1607" s="316" t="n">
        <v>33109658</v>
      </c>
      <c r="D1607" s="316" t="inlineStr">
        <is>
          <t>5073961_Scatter_Navy Federal - Q2_NAV_2019 - Digital Entertainment</t>
        </is>
      </c>
      <c r="E1607" s="316" t="inlineStr">
        <is>
          <t>Syfy</t>
        </is>
      </c>
      <c r="F1607" s="317" t="n">
        <v>43566</v>
      </c>
      <c r="G1607" s="317" t="n">
        <v>43569</v>
      </c>
      <c r="H1607" s="316" t="n">
        <v>62</v>
      </c>
      <c r="I1607" s="316" t="n">
        <v>62</v>
      </c>
      <c r="J1607" s="316" t="n">
        <v>0.71</v>
      </c>
      <c r="K1607" s="316">
        <f>ROUND(I1607*(J1607/1000),2)</f>
        <v/>
      </c>
    </row>
    <row r="1608">
      <c r="B1608" s="315" t="n">
        <v>1581</v>
      </c>
      <c r="C1608" s="316" t="n">
        <v>33109658</v>
      </c>
      <c r="D1608" s="316" t="inlineStr">
        <is>
          <t>5073961_Scatter_Navy Federal - Q2_NAV_2019 - Digital Entertainment</t>
        </is>
      </c>
      <c r="E1608" s="316" t="inlineStr">
        <is>
          <t>USA</t>
        </is>
      </c>
      <c r="F1608" s="317" t="n">
        <v>43566</v>
      </c>
      <c r="G1608" s="317" t="n">
        <v>43569</v>
      </c>
      <c r="H1608" s="316" t="n">
        <v>8</v>
      </c>
      <c r="I1608" s="316" t="n">
        <v>8</v>
      </c>
      <c r="J1608" s="316" t="n">
        <v>0.71</v>
      </c>
      <c r="K1608" s="316">
        <f>ROUND(I1608*(J1608/1000),2)</f>
        <v/>
      </c>
    </row>
    <row r="1609">
      <c r="B1609" s="315" t="n">
        <v>1582</v>
      </c>
      <c r="C1609" s="316" t="n">
        <v>33110478</v>
      </c>
      <c r="D1609" s="316" t="inlineStr">
        <is>
          <t>5074792_SWA _ Q219_ Prime and Late TAD - Digital Entertainment</t>
        </is>
      </c>
      <c r="E1609" s="316" t="inlineStr">
        <is>
          <t>NBC Broadcast</t>
        </is>
      </c>
      <c r="F1609" s="317" t="n">
        <v>43564</v>
      </c>
      <c r="G1609" s="317" t="n">
        <v>43590</v>
      </c>
      <c r="H1609" s="316" t="n">
        <v>3457186</v>
      </c>
      <c r="I1609" s="316" t="n">
        <v>3457186</v>
      </c>
      <c r="J1609" s="316" t="n">
        <v>0.71</v>
      </c>
      <c r="K1609" s="316">
        <f>ROUND(I1609*(J1609/1000),2)</f>
        <v/>
      </c>
    </row>
    <row r="1610">
      <c r="B1610" s="315" t="n">
        <v>1583</v>
      </c>
      <c r="C1610" s="316" t="n">
        <v>33110478</v>
      </c>
      <c r="D1610" s="316" t="inlineStr">
        <is>
          <t>5074792_SWA _ Q219_ Prime and Late TAD - Digital Entertainment</t>
        </is>
      </c>
      <c r="E1610" s="316" t="inlineStr">
        <is>
          <t>NBC News</t>
        </is>
      </c>
      <c r="F1610" s="317" t="n">
        <v>43564</v>
      </c>
      <c r="G1610" s="317" t="n">
        <v>43590</v>
      </c>
      <c r="H1610" s="316" t="n">
        <v>31207</v>
      </c>
      <c r="I1610" s="316" t="n">
        <v>31207</v>
      </c>
      <c r="J1610" s="316" t="n">
        <v>0.71</v>
      </c>
      <c r="K1610" s="316">
        <f>ROUND(I1610*(J1610/1000),2)</f>
        <v/>
      </c>
    </row>
    <row r="1611">
      <c r="B1611" s="315" t="n">
        <v>1584</v>
      </c>
      <c r="C1611" s="316" t="n">
        <v>33111576</v>
      </c>
      <c r="D1611" s="316" t="inlineStr">
        <is>
          <t>5074388_Pepsi Lifewtr _2Q 18/19 UF_CFLIGHT_P1849 - Digital Entertainment</t>
        </is>
      </c>
      <c r="E1611" s="316" t="inlineStr">
        <is>
          <t>NBC Broadcast</t>
        </is>
      </c>
      <c r="F1611" s="317" t="n">
        <v>43565</v>
      </c>
      <c r="G1611" s="317" t="n">
        <v>43583</v>
      </c>
      <c r="H1611" s="316" t="n">
        <v>378269</v>
      </c>
      <c r="I1611" s="316" t="n">
        <v>378269</v>
      </c>
      <c r="J1611" s="316" t="n">
        <v>0.71</v>
      </c>
      <c r="K1611" s="316">
        <f>ROUND(I1611*(J1611/1000),2)</f>
        <v/>
      </c>
    </row>
    <row r="1612">
      <c r="B1612" s="315" t="n">
        <v>1585</v>
      </c>
      <c r="C1612" s="316" t="n">
        <v>33111576</v>
      </c>
      <c r="D1612" s="316" t="inlineStr">
        <is>
          <t>5074388_Pepsi Lifewtr _2Q 18/19 UF_CFLIGHT_P1849 - Digital Entertainment</t>
        </is>
      </c>
      <c r="E1612" s="316" t="inlineStr">
        <is>
          <t>NBC News</t>
        </is>
      </c>
      <c r="F1612" s="317" t="n">
        <v>43565</v>
      </c>
      <c r="G1612" s="317" t="n">
        <v>43583</v>
      </c>
      <c r="H1612" s="316" t="n">
        <v>3068</v>
      </c>
      <c r="I1612" s="316" t="n">
        <v>3068</v>
      </c>
      <c r="J1612" s="316" t="n">
        <v>0.71</v>
      </c>
      <c r="K1612" s="316">
        <f>ROUND(I1612*(J1612/1000),2)</f>
        <v/>
      </c>
    </row>
    <row r="1613">
      <c r="B1613" s="315" t="n">
        <v>1586</v>
      </c>
      <c r="C1613" s="316" t="n">
        <v>33111631</v>
      </c>
      <c r="D1613" s="316" t="inlineStr">
        <is>
          <t>5074184_Pepsi  Lifewtr _2Q 18/19 UF_NAV_P2+ - Digital Entertainment</t>
        </is>
      </c>
      <c r="E1613" s="316" t="inlineStr">
        <is>
          <t>Bravo</t>
        </is>
      </c>
      <c r="F1613" s="317" t="n">
        <v>43565</v>
      </c>
      <c r="G1613" s="317" t="n">
        <v>43583</v>
      </c>
      <c r="H1613" s="316" t="n">
        <v>201200</v>
      </c>
      <c r="I1613" s="316" t="n">
        <v>201200</v>
      </c>
      <c r="J1613" s="316" t="n">
        <v>0.71</v>
      </c>
      <c r="K1613" s="316">
        <f>ROUND(I1613*(J1613/1000),2)</f>
        <v/>
      </c>
    </row>
    <row r="1614">
      <c r="B1614" s="315" t="n">
        <v>1587</v>
      </c>
      <c r="C1614" s="316" t="n">
        <v>33111631</v>
      </c>
      <c r="D1614" s="316" t="inlineStr">
        <is>
          <t>5074184_Pepsi  Lifewtr _2Q 18/19 UF_NAV_P2+ - Digital Entertainment</t>
        </is>
      </c>
      <c r="E1614" s="316" t="inlineStr">
        <is>
          <t>CNBC</t>
        </is>
      </c>
      <c r="F1614" s="317" t="n">
        <v>43565</v>
      </c>
      <c r="G1614" s="317" t="n">
        <v>43583</v>
      </c>
      <c r="H1614" s="316" t="n">
        <v>8794</v>
      </c>
      <c r="I1614" s="316" t="n">
        <v>8794</v>
      </c>
      <c r="J1614" s="316" t="n">
        <v>0.71</v>
      </c>
      <c r="K1614" s="316">
        <f>ROUND(I1614*(J1614/1000),2)</f>
        <v/>
      </c>
    </row>
    <row r="1615">
      <c r="B1615" s="315" t="n">
        <v>1588</v>
      </c>
      <c r="C1615" s="316" t="n">
        <v>33111631</v>
      </c>
      <c r="D1615" s="316" t="inlineStr">
        <is>
          <t>5074184_Pepsi  Lifewtr _2Q 18/19 UF_NAV_P2+ - Digital Entertainment</t>
        </is>
      </c>
      <c r="E1615" s="316" t="inlineStr">
        <is>
          <t>E!</t>
        </is>
      </c>
      <c r="F1615" s="317" t="n">
        <v>43565</v>
      </c>
      <c r="G1615" s="317" t="n">
        <v>43583</v>
      </c>
      <c r="H1615" s="316" t="n">
        <v>43940</v>
      </c>
      <c r="I1615" s="316" t="n">
        <v>43940</v>
      </c>
      <c r="J1615" s="316" t="n">
        <v>0.71</v>
      </c>
      <c r="K1615" s="316">
        <f>ROUND(I1615*(J1615/1000),2)</f>
        <v/>
      </c>
    </row>
    <row r="1616">
      <c r="B1616" s="315" t="n">
        <v>1589</v>
      </c>
      <c r="C1616" s="316" t="n">
        <v>33111631</v>
      </c>
      <c r="D1616" s="316" t="inlineStr">
        <is>
          <t>5074184_Pepsi  Lifewtr _2Q 18/19 UF_NAV_P2+ - Digital Entertainment</t>
        </is>
      </c>
      <c r="E1616" s="316" t="inlineStr">
        <is>
          <t>MSNBC</t>
        </is>
      </c>
      <c r="F1616" s="317" t="n">
        <v>43565</v>
      </c>
      <c r="G1616" s="317" t="n">
        <v>43583</v>
      </c>
      <c r="H1616" s="316" t="n">
        <v>419</v>
      </c>
      <c r="I1616" s="316" t="n">
        <v>419</v>
      </c>
      <c r="J1616" s="316" t="n">
        <v>0.71</v>
      </c>
      <c r="K1616" s="316">
        <f>ROUND(I1616*(J1616/1000),2)</f>
        <v/>
      </c>
    </row>
    <row r="1617">
      <c r="B1617" s="315" t="n">
        <v>1590</v>
      </c>
      <c r="C1617" s="316" t="n">
        <v>33111631</v>
      </c>
      <c r="D1617" s="316" t="inlineStr">
        <is>
          <t>5074184_Pepsi  Lifewtr _2Q 18/19 UF_NAV_P2+ - Digital Entertainment</t>
        </is>
      </c>
      <c r="E1617" s="316" t="inlineStr">
        <is>
          <t>NBC Broadcast</t>
        </is>
      </c>
      <c r="F1617" s="317" t="n">
        <v>43565</v>
      </c>
      <c r="G1617" s="317" t="n">
        <v>43583</v>
      </c>
      <c r="H1617" s="316" t="n">
        <v>33084</v>
      </c>
      <c r="I1617" s="316" t="n">
        <v>33084</v>
      </c>
      <c r="J1617" s="316" t="n">
        <v>0.71</v>
      </c>
      <c r="K1617" s="316">
        <f>ROUND(I1617*(J1617/1000),2)</f>
        <v/>
      </c>
    </row>
    <row r="1618">
      <c r="B1618" s="315" t="n">
        <v>1591</v>
      </c>
      <c r="C1618" s="316" t="n">
        <v>33111631</v>
      </c>
      <c r="D1618" s="316" t="inlineStr">
        <is>
          <t>5074184_Pepsi  Lifewtr _2Q 18/19 UF_NAV_P2+ - Digital Entertainment</t>
        </is>
      </c>
      <c r="E1618" s="316" t="inlineStr">
        <is>
          <t>NBC News</t>
        </is>
      </c>
      <c r="F1618" s="317" t="n">
        <v>43565</v>
      </c>
      <c r="G1618" s="317" t="n">
        <v>43583</v>
      </c>
      <c r="H1618" s="316" t="n">
        <v>4492</v>
      </c>
      <c r="I1618" s="316" t="n">
        <v>4492</v>
      </c>
      <c r="J1618" s="316" t="n">
        <v>0.71</v>
      </c>
      <c r="K1618" s="316">
        <f>ROUND(I1618*(J1618/1000),2)</f>
        <v/>
      </c>
    </row>
    <row r="1619">
      <c r="B1619" s="315" t="n">
        <v>1592</v>
      </c>
      <c r="C1619" s="316" t="n">
        <v>33111631</v>
      </c>
      <c r="D1619" s="316" t="inlineStr">
        <is>
          <t>5074184_Pepsi  Lifewtr _2Q 18/19 UF_NAV_P2+ - Digital Entertainment</t>
        </is>
      </c>
      <c r="E1619" s="316" t="inlineStr">
        <is>
          <t>Oxygen</t>
        </is>
      </c>
      <c r="F1619" s="317" t="n">
        <v>43565</v>
      </c>
      <c r="G1619" s="317" t="n">
        <v>43583</v>
      </c>
      <c r="H1619" s="316" t="n">
        <v>36619</v>
      </c>
      <c r="I1619" s="316" t="n">
        <v>36619</v>
      </c>
      <c r="J1619" s="316" t="n">
        <v>0.71</v>
      </c>
      <c r="K1619" s="316">
        <f>ROUND(I1619*(J1619/1000),2)</f>
        <v/>
      </c>
    </row>
    <row r="1620">
      <c r="B1620" s="315" t="n">
        <v>1593</v>
      </c>
      <c r="C1620" s="316" t="n">
        <v>33111631</v>
      </c>
      <c r="D1620" s="316" t="inlineStr">
        <is>
          <t>5074184_Pepsi  Lifewtr _2Q 18/19 UF_NAV_P2+ - Digital Entertainment</t>
        </is>
      </c>
      <c r="E1620" s="316" t="inlineStr">
        <is>
          <t>Syfy</t>
        </is>
      </c>
      <c r="F1620" s="317" t="n">
        <v>43565</v>
      </c>
      <c r="G1620" s="317" t="n">
        <v>43583</v>
      </c>
      <c r="H1620" s="316" t="n">
        <v>199347</v>
      </c>
      <c r="I1620" s="316" t="n">
        <v>199347</v>
      </c>
      <c r="J1620" s="316" t="n">
        <v>0.71</v>
      </c>
      <c r="K1620" s="316">
        <f>ROUND(I1620*(J1620/1000),2)</f>
        <v/>
      </c>
    </row>
    <row r="1621">
      <c r="B1621" s="315" t="n">
        <v>1594</v>
      </c>
      <c r="C1621" s="316" t="n">
        <v>33111631</v>
      </c>
      <c r="D1621" s="316" t="inlineStr">
        <is>
          <t>5074184_Pepsi  Lifewtr _2Q 18/19 UF_NAV_P2+ - Digital Entertainment</t>
        </is>
      </c>
      <c r="E1621" s="316" t="inlineStr">
        <is>
          <t>Telemundo</t>
        </is>
      </c>
      <c r="F1621" s="317" t="n">
        <v>43565</v>
      </c>
      <c r="G1621" s="317" t="n">
        <v>43583</v>
      </c>
      <c r="H1621" s="316" t="n">
        <v>2216</v>
      </c>
      <c r="I1621" s="316" t="n">
        <v>2216</v>
      </c>
      <c r="J1621" s="316" t="n">
        <v>0.71</v>
      </c>
      <c r="K1621" s="316">
        <f>ROUND(I1621*(J1621/1000),2)</f>
        <v/>
      </c>
    </row>
    <row r="1622">
      <c r="B1622" s="315" t="n">
        <v>1595</v>
      </c>
      <c r="C1622" s="316" t="n">
        <v>33111631</v>
      </c>
      <c r="D1622" s="316" t="inlineStr">
        <is>
          <t>5074184_Pepsi  Lifewtr _2Q 18/19 UF_NAV_P2+ - Digital Entertainment</t>
        </is>
      </c>
      <c r="E1622" s="316" t="inlineStr">
        <is>
          <t>USA</t>
        </is>
      </c>
      <c r="F1622" s="317" t="n">
        <v>43565</v>
      </c>
      <c r="G1622" s="317" t="n">
        <v>43583</v>
      </c>
      <c r="H1622" s="316" t="n">
        <v>84443</v>
      </c>
      <c r="I1622" s="316" t="n">
        <v>84443</v>
      </c>
      <c r="J1622" s="316" t="n">
        <v>0.71</v>
      </c>
      <c r="K1622" s="316">
        <f>ROUND(I1622*(J1622/1000),2)</f>
        <v/>
      </c>
    </row>
    <row r="1623">
      <c r="B1623" s="315" t="n">
        <v>1596</v>
      </c>
      <c r="C1623" s="316" t="n">
        <v>33112190</v>
      </c>
      <c r="D1623" s="316" t="inlineStr">
        <is>
          <t>SYFY STB TEST</t>
        </is>
      </c>
      <c r="E1623" s="316" t="inlineStr">
        <is>
          <t>Syfy</t>
        </is>
      </c>
      <c r="F1623" s="317" t="n">
        <v>43563</v>
      </c>
      <c r="G1623" s="317" t="n">
        <v>43596</v>
      </c>
      <c r="H1623" s="316" t="n">
        <v>7676211</v>
      </c>
      <c r="I1623" s="316" t="n">
        <v>7676211</v>
      </c>
      <c r="J1623" s="316" t="n">
        <v>0.71</v>
      </c>
      <c r="K1623" s="316">
        <f>ROUND(I1623*(J1623/1000),2)</f>
        <v/>
      </c>
    </row>
    <row r="1624">
      <c r="B1624" s="315" t="n">
        <v>1597</v>
      </c>
      <c r="C1624" s="316" t="n">
        <v>33112727</v>
      </c>
      <c r="D1624" s="316" t="inlineStr">
        <is>
          <t>5069810_Honda Regional  - Q219 - TLMD Digital - Digital Hispanic</t>
        </is>
      </c>
      <c r="E1624" s="316" t="inlineStr">
        <is>
          <t>NBC Universo</t>
        </is>
      </c>
      <c r="F1624" s="317" t="n">
        <v>43570</v>
      </c>
      <c r="G1624" s="317" t="n">
        <v>43612</v>
      </c>
      <c r="H1624" s="316" t="n">
        <v>22426</v>
      </c>
      <c r="I1624" s="316" t="n">
        <v>22426</v>
      </c>
      <c r="J1624" s="316" t="n">
        <v>0.71</v>
      </c>
      <c r="K1624" s="316">
        <f>ROUND(I1624*(J1624/1000),2)</f>
        <v/>
      </c>
    </row>
    <row r="1625">
      <c r="B1625" s="315" t="n">
        <v>1598</v>
      </c>
      <c r="C1625" s="316" t="n">
        <v>33112727</v>
      </c>
      <c r="D1625" s="316" t="inlineStr">
        <is>
          <t>5069810_Honda Regional  - Q219 - TLMD Digital - Digital Hispanic</t>
        </is>
      </c>
      <c r="E1625" s="316" t="inlineStr">
        <is>
          <t>Telemundo</t>
        </is>
      </c>
      <c r="F1625" s="317" t="n">
        <v>43570</v>
      </c>
      <c r="G1625" s="317" t="n">
        <v>43612</v>
      </c>
      <c r="H1625" s="316" t="n">
        <v>169055</v>
      </c>
      <c r="I1625" s="316" t="n">
        <v>169055</v>
      </c>
      <c r="J1625" s="316" t="n">
        <v>0.71</v>
      </c>
      <c r="K1625" s="316">
        <f>ROUND(I1625*(J1625/1000),2)</f>
        <v/>
      </c>
    </row>
    <row r="1626">
      <c r="B1626" s="315" t="n">
        <v>1599</v>
      </c>
      <c r="C1626" s="316" t="n">
        <v>33119066</v>
      </c>
      <c r="D1626" s="316" t="inlineStr">
        <is>
          <t>5071525_Samsung_NBC Prime_UF Q2 2019  - Digital Entertainment</t>
        </is>
      </c>
      <c r="E1626" s="316" t="inlineStr">
        <is>
          <t>NBC Broadcast</t>
        </is>
      </c>
      <c r="F1626" s="317" t="n">
        <v>43577</v>
      </c>
      <c r="G1626" s="317" t="n">
        <v>43618</v>
      </c>
      <c r="H1626" s="316" t="n">
        <v>2333782</v>
      </c>
      <c r="I1626" s="316" t="n">
        <v>2333782</v>
      </c>
      <c r="J1626" s="316" t="n">
        <v>0.71</v>
      </c>
      <c r="K1626" s="316">
        <f>ROUND(I1626*(J1626/1000),2)</f>
        <v/>
      </c>
    </row>
    <row r="1627">
      <c r="B1627" s="315" t="n">
        <v>1600</v>
      </c>
      <c r="C1627" s="316" t="n">
        <v>33119066</v>
      </c>
      <c r="D1627" s="316" t="inlineStr">
        <is>
          <t>5071525_Samsung_NBC Prime_UF Q2 2019  - Digital Entertainment</t>
        </is>
      </c>
      <c r="E1627" s="316" t="inlineStr">
        <is>
          <t>NBC News</t>
        </is>
      </c>
      <c r="F1627" s="317" t="n">
        <v>43577</v>
      </c>
      <c r="G1627" s="317" t="n">
        <v>43618</v>
      </c>
      <c r="H1627" s="316" t="n">
        <v>159944</v>
      </c>
      <c r="I1627" s="316" t="n">
        <v>159944</v>
      </c>
      <c r="J1627" s="316" t="n">
        <v>0.71</v>
      </c>
      <c r="K1627" s="316">
        <f>ROUND(I1627*(J1627/1000),2)</f>
        <v/>
      </c>
    </row>
    <row r="1628">
      <c r="B1628" s="315" t="n">
        <v>1601</v>
      </c>
      <c r="C1628" s="316" t="n">
        <v>33125843</v>
      </c>
      <c r="D1628" s="316" t="inlineStr">
        <is>
          <t>5075484_WB - Shazam! Chase II 2Q Bravo Video - Digital Lifestyle</t>
        </is>
      </c>
      <c r="E1628" s="316" t="inlineStr">
        <is>
          <t>Bravo</t>
        </is>
      </c>
      <c r="F1628" s="317" t="n">
        <v>43564</v>
      </c>
      <c r="G1628" s="317" t="n">
        <v>43568</v>
      </c>
      <c r="H1628" s="316" t="n">
        <v>94736</v>
      </c>
      <c r="I1628" s="316" t="n">
        <v>94736</v>
      </c>
      <c r="J1628" s="316" t="n">
        <v>0.71</v>
      </c>
      <c r="K1628" s="316">
        <f>ROUND(I1628*(J1628/1000),2)</f>
        <v/>
      </c>
    </row>
    <row r="1629">
      <c r="B1629" s="315" t="n">
        <v>1602</v>
      </c>
      <c r="C1629" s="316" t="n">
        <v>33125899</v>
      </c>
      <c r="D1629" s="316" t="inlineStr">
        <is>
          <t>5074209_Pepsi  Multipack _2Q 18/19 UF_NAV_P2+ - Digital Entertainment</t>
        </is>
      </c>
      <c r="E1629" s="316" t="inlineStr">
        <is>
          <t>Bravo</t>
        </is>
      </c>
      <c r="F1629" s="317" t="n">
        <v>43565</v>
      </c>
      <c r="G1629" s="317" t="n">
        <v>43597</v>
      </c>
      <c r="H1629" s="316" t="n">
        <v>28687</v>
      </c>
      <c r="I1629" s="316" t="n">
        <v>28687</v>
      </c>
      <c r="J1629" s="316" t="n">
        <v>0.71</v>
      </c>
      <c r="K1629" s="316">
        <f>ROUND(I1629*(J1629/1000),2)</f>
        <v/>
      </c>
    </row>
    <row r="1630">
      <c r="B1630" s="315" t="n">
        <v>1603</v>
      </c>
      <c r="C1630" s="316" t="n">
        <v>33125899</v>
      </c>
      <c r="D1630" s="316" t="inlineStr">
        <is>
          <t>5074209_Pepsi  Multipack _2Q 18/19 UF_NAV_P2+ - Digital Entertainment</t>
        </is>
      </c>
      <c r="E1630" s="316" t="inlineStr">
        <is>
          <t>CNBC</t>
        </is>
      </c>
      <c r="F1630" s="317" t="n">
        <v>43565</v>
      </c>
      <c r="G1630" s="317" t="n">
        <v>43597</v>
      </c>
      <c r="H1630" s="316" t="n">
        <v>1383</v>
      </c>
      <c r="I1630" s="316" t="n">
        <v>1383</v>
      </c>
      <c r="J1630" s="316" t="n">
        <v>0.71</v>
      </c>
      <c r="K1630" s="316">
        <f>ROUND(I1630*(J1630/1000),2)</f>
        <v/>
      </c>
    </row>
    <row r="1631">
      <c r="B1631" s="315" t="n">
        <v>1604</v>
      </c>
      <c r="C1631" s="316" t="n">
        <v>33125899</v>
      </c>
      <c r="D1631" s="316" t="inlineStr">
        <is>
          <t>5074209_Pepsi  Multipack _2Q 18/19 UF_NAV_P2+ - Digital Entertainment</t>
        </is>
      </c>
      <c r="E1631" s="316" t="inlineStr">
        <is>
          <t>E!</t>
        </is>
      </c>
      <c r="F1631" s="317" t="n">
        <v>43565</v>
      </c>
      <c r="G1631" s="317" t="n">
        <v>43597</v>
      </c>
      <c r="H1631" s="316" t="n">
        <v>6437</v>
      </c>
      <c r="I1631" s="316" t="n">
        <v>6437</v>
      </c>
      <c r="J1631" s="316" t="n">
        <v>0.71</v>
      </c>
      <c r="K1631" s="316">
        <f>ROUND(I1631*(J1631/1000),2)</f>
        <v/>
      </c>
    </row>
    <row r="1632">
      <c r="B1632" s="315" t="n">
        <v>1605</v>
      </c>
      <c r="C1632" s="316" t="n">
        <v>33125899</v>
      </c>
      <c r="D1632" s="316" t="inlineStr">
        <is>
          <t>5074209_Pepsi  Multipack _2Q 18/19 UF_NAV_P2+ - Digital Entertainment</t>
        </is>
      </c>
      <c r="E1632" s="316" t="inlineStr">
        <is>
          <t>MSNBC</t>
        </is>
      </c>
      <c r="F1632" s="317" t="n">
        <v>43565</v>
      </c>
      <c r="G1632" s="317" t="n">
        <v>43597</v>
      </c>
      <c r="H1632" s="316" t="n">
        <v>83</v>
      </c>
      <c r="I1632" s="316" t="n">
        <v>83</v>
      </c>
      <c r="J1632" s="316" t="n">
        <v>0.71</v>
      </c>
      <c r="K1632" s="316">
        <f>ROUND(I1632*(J1632/1000),2)</f>
        <v/>
      </c>
    </row>
    <row r="1633">
      <c r="B1633" s="315" t="n">
        <v>1606</v>
      </c>
      <c r="C1633" s="316" t="n">
        <v>33125899</v>
      </c>
      <c r="D1633" s="316" t="inlineStr">
        <is>
          <t>5074209_Pepsi  Multipack _2Q 18/19 UF_NAV_P2+ - Digital Entertainment</t>
        </is>
      </c>
      <c r="E1633" s="316" t="inlineStr">
        <is>
          <t>NBC Broadcast</t>
        </is>
      </c>
      <c r="F1633" s="317" t="n">
        <v>43565</v>
      </c>
      <c r="G1633" s="317" t="n">
        <v>43597</v>
      </c>
      <c r="H1633" s="316" t="n">
        <v>6481</v>
      </c>
      <c r="I1633" s="316" t="n">
        <v>6481</v>
      </c>
      <c r="J1633" s="316" t="n">
        <v>0.71</v>
      </c>
      <c r="K1633" s="316">
        <f>ROUND(I1633*(J1633/1000),2)</f>
        <v/>
      </c>
    </row>
    <row r="1634">
      <c r="B1634" s="315" t="n">
        <v>1607</v>
      </c>
      <c r="C1634" s="316" t="n">
        <v>33125899</v>
      </c>
      <c r="D1634" s="316" t="inlineStr">
        <is>
          <t>5074209_Pepsi  Multipack _2Q 18/19 UF_NAV_P2+ - Digital Entertainment</t>
        </is>
      </c>
      <c r="E1634" s="316" t="inlineStr">
        <is>
          <t>NBC News</t>
        </is>
      </c>
      <c r="F1634" s="317" t="n">
        <v>43565</v>
      </c>
      <c r="G1634" s="317" t="n">
        <v>43597</v>
      </c>
      <c r="H1634" s="316" t="n">
        <v>787</v>
      </c>
      <c r="I1634" s="316" t="n">
        <v>787</v>
      </c>
      <c r="J1634" s="316" t="n">
        <v>0.71</v>
      </c>
      <c r="K1634" s="316">
        <f>ROUND(I1634*(J1634/1000),2)</f>
        <v/>
      </c>
    </row>
    <row r="1635">
      <c r="B1635" s="315" t="n">
        <v>1608</v>
      </c>
      <c r="C1635" s="316" t="n">
        <v>33125899</v>
      </c>
      <c r="D1635" s="316" t="inlineStr">
        <is>
          <t>5074209_Pepsi  Multipack _2Q 18/19 UF_NAV_P2+ - Digital Entertainment</t>
        </is>
      </c>
      <c r="E1635" s="316" t="inlineStr">
        <is>
          <t>Oxygen</t>
        </is>
      </c>
      <c r="F1635" s="317" t="n">
        <v>43565</v>
      </c>
      <c r="G1635" s="317" t="n">
        <v>43597</v>
      </c>
      <c r="H1635" s="316" t="n">
        <v>6451</v>
      </c>
      <c r="I1635" s="316" t="n">
        <v>6451</v>
      </c>
      <c r="J1635" s="316" t="n">
        <v>0.71</v>
      </c>
      <c r="K1635" s="316">
        <f>ROUND(I1635*(J1635/1000),2)</f>
        <v/>
      </c>
    </row>
    <row r="1636">
      <c r="B1636" s="315" t="n">
        <v>1609</v>
      </c>
      <c r="C1636" s="316" t="n">
        <v>33125899</v>
      </c>
      <c r="D1636" s="316" t="inlineStr">
        <is>
          <t>5074209_Pepsi  Multipack _2Q 18/19 UF_NAV_P2+ - Digital Entertainment</t>
        </is>
      </c>
      <c r="E1636" s="316" t="inlineStr">
        <is>
          <t>Syfy</t>
        </is>
      </c>
      <c r="F1636" s="317" t="n">
        <v>43565</v>
      </c>
      <c r="G1636" s="317" t="n">
        <v>43597</v>
      </c>
      <c r="H1636" s="316" t="n">
        <v>31434</v>
      </c>
      <c r="I1636" s="316" t="n">
        <v>31434</v>
      </c>
      <c r="J1636" s="316" t="n">
        <v>0.71</v>
      </c>
      <c r="K1636" s="316">
        <f>ROUND(I1636*(J1636/1000),2)</f>
        <v/>
      </c>
    </row>
    <row r="1637">
      <c r="B1637" s="315" t="n">
        <v>1610</v>
      </c>
      <c r="C1637" s="316" t="n">
        <v>33125899</v>
      </c>
      <c r="D1637" s="316" t="inlineStr">
        <is>
          <t>5074209_Pepsi  Multipack _2Q 18/19 UF_NAV_P2+ - Digital Entertainment</t>
        </is>
      </c>
      <c r="E1637" s="316" t="inlineStr">
        <is>
          <t>Telemundo</t>
        </is>
      </c>
      <c r="F1637" s="317" t="n">
        <v>43565</v>
      </c>
      <c r="G1637" s="317" t="n">
        <v>43576</v>
      </c>
      <c r="H1637" s="316" t="n">
        <v>229</v>
      </c>
      <c r="I1637" s="316" t="n">
        <v>229</v>
      </c>
      <c r="J1637" s="316" t="n">
        <v>0.71</v>
      </c>
      <c r="K1637" s="316">
        <f>ROUND(I1637*(J1637/1000),2)</f>
        <v/>
      </c>
    </row>
    <row r="1638">
      <c r="B1638" s="315" t="n">
        <v>1611</v>
      </c>
      <c r="C1638" s="316" t="n">
        <v>33125899</v>
      </c>
      <c r="D1638" s="316" t="inlineStr">
        <is>
          <t>5074209_Pepsi  Multipack _2Q 18/19 UF_NAV_P2+ - Digital Entertainment</t>
        </is>
      </c>
      <c r="E1638" s="316" t="inlineStr">
        <is>
          <t>USA</t>
        </is>
      </c>
      <c r="F1638" s="317" t="n">
        <v>43565</v>
      </c>
      <c r="G1638" s="317" t="n">
        <v>43597</v>
      </c>
      <c r="H1638" s="316" t="n">
        <v>12699</v>
      </c>
      <c r="I1638" s="316" t="n">
        <v>12699</v>
      </c>
      <c r="J1638" s="316" t="n">
        <v>0.71</v>
      </c>
      <c r="K1638" s="316">
        <f>ROUND(I1638*(J1638/1000),2)</f>
        <v/>
      </c>
    </row>
    <row r="1639">
      <c r="B1639" s="315" t="n">
        <v>1612</v>
      </c>
      <c r="C1639" s="316" t="n">
        <v>33126198</v>
      </c>
      <c r="D1639" s="316" t="inlineStr">
        <is>
          <t>5075207_McDs D123/Bacon_2Q 1819 UF_CFLIGHT_P1849 - Digital Entertainment</t>
        </is>
      </c>
      <c r="E1639" s="316" t="inlineStr">
        <is>
          <t>NBC Broadcast</t>
        </is>
      </c>
      <c r="F1639" s="317" t="n">
        <v>43570</v>
      </c>
      <c r="G1639" s="317" t="n">
        <v>43605</v>
      </c>
      <c r="H1639" s="316" t="n">
        <v>2987176</v>
      </c>
      <c r="I1639" s="316" t="n">
        <v>2987176</v>
      </c>
      <c r="J1639" s="316" t="n">
        <v>0.71</v>
      </c>
      <c r="K1639" s="316">
        <f>ROUND(I1639*(J1639/1000),2)</f>
        <v/>
      </c>
    </row>
    <row r="1640">
      <c r="B1640" s="315" t="n">
        <v>1613</v>
      </c>
      <c r="C1640" s="316" t="n">
        <v>33126198</v>
      </c>
      <c r="D1640" s="316" t="inlineStr">
        <is>
          <t>5075207_McDs D123/Bacon_2Q 1819 UF_CFLIGHT_P1849 - Digital Entertainment</t>
        </is>
      </c>
      <c r="E1640" s="316" t="inlineStr">
        <is>
          <t>NBC News</t>
        </is>
      </c>
      <c r="F1640" s="317" t="n">
        <v>43570</v>
      </c>
      <c r="G1640" s="317" t="n">
        <v>43605</v>
      </c>
      <c r="H1640" s="316" t="n">
        <v>160642</v>
      </c>
      <c r="I1640" s="316" t="n">
        <v>160642</v>
      </c>
      <c r="J1640" s="316" t="n">
        <v>0.71</v>
      </c>
      <c r="K1640" s="316">
        <f>ROUND(I1640*(J1640/1000),2)</f>
        <v/>
      </c>
    </row>
    <row r="1641">
      <c r="B1641" s="315" t="n">
        <v>1614</v>
      </c>
      <c r="C1641" s="316" t="n">
        <v>33126870</v>
      </c>
      <c r="D1641" s="316" t="inlineStr">
        <is>
          <t>5058202_AHM_Honda Regional_04/22/19-9/29/19_FEP &amp; YouTube - Digital Entertainment</t>
        </is>
      </c>
      <c r="E1641" s="316" t="inlineStr">
        <is>
          <t>Bravo</t>
        </is>
      </c>
      <c r="F1641" s="317" t="n">
        <v>43570</v>
      </c>
      <c r="G1641" s="317" t="n">
        <v>43583</v>
      </c>
      <c r="H1641" s="316" t="n">
        <v>189940</v>
      </c>
      <c r="I1641" s="316" t="n">
        <v>189940</v>
      </c>
      <c r="J1641" s="316" t="n">
        <v>0.71</v>
      </c>
      <c r="K1641" s="316">
        <f>ROUND(I1641*(J1641/1000),2)</f>
        <v/>
      </c>
    </row>
    <row r="1642">
      <c r="B1642" s="315" t="n">
        <v>1615</v>
      </c>
      <c r="C1642" s="316" t="n">
        <v>33126870</v>
      </c>
      <c r="D1642" s="316" t="inlineStr">
        <is>
          <t>5058202_AHM_Honda Regional_04/22/19-9/29/19_FEP &amp; YouTube - Digital Entertainment</t>
        </is>
      </c>
      <c r="E1642" s="316" t="inlineStr">
        <is>
          <t>CNBC</t>
        </is>
      </c>
      <c r="F1642" s="317" t="n">
        <v>43570</v>
      </c>
      <c r="G1642" s="317" t="n">
        <v>43583</v>
      </c>
      <c r="H1642" s="316" t="n">
        <v>9299</v>
      </c>
      <c r="I1642" s="316" t="n">
        <v>9299</v>
      </c>
      <c r="J1642" s="316" t="n">
        <v>0.71</v>
      </c>
      <c r="K1642" s="316">
        <f>ROUND(I1642*(J1642/1000),2)</f>
        <v/>
      </c>
    </row>
    <row r="1643">
      <c r="B1643" s="315" t="n">
        <v>1616</v>
      </c>
      <c r="C1643" s="316" t="n">
        <v>33126870</v>
      </c>
      <c r="D1643" s="316" t="inlineStr">
        <is>
          <t>5058202_AHM_Honda Regional_04/22/19-9/29/19_FEP &amp; YouTube - Digital Entertainment</t>
        </is>
      </c>
      <c r="E1643" s="316" t="inlineStr">
        <is>
          <t>E!</t>
        </is>
      </c>
      <c r="F1643" s="317" t="n">
        <v>43570</v>
      </c>
      <c r="G1643" s="317" t="n">
        <v>43583</v>
      </c>
      <c r="H1643" s="316" t="n">
        <v>76646</v>
      </c>
      <c r="I1643" s="316" t="n">
        <v>76646</v>
      </c>
      <c r="J1643" s="316" t="n">
        <v>0.71</v>
      </c>
      <c r="K1643" s="316">
        <f>ROUND(I1643*(J1643/1000),2)</f>
        <v/>
      </c>
    </row>
    <row r="1644">
      <c r="B1644" s="315" t="n">
        <v>1617</v>
      </c>
      <c r="C1644" s="316" t="n">
        <v>33126870</v>
      </c>
      <c r="D1644" s="316" t="inlineStr">
        <is>
          <t>5058202_AHM_Honda Regional_04/22/19-9/29/19_FEP &amp; YouTube - Digital Entertainment</t>
        </is>
      </c>
      <c r="E1644" s="316" t="inlineStr">
        <is>
          <t>MSNBC</t>
        </is>
      </c>
      <c r="F1644" s="317" t="n">
        <v>43570</v>
      </c>
      <c r="G1644" s="317" t="n">
        <v>43583</v>
      </c>
      <c r="H1644" s="316" t="n">
        <v>535</v>
      </c>
      <c r="I1644" s="316" t="n">
        <v>535</v>
      </c>
      <c r="J1644" s="316" t="n">
        <v>0.71</v>
      </c>
      <c r="K1644" s="316">
        <f>ROUND(I1644*(J1644/1000),2)</f>
        <v/>
      </c>
    </row>
    <row r="1645">
      <c r="B1645" s="315" t="n">
        <v>1618</v>
      </c>
      <c r="C1645" s="316" t="n">
        <v>33126870</v>
      </c>
      <c r="D1645" s="316" t="inlineStr">
        <is>
          <t>5058202_AHM_Honda Regional_04/22/19-9/29/19_FEP &amp; YouTube - Digital Entertainment</t>
        </is>
      </c>
      <c r="E1645" s="316" t="inlineStr">
        <is>
          <t>NBC Broadcast</t>
        </is>
      </c>
      <c r="F1645" s="317" t="n">
        <v>43570</v>
      </c>
      <c r="G1645" s="317" t="n">
        <v>43583</v>
      </c>
      <c r="H1645" s="316" t="n">
        <v>425948</v>
      </c>
      <c r="I1645" s="316" t="n">
        <v>425948</v>
      </c>
      <c r="J1645" s="316" t="n">
        <v>0.71</v>
      </c>
      <c r="K1645" s="316">
        <f>ROUND(I1645*(J1645/1000),2)</f>
        <v/>
      </c>
    </row>
    <row r="1646">
      <c r="B1646" s="315" t="n">
        <v>1619</v>
      </c>
      <c r="C1646" s="316" t="n">
        <v>33126870</v>
      </c>
      <c r="D1646" s="316" t="inlineStr">
        <is>
          <t>5058202_AHM_Honda Regional_04/22/19-9/29/19_FEP &amp; YouTube - Digital Entertainment</t>
        </is>
      </c>
      <c r="E1646" s="316" t="inlineStr">
        <is>
          <t>NBC News</t>
        </is>
      </c>
      <c r="F1646" s="317" t="n">
        <v>43570</v>
      </c>
      <c r="G1646" s="317" t="n">
        <v>43583</v>
      </c>
      <c r="H1646" s="316" t="n">
        <v>23673</v>
      </c>
      <c r="I1646" s="316" t="n">
        <v>23673</v>
      </c>
      <c r="J1646" s="316" t="n">
        <v>0.71</v>
      </c>
      <c r="K1646" s="316">
        <f>ROUND(I1646*(J1646/1000),2)</f>
        <v/>
      </c>
    </row>
    <row r="1647">
      <c r="B1647" s="315" t="n">
        <v>1620</v>
      </c>
      <c r="C1647" s="316" t="n">
        <v>33126870</v>
      </c>
      <c r="D1647" s="316" t="inlineStr">
        <is>
          <t>5058202_AHM_Honda Regional_04/22/19-9/29/19_FEP &amp; YouTube - Digital Entertainment</t>
        </is>
      </c>
      <c r="E1647" s="316" t="inlineStr">
        <is>
          <t>Oxygen</t>
        </is>
      </c>
      <c r="F1647" s="317" t="n">
        <v>43570</v>
      </c>
      <c r="G1647" s="317" t="n">
        <v>43583</v>
      </c>
      <c r="H1647" s="316" t="n">
        <v>39102</v>
      </c>
      <c r="I1647" s="316" t="n">
        <v>39102</v>
      </c>
      <c r="J1647" s="316" t="n">
        <v>0.71</v>
      </c>
      <c r="K1647" s="316">
        <f>ROUND(I1647*(J1647/1000),2)</f>
        <v/>
      </c>
    </row>
    <row r="1648">
      <c r="B1648" s="315" t="n">
        <v>1621</v>
      </c>
      <c r="C1648" s="316" t="n">
        <v>33126870</v>
      </c>
      <c r="D1648" s="316" t="inlineStr">
        <is>
          <t>5058202_AHM_Honda Regional_04/22/19-9/29/19_FEP &amp; YouTube - Digital Entertainment</t>
        </is>
      </c>
      <c r="E1648" s="316" t="inlineStr">
        <is>
          <t>Syfy</t>
        </is>
      </c>
      <c r="F1648" s="317" t="n">
        <v>43570</v>
      </c>
      <c r="G1648" s="317" t="n">
        <v>43583</v>
      </c>
      <c r="H1648" s="316" t="n">
        <v>202903</v>
      </c>
      <c r="I1648" s="316" t="n">
        <v>202903</v>
      </c>
      <c r="J1648" s="316" t="n">
        <v>0.71</v>
      </c>
      <c r="K1648" s="316">
        <f>ROUND(I1648*(J1648/1000),2)</f>
        <v/>
      </c>
    </row>
    <row r="1649">
      <c r="B1649" s="315" t="n">
        <v>1622</v>
      </c>
      <c r="C1649" s="316" t="n">
        <v>33126870</v>
      </c>
      <c r="D1649" s="316" t="inlineStr">
        <is>
          <t>5058202_AHM_Honda Regional_04/22/19-9/29/19_FEP &amp; YouTube - Digital Entertainment</t>
        </is>
      </c>
      <c r="E1649" s="316" t="inlineStr">
        <is>
          <t>Telemundo</t>
        </is>
      </c>
      <c r="F1649" s="317" t="n">
        <v>43570</v>
      </c>
      <c r="G1649" s="317" t="n">
        <v>43583</v>
      </c>
      <c r="H1649" s="316" t="n">
        <v>1393</v>
      </c>
      <c r="I1649" s="316" t="n">
        <v>1393</v>
      </c>
      <c r="J1649" s="316" t="n">
        <v>0.71</v>
      </c>
      <c r="K1649" s="316">
        <f>ROUND(I1649*(J1649/1000),2)</f>
        <v/>
      </c>
    </row>
    <row r="1650">
      <c r="B1650" s="315" t="n">
        <v>1623</v>
      </c>
      <c r="C1650" s="316" t="n">
        <v>33126870</v>
      </c>
      <c r="D1650" s="316" t="inlineStr">
        <is>
          <t>5058202_AHM_Honda Regional_04/22/19-9/29/19_FEP &amp; YouTube - Digital Entertainment</t>
        </is>
      </c>
      <c r="E1650" s="316" t="inlineStr">
        <is>
          <t>USA</t>
        </is>
      </c>
      <c r="F1650" s="317" t="n">
        <v>43570</v>
      </c>
      <c r="G1650" s="317" t="n">
        <v>43583</v>
      </c>
      <c r="H1650" s="316" t="n">
        <v>95570</v>
      </c>
      <c r="I1650" s="316" t="n">
        <v>95570</v>
      </c>
      <c r="J1650" s="316" t="n">
        <v>0.71</v>
      </c>
      <c r="K1650" s="316">
        <f>ROUND(I1650*(J1650/1000),2)</f>
        <v/>
      </c>
    </row>
    <row r="1651">
      <c r="B1651" s="315" t="n">
        <v>1624</v>
      </c>
      <c r="C1651" s="316" t="n">
        <v>33132596</v>
      </c>
      <c r="D1651" s="316" t="inlineStr">
        <is>
          <t>5075275_WB - Detective Pikachu 2Q Bravo Video - Digital Lifestyle</t>
        </is>
      </c>
      <c r="E1651" s="316" t="inlineStr">
        <is>
          <t>Bravo</t>
        </is>
      </c>
      <c r="F1651" s="317" t="n">
        <v>43564</v>
      </c>
      <c r="G1651" s="317" t="n">
        <v>43585</v>
      </c>
      <c r="H1651" s="316" t="n">
        <v>108263</v>
      </c>
      <c r="I1651" s="316" t="n">
        <v>108263</v>
      </c>
      <c r="J1651" s="316" t="n">
        <v>0.71</v>
      </c>
      <c r="K1651" s="316">
        <f>ROUND(I1651*(J1651/1000),2)</f>
        <v/>
      </c>
    </row>
    <row r="1652">
      <c r="B1652" s="315" t="n">
        <v>1625</v>
      </c>
      <c r="C1652" s="316" t="n">
        <v>33132945</v>
      </c>
      <c r="D1652" s="316" t="inlineStr">
        <is>
          <t>5068716_Garnier Latin Billboards 2019 - Digital Hispanic</t>
        </is>
      </c>
      <c r="E1652" s="316" t="inlineStr">
        <is>
          <t>NBC Universo</t>
        </is>
      </c>
      <c r="F1652" s="317" t="n">
        <v>43566</v>
      </c>
      <c r="G1652" s="317" t="n">
        <v>43585</v>
      </c>
      <c r="H1652" s="316" t="n">
        <v>11118</v>
      </c>
      <c r="I1652" s="316" t="n">
        <v>11118</v>
      </c>
      <c r="J1652" s="316" t="n">
        <v>0.71</v>
      </c>
      <c r="K1652" s="316">
        <f>ROUND(I1652*(J1652/1000),2)</f>
        <v/>
      </c>
    </row>
    <row r="1653">
      <c r="B1653" s="315" t="n">
        <v>1626</v>
      </c>
      <c r="C1653" s="316" t="n">
        <v>33132945</v>
      </c>
      <c r="D1653" s="316" t="inlineStr">
        <is>
          <t>5068716_Garnier Latin Billboards 2019 - Digital Hispanic</t>
        </is>
      </c>
      <c r="E1653" s="316" t="inlineStr">
        <is>
          <t>Telemundo</t>
        </is>
      </c>
      <c r="F1653" s="317" t="n">
        <v>43566</v>
      </c>
      <c r="G1653" s="317" t="n">
        <v>43585</v>
      </c>
      <c r="H1653" s="316" t="n">
        <v>68245</v>
      </c>
      <c r="I1653" s="316" t="n">
        <v>68245</v>
      </c>
      <c r="J1653" s="316" t="n">
        <v>0.71</v>
      </c>
      <c r="K1653" s="316">
        <f>ROUND(I1653*(J1653/1000),2)</f>
        <v/>
      </c>
    </row>
    <row r="1654">
      <c r="B1654" s="315" t="n">
        <v>1627</v>
      </c>
      <c r="C1654" s="316" t="n">
        <v>33136535</v>
      </c>
      <c r="D1654" s="316" t="inlineStr">
        <is>
          <t>5072751_Land Rover NBC Prime_Q219 - Digital Entertainment</t>
        </is>
      </c>
      <c r="E1654" s="316" t="inlineStr">
        <is>
          <t>NBC Broadcast</t>
        </is>
      </c>
      <c r="F1654" s="317" t="n">
        <v>43579</v>
      </c>
      <c r="G1654" s="317" t="n">
        <v>43646</v>
      </c>
      <c r="H1654" s="316" t="n">
        <v>59464</v>
      </c>
      <c r="I1654" s="316" t="n">
        <v>59464</v>
      </c>
      <c r="J1654" s="316" t="n">
        <v>0.71</v>
      </c>
      <c r="K1654" s="316">
        <f>ROUND(I1654*(J1654/1000),2)</f>
        <v/>
      </c>
    </row>
    <row r="1655">
      <c r="B1655" s="315" t="n">
        <v>1628</v>
      </c>
      <c r="C1655" s="316" t="n">
        <v>33136535</v>
      </c>
      <c r="D1655" s="316" t="inlineStr">
        <is>
          <t>5072751_Land Rover NBC Prime_Q219 - Digital Entertainment</t>
        </is>
      </c>
      <c r="E1655" s="316" t="inlineStr">
        <is>
          <t>NBC News</t>
        </is>
      </c>
      <c r="F1655" s="317" t="n">
        <v>43579</v>
      </c>
      <c r="G1655" s="317" t="n">
        <v>43646</v>
      </c>
      <c r="H1655" s="316" t="n">
        <v>3867</v>
      </c>
      <c r="I1655" s="316" t="n">
        <v>3867</v>
      </c>
      <c r="J1655" s="316" t="n">
        <v>0.71</v>
      </c>
      <c r="K1655" s="316">
        <f>ROUND(I1655*(J1655/1000),2)</f>
        <v/>
      </c>
    </row>
    <row r="1656">
      <c r="B1656" s="315" t="n">
        <v>1629</v>
      </c>
      <c r="C1656" s="316" t="n">
        <v>33136590</v>
      </c>
      <c r="D1656" s="316" t="inlineStr">
        <is>
          <t>5072749_Jaguar NBC Prime_Q219 - Digital Entertainment</t>
        </is>
      </c>
      <c r="E1656" s="316" t="inlineStr">
        <is>
          <t>NBC Broadcast</t>
        </is>
      </c>
      <c r="F1656" s="317" t="n">
        <v>43574</v>
      </c>
      <c r="G1656" s="317" t="n">
        <v>43646</v>
      </c>
      <c r="H1656" s="316" t="n">
        <v>83099</v>
      </c>
      <c r="I1656" s="316" t="n">
        <v>83099</v>
      </c>
      <c r="J1656" s="316" t="n">
        <v>0.71</v>
      </c>
      <c r="K1656" s="316">
        <f>ROUND(I1656*(J1656/1000),2)</f>
        <v/>
      </c>
    </row>
    <row r="1657">
      <c r="B1657" s="315" t="n">
        <v>1630</v>
      </c>
      <c r="C1657" s="316" t="n">
        <v>33136590</v>
      </c>
      <c r="D1657" s="316" t="inlineStr">
        <is>
          <t>5072749_Jaguar NBC Prime_Q219 - Digital Entertainment</t>
        </is>
      </c>
      <c r="E1657" s="316" t="inlineStr">
        <is>
          <t>NBC News</t>
        </is>
      </c>
      <c r="F1657" s="317" t="n">
        <v>43574</v>
      </c>
      <c r="G1657" s="317" t="n">
        <v>43646</v>
      </c>
      <c r="H1657" s="316" t="n">
        <v>4206</v>
      </c>
      <c r="I1657" s="316" t="n">
        <v>4206</v>
      </c>
      <c r="J1657" s="316" t="n">
        <v>0.71</v>
      </c>
      <c r="K1657" s="316">
        <f>ROUND(I1657*(J1657/1000),2)</f>
        <v/>
      </c>
    </row>
    <row r="1658">
      <c r="B1658" s="315" t="n">
        <v>1631</v>
      </c>
      <c r="C1658" s="316" t="n">
        <v>33137766</v>
      </c>
      <c r="D1658" s="316" t="inlineStr">
        <is>
          <t>5075479_Chase_CY Upfront_Retail_OLV_Q2 - Digital Entertainment</t>
        </is>
      </c>
      <c r="E1658" s="316" t="inlineStr">
        <is>
          <t>Bravo</t>
        </is>
      </c>
      <c r="F1658" s="317" t="n">
        <v>43570</v>
      </c>
      <c r="G1658" s="317" t="n">
        <v>43583</v>
      </c>
      <c r="H1658" s="316" t="n">
        <v>609655</v>
      </c>
      <c r="I1658" s="316" t="n">
        <v>609655</v>
      </c>
      <c r="J1658" s="316" t="n">
        <v>0.71</v>
      </c>
      <c r="K1658" s="316">
        <f>ROUND(I1658*(J1658/1000),2)</f>
        <v/>
      </c>
    </row>
    <row r="1659">
      <c r="B1659" s="315" t="n">
        <v>1632</v>
      </c>
      <c r="C1659" s="316" t="n">
        <v>33137766</v>
      </c>
      <c r="D1659" s="316" t="inlineStr">
        <is>
          <t>5075479_Chase_CY Upfront_Retail_OLV_Q2 - Digital Entertainment</t>
        </is>
      </c>
      <c r="E1659" s="316" t="inlineStr">
        <is>
          <t>CNBC</t>
        </is>
      </c>
      <c r="F1659" s="317" t="n">
        <v>43570</v>
      </c>
      <c r="G1659" s="317" t="n">
        <v>43583</v>
      </c>
      <c r="H1659" s="316" t="n">
        <v>53019</v>
      </c>
      <c r="I1659" s="316" t="n">
        <v>53019</v>
      </c>
      <c r="J1659" s="316" t="n">
        <v>0.71</v>
      </c>
      <c r="K1659" s="316">
        <f>ROUND(I1659*(J1659/1000),2)</f>
        <v/>
      </c>
    </row>
    <row r="1660">
      <c r="B1660" s="315" t="n">
        <v>1633</v>
      </c>
      <c r="C1660" s="316" t="n">
        <v>33137766</v>
      </c>
      <c r="D1660" s="316" t="inlineStr">
        <is>
          <t>5075479_Chase_CY Upfront_Retail_OLV_Q2 - Digital Entertainment</t>
        </is>
      </c>
      <c r="E1660" s="316" t="inlineStr">
        <is>
          <t>E!</t>
        </is>
      </c>
      <c r="F1660" s="317" t="n">
        <v>43570</v>
      </c>
      <c r="G1660" s="317" t="n">
        <v>43583</v>
      </c>
      <c r="H1660" s="316" t="n">
        <v>271870</v>
      </c>
      <c r="I1660" s="316" t="n">
        <v>271870</v>
      </c>
      <c r="J1660" s="316" t="n">
        <v>0.71</v>
      </c>
      <c r="K1660" s="316">
        <f>ROUND(I1660*(J1660/1000),2)</f>
        <v/>
      </c>
    </row>
    <row r="1661">
      <c r="B1661" s="315" t="n">
        <v>1634</v>
      </c>
      <c r="C1661" s="316" t="n">
        <v>33137766</v>
      </c>
      <c r="D1661" s="316" t="inlineStr">
        <is>
          <t>5075479_Chase_CY Upfront_Retail_OLV_Q2 - Digital Entertainment</t>
        </is>
      </c>
      <c r="E1661" s="316" t="inlineStr">
        <is>
          <t>MSNBC</t>
        </is>
      </c>
      <c r="F1661" s="317" t="n">
        <v>43570</v>
      </c>
      <c r="G1661" s="317" t="n">
        <v>43583</v>
      </c>
      <c r="H1661" s="316" t="n">
        <v>2661</v>
      </c>
      <c r="I1661" s="316" t="n">
        <v>2661</v>
      </c>
      <c r="J1661" s="316" t="n">
        <v>0.71</v>
      </c>
      <c r="K1661" s="316">
        <f>ROUND(I1661*(J1661/1000),2)</f>
        <v/>
      </c>
    </row>
    <row r="1662">
      <c r="B1662" s="315" t="n">
        <v>1635</v>
      </c>
      <c r="C1662" s="316" t="n">
        <v>33137766</v>
      </c>
      <c r="D1662" s="316" t="inlineStr">
        <is>
          <t>5075479_Chase_CY Upfront_Retail_OLV_Q2 - Digital Entertainment</t>
        </is>
      </c>
      <c r="E1662" s="316" t="inlineStr">
        <is>
          <t>NBC Broadcast</t>
        </is>
      </c>
      <c r="F1662" s="317" t="n">
        <v>43570</v>
      </c>
      <c r="G1662" s="317" t="n">
        <v>43583</v>
      </c>
      <c r="H1662" s="316" t="n">
        <v>1424142</v>
      </c>
      <c r="I1662" s="316" t="n">
        <v>1424142</v>
      </c>
      <c r="J1662" s="316" t="n">
        <v>0.71</v>
      </c>
      <c r="K1662" s="316">
        <f>ROUND(I1662*(J1662/1000),2)</f>
        <v/>
      </c>
    </row>
    <row r="1663">
      <c r="B1663" s="315" t="n">
        <v>1636</v>
      </c>
      <c r="C1663" s="316" t="n">
        <v>33137766</v>
      </c>
      <c r="D1663" s="316" t="inlineStr">
        <is>
          <t>5075479_Chase_CY Upfront_Retail_OLV_Q2 - Digital Entertainment</t>
        </is>
      </c>
      <c r="E1663" s="316" t="inlineStr">
        <is>
          <t>NBC News</t>
        </is>
      </c>
      <c r="F1663" s="317" t="n">
        <v>43570</v>
      </c>
      <c r="G1663" s="317" t="n">
        <v>43583</v>
      </c>
      <c r="H1663" s="316" t="n">
        <v>98360</v>
      </c>
      <c r="I1663" s="316" t="n">
        <v>98360</v>
      </c>
      <c r="J1663" s="316" t="n">
        <v>0.71</v>
      </c>
      <c r="K1663" s="316">
        <f>ROUND(I1663*(J1663/1000),2)</f>
        <v/>
      </c>
    </row>
    <row r="1664">
      <c r="B1664" s="315" t="n">
        <v>1637</v>
      </c>
      <c r="C1664" s="316" t="n">
        <v>33137766</v>
      </c>
      <c r="D1664" s="316" t="inlineStr">
        <is>
          <t>5075479_Chase_CY Upfront_Retail_OLV_Q2 - Digital Entertainment</t>
        </is>
      </c>
      <c r="E1664" s="316" t="inlineStr">
        <is>
          <t>Oxygen</t>
        </is>
      </c>
      <c r="F1664" s="317" t="n">
        <v>43570</v>
      </c>
      <c r="G1664" s="317" t="n">
        <v>43583</v>
      </c>
      <c r="H1664" s="316" t="n">
        <v>207921</v>
      </c>
      <c r="I1664" s="316" t="n">
        <v>207921</v>
      </c>
      <c r="J1664" s="316" t="n">
        <v>0.71</v>
      </c>
      <c r="K1664" s="316">
        <f>ROUND(I1664*(J1664/1000),2)</f>
        <v/>
      </c>
    </row>
    <row r="1665">
      <c r="B1665" s="315" t="n">
        <v>1638</v>
      </c>
      <c r="C1665" s="316" t="n">
        <v>33137766</v>
      </c>
      <c r="D1665" s="316" t="inlineStr">
        <is>
          <t>5075479_Chase_CY Upfront_Retail_OLV_Q2 - Digital Entertainment</t>
        </is>
      </c>
      <c r="E1665" s="316" t="inlineStr">
        <is>
          <t>Syfy</t>
        </is>
      </c>
      <c r="F1665" s="317" t="n">
        <v>43570</v>
      </c>
      <c r="G1665" s="317" t="n">
        <v>43583</v>
      </c>
      <c r="H1665" s="316" t="n">
        <v>1240984</v>
      </c>
      <c r="I1665" s="316" t="n">
        <v>1240984</v>
      </c>
      <c r="J1665" s="316" t="n">
        <v>0.71</v>
      </c>
      <c r="K1665" s="316">
        <f>ROUND(I1665*(J1665/1000),2)</f>
        <v/>
      </c>
    </row>
    <row r="1666">
      <c r="B1666" s="315" t="n">
        <v>1639</v>
      </c>
      <c r="C1666" s="316" t="n">
        <v>33137766</v>
      </c>
      <c r="D1666" s="316" t="inlineStr">
        <is>
          <t>5075479_Chase_CY Upfront_Retail_OLV_Q2 - Digital Entertainment</t>
        </is>
      </c>
      <c r="E1666" s="316" t="inlineStr">
        <is>
          <t>Telemundo</t>
        </is>
      </c>
      <c r="F1666" s="317" t="n">
        <v>43570</v>
      </c>
      <c r="G1666" s="317" t="n">
        <v>43583</v>
      </c>
      <c r="H1666" s="316" t="n">
        <v>10120</v>
      </c>
      <c r="I1666" s="316" t="n">
        <v>10120</v>
      </c>
      <c r="J1666" s="316" t="n">
        <v>0.71</v>
      </c>
      <c r="K1666" s="316">
        <f>ROUND(I1666*(J1666/1000),2)</f>
        <v/>
      </c>
    </row>
    <row r="1667">
      <c r="B1667" s="315" t="n">
        <v>1640</v>
      </c>
      <c r="C1667" s="316" t="n">
        <v>33137766</v>
      </c>
      <c r="D1667" s="316" t="inlineStr">
        <is>
          <t>5075479_Chase_CY Upfront_Retail_OLV_Q2 - Digital Entertainment</t>
        </is>
      </c>
      <c r="E1667" s="316" t="inlineStr">
        <is>
          <t>USA</t>
        </is>
      </c>
      <c r="F1667" s="317" t="n">
        <v>43570</v>
      </c>
      <c r="G1667" s="317" t="n">
        <v>43583</v>
      </c>
      <c r="H1667" s="316" t="n">
        <v>374920</v>
      </c>
      <c r="I1667" s="316" t="n">
        <v>374920</v>
      </c>
      <c r="J1667" s="316" t="n">
        <v>0.71</v>
      </c>
      <c r="K1667" s="316">
        <f>ROUND(I1667*(J1667/1000),2)</f>
        <v/>
      </c>
    </row>
    <row r="1668">
      <c r="B1668" s="315" t="n">
        <v>1641</v>
      </c>
      <c r="C1668" s="316" t="n">
        <v>33138046</v>
      </c>
      <c r="D1668" s="316" t="inlineStr">
        <is>
          <t>5075175_Dermira E!/Bravo Deal#967409/967413 TAD 2Q19 - Digital Lifestyle</t>
        </is>
      </c>
      <c r="E1668" s="316" t="inlineStr">
        <is>
          <t>Bravo</t>
        </is>
      </c>
      <c r="F1668" s="317" t="n">
        <v>43565</v>
      </c>
      <c r="G1668" s="317" t="n">
        <v>43576</v>
      </c>
      <c r="H1668" s="316" t="n">
        <v>268591</v>
      </c>
      <c r="I1668" s="316" t="n">
        <v>268591</v>
      </c>
      <c r="J1668" s="316" t="n">
        <v>0.71</v>
      </c>
      <c r="K1668" s="316">
        <f>ROUND(I1668*(J1668/1000),2)</f>
        <v/>
      </c>
    </row>
    <row r="1669">
      <c r="B1669" s="315" t="n">
        <v>1642</v>
      </c>
      <c r="C1669" s="316" t="n">
        <v>33138046</v>
      </c>
      <c r="D1669" s="316" t="inlineStr">
        <is>
          <t>5075175_Dermira E!/Bravo Deal#967409/967413 TAD 2Q19 - Digital Lifestyle</t>
        </is>
      </c>
      <c r="E1669" s="316" t="inlineStr">
        <is>
          <t>E!</t>
        </is>
      </c>
      <c r="F1669" s="317" t="n">
        <v>43565</v>
      </c>
      <c r="G1669" s="317" t="n">
        <v>43576</v>
      </c>
      <c r="H1669" s="316" t="n">
        <v>107457</v>
      </c>
      <c r="I1669" s="316" t="n">
        <v>107457</v>
      </c>
      <c r="J1669" s="316" t="n">
        <v>0.71</v>
      </c>
      <c r="K1669" s="316">
        <f>ROUND(I1669*(J1669/1000),2)</f>
        <v/>
      </c>
    </row>
    <row r="1670">
      <c r="B1670" s="315" t="n">
        <v>1643</v>
      </c>
      <c r="C1670" s="316" t="n">
        <v>33150771</v>
      </c>
      <c r="D1670" s="316" t="inlineStr">
        <is>
          <t>5072357_TMO_E! and Bravo_TAD_Q2 - Q3 2019 - Digital Lifestyle</t>
        </is>
      </c>
      <c r="E1670" s="316" t="inlineStr">
        <is>
          <t>Bravo</t>
        </is>
      </c>
      <c r="F1670" s="317" t="n">
        <v>43565</v>
      </c>
      <c r="G1670" s="317" t="n">
        <v>43646</v>
      </c>
      <c r="H1670" s="316" t="n">
        <v>1008085</v>
      </c>
      <c r="I1670" s="316" t="n">
        <v>1008085</v>
      </c>
      <c r="J1670" s="316" t="n">
        <v>0.71</v>
      </c>
      <c r="K1670" s="316">
        <f>ROUND(I1670*(J1670/1000),2)</f>
        <v/>
      </c>
    </row>
    <row r="1671">
      <c r="B1671" s="315" t="n">
        <v>1644</v>
      </c>
      <c r="C1671" s="316" t="n">
        <v>33150771</v>
      </c>
      <c r="D1671" s="316" t="inlineStr">
        <is>
          <t>5072357_TMO_E! and Bravo_TAD_Q2 - Q3 2019 - Digital Lifestyle</t>
        </is>
      </c>
      <c r="E1671" s="316" t="inlineStr">
        <is>
          <t>E!</t>
        </is>
      </c>
      <c r="F1671" s="317" t="n">
        <v>43565</v>
      </c>
      <c r="G1671" s="317" t="n">
        <v>43646</v>
      </c>
      <c r="H1671" s="316" t="n">
        <v>942062</v>
      </c>
      <c r="I1671" s="316" t="n">
        <v>942062</v>
      </c>
      <c r="J1671" s="316" t="n">
        <v>0.71</v>
      </c>
      <c r="K1671" s="316">
        <f>ROUND(I1671*(J1671/1000),2)</f>
        <v/>
      </c>
    </row>
    <row r="1672">
      <c r="B1672" s="315" t="n">
        <v>1645</v>
      </c>
      <c r="C1672" s="316" t="n">
        <v>33152513</v>
      </c>
      <c r="D1672" s="316" t="inlineStr">
        <is>
          <t>5075537_Tyson Lunchmeat 2Q19 CFlight Prime/Digital 18/19 BYU Plan - Digital Entertainment</t>
        </is>
      </c>
      <c r="E1672" s="316" t="inlineStr">
        <is>
          <t>NBC Broadcast</t>
        </is>
      </c>
      <c r="F1672" s="317" t="n">
        <v>43570</v>
      </c>
      <c r="G1672" s="317" t="n">
        <v>43583</v>
      </c>
      <c r="H1672" s="316" t="n">
        <v>49825</v>
      </c>
      <c r="I1672" s="316" t="n">
        <v>49825</v>
      </c>
      <c r="J1672" s="316" t="n">
        <v>0.71</v>
      </c>
      <c r="K1672" s="316">
        <f>ROUND(I1672*(J1672/1000),2)</f>
        <v/>
      </c>
    </row>
    <row r="1673">
      <c r="B1673" s="315" t="n">
        <v>1646</v>
      </c>
      <c r="C1673" s="316" t="n">
        <v>33152513</v>
      </c>
      <c r="D1673" s="316" t="inlineStr">
        <is>
          <t>5075537_Tyson Lunchmeat 2Q19 CFlight Prime/Digital 18/19 BYU Plan - Digital Entertainment</t>
        </is>
      </c>
      <c r="E1673" s="316" t="inlineStr">
        <is>
          <t>NBC News</t>
        </is>
      </c>
      <c r="F1673" s="317" t="n">
        <v>43570</v>
      </c>
      <c r="G1673" s="317" t="n">
        <v>43583</v>
      </c>
      <c r="H1673" s="316" t="n">
        <v>2849</v>
      </c>
      <c r="I1673" s="316" t="n">
        <v>2849</v>
      </c>
      <c r="J1673" s="316" t="n">
        <v>0.71</v>
      </c>
      <c r="K1673" s="316">
        <f>ROUND(I1673*(J1673/1000),2)</f>
        <v/>
      </c>
    </row>
    <row r="1674">
      <c r="B1674" s="315" t="n">
        <v>1647</v>
      </c>
      <c r="C1674" s="316" t="n">
        <v>33153875</v>
      </c>
      <c r="D1674" s="316" t="inlineStr">
        <is>
          <t>5071417_P&amp;G 2Q TAD Bravo Video - Digital Lifestyle</t>
        </is>
      </c>
      <c r="E1674" s="316" t="inlineStr">
        <is>
          <t>Bravo</t>
        </is>
      </c>
      <c r="F1674" s="317" t="n">
        <v>43564</v>
      </c>
      <c r="G1674" s="317" t="n">
        <v>43646</v>
      </c>
      <c r="H1674" s="316" t="n">
        <v>3525010</v>
      </c>
      <c r="I1674" s="316" t="n">
        <v>3525010</v>
      </c>
      <c r="J1674" s="316" t="n">
        <v>0.71</v>
      </c>
      <c r="K1674" s="316">
        <f>ROUND(I1674*(J1674/1000),2)</f>
        <v/>
      </c>
    </row>
    <row r="1675">
      <c r="B1675" s="315" t="n">
        <v>1648</v>
      </c>
      <c r="C1675" s="316" t="n">
        <v>33159145</v>
      </c>
      <c r="D1675" s="316" t="inlineStr">
        <is>
          <t>5075341_Realtor.com_NBCU NAV_Q219_Upfront - Digital Entertainment</t>
        </is>
      </c>
      <c r="E1675" s="316" t="inlineStr">
        <is>
          <t>Bravo</t>
        </is>
      </c>
      <c r="F1675" s="317" t="n">
        <v>43566</v>
      </c>
      <c r="G1675" s="317" t="n">
        <v>43585</v>
      </c>
      <c r="H1675" s="316" t="n">
        <v>227877</v>
      </c>
      <c r="I1675" s="316" t="n">
        <v>227877</v>
      </c>
      <c r="J1675" s="316" t="n">
        <v>0.71</v>
      </c>
      <c r="K1675" s="316">
        <f>ROUND(I1675*(J1675/1000),2)</f>
        <v/>
      </c>
    </row>
    <row r="1676">
      <c r="B1676" s="315" t="n">
        <v>1649</v>
      </c>
      <c r="C1676" s="316" t="n">
        <v>33159145</v>
      </c>
      <c r="D1676" s="316" t="inlineStr">
        <is>
          <t>5075341_Realtor.com_NBCU NAV_Q219_Upfront - Digital Entertainment</t>
        </is>
      </c>
      <c r="E1676" s="316" t="inlineStr">
        <is>
          <t>CNBC</t>
        </is>
      </c>
      <c r="F1676" s="317" t="n">
        <v>43566</v>
      </c>
      <c r="G1676" s="317" t="n">
        <v>43585</v>
      </c>
      <c r="H1676" s="316" t="n">
        <v>19090</v>
      </c>
      <c r="I1676" s="316" t="n">
        <v>19090</v>
      </c>
      <c r="J1676" s="316" t="n">
        <v>0.71</v>
      </c>
      <c r="K1676" s="316">
        <f>ROUND(I1676*(J1676/1000),2)</f>
        <v/>
      </c>
    </row>
    <row r="1677">
      <c r="B1677" s="315" t="n">
        <v>1650</v>
      </c>
      <c r="C1677" s="316" t="n">
        <v>33159145</v>
      </c>
      <c r="D1677" s="316" t="inlineStr">
        <is>
          <t>5075341_Realtor.com_NBCU NAV_Q219_Upfront - Digital Entertainment</t>
        </is>
      </c>
      <c r="E1677" s="316" t="inlineStr">
        <is>
          <t>E!</t>
        </is>
      </c>
      <c r="F1677" s="317" t="n">
        <v>43566</v>
      </c>
      <c r="G1677" s="317" t="n">
        <v>43585</v>
      </c>
      <c r="H1677" s="316" t="n">
        <v>87996</v>
      </c>
      <c r="I1677" s="316" t="n">
        <v>87996</v>
      </c>
      <c r="J1677" s="316" t="n">
        <v>0.71</v>
      </c>
      <c r="K1677" s="316">
        <f>ROUND(I1677*(J1677/1000),2)</f>
        <v/>
      </c>
    </row>
    <row r="1678">
      <c r="B1678" s="315" t="n">
        <v>1651</v>
      </c>
      <c r="C1678" s="316" t="n">
        <v>33159145</v>
      </c>
      <c r="D1678" s="316" t="inlineStr">
        <is>
          <t>5075341_Realtor.com_NBCU NAV_Q219_Upfront - Digital Entertainment</t>
        </is>
      </c>
      <c r="E1678" s="316" t="inlineStr">
        <is>
          <t>MSNBC</t>
        </is>
      </c>
      <c r="F1678" s="317" t="n">
        <v>43566</v>
      </c>
      <c r="G1678" s="317" t="n">
        <v>43585</v>
      </c>
      <c r="H1678" s="316" t="n">
        <v>873</v>
      </c>
      <c r="I1678" s="316" t="n">
        <v>873</v>
      </c>
      <c r="J1678" s="316" t="n">
        <v>0.71</v>
      </c>
      <c r="K1678" s="316">
        <f>ROUND(I1678*(J1678/1000),2)</f>
        <v/>
      </c>
    </row>
    <row r="1679">
      <c r="B1679" s="315" t="n">
        <v>1652</v>
      </c>
      <c r="C1679" s="316" t="n">
        <v>33159145</v>
      </c>
      <c r="D1679" s="316" t="inlineStr">
        <is>
          <t>5075341_Realtor.com_NBCU NAV_Q219_Upfront - Digital Entertainment</t>
        </is>
      </c>
      <c r="E1679" s="316" t="inlineStr">
        <is>
          <t>NBC Broadcast</t>
        </is>
      </c>
      <c r="F1679" s="317" t="n">
        <v>43566</v>
      </c>
      <c r="G1679" s="317" t="n">
        <v>43585</v>
      </c>
      <c r="H1679" s="316" t="n">
        <v>365545</v>
      </c>
      <c r="I1679" s="316" t="n">
        <v>365545</v>
      </c>
      <c r="J1679" s="316" t="n">
        <v>0.71</v>
      </c>
      <c r="K1679" s="316">
        <f>ROUND(I1679*(J1679/1000),2)</f>
        <v/>
      </c>
    </row>
    <row r="1680">
      <c r="B1680" s="315" t="n">
        <v>1653</v>
      </c>
      <c r="C1680" s="316" t="n">
        <v>33159145</v>
      </c>
      <c r="D1680" s="316" t="inlineStr">
        <is>
          <t>5075341_Realtor.com_NBCU NAV_Q219_Upfront - Digital Entertainment</t>
        </is>
      </c>
      <c r="E1680" s="316" t="inlineStr">
        <is>
          <t>NBC News</t>
        </is>
      </c>
      <c r="F1680" s="317" t="n">
        <v>43566</v>
      </c>
      <c r="G1680" s="317" t="n">
        <v>43585</v>
      </c>
      <c r="H1680" s="316" t="n">
        <v>34669</v>
      </c>
      <c r="I1680" s="316" t="n">
        <v>34669</v>
      </c>
      <c r="J1680" s="316" t="n">
        <v>0.71</v>
      </c>
      <c r="K1680" s="316">
        <f>ROUND(I1680*(J1680/1000),2)</f>
        <v/>
      </c>
    </row>
    <row r="1681">
      <c r="B1681" s="315" t="n">
        <v>1654</v>
      </c>
      <c r="C1681" s="316" t="n">
        <v>33159145</v>
      </c>
      <c r="D1681" s="316" t="inlineStr">
        <is>
          <t>5075341_Realtor.com_NBCU NAV_Q219_Upfront - Digital Entertainment</t>
        </is>
      </c>
      <c r="E1681" s="316" t="inlineStr">
        <is>
          <t>Oxygen</t>
        </is>
      </c>
      <c r="F1681" s="317" t="n">
        <v>43566</v>
      </c>
      <c r="G1681" s="317" t="n">
        <v>43585</v>
      </c>
      <c r="H1681" s="316" t="n">
        <v>66003</v>
      </c>
      <c r="I1681" s="316" t="n">
        <v>66003</v>
      </c>
      <c r="J1681" s="316" t="n">
        <v>0.71</v>
      </c>
      <c r="K1681" s="316">
        <f>ROUND(I1681*(J1681/1000),2)</f>
        <v/>
      </c>
    </row>
    <row r="1682">
      <c r="B1682" s="315" t="n">
        <v>1655</v>
      </c>
      <c r="C1682" s="316" t="n">
        <v>33159145</v>
      </c>
      <c r="D1682" s="316" t="inlineStr">
        <is>
          <t>5075341_Realtor.com_NBCU NAV_Q219_Upfront - Digital Entertainment</t>
        </is>
      </c>
      <c r="E1682" s="316" t="inlineStr">
        <is>
          <t>Syfy</t>
        </is>
      </c>
      <c r="F1682" s="317" t="n">
        <v>43566</v>
      </c>
      <c r="G1682" s="317" t="n">
        <v>43585</v>
      </c>
      <c r="H1682" s="316" t="n">
        <v>344323</v>
      </c>
      <c r="I1682" s="316" t="n">
        <v>344323</v>
      </c>
      <c r="J1682" s="316" t="n">
        <v>0.71</v>
      </c>
      <c r="K1682" s="316">
        <f>ROUND(I1682*(J1682/1000),2)</f>
        <v/>
      </c>
    </row>
    <row r="1683">
      <c r="B1683" s="315" t="n">
        <v>1656</v>
      </c>
      <c r="C1683" s="316" t="n">
        <v>33159145</v>
      </c>
      <c r="D1683" s="316" t="inlineStr">
        <is>
          <t>5075341_Realtor.com_NBCU NAV_Q219_Upfront - Digital Entertainment</t>
        </is>
      </c>
      <c r="E1683" s="316" t="inlineStr">
        <is>
          <t>Telemundo</t>
        </is>
      </c>
      <c r="F1683" s="317" t="n">
        <v>43566</v>
      </c>
      <c r="G1683" s="317" t="n">
        <v>43585</v>
      </c>
      <c r="H1683" s="316" t="n">
        <v>2765</v>
      </c>
      <c r="I1683" s="316" t="n">
        <v>2765</v>
      </c>
      <c r="J1683" s="316" t="n">
        <v>0.71</v>
      </c>
      <c r="K1683" s="316">
        <f>ROUND(I1683*(J1683/1000),2)</f>
        <v/>
      </c>
    </row>
    <row r="1684">
      <c r="B1684" s="315" t="n">
        <v>1657</v>
      </c>
      <c r="C1684" s="316" t="n">
        <v>33159145</v>
      </c>
      <c r="D1684" s="316" t="inlineStr">
        <is>
          <t>5075341_Realtor.com_NBCU NAV_Q219_Upfront - Digital Entertainment</t>
        </is>
      </c>
      <c r="E1684" s="316" t="inlineStr">
        <is>
          <t>USA</t>
        </is>
      </c>
      <c r="F1684" s="317" t="n">
        <v>43566</v>
      </c>
      <c r="G1684" s="317" t="n">
        <v>43585</v>
      </c>
      <c r="H1684" s="316" t="n">
        <v>113738</v>
      </c>
      <c r="I1684" s="316" t="n">
        <v>113738</v>
      </c>
      <c r="J1684" s="316" t="n">
        <v>0.71</v>
      </c>
      <c r="K1684" s="316">
        <f>ROUND(I1684*(J1684/1000),2)</f>
        <v/>
      </c>
    </row>
    <row r="1685">
      <c r="B1685" s="315" t="n">
        <v>1658</v>
      </c>
      <c r="C1685" s="316" t="n">
        <v>33159175</v>
      </c>
      <c r="D1685" s="316" t="inlineStr">
        <is>
          <t>5075627_Annapurna_Missing Link_NBCU_Symphony AV_Q219 - Digital Entertainment</t>
        </is>
      </c>
      <c r="E1685" s="316" t="inlineStr">
        <is>
          <t>Bravo</t>
        </is>
      </c>
      <c r="F1685" s="317" t="n">
        <v>43566</v>
      </c>
      <c r="G1685" s="317" t="n">
        <v>43569</v>
      </c>
      <c r="H1685" s="316" t="n">
        <v>91752</v>
      </c>
      <c r="I1685" s="316" t="n">
        <v>91752</v>
      </c>
      <c r="J1685" s="316" t="n">
        <v>0.71</v>
      </c>
      <c r="K1685" s="316">
        <f>ROUND(I1685*(J1685/1000),2)</f>
        <v/>
      </c>
    </row>
    <row r="1686">
      <c r="B1686" s="315" t="n">
        <v>1659</v>
      </c>
      <c r="C1686" s="316" t="n">
        <v>33159175</v>
      </c>
      <c r="D1686" s="316" t="inlineStr">
        <is>
          <t>5075627_Annapurna_Missing Link_NBCU_Symphony AV_Q219 - Digital Entertainment</t>
        </is>
      </c>
      <c r="E1686" s="316" t="inlineStr">
        <is>
          <t>E!</t>
        </is>
      </c>
      <c r="F1686" s="317" t="n">
        <v>43566</v>
      </c>
      <c r="G1686" s="317" t="n">
        <v>43569</v>
      </c>
      <c r="H1686" s="316" t="n">
        <v>42195</v>
      </c>
      <c r="I1686" s="316" t="n">
        <v>42195</v>
      </c>
      <c r="J1686" s="316" t="n">
        <v>0.71</v>
      </c>
      <c r="K1686" s="316">
        <f>ROUND(I1686*(J1686/1000),2)</f>
        <v/>
      </c>
    </row>
    <row r="1687">
      <c r="B1687" s="315" t="n">
        <v>1660</v>
      </c>
      <c r="C1687" s="316" t="n">
        <v>33159175</v>
      </c>
      <c r="D1687" s="316" t="inlineStr">
        <is>
          <t>5075627_Annapurna_Missing Link_NBCU_Symphony AV_Q219 - Digital Entertainment</t>
        </is>
      </c>
      <c r="E1687" s="316" t="inlineStr">
        <is>
          <t>NBC Broadcast</t>
        </is>
      </c>
      <c r="F1687" s="317" t="n">
        <v>43566</v>
      </c>
      <c r="G1687" s="317" t="n">
        <v>43569</v>
      </c>
      <c r="H1687" s="316" t="n">
        <v>151160</v>
      </c>
      <c r="I1687" s="316" t="n">
        <v>151160</v>
      </c>
      <c r="J1687" s="316" t="n">
        <v>0.71</v>
      </c>
      <c r="K1687" s="316">
        <f>ROUND(I1687*(J1687/1000),2)</f>
        <v/>
      </c>
    </row>
    <row r="1688">
      <c r="B1688" s="315" t="n">
        <v>1661</v>
      </c>
      <c r="C1688" s="316" t="n">
        <v>33159175</v>
      </c>
      <c r="D1688" s="316" t="inlineStr">
        <is>
          <t>5075627_Annapurna_Missing Link_NBCU_Symphony AV_Q219 - Digital Entertainment</t>
        </is>
      </c>
      <c r="E1688" s="316" t="inlineStr">
        <is>
          <t>NBC News</t>
        </is>
      </c>
      <c r="F1688" s="317" t="n">
        <v>43566</v>
      </c>
      <c r="G1688" s="317" t="n">
        <v>43569</v>
      </c>
      <c r="H1688" s="316" t="n">
        <v>6120</v>
      </c>
      <c r="I1688" s="316" t="n">
        <v>6120</v>
      </c>
      <c r="J1688" s="316" t="n">
        <v>0.71</v>
      </c>
      <c r="K1688" s="316">
        <f>ROUND(I1688*(J1688/1000),2)</f>
        <v/>
      </c>
    </row>
    <row r="1689">
      <c r="B1689" s="315" t="n">
        <v>1662</v>
      </c>
      <c r="C1689" s="316" t="n">
        <v>33159175</v>
      </c>
      <c r="D1689" s="316" t="inlineStr">
        <is>
          <t>5075627_Annapurna_Missing Link_NBCU_Symphony AV_Q219 - Digital Entertainment</t>
        </is>
      </c>
      <c r="E1689" s="316" t="inlineStr">
        <is>
          <t>Universal Kids</t>
        </is>
      </c>
      <c r="F1689" s="317" t="n">
        <v>43566</v>
      </c>
      <c r="G1689" s="317" t="n">
        <v>43569</v>
      </c>
      <c r="H1689" s="316" t="n">
        <v>674</v>
      </c>
      <c r="I1689" s="316" t="n">
        <v>674</v>
      </c>
      <c r="J1689" s="316" t="n">
        <v>0.71</v>
      </c>
      <c r="K1689" s="316">
        <f>ROUND(I1689*(J1689/1000),2)</f>
        <v/>
      </c>
    </row>
    <row r="1690">
      <c r="B1690" s="315" t="n">
        <v>1663</v>
      </c>
      <c r="C1690" s="316" t="n">
        <v>33166037</v>
      </c>
      <c r="D1690" s="316" t="inlineStr">
        <is>
          <t>5075733_Tyson Hillshire Rope 2Q19 CFlight Prime/Digital 18/19 BYU Plan - Digital Entertainment</t>
        </is>
      </c>
      <c r="E1690" s="316" t="inlineStr">
        <is>
          <t>NBC Broadcast</t>
        </is>
      </c>
      <c r="F1690" s="317" t="n">
        <v>43584</v>
      </c>
      <c r="G1690" s="317" t="n">
        <v>43597</v>
      </c>
      <c r="H1690" s="316" t="n">
        <v>46219</v>
      </c>
      <c r="I1690" s="316" t="n">
        <v>46219</v>
      </c>
      <c r="J1690" s="316" t="n">
        <v>0.71</v>
      </c>
      <c r="K1690" s="316">
        <f>ROUND(I1690*(J1690/1000),2)</f>
        <v/>
      </c>
    </row>
    <row r="1691">
      <c r="B1691" s="315" t="n">
        <v>1664</v>
      </c>
      <c r="C1691" s="316" t="n">
        <v>33166037</v>
      </c>
      <c r="D1691" s="316" t="inlineStr">
        <is>
          <t>5075733_Tyson Hillshire Rope 2Q19 CFlight Prime/Digital 18/19 BYU Plan - Digital Entertainment</t>
        </is>
      </c>
      <c r="E1691" s="316" t="inlineStr">
        <is>
          <t>NBC News</t>
        </is>
      </c>
      <c r="F1691" s="317" t="n">
        <v>43584</v>
      </c>
      <c r="G1691" s="317" t="n">
        <v>43597</v>
      </c>
      <c r="H1691" s="316" t="n">
        <v>2628</v>
      </c>
      <c r="I1691" s="316" t="n">
        <v>2628</v>
      </c>
      <c r="J1691" s="316" t="n">
        <v>0.71</v>
      </c>
      <c r="K1691" s="316">
        <f>ROUND(I1691*(J1691/1000),2)</f>
        <v/>
      </c>
    </row>
    <row r="1692">
      <c r="B1692" s="315" t="n">
        <v>1665</v>
      </c>
      <c r="C1692" s="316" t="n">
        <v>33166505</v>
      </c>
      <c r="D1692" s="316" t="inlineStr">
        <is>
          <t>5075700_Hotels.com 1819 UF NAV Q219 - Digital Entertainment</t>
        </is>
      </c>
      <c r="E1692" s="316" t="inlineStr">
        <is>
          <t>Bravo</t>
        </is>
      </c>
      <c r="F1692" s="317" t="n">
        <v>43577</v>
      </c>
      <c r="G1692" s="317" t="n">
        <v>43646</v>
      </c>
      <c r="H1692" s="316" t="n">
        <v>142165</v>
      </c>
      <c r="I1692" s="316" t="n">
        <v>142165</v>
      </c>
      <c r="J1692" s="316" t="n">
        <v>0.71</v>
      </c>
      <c r="K1692" s="316">
        <f>ROUND(I1692*(J1692/1000),2)</f>
        <v/>
      </c>
    </row>
    <row r="1693">
      <c r="B1693" s="315" t="n">
        <v>1666</v>
      </c>
      <c r="C1693" s="316" t="n">
        <v>33166505</v>
      </c>
      <c r="D1693" s="316" t="inlineStr">
        <is>
          <t>5075700_Hotels.com 1819 UF NAV Q219 - Digital Entertainment</t>
        </is>
      </c>
      <c r="E1693" s="316" t="inlineStr">
        <is>
          <t>CNBC</t>
        </is>
      </c>
      <c r="F1693" s="317" t="n">
        <v>43577</v>
      </c>
      <c r="G1693" s="317" t="n">
        <v>43646</v>
      </c>
      <c r="H1693" s="316" t="n">
        <v>11532</v>
      </c>
      <c r="I1693" s="316" t="n">
        <v>11532</v>
      </c>
      <c r="J1693" s="316" t="n">
        <v>0.71</v>
      </c>
      <c r="K1693" s="316">
        <f>ROUND(I1693*(J1693/1000),2)</f>
        <v/>
      </c>
    </row>
    <row r="1694">
      <c r="B1694" s="315" t="n">
        <v>1667</v>
      </c>
      <c r="C1694" s="316" t="n">
        <v>33166505</v>
      </c>
      <c r="D1694" s="316" t="inlineStr">
        <is>
          <t>5075700_Hotels.com 1819 UF NAV Q219 - Digital Entertainment</t>
        </is>
      </c>
      <c r="E1694" s="316" t="inlineStr">
        <is>
          <t>E!</t>
        </is>
      </c>
      <c r="F1694" s="317" t="n">
        <v>43577</v>
      </c>
      <c r="G1694" s="317" t="n">
        <v>43646</v>
      </c>
      <c r="H1694" s="316" t="n">
        <v>50674</v>
      </c>
      <c r="I1694" s="316" t="n">
        <v>50674</v>
      </c>
      <c r="J1694" s="316" t="n">
        <v>0.71</v>
      </c>
      <c r="K1694" s="316">
        <f>ROUND(I1694*(J1694/1000),2)</f>
        <v/>
      </c>
    </row>
    <row r="1695">
      <c r="B1695" s="315" t="n">
        <v>1668</v>
      </c>
      <c r="C1695" s="316" t="n">
        <v>33166505</v>
      </c>
      <c r="D1695" s="316" t="inlineStr">
        <is>
          <t>5075700_Hotels.com 1819 UF NAV Q219 - Digital Entertainment</t>
        </is>
      </c>
      <c r="E1695" s="316" t="inlineStr">
        <is>
          <t>MSNBC</t>
        </is>
      </c>
      <c r="F1695" s="317" t="n">
        <v>43577</v>
      </c>
      <c r="G1695" s="317" t="n">
        <v>43646</v>
      </c>
      <c r="H1695" s="316" t="n">
        <v>376</v>
      </c>
      <c r="I1695" s="316" t="n">
        <v>376</v>
      </c>
      <c r="J1695" s="316" t="n">
        <v>0.71</v>
      </c>
      <c r="K1695" s="316">
        <f>ROUND(I1695*(J1695/1000),2)</f>
        <v/>
      </c>
    </row>
    <row r="1696">
      <c r="B1696" s="315" t="n">
        <v>1669</v>
      </c>
      <c r="C1696" s="316" t="n">
        <v>33166505</v>
      </c>
      <c r="D1696" s="316" t="inlineStr">
        <is>
          <t>5075700_Hotels.com 1819 UF NAV Q219 - Digital Entertainment</t>
        </is>
      </c>
      <c r="E1696" s="316" t="inlineStr">
        <is>
          <t>NBC Broadcast</t>
        </is>
      </c>
      <c r="F1696" s="317" t="n">
        <v>43577</v>
      </c>
      <c r="G1696" s="317" t="n">
        <v>43646</v>
      </c>
      <c r="H1696" s="316" t="n">
        <v>67039</v>
      </c>
      <c r="I1696" s="316" t="n">
        <v>67039</v>
      </c>
      <c r="J1696" s="316" t="n">
        <v>0.71</v>
      </c>
      <c r="K1696" s="316">
        <f>ROUND(I1696*(J1696/1000),2)</f>
        <v/>
      </c>
    </row>
    <row r="1697">
      <c r="B1697" s="315" t="n">
        <v>1670</v>
      </c>
      <c r="C1697" s="316" t="n">
        <v>33166505</v>
      </c>
      <c r="D1697" s="316" t="inlineStr">
        <is>
          <t>5075700_Hotels.com 1819 UF NAV Q219 - Digital Entertainment</t>
        </is>
      </c>
      <c r="E1697" s="316" t="inlineStr">
        <is>
          <t>NBC News</t>
        </is>
      </c>
      <c r="F1697" s="317" t="n">
        <v>43577</v>
      </c>
      <c r="G1697" s="317" t="n">
        <v>43646</v>
      </c>
      <c r="H1697" s="316" t="n">
        <v>29307</v>
      </c>
      <c r="I1697" s="316" t="n">
        <v>29307</v>
      </c>
      <c r="J1697" s="316" t="n">
        <v>0.71</v>
      </c>
      <c r="K1697" s="316">
        <f>ROUND(I1697*(J1697/1000),2)</f>
        <v/>
      </c>
    </row>
    <row r="1698">
      <c r="B1698" s="315" t="n">
        <v>1671</v>
      </c>
      <c r="C1698" s="316" t="n">
        <v>33166505</v>
      </c>
      <c r="D1698" s="316" t="inlineStr">
        <is>
          <t>5075700_Hotels.com 1819 UF NAV Q219 - Digital Entertainment</t>
        </is>
      </c>
      <c r="E1698" s="316" t="inlineStr">
        <is>
          <t>Oxygen</t>
        </is>
      </c>
      <c r="F1698" s="317" t="n">
        <v>43577</v>
      </c>
      <c r="G1698" s="317" t="n">
        <v>43646</v>
      </c>
      <c r="H1698" s="316" t="n">
        <v>45122</v>
      </c>
      <c r="I1698" s="316" t="n">
        <v>45122</v>
      </c>
      <c r="J1698" s="316" t="n">
        <v>0.71</v>
      </c>
      <c r="K1698" s="316">
        <f>ROUND(I1698*(J1698/1000),2)</f>
        <v/>
      </c>
    </row>
    <row r="1699">
      <c r="B1699" s="315" t="n">
        <v>1672</v>
      </c>
      <c r="C1699" s="316" t="n">
        <v>33166505</v>
      </c>
      <c r="D1699" s="316" t="inlineStr">
        <is>
          <t>5075700_Hotels.com 1819 UF NAV Q219 - Digital Entertainment</t>
        </is>
      </c>
      <c r="E1699" s="316" t="inlineStr">
        <is>
          <t>Syfy</t>
        </is>
      </c>
      <c r="F1699" s="317" t="n">
        <v>43577</v>
      </c>
      <c r="G1699" s="317" t="n">
        <v>43646</v>
      </c>
      <c r="H1699" s="316" t="n">
        <v>239956</v>
      </c>
      <c r="I1699" s="316" t="n">
        <v>239956</v>
      </c>
      <c r="J1699" s="316" t="n">
        <v>0.71</v>
      </c>
      <c r="K1699" s="316">
        <f>ROUND(I1699*(J1699/1000),2)</f>
        <v/>
      </c>
    </row>
    <row r="1700">
      <c r="B1700" s="315" t="n">
        <v>1673</v>
      </c>
      <c r="C1700" s="316" t="n">
        <v>33166505</v>
      </c>
      <c r="D1700" s="316" t="inlineStr">
        <is>
          <t>5075700_Hotels.com 1819 UF NAV Q219 - Digital Entertainment</t>
        </is>
      </c>
      <c r="E1700" s="316" t="inlineStr">
        <is>
          <t>Telemundo</t>
        </is>
      </c>
      <c r="F1700" s="317" t="n">
        <v>43577</v>
      </c>
      <c r="G1700" s="317" t="n">
        <v>43646</v>
      </c>
      <c r="H1700" s="316" t="n">
        <v>5627</v>
      </c>
      <c r="I1700" s="316" t="n">
        <v>5627</v>
      </c>
      <c r="J1700" s="316" t="n">
        <v>0.71</v>
      </c>
      <c r="K1700" s="316">
        <f>ROUND(I1700*(J1700/1000),2)</f>
        <v/>
      </c>
    </row>
    <row r="1701">
      <c r="B1701" s="315" t="n">
        <v>1674</v>
      </c>
      <c r="C1701" s="316" t="n">
        <v>33166505</v>
      </c>
      <c r="D1701" s="316" t="inlineStr">
        <is>
          <t>5075700_Hotels.com 1819 UF NAV Q219 - Digital Entertainment</t>
        </is>
      </c>
      <c r="E1701" s="316" t="inlineStr">
        <is>
          <t>USA</t>
        </is>
      </c>
      <c r="F1701" s="317" t="n">
        <v>43577</v>
      </c>
      <c r="G1701" s="317" t="n">
        <v>43646</v>
      </c>
      <c r="H1701" s="316" t="n">
        <v>79252</v>
      </c>
      <c r="I1701" s="316" t="n">
        <v>79252</v>
      </c>
      <c r="J1701" s="316" t="n">
        <v>0.71</v>
      </c>
      <c r="K1701" s="316">
        <f>ROUND(I1701*(J1701/1000),2)</f>
        <v/>
      </c>
    </row>
    <row r="1702">
      <c r="B1702" s="315" t="n">
        <v>1675</v>
      </c>
      <c r="C1702" s="316" t="n">
        <v>33166693</v>
      </c>
      <c r="D1702" s="316" t="inlineStr">
        <is>
          <t>5075705_Unilever Tresemme 2Q19 CFlight Prime/Digital 18/19 BYU Plan - Digital Entertainment</t>
        </is>
      </c>
      <c r="E1702" s="316" t="inlineStr">
        <is>
          <t>NBC Broadcast</t>
        </is>
      </c>
      <c r="F1702" s="317" t="n">
        <v>43577</v>
      </c>
      <c r="G1702" s="317" t="n">
        <v>43646</v>
      </c>
      <c r="H1702" s="316" t="n">
        <v>99105</v>
      </c>
      <c r="I1702" s="316" t="n">
        <v>99105</v>
      </c>
      <c r="J1702" s="316" t="n">
        <v>0.71</v>
      </c>
      <c r="K1702" s="316">
        <f>ROUND(I1702*(J1702/1000),2)</f>
        <v/>
      </c>
    </row>
    <row r="1703">
      <c r="B1703" s="315" t="n">
        <v>1676</v>
      </c>
      <c r="C1703" s="316" t="n">
        <v>33166693</v>
      </c>
      <c r="D1703" s="316" t="inlineStr">
        <is>
          <t>5075705_Unilever Tresemme 2Q19 CFlight Prime/Digital 18/19 BYU Plan - Digital Entertainment</t>
        </is>
      </c>
      <c r="E1703" s="316" t="inlineStr">
        <is>
          <t>NBC News</t>
        </is>
      </c>
      <c r="F1703" s="317" t="n">
        <v>43577</v>
      </c>
      <c r="G1703" s="317" t="n">
        <v>43646</v>
      </c>
      <c r="H1703" s="316" t="n">
        <v>6877</v>
      </c>
      <c r="I1703" s="316" t="n">
        <v>6877</v>
      </c>
      <c r="J1703" s="316" t="n">
        <v>0.71</v>
      </c>
      <c r="K1703" s="316">
        <f>ROUND(I1703*(J1703/1000),2)</f>
        <v/>
      </c>
    </row>
    <row r="1704">
      <c r="B1704" s="315" t="n">
        <v>1677</v>
      </c>
      <c r="C1704" s="316" t="n">
        <v>33168478</v>
      </c>
      <c r="D1704" s="316" t="inlineStr">
        <is>
          <t>5072475_1819_American Express_Q219_NBC Prime C-Flight CNVG A2554 - Digital Entertainment</t>
        </is>
      </c>
      <c r="E1704" s="316" t="inlineStr">
        <is>
          <t>NBC Broadcast</t>
        </is>
      </c>
      <c r="F1704" s="317" t="n">
        <v>43566</v>
      </c>
      <c r="G1704" s="317" t="n">
        <v>43576</v>
      </c>
      <c r="H1704" s="316" t="n">
        <v>926812</v>
      </c>
      <c r="I1704" s="316" t="n">
        <v>926812</v>
      </c>
      <c r="J1704" s="316" t="n">
        <v>0.71</v>
      </c>
      <c r="K1704" s="316">
        <f>ROUND(I1704*(J1704/1000),2)</f>
        <v/>
      </c>
    </row>
    <row r="1705">
      <c r="B1705" s="315" t="n">
        <v>1678</v>
      </c>
      <c r="C1705" s="316" t="n">
        <v>33168478</v>
      </c>
      <c r="D1705" s="316" t="inlineStr">
        <is>
          <t>5072475_1819_American Express_Q219_NBC Prime C-Flight CNVG A2554 - Digital Entertainment</t>
        </is>
      </c>
      <c r="E1705" s="316" t="inlineStr">
        <is>
          <t>NBC News</t>
        </is>
      </c>
      <c r="F1705" s="317" t="n">
        <v>43566</v>
      </c>
      <c r="G1705" s="317" t="n">
        <v>43576</v>
      </c>
      <c r="H1705" s="316" t="n">
        <v>39143</v>
      </c>
      <c r="I1705" s="316" t="n">
        <v>39143</v>
      </c>
      <c r="J1705" s="316" t="n">
        <v>0.71</v>
      </c>
      <c r="K1705" s="316">
        <f>ROUND(I1705*(J1705/1000),2)</f>
        <v/>
      </c>
    </row>
    <row r="1706">
      <c r="B1706" s="315" t="n">
        <v>1679</v>
      </c>
      <c r="C1706" s="316" t="n">
        <v>33168785</v>
      </c>
      <c r="D1706" s="316" t="inlineStr">
        <is>
          <t>5075036_Philips_Sonicare_Q219_Scatter - Digital Entertainment</t>
        </is>
      </c>
      <c r="E1706" s="316" t="inlineStr">
        <is>
          <t>NBC Broadcast</t>
        </is>
      </c>
      <c r="F1706" s="317" t="n">
        <v>43578</v>
      </c>
      <c r="G1706" s="317" t="n">
        <v>43646</v>
      </c>
      <c r="H1706" s="316" t="n">
        <v>584195</v>
      </c>
      <c r="I1706" s="316" t="n">
        <v>584195</v>
      </c>
      <c r="J1706" s="316" t="n">
        <v>0.71</v>
      </c>
      <c r="K1706" s="316">
        <f>ROUND(I1706*(J1706/1000),2)</f>
        <v/>
      </c>
    </row>
    <row r="1707">
      <c r="B1707" s="315" t="n">
        <v>1680</v>
      </c>
      <c r="C1707" s="316" t="n">
        <v>33168785</v>
      </c>
      <c r="D1707" s="316" t="inlineStr">
        <is>
          <t>5075036_Philips_Sonicare_Q219_Scatter - Digital Entertainment</t>
        </is>
      </c>
      <c r="E1707" s="316" t="inlineStr">
        <is>
          <t>NBC News</t>
        </is>
      </c>
      <c r="F1707" s="317" t="n">
        <v>43578</v>
      </c>
      <c r="G1707" s="317" t="n">
        <v>43646</v>
      </c>
      <c r="H1707" s="316" t="n">
        <v>37818</v>
      </c>
      <c r="I1707" s="316" t="n">
        <v>37818</v>
      </c>
      <c r="J1707" s="316" t="n">
        <v>0.71</v>
      </c>
      <c r="K1707" s="316">
        <f>ROUND(I1707*(J1707/1000),2)</f>
        <v/>
      </c>
    </row>
    <row r="1708">
      <c r="B1708" s="315" t="n">
        <v>1681</v>
      </c>
      <c r="C1708" s="316" t="n">
        <v>33169844</v>
      </c>
      <c r="D1708" s="316" t="inlineStr">
        <is>
          <t>5075720_Tyson HDG 2Q19 CFlight Prime/Digital 18/19 BYU Plan - Digital Entertainment</t>
        </is>
      </c>
      <c r="E1708" s="316" t="inlineStr">
        <is>
          <t>NBC Broadcast</t>
        </is>
      </c>
      <c r="F1708" s="317" t="n">
        <v>43577</v>
      </c>
      <c r="G1708" s="317" t="n">
        <v>43590</v>
      </c>
      <c r="H1708" s="316" t="n">
        <v>57525</v>
      </c>
      <c r="I1708" s="316" t="n">
        <v>57525</v>
      </c>
      <c r="J1708" s="316" t="n">
        <v>0.71</v>
      </c>
      <c r="K1708" s="316">
        <f>ROUND(I1708*(J1708/1000),2)</f>
        <v/>
      </c>
    </row>
    <row r="1709">
      <c r="B1709" s="315" t="n">
        <v>1682</v>
      </c>
      <c r="C1709" s="316" t="n">
        <v>33169844</v>
      </c>
      <c r="D1709" s="316" t="inlineStr">
        <is>
          <t>5075720_Tyson HDG 2Q19 CFlight Prime/Digital 18/19 BYU Plan - Digital Entertainment</t>
        </is>
      </c>
      <c r="E1709" s="316" t="inlineStr">
        <is>
          <t>NBC News</t>
        </is>
      </c>
      <c r="F1709" s="317" t="n">
        <v>43577</v>
      </c>
      <c r="G1709" s="317" t="n">
        <v>43590</v>
      </c>
      <c r="H1709" s="316" t="n">
        <v>3915</v>
      </c>
      <c r="I1709" s="316" t="n">
        <v>3915</v>
      </c>
      <c r="J1709" s="316" t="n">
        <v>0.71</v>
      </c>
      <c r="K1709" s="316">
        <f>ROUND(I1709*(J1709/1000),2)</f>
        <v/>
      </c>
    </row>
    <row r="1710">
      <c r="B1710" s="315" t="n">
        <v>1683</v>
      </c>
      <c r="C1710" s="316" t="n">
        <v>33169972</v>
      </c>
      <c r="D1710" s="316" t="inlineStr">
        <is>
          <t>5075742_Bayer Coppertone Q219 CFlight Prime/Digital 18/19 BYU Plan - Digital Entertainment</t>
        </is>
      </c>
      <c r="E1710" s="316" t="inlineStr">
        <is>
          <t>NBC Broadcast</t>
        </is>
      </c>
      <c r="F1710" s="317" t="n">
        <v>43584</v>
      </c>
      <c r="G1710" s="317" t="n">
        <v>43632</v>
      </c>
      <c r="H1710" s="316" t="n">
        <v>129696</v>
      </c>
      <c r="I1710" s="316" t="n">
        <v>129696</v>
      </c>
      <c r="J1710" s="316" t="n">
        <v>0.71</v>
      </c>
      <c r="K1710" s="316">
        <f>ROUND(I1710*(J1710/1000),2)</f>
        <v/>
      </c>
    </row>
    <row r="1711">
      <c r="B1711" s="315" t="n">
        <v>1684</v>
      </c>
      <c r="C1711" s="316" t="n">
        <v>33169972</v>
      </c>
      <c r="D1711" s="316" t="inlineStr">
        <is>
          <t>5075742_Bayer Coppertone Q219 CFlight Prime/Digital 18/19 BYU Plan - Digital Entertainment</t>
        </is>
      </c>
      <c r="E1711" s="316" t="inlineStr">
        <is>
          <t>NBC News</t>
        </is>
      </c>
      <c r="F1711" s="317" t="n">
        <v>43584</v>
      </c>
      <c r="G1711" s="317" t="n">
        <v>43632</v>
      </c>
      <c r="H1711" s="316" t="n">
        <v>7195</v>
      </c>
      <c r="I1711" s="316" t="n">
        <v>7195</v>
      </c>
      <c r="J1711" s="316" t="n">
        <v>0.71</v>
      </c>
      <c r="K1711" s="316">
        <f>ROUND(I1711*(J1711/1000),2)</f>
        <v/>
      </c>
    </row>
    <row r="1712">
      <c r="B1712" s="315" t="n">
        <v>1685</v>
      </c>
      <c r="C1712" s="316" t="n">
        <v>33174647</v>
      </c>
      <c r="D1712" s="316" t="inlineStr">
        <is>
          <t>5075649_Scotts Bravo Deal#914152 2Q19 TAD - Digital Lifestyle</t>
        </is>
      </c>
      <c r="E1712" s="316" t="inlineStr">
        <is>
          <t>Bravo</t>
        </is>
      </c>
      <c r="F1712" s="317" t="n">
        <v>43567</v>
      </c>
      <c r="G1712" s="317" t="n">
        <v>43605</v>
      </c>
      <c r="H1712" s="316" t="n">
        <v>1646934</v>
      </c>
      <c r="I1712" s="316" t="n">
        <v>1646934</v>
      </c>
      <c r="J1712" s="316" t="n">
        <v>0.71</v>
      </c>
      <c r="K1712" s="316">
        <f>ROUND(I1712*(J1712/1000),2)</f>
        <v/>
      </c>
    </row>
    <row r="1713">
      <c r="B1713" s="315" t="n">
        <v>1686</v>
      </c>
      <c r="C1713" s="316" t="n">
        <v>33174647</v>
      </c>
      <c r="D1713" s="316" t="inlineStr">
        <is>
          <t>5075649_Scotts Bravo Deal#914152 2Q19 TAD - Digital Lifestyle</t>
        </is>
      </c>
      <c r="E1713" s="316" t="inlineStr">
        <is>
          <t>E!</t>
        </is>
      </c>
      <c r="F1713" s="317" t="n">
        <v>43567</v>
      </c>
      <c r="G1713" s="317" t="n">
        <v>43605</v>
      </c>
      <c r="H1713" s="316" t="n">
        <v>627450</v>
      </c>
      <c r="I1713" s="316" t="n">
        <v>627450</v>
      </c>
      <c r="J1713" s="316" t="n">
        <v>0.71</v>
      </c>
      <c r="K1713" s="316">
        <f>ROUND(I1713*(J1713/1000),2)</f>
        <v/>
      </c>
    </row>
    <row r="1714">
      <c r="B1714" s="315" t="n">
        <v>1687</v>
      </c>
      <c r="C1714" s="316" t="n">
        <v>33174647</v>
      </c>
      <c r="D1714" s="316" t="inlineStr">
        <is>
          <t>5075649_Scotts Bravo Deal#914152 2Q19 TAD - Digital Lifestyle</t>
        </is>
      </c>
      <c r="E1714" s="316" t="inlineStr">
        <is>
          <t>USA</t>
        </is>
      </c>
      <c r="F1714" s="317" t="n">
        <v>43567</v>
      </c>
      <c r="G1714" s="317" t="n">
        <v>43605</v>
      </c>
      <c r="H1714" s="316" t="n">
        <v>759268</v>
      </c>
      <c r="I1714" s="316" t="n">
        <v>759268</v>
      </c>
      <c r="J1714" s="316" t="n">
        <v>0.71</v>
      </c>
      <c r="K1714" s="316">
        <f>ROUND(I1714*(J1714/1000),2)</f>
        <v/>
      </c>
    </row>
    <row r="1715">
      <c r="B1715" s="315" t="n">
        <v>1688</v>
      </c>
      <c r="C1715" s="316" t="n">
        <v>33175567</v>
      </c>
      <c r="D1715" s="316" t="inlineStr">
        <is>
          <t>5075387_StitchFix 2Q19 Cable TAD (Bravo &amp; E! Liability) - Digital Lifestyle</t>
        </is>
      </c>
      <c r="E1715" s="316" t="inlineStr">
        <is>
          <t>Bravo</t>
        </is>
      </c>
      <c r="F1715" s="317" t="n">
        <v>43566</v>
      </c>
      <c r="G1715" s="317" t="n">
        <v>43576</v>
      </c>
      <c r="H1715" s="316" t="n">
        <v>1794638</v>
      </c>
      <c r="I1715" s="316" t="n">
        <v>1794638</v>
      </c>
      <c r="J1715" s="316" t="n">
        <v>0.71</v>
      </c>
      <c r="K1715" s="316">
        <f>ROUND(I1715*(J1715/1000),2)</f>
        <v/>
      </c>
    </row>
    <row r="1716">
      <c r="B1716" s="315" t="n">
        <v>1689</v>
      </c>
      <c r="C1716" s="316" t="n">
        <v>33175567</v>
      </c>
      <c r="D1716" s="316" t="inlineStr">
        <is>
          <t>5075387_StitchFix 2Q19 Cable TAD (Bravo &amp; E! Liability) - Digital Lifestyle</t>
        </is>
      </c>
      <c r="E1716" s="316" t="inlineStr">
        <is>
          <t>E!</t>
        </is>
      </c>
      <c r="F1716" s="317" t="n">
        <v>43566</v>
      </c>
      <c r="G1716" s="317" t="n">
        <v>43576</v>
      </c>
      <c r="H1716" s="316" t="n">
        <v>525672</v>
      </c>
      <c r="I1716" s="316" t="n">
        <v>525672</v>
      </c>
      <c r="J1716" s="316" t="n">
        <v>0.71</v>
      </c>
      <c r="K1716" s="316">
        <f>ROUND(I1716*(J1716/1000),2)</f>
        <v/>
      </c>
    </row>
    <row r="1717">
      <c r="B1717" s="315" t="n">
        <v>1690</v>
      </c>
      <c r="C1717" s="316" t="n">
        <v>33180974</v>
      </c>
      <c r="D1717" s="316" t="inlineStr">
        <is>
          <t>5075829_LOreal CeraVe Q219 NAV - Digital Entertainment - Digital Entertainment</t>
        </is>
      </c>
      <c r="E1717" s="316" t="inlineStr">
        <is>
          <t>Bravo</t>
        </is>
      </c>
      <c r="F1717" s="317" t="n">
        <v>43572</v>
      </c>
      <c r="G1717" s="317" t="n">
        <v>43646</v>
      </c>
      <c r="H1717" s="316" t="n">
        <v>33945</v>
      </c>
      <c r="I1717" s="316" t="n">
        <v>33945</v>
      </c>
      <c r="J1717" s="316" t="n">
        <v>0.71</v>
      </c>
      <c r="K1717" s="316">
        <f>ROUND(I1717*(J1717/1000),2)</f>
        <v/>
      </c>
    </row>
    <row r="1718">
      <c r="B1718" s="315" t="n">
        <v>1691</v>
      </c>
      <c r="C1718" s="316" t="n">
        <v>33180974</v>
      </c>
      <c r="D1718" s="316" t="inlineStr">
        <is>
          <t>5075829_LOreal CeraVe Q219 NAV - Digital Entertainment - Digital Entertainment</t>
        </is>
      </c>
      <c r="E1718" s="316" t="inlineStr">
        <is>
          <t>CNBC</t>
        </is>
      </c>
      <c r="F1718" s="317" t="n">
        <v>43572</v>
      </c>
      <c r="G1718" s="317" t="n">
        <v>43646</v>
      </c>
      <c r="H1718" s="316" t="n">
        <v>3511</v>
      </c>
      <c r="I1718" s="316" t="n">
        <v>3511</v>
      </c>
      <c r="J1718" s="316" t="n">
        <v>0.71</v>
      </c>
      <c r="K1718" s="316">
        <f>ROUND(I1718*(J1718/1000),2)</f>
        <v/>
      </c>
    </row>
    <row r="1719">
      <c r="B1719" s="315" t="n">
        <v>1692</v>
      </c>
      <c r="C1719" s="316" t="n">
        <v>33180974</v>
      </c>
      <c r="D1719" s="316" t="inlineStr">
        <is>
          <t>5075829_LOreal CeraVe Q219 NAV - Digital Entertainment - Digital Entertainment</t>
        </is>
      </c>
      <c r="E1719" s="316" t="inlineStr">
        <is>
          <t>E!</t>
        </is>
      </c>
      <c r="F1719" s="317" t="n">
        <v>43572</v>
      </c>
      <c r="G1719" s="317" t="n">
        <v>43646</v>
      </c>
      <c r="H1719" s="316" t="n">
        <v>14340</v>
      </c>
      <c r="I1719" s="316" t="n">
        <v>14340</v>
      </c>
      <c r="J1719" s="316" t="n">
        <v>0.71</v>
      </c>
      <c r="K1719" s="316">
        <f>ROUND(I1719*(J1719/1000),2)</f>
        <v/>
      </c>
    </row>
    <row r="1720">
      <c r="B1720" s="315" t="n">
        <v>1693</v>
      </c>
      <c r="C1720" s="316" t="n">
        <v>33180974</v>
      </c>
      <c r="D1720" s="316" t="inlineStr">
        <is>
          <t>5075829_LOreal CeraVe Q219 NAV - Digital Entertainment - Digital Entertainment</t>
        </is>
      </c>
      <c r="E1720" s="316" t="inlineStr">
        <is>
          <t>MSNBC</t>
        </is>
      </c>
      <c r="F1720" s="317" t="n">
        <v>43572</v>
      </c>
      <c r="G1720" s="317" t="n">
        <v>43646</v>
      </c>
      <c r="H1720" s="316" t="n">
        <v>156</v>
      </c>
      <c r="I1720" s="316" t="n">
        <v>156</v>
      </c>
      <c r="J1720" s="316" t="n">
        <v>0.71</v>
      </c>
      <c r="K1720" s="316">
        <f>ROUND(I1720*(J1720/1000),2)</f>
        <v/>
      </c>
    </row>
    <row r="1721">
      <c r="B1721" s="315" t="n">
        <v>1694</v>
      </c>
      <c r="C1721" s="316" t="n">
        <v>33180974</v>
      </c>
      <c r="D1721" s="316" t="inlineStr">
        <is>
          <t>5075829_LOreal CeraVe Q219 NAV - Digital Entertainment - Digital Entertainment</t>
        </is>
      </c>
      <c r="E1721" s="316" t="inlineStr">
        <is>
          <t>NBC Broadcast</t>
        </is>
      </c>
      <c r="F1721" s="317" t="n">
        <v>43572</v>
      </c>
      <c r="G1721" s="317" t="n">
        <v>43646</v>
      </c>
      <c r="H1721" s="316" t="n">
        <v>19818</v>
      </c>
      <c r="I1721" s="316" t="n">
        <v>19818</v>
      </c>
      <c r="J1721" s="316" t="n">
        <v>0.71</v>
      </c>
      <c r="K1721" s="316">
        <f>ROUND(I1721*(J1721/1000),2)</f>
        <v/>
      </c>
    </row>
    <row r="1722">
      <c r="B1722" s="315" t="n">
        <v>1695</v>
      </c>
      <c r="C1722" s="316" t="n">
        <v>33180974</v>
      </c>
      <c r="D1722" s="316" t="inlineStr">
        <is>
          <t>5075829_LOreal CeraVe Q219 NAV - Digital Entertainment - Digital Entertainment</t>
        </is>
      </c>
      <c r="E1722" s="316" t="inlineStr">
        <is>
          <t>NBC News</t>
        </is>
      </c>
      <c r="F1722" s="317" t="n">
        <v>43572</v>
      </c>
      <c r="G1722" s="317" t="n">
        <v>43646</v>
      </c>
      <c r="H1722" s="316" t="n">
        <v>7510</v>
      </c>
      <c r="I1722" s="316" t="n">
        <v>7510</v>
      </c>
      <c r="J1722" s="316" t="n">
        <v>0.71</v>
      </c>
      <c r="K1722" s="316">
        <f>ROUND(I1722*(J1722/1000),2)</f>
        <v/>
      </c>
    </row>
    <row r="1723">
      <c r="B1723" s="315" t="n">
        <v>1696</v>
      </c>
      <c r="C1723" s="316" t="n">
        <v>33180974</v>
      </c>
      <c r="D1723" s="316" t="inlineStr">
        <is>
          <t>5075829_LOreal CeraVe Q219 NAV - Digital Entertainment - Digital Entertainment</t>
        </is>
      </c>
      <c r="E1723" s="316" t="inlineStr">
        <is>
          <t>Oxygen</t>
        </is>
      </c>
      <c r="F1723" s="317" t="n">
        <v>43572</v>
      </c>
      <c r="G1723" s="317" t="n">
        <v>43646</v>
      </c>
      <c r="H1723" s="316" t="n">
        <v>11899</v>
      </c>
      <c r="I1723" s="316" t="n">
        <v>11899</v>
      </c>
      <c r="J1723" s="316" t="n">
        <v>0.71</v>
      </c>
      <c r="K1723" s="316">
        <f>ROUND(I1723*(J1723/1000),2)</f>
        <v/>
      </c>
    </row>
    <row r="1724">
      <c r="B1724" s="315" t="n">
        <v>1697</v>
      </c>
      <c r="C1724" s="316" t="n">
        <v>33180974</v>
      </c>
      <c r="D1724" s="316" t="inlineStr">
        <is>
          <t>5075829_LOreal CeraVe Q219 NAV - Digital Entertainment - Digital Entertainment</t>
        </is>
      </c>
      <c r="E1724" s="316" t="inlineStr">
        <is>
          <t>Syfy</t>
        </is>
      </c>
      <c r="F1724" s="317" t="n">
        <v>43572</v>
      </c>
      <c r="G1724" s="317" t="n">
        <v>43646</v>
      </c>
      <c r="H1724" s="316" t="n">
        <v>66633</v>
      </c>
      <c r="I1724" s="316" t="n">
        <v>66633</v>
      </c>
      <c r="J1724" s="316" t="n">
        <v>0.71</v>
      </c>
      <c r="K1724" s="316">
        <f>ROUND(I1724*(J1724/1000),2)</f>
        <v/>
      </c>
    </row>
    <row r="1725">
      <c r="B1725" s="315" t="n">
        <v>1698</v>
      </c>
      <c r="C1725" s="316" t="n">
        <v>33180974</v>
      </c>
      <c r="D1725" s="316" t="inlineStr">
        <is>
          <t>5075829_LOreal CeraVe Q219 NAV - Digital Entertainment - Digital Entertainment</t>
        </is>
      </c>
      <c r="E1725" s="316" t="inlineStr">
        <is>
          <t>Telemundo</t>
        </is>
      </c>
      <c r="F1725" s="317" t="n">
        <v>43572</v>
      </c>
      <c r="G1725" s="317" t="n">
        <v>43646</v>
      </c>
      <c r="H1725" s="316" t="n">
        <v>596</v>
      </c>
      <c r="I1725" s="316" t="n">
        <v>596</v>
      </c>
      <c r="J1725" s="316" t="n">
        <v>0.71</v>
      </c>
      <c r="K1725" s="316">
        <f>ROUND(I1725*(J1725/1000),2)</f>
        <v/>
      </c>
    </row>
    <row r="1726">
      <c r="B1726" s="315" t="n">
        <v>1699</v>
      </c>
      <c r="C1726" s="316" t="n">
        <v>33180974</v>
      </c>
      <c r="D1726" s="316" t="inlineStr">
        <is>
          <t>5075829_LOreal CeraVe Q219 NAV - Digital Entertainment - Digital Entertainment</t>
        </is>
      </c>
      <c r="E1726" s="316" t="inlineStr">
        <is>
          <t>USA</t>
        </is>
      </c>
      <c r="F1726" s="317" t="n">
        <v>43572</v>
      </c>
      <c r="G1726" s="317" t="n">
        <v>43646</v>
      </c>
      <c r="H1726" s="316" t="n">
        <v>24411</v>
      </c>
      <c r="I1726" s="316" t="n">
        <v>24411</v>
      </c>
      <c r="J1726" s="316" t="n">
        <v>0.71</v>
      </c>
      <c r="K1726" s="316">
        <f>ROUND(I1726*(J1726/1000),2)</f>
        <v/>
      </c>
    </row>
    <row r="1727">
      <c r="B1727" s="315" t="n">
        <v>1700</v>
      </c>
      <c r="C1727" s="316" t="n">
        <v>33180990</v>
      </c>
      <c r="D1727" s="316" t="inlineStr">
        <is>
          <t>5075819_LOreal CeraVe Q219 CFlight Prime/Digital 18/19 BYU Plan - Digital Entertainment</t>
        </is>
      </c>
      <c r="E1727" s="316" t="inlineStr">
        <is>
          <t>NBC Broadcast</t>
        </is>
      </c>
      <c r="F1727" s="317" t="n">
        <v>43572</v>
      </c>
      <c r="G1727" s="317" t="n">
        <v>43646</v>
      </c>
      <c r="H1727" s="316" t="n">
        <v>56901</v>
      </c>
      <c r="I1727" s="316" t="n">
        <v>56901</v>
      </c>
      <c r="J1727" s="316" t="n">
        <v>0.71</v>
      </c>
      <c r="K1727" s="316">
        <f>ROUND(I1727*(J1727/1000),2)</f>
        <v/>
      </c>
    </row>
    <row r="1728">
      <c r="B1728" s="315" t="n">
        <v>1701</v>
      </c>
      <c r="C1728" s="316" t="n">
        <v>33180990</v>
      </c>
      <c r="D1728" s="316" t="inlineStr">
        <is>
          <t>5075819_LOreal CeraVe Q219 CFlight Prime/Digital 18/19 BYU Plan - Digital Entertainment</t>
        </is>
      </c>
      <c r="E1728" s="316" t="inlineStr">
        <is>
          <t>NBC News</t>
        </is>
      </c>
      <c r="F1728" s="317" t="n">
        <v>43572</v>
      </c>
      <c r="G1728" s="317" t="n">
        <v>43646</v>
      </c>
      <c r="H1728" s="316" t="n">
        <v>2810</v>
      </c>
      <c r="I1728" s="316" t="n">
        <v>2810</v>
      </c>
      <c r="J1728" s="316" t="n">
        <v>0.71</v>
      </c>
      <c r="K1728" s="316">
        <f>ROUND(I1728*(J1728/1000),2)</f>
        <v/>
      </c>
    </row>
    <row r="1729">
      <c r="B1729" s="315" t="n">
        <v>1702</v>
      </c>
      <c r="C1729" s="316" t="n">
        <v>33190538</v>
      </c>
      <c r="D1729" s="316" t="inlineStr">
        <is>
          <t>5075181_Scotts Bravo Deal#914154 2Q19 TAD - Digital Lifestyle</t>
        </is>
      </c>
      <c r="E1729" s="316" t="inlineStr">
        <is>
          <t>Bravo</t>
        </is>
      </c>
      <c r="F1729" s="317" t="n">
        <v>43567</v>
      </c>
      <c r="G1729" s="317" t="n">
        <v>43597</v>
      </c>
      <c r="H1729" s="316" t="n">
        <v>707446</v>
      </c>
      <c r="I1729" s="316" t="n">
        <v>707446</v>
      </c>
      <c r="J1729" s="316" t="n">
        <v>0.71</v>
      </c>
      <c r="K1729" s="316">
        <f>ROUND(I1729*(J1729/1000),2)</f>
        <v/>
      </c>
    </row>
    <row r="1730">
      <c r="B1730" s="315" t="n">
        <v>1703</v>
      </c>
      <c r="C1730" s="316" t="n">
        <v>33190538</v>
      </c>
      <c r="D1730" s="316" t="inlineStr">
        <is>
          <t>5075181_Scotts Bravo Deal#914154 2Q19 TAD - Digital Lifestyle</t>
        </is>
      </c>
      <c r="E1730" s="316" t="inlineStr">
        <is>
          <t>CNBC</t>
        </is>
      </c>
      <c r="F1730" s="317" t="n">
        <v>43567</v>
      </c>
      <c r="G1730" s="317" t="n">
        <v>43597</v>
      </c>
      <c r="H1730" s="316" t="n">
        <v>142</v>
      </c>
      <c r="I1730" s="316" t="n">
        <v>142</v>
      </c>
      <c r="J1730" s="316" t="n">
        <v>0.71</v>
      </c>
      <c r="K1730" s="316">
        <f>ROUND(I1730*(J1730/1000),2)</f>
        <v/>
      </c>
    </row>
    <row r="1731">
      <c r="B1731" s="315" t="n">
        <v>1704</v>
      </c>
      <c r="C1731" s="316" t="n">
        <v>33190538</v>
      </c>
      <c r="D1731" s="316" t="inlineStr">
        <is>
          <t>5075181_Scotts Bravo Deal#914154 2Q19 TAD - Digital Lifestyle</t>
        </is>
      </c>
      <c r="E1731" s="316" t="inlineStr">
        <is>
          <t>E!</t>
        </is>
      </c>
      <c r="F1731" s="317" t="n">
        <v>43567</v>
      </c>
      <c r="G1731" s="317" t="n">
        <v>43597</v>
      </c>
      <c r="H1731" s="316" t="n">
        <v>276080</v>
      </c>
      <c r="I1731" s="316" t="n">
        <v>276080</v>
      </c>
      <c r="J1731" s="316" t="n">
        <v>0.71</v>
      </c>
      <c r="K1731" s="316">
        <f>ROUND(I1731*(J1731/1000),2)</f>
        <v/>
      </c>
    </row>
    <row r="1732">
      <c r="B1732" s="315" t="n">
        <v>1705</v>
      </c>
      <c r="C1732" s="316" t="n">
        <v>33190538</v>
      </c>
      <c r="D1732" s="316" t="inlineStr">
        <is>
          <t>5075181_Scotts Bravo Deal#914154 2Q19 TAD - Digital Lifestyle</t>
        </is>
      </c>
      <c r="E1732" s="316" t="inlineStr">
        <is>
          <t>Golf Channel</t>
        </is>
      </c>
      <c r="F1732" s="317" t="n">
        <v>43567</v>
      </c>
      <c r="G1732" s="317" t="n">
        <v>43597</v>
      </c>
      <c r="H1732" s="316" t="n">
        <v>10</v>
      </c>
      <c r="I1732" s="316" t="n">
        <v>10</v>
      </c>
      <c r="J1732" s="316" t="n">
        <v>0.71</v>
      </c>
      <c r="K1732" s="316">
        <f>ROUND(I1732*(J1732/1000),2)</f>
        <v/>
      </c>
    </row>
    <row r="1733">
      <c r="B1733" s="315" t="n">
        <v>1706</v>
      </c>
      <c r="C1733" s="316" t="n">
        <v>33190538</v>
      </c>
      <c r="D1733" s="316" t="inlineStr">
        <is>
          <t>5075181_Scotts Bravo Deal#914154 2Q19 TAD - Digital Lifestyle</t>
        </is>
      </c>
      <c r="E1733" s="316" t="inlineStr">
        <is>
          <t>MSNBC</t>
        </is>
      </c>
      <c r="F1733" s="317" t="n">
        <v>43567</v>
      </c>
      <c r="G1733" s="317" t="n">
        <v>43597</v>
      </c>
      <c r="H1733" s="316" t="n">
        <v>5</v>
      </c>
      <c r="I1733" s="316" t="n">
        <v>5</v>
      </c>
      <c r="J1733" s="316" t="n">
        <v>0.71</v>
      </c>
      <c r="K1733" s="316">
        <f>ROUND(I1733*(J1733/1000),2)</f>
        <v/>
      </c>
    </row>
    <row r="1734">
      <c r="B1734" s="315" t="n">
        <v>1707</v>
      </c>
      <c r="C1734" s="316" t="n">
        <v>33190538</v>
      </c>
      <c r="D1734" s="316" t="inlineStr">
        <is>
          <t>5075181_Scotts Bravo Deal#914154 2Q19 TAD - Digital Lifestyle</t>
        </is>
      </c>
      <c r="E1734" s="316" t="inlineStr">
        <is>
          <t>NBC Broadcast</t>
        </is>
      </c>
      <c r="F1734" s="317" t="n">
        <v>43567</v>
      </c>
      <c r="G1734" s="317" t="n">
        <v>43597</v>
      </c>
      <c r="H1734" s="316" t="n">
        <v>5848</v>
      </c>
      <c r="I1734" s="316" t="n">
        <v>5848</v>
      </c>
      <c r="J1734" s="316" t="n">
        <v>0.71</v>
      </c>
      <c r="K1734" s="316">
        <f>ROUND(I1734*(J1734/1000),2)</f>
        <v/>
      </c>
    </row>
    <row r="1735">
      <c r="B1735" s="315" t="n">
        <v>1708</v>
      </c>
      <c r="C1735" s="316" t="n">
        <v>33190538</v>
      </c>
      <c r="D1735" s="316" t="inlineStr">
        <is>
          <t>5075181_Scotts Bravo Deal#914154 2Q19 TAD - Digital Lifestyle</t>
        </is>
      </c>
      <c r="E1735" s="316" t="inlineStr">
        <is>
          <t>NBC News</t>
        </is>
      </c>
      <c r="F1735" s="317" t="n">
        <v>43567</v>
      </c>
      <c r="G1735" s="317" t="n">
        <v>43597</v>
      </c>
      <c r="H1735" s="316" t="n">
        <v>208</v>
      </c>
      <c r="I1735" s="316" t="n">
        <v>208</v>
      </c>
      <c r="J1735" s="316" t="n">
        <v>0.71</v>
      </c>
      <c r="K1735" s="316">
        <f>ROUND(I1735*(J1735/1000),2)</f>
        <v/>
      </c>
    </row>
    <row r="1736">
      <c r="B1736" s="315" t="n">
        <v>1709</v>
      </c>
      <c r="C1736" s="316" t="n">
        <v>33190538</v>
      </c>
      <c r="D1736" s="316" t="inlineStr">
        <is>
          <t>5075181_Scotts Bravo Deal#914154 2Q19 TAD - Digital Lifestyle</t>
        </is>
      </c>
      <c r="E1736" s="316" t="inlineStr">
        <is>
          <t>NBC Sports</t>
        </is>
      </c>
      <c r="F1736" s="317" t="n">
        <v>43567</v>
      </c>
      <c r="G1736" s="317" t="n">
        <v>43597</v>
      </c>
      <c r="H1736" s="316" t="n">
        <v>38</v>
      </c>
      <c r="I1736" s="316" t="n">
        <v>38</v>
      </c>
      <c r="J1736" s="316" t="n">
        <v>0.71</v>
      </c>
      <c r="K1736" s="316">
        <f>ROUND(I1736*(J1736/1000),2)</f>
        <v/>
      </c>
    </row>
    <row r="1737">
      <c r="B1737" s="315" t="n">
        <v>1710</v>
      </c>
      <c r="C1737" s="316" t="n">
        <v>33190538</v>
      </c>
      <c r="D1737" s="316" t="inlineStr">
        <is>
          <t>5075181_Scotts Bravo Deal#914154 2Q19 TAD - Digital Lifestyle</t>
        </is>
      </c>
      <c r="E1737" s="316" t="inlineStr">
        <is>
          <t>NBC Universo</t>
        </is>
      </c>
      <c r="F1737" s="317" t="n">
        <v>43567</v>
      </c>
      <c r="G1737" s="317" t="n">
        <v>43597</v>
      </c>
      <c r="H1737" s="316" t="n">
        <v>5</v>
      </c>
      <c r="I1737" s="316" t="n">
        <v>5</v>
      </c>
      <c r="J1737" s="316" t="n">
        <v>0.71</v>
      </c>
      <c r="K1737" s="316">
        <f>ROUND(I1737*(J1737/1000),2)</f>
        <v/>
      </c>
    </row>
    <row r="1738">
      <c r="B1738" s="315" t="n">
        <v>1711</v>
      </c>
      <c r="C1738" s="316" t="n">
        <v>33190538</v>
      </c>
      <c r="D1738" s="316" t="inlineStr">
        <is>
          <t>5075181_Scotts Bravo Deal#914154 2Q19 TAD - Digital Lifestyle</t>
        </is>
      </c>
      <c r="E1738" s="316" t="inlineStr">
        <is>
          <t>Oxygen</t>
        </is>
      </c>
      <c r="F1738" s="317" t="n">
        <v>43567</v>
      </c>
      <c r="G1738" s="317" t="n">
        <v>43597</v>
      </c>
      <c r="H1738" s="316" t="n">
        <v>275</v>
      </c>
      <c r="I1738" s="316" t="n">
        <v>275</v>
      </c>
      <c r="J1738" s="316" t="n">
        <v>0.71</v>
      </c>
      <c r="K1738" s="316">
        <f>ROUND(I1738*(J1738/1000),2)</f>
        <v/>
      </c>
    </row>
    <row r="1739">
      <c r="B1739" s="315" t="n">
        <v>1712</v>
      </c>
      <c r="C1739" s="316" t="n">
        <v>33190538</v>
      </c>
      <c r="D1739" s="316" t="inlineStr">
        <is>
          <t>5075181_Scotts Bravo Deal#914154 2Q19 TAD - Digital Lifestyle</t>
        </is>
      </c>
      <c r="E1739" s="316" t="inlineStr">
        <is>
          <t>Syfy</t>
        </is>
      </c>
      <c r="F1739" s="317" t="n">
        <v>43567</v>
      </c>
      <c r="G1739" s="317" t="n">
        <v>43597</v>
      </c>
      <c r="H1739" s="316" t="n">
        <v>2105</v>
      </c>
      <c r="I1739" s="316" t="n">
        <v>2105</v>
      </c>
      <c r="J1739" s="316" t="n">
        <v>0.71</v>
      </c>
      <c r="K1739" s="316">
        <f>ROUND(I1739*(J1739/1000),2)</f>
        <v/>
      </c>
    </row>
    <row r="1740">
      <c r="B1740" s="315" t="n">
        <v>1713</v>
      </c>
      <c r="C1740" s="316" t="n">
        <v>33190538</v>
      </c>
      <c r="D1740" s="316" t="inlineStr">
        <is>
          <t>5075181_Scotts Bravo Deal#914154 2Q19 TAD - Digital Lifestyle</t>
        </is>
      </c>
      <c r="E1740" s="316" t="inlineStr">
        <is>
          <t>Telemundo</t>
        </is>
      </c>
      <c r="F1740" s="317" t="n">
        <v>43567</v>
      </c>
      <c r="G1740" s="317" t="n">
        <v>43597</v>
      </c>
      <c r="H1740" s="316" t="n">
        <v>66</v>
      </c>
      <c r="I1740" s="316" t="n">
        <v>66</v>
      </c>
      <c r="J1740" s="316" t="n">
        <v>0.71</v>
      </c>
      <c r="K1740" s="316">
        <f>ROUND(I1740*(J1740/1000),2)</f>
        <v/>
      </c>
    </row>
    <row r="1741">
      <c r="B1741" s="315" t="n">
        <v>1714</v>
      </c>
      <c r="C1741" s="316" t="n">
        <v>33190538</v>
      </c>
      <c r="D1741" s="316" t="inlineStr">
        <is>
          <t>5075181_Scotts Bravo Deal#914154 2Q19 TAD - Digital Lifestyle</t>
        </is>
      </c>
      <c r="E1741" s="316" t="inlineStr">
        <is>
          <t>Universal Kids</t>
        </is>
      </c>
      <c r="F1741" s="317" t="n">
        <v>43567</v>
      </c>
      <c r="G1741" s="317" t="n">
        <v>43597</v>
      </c>
      <c r="H1741" s="316" t="n">
        <v>1066</v>
      </c>
      <c r="I1741" s="316" t="n">
        <v>1066</v>
      </c>
      <c r="J1741" s="316" t="n">
        <v>0.71</v>
      </c>
      <c r="K1741" s="316">
        <f>ROUND(I1741*(J1741/1000),2)</f>
        <v/>
      </c>
    </row>
    <row r="1742">
      <c r="B1742" s="315" t="n">
        <v>1715</v>
      </c>
      <c r="C1742" s="316" t="n">
        <v>33190538</v>
      </c>
      <c r="D1742" s="316" t="inlineStr">
        <is>
          <t>5075181_Scotts Bravo Deal#914154 2Q19 TAD - Digital Lifestyle</t>
        </is>
      </c>
      <c r="E1742" s="316" t="inlineStr">
        <is>
          <t>USA</t>
        </is>
      </c>
      <c r="F1742" s="317" t="n">
        <v>43567</v>
      </c>
      <c r="G1742" s="317" t="n">
        <v>43597</v>
      </c>
      <c r="H1742" s="316" t="n">
        <v>330428</v>
      </c>
      <c r="I1742" s="316" t="n">
        <v>330428</v>
      </c>
      <c r="J1742" s="316" t="n">
        <v>0.71</v>
      </c>
      <c r="K1742" s="316">
        <f>ROUND(I1742*(J1742/1000),2)</f>
        <v/>
      </c>
    </row>
    <row r="1743">
      <c r="B1743" s="315" t="n">
        <v>1716</v>
      </c>
      <c r="C1743" s="316" t="n">
        <v>33193976</v>
      </c>
      <c r="D1743" s="316" t="inlineStr">
        <is>
          <t>5073646_McDs Bfast_2Q 1819 UF_NAV+Select_P2+ - Digital Entertainment</t>
        </is>
      </c>
      <c r="E1743" s="316" t="inlineStr">
        <is>
          <t>Bravo</t>
        </is>
      </c>
      <c r="F1743" s="317" t="n">
        <v>43571</v>
      </c>
      <c r="G1743" s="317" t="n">
        <v>43597</v>
      </c>
      <c r="H1743" s="316" t="n">
        <v>380043</v>
      </c>
      <c r="I1743" s="316" t="n">
        <v>380043</v>
      </c>
      <c r="J1743" s="316" t="n">
        <v>0.71</v>
      </c>
      <c r="K1743" s="316">
        <f>ROUND(I1743*(J1743/1000),2)</f>
        <v/>
      </c>
    </row>
    <row r="1744">
      <c r="B1744" s="315" t="n">
        <v>1717</v>
      </c>
      <c r="C1744" s="316" t="n">
        <v>33193976</v>
      </c>
      <c r="D1744" s="316" t="inlineStr">
        <is>
          <t>5073646_McDs Bfast_2Q 1819 UF_NAV+Select_P2+ - Digital Entertainment</t>
        </is>
      </c>
      <c r="E1744" s="316" t="inlineStr">
        <is>
          <t>CNBC</t>
        </is>
      </c>
      <c r="F1744" s="317" t="n">
        <v>43571</v>
      </c>
      <c r="G1744" s="317" t="n">
        <v>43597</v>
      </c>
      <c r="H1744" s="316" t="n">
        <v>19963</v>
      </c>
      <c r="I1744" s="316" t="n">
        <v>19963</v>
      </c>
      <c r="J1744" s="316" t="n">
        <v>0.71</v>
      </c>
      <c r="K1744" s="316">
        <f>ROUND(I1744*(J1744/1000),2)</f>
        <v/>
      </c>
    </row>
    <row r="1745">
      <c r="B1745" s="315" t="n">
        <v>1718</v>
      </c>
      <c r="C1745" s="316" t="n">
        <v>33193976</v>
      </c>
      <c r="D1745" s="316" t="inlineStr">
        <is>
          <t>5073646_McDs Bfast_2Q 1819 UF_NAV+Select_P2+ - Digital Entertainment</t>
        </is>
      </c>
      <c r="E1745" s="316" t="inlineStr">
        <is>
          <t>E!</t>
        </is>
      </c>
      <c r="F1745" s="317" t="n">
        <v>43571</v>
      </c>
      <c r="G1745" s="317" t="n">
        <v>43597</v>
      </c>
      <c r="H1745" s="316" t="n">
        <v>144297</v>
      </c>
      <c r="I1745" s="316" t="n">
        <v>144297</v>
      </c>
      <c r="J1745" s="316" t="n">
        <v>0.71</v>
      </c>
      <c r="K1745" s="316">
        <f>ROUND(I1745*(J1745/1000),2)</f>
        <v/>
      </c>
    </row>
    <row r="1746">
      <c r="B1746" s="315" t="n">
        <v>1719</v>
      </c>
      <c r="C1746" s="316" t="n">
        <v>33193976</v>
      </c>
      <c r="D1746" s="316" t="inlineStr">
        <is>
          <t>5073646_McDs Bfast_2Q 1819 UF_NAV+Select_P2+ - Digital Entertainment</t>
        </is>
      </c>
      <c r="E1746" s="316" t="inlineStr">
        <is>
          <t>MSNBC</t>
        </is>
      </c>
      <c r="F1746" s="317" t="n">
        <v>43571</v>
      </c>
      <c r="G1746" s="317" t="n">
        <v>43597</v>
      </c>
      <c r="H1746" s="316" t="n">
        <v>767</v>
      </c>
      <c r="I1746" s="316" t="n">
        <v>767</v>
      </c>
      <c r="J1746" s="316" t="n">
        <v>0.71</v>
      </c>
      <c r="K1746" s="316">
        <f>ROUND(I1746*(J1746/1000),2)</f>
        <v/>
      </c>
    </row>
    <row r="1747">
      <c r="B1747" s="315" t="n">
        <v>1720</v>
      </c>
      <c r="C1747" s="316" t="n">
        <v>33193976</v>
      </c>
      <c r="D1747" s="316" t="inlineStr">
        <is>
          <t>5073646_McDs Bfast_2Q 1819 UF_NAV+Select_P2+ - Digital Entertainment</t>
        </is>
      </c>
      <c r="E1747" s="316" t="inlineStr">
        <is>
          <t>NBC Broadcast</t>
        </is>
      </c>
      <c r="F1747" s="317" t="n">
        <v>43571</v>
      </c>
      <c r="G1747" s="317" t="n">
        <v>43597</v>
      </c>
      <c r="H1747" s="316" t="n">
        <v>115184</v>
      </c>
      <c r="I1747" s="316" t="n">
        <v>115184</v>
      </c>
      <c r="J1747" s="316" t="n">
        <v>0.71</v>
      </c>
      <c r="K1747" s="316">
        <f>ROUND(I1747*(J1747/1000),2)</f>
        <v/>
      </c>
    </row>
    <row r="1748">
      <c r="B1748" s="315" t="n">
        <v>1721</v>
      </c>
      <c r="C1748" s="316" t="n">
        <v>33193976</v>
      </c>
      <c r="D1748" s="316" t="inlineStr">
        <is>
          <t>5073646_McDs Bfast_2Q 1819 UF_NAV+Select_P2+ - Digital Entertainment</t>
        </is>
      </c>
      <c r="E1748" s="316" t="inlineStr">
        <is>
          <t>NBC News</t>
        </is>
      </c>
      <c r="F1748" s="317" t="n">
        <v>43571</v>
      </c>
      <c r="G1748" s="317" t="n">
        <v>43597</v>
      </c>
      <c r="H1748" s="316" t="n">
        <v>56501</v>
      </c>
      <c r="I1748" s="316" t="n">
        <v>56501</v>
      </c>
      <c r="J1748" s="316" t="n">
        <v>0.71</v>
      </c>
      <c r="K1748" s="316">
        <f>ROUND(I1748*(J1748/1000),2)</f>
        <v/>
      </c>
    </row>
    <row r="1749">
      <c r="B1749" s="315" t="n">
        <v>1722</v>
      </c>
      <c r="C1749" s="316" t="n">
        <v>33193976</v>
      </c>
      <c r="D1749" s="316" t="inlineStr">
        <is>
          <t>5073646_McDs Bfast_2Q 1819 UF_NAV+Select_P2+ - Digital Entertainment</t>
        </is>
      </c>
      <c r="E1749" s="316" t="inlineStr">
        <is>
          <t>Oxygen</t>
        </is>
      </c>
      <c r="F1749" s="317" t="n">
        <v>43571</v>
      </c>
      <c r="G1749" s="317" t="n">
        <v>43597</v>
      </c>
      <c r="H1749" s="316" t="n">
        <v>87140</v>
      </c>
      <c r="I1749" s="316" t="n">
        <v>87140</v>
      </c>
      <c r="J1749" s="316" t="n">
        <v>0.71</v>
      </c>
      <c r="K1749" s="316">
        <f>ROUND(I1749*(J1749/1000),2)</f>
        <v/>
      </c>
    </row>
    <row r="1750">
      <c r="B1750" s="315" t="n">
        <v>1723</v>
      </c>
      <c r="C1750" s="316" t="n">
        <v>33193976</v>
      </c>
      <c r="D1750" s="316" t="inlineStr">
        <is>
          <t>5073646_McDs Bfast_2Q 1819 UF_NAV+Select_P2+ - Digital Entertainment</t>
        </is>
      </c>
      <c r="E1750" s="316" t="inlineStr">
        <is>
          <t>Syfy</t>
        </is>
      </c>
      <c r="F1750" s="317" t="n">
        <v>43571</v>
      </c>
      <c r="G1750" s="317" t="n">
        <v>43597</v>
      </c>
      <c r="H1750" s="316" t="n">
        <v>440436</v>
      </c>
      <c r="I1750" s="316" t="n">
        <v>440436</v>
      </c>
      <c r="J1750" s="316" t="n">
        <v>0.71</v>
      </c>
      <c r="K1750" s="316">
        <f>ROUND(I1750*(J1750/1000),2)</f>
        <v/>
      </c>
    </row>
    <row r="1751">
      <c r="B1751" s="315" t="n">
        <v>1724</v>
      </c>
      <c r="C1751" s="316" t="n">
        <v>33193976</v>
      </c>
      <c r="D1751" s="316" t="inlineStr">
        <is>
          <t>5073646_McDs Bfast_2Q 1819 UF_NAV+Select_P2+ - Digital Entertainment</t>
        </is>
      </c>
      <c r="E1751" s="316" t="inlineStr">
        <is>
          <t>Telemundo</t>
        </is>
      </c>
      <c r="F1751" s="317" t="n">
        <v>43571</v>
      </c>
      <c r="G1751" s="317" t="n">
        <v>43597</v>
      </c>
      <c r="H1751" s="316" t="n">
        <v>5618</v>
      </c>
      <c r="I1751" s="316" t="n">
        <v>5618</v>
      </c>
      <c r="J1751" s="316" t="n">
        <v>0.71</v>
      </c>
      <c r="K1751" s="316">
        <f>ROUND(I1751*(J1751/1000),2)</f>
        <v/>
      </c>
    </row>
    <row r="1752">
      <c r="B1752" s="315" t="n">
        <v>1725</v>
      </c>
      <c r="C1752" s="316" t="n">
        <v>33193976</v>
      </c>
      <c r="D1752" s="316" t="inlineStr">
        <is>
          <t>5073646_McDs Bfast_2Q 1819 UF_NAV+Select_P2+ - Digital Entertainment</t>
        </is>
      </c>
      <c r="E1752" s="316" t="inlineStr">
        <is>
          <t>USA</t>
        </is>
      </c>
      <c r="F1752" s="317" t="n">
        <v>43571</v>
      </c>
      <c r="G1752" s="317" t="n">
        <v>43597</v>
      </c>
      <c r="H1752" s="316" t="n">
        <v>174117</v>
      </c>
      <c r="I1752" s="316" t="n">
        <v>174117</v>
      </c>
      <c r="J1752" s="316" t="n">
        <v>0.71</v>
      </c>
      <c r="K1752" s="316">
        <f>ROUND(I1752*(J1752/1000),2)</f>
        <v/>
      </c>
    </row>
    <row r="1753">
      <c r="B1753" s="315" t="n">
        <v>1726</v>
      </c>
      <c r="C1753" s="316" t="n">
        <v>33200499</v>
      </c>
      <c r="D1753" s="316" t="inlineStr">
        <is>
          <t>5075024_iRobot_Roomba_Q219 Scatter - Digital Entertainment</t>
        </is>
      </c>
      <c r="E1753" s="316" t="inlineStr">
        <is>
          <t>NBC Broadcast</t>
        </is>
      </c>
      <c r="F1753" s="317" t="n">
        <v>43570</v>
      </c>
      <c r="G1753" s="317" t="n">
        <v>43604</v>
      </c>
      <c r="H1753" s="316" t="n">
        <v>590802</v>
      </c>
      <c r="I1753" s="316" t="n">
        <v>590802</v>
      </c>
      <c r="J1753" s="316" t="n">
        <v>0.71</v>
      </c>
      <c r="K1753" s="316">
        <f>ROUND(I1753*(J1753/1000),2)</f>
        <v/>
      </c>
    </row>
    <row r="1754">
      <c r="B1754" s="315" t="n">
        <v>1727</v>
      </c>
      <c r="C1754" s="316" t="n">
        <v>33200499</v>
      </c>
      <c r="D1754" s="316" t="inlineStr">
        <is>
          <t>5075024_iRobot_Roomba_Q219 Scatter - Digital Entertainment</t>
        </is>
      </c>
      <c r="E1754" s="316" t="inlineStr">
        <is>
          <t>NBC News</t>
        </is>
      </c>
      <c r="F1754" s="317" t="n">
        <v>43570</v>
      </c>
      <c r="G1754" s="317" t="n">
        <v>43604</v>
      </c>
      <c r="H1754" s="316" t="n">
        <v>36269</v>
      </c>
      <c r="I1754" s="316" t="n">
        <v>36269</v>
      </c>
      <c r="J1754" s="316" t="n">
        <v>0.71</v>
      </c>
      <c r="K1754" s="316">
        <f>ROUND(I1754*(J1754/1000),2)</f>
        <v/>
      </c>
    </row>
    <row r="1755">
      <c r="B1755" s="315" t="n">
        <v>1728</v>
      </c>
      <c r="C1755" s="316" t="n">
        <v>33202171</v>
      </c>
      <c r="D1755" s="316" t="inlineStr">
        <is>
          <t>5074191_Pepsi  Lipton _2Q 18/19 UF_NAV_P2+ - Digital Entertainment</t>
        </is>
      </c>
      <c r="E1755" s="316" t="inlineStr">
        <is>
          <t>Bravo</t>
        </is>
      </c>
      <c r="F1755" s="317" t="n">
        <v>43577</v>
      </c>
      <c r="G1755" s="317" t="n">
        <v>43597</v>
      </c>
      <c r="H1755" s="316" t="n">
        <v>80555</v>
      </c>
      <c r="I1755" s="316" t="n">
        <v>80555</v>
      </c>
      <c r="J1755" s="316" t="n">
        <v>0.71</v>
      </c>
      <c r="K1755" s="316">
        <f>ROUND(I1755*(J1755/1000),2)</f>
        <v/>
      </c>
    </row>
    <row r="1756">
      <c r="B1756" s="315" t="n">
        <v>1729</v>
      </c>
      <c r="C1756" s="316" t="n">
        <v>33202171</v>
      </c>
      <c r="D1756" s="316" t="inlineStr">
        <is>
          <t>5074191_Pepsi  Lipton _2Q 18/19 UF_NAV_P2+ - Digital Entertainment</t>
        </is>
      </c>
      <c r="E1756" s="316" t="inlineStr">
        <is>
          <t>CNBC</t>
        </is>
      </c>
      <c r="F1756" s="317" t="n">
        <v>43577</v>
      </c>
      <c r="G1756" s="317" t="n">
        <v>43597</v>
      </c>
      <c r="H1756" s="316" t="n">
        <v>3362</v>
      </c>
      <c r="I1756" s="316" t="n">
        <v>3362</v>
      </c>
      <c r="J1756" s="316" t="n">
        <v>0.71</v>
      </c>
      <c r="K1756" s="316">
        <f>ROUND(I1756*(J1756/1000),2)</f>
        <v/>
      </c>
    </row>
    <row r="1757">
      <c r="B1757" s="315" t="n">
        <v>1730</v>
      </c>
      <c r="C1757" s="316" t="n">
        <v>33202171</v>
      </c>
      <c r="D1757" s="316" t="inlineStr">
        <is>
          <t>5074191_Pepsi  Lipton _2Q 18/19 UF_NAV_P2+ - Digital Entertainment</t>
        </is>
      </c>
      <c r="E1757" s="316" t="inlineStr">
        <is>
          <t>E!</t>
        </is>
      </c>
      <c r="F1757" s="317" t="n">
        <v>43577</v>
      </c>
      <c r="G1757" s="317" t="n">
        <v>43597</v>
      </c>
      <c r="H1757" s="316" t="n">
        <v>15152</v>
      </c>
      <c r="I1757" s="316" t="n">
        <v>15152</v>
      </c>
      <c r="J1757" s="316" t="n">
        <v>0.71</v>
      </c>
      <c r="K1757" s="316">
        <f>ROUND(I1757*(J1757/1000),2)</f>
        <v/>
      </c>
    </row>
    <row r="1758">
      <c r="B1758" s="315" t="n">
        <v>1731</v>
      </c>
      <c r="C1758" s="316" t="n">
        <v>33202171</v>
      </c>
      <c r="D1758" s="316" t="inlineStr">
        <is>
          <t>5074191_Pepsi  Lipton _2Q 18/19 UF_NAV_P2+ - Digital Entertainment</t>
        </is>
      </c>
      <c r="E1758" s="316" t="inlineStr">
        <is>
          <t>MSNBC</t>
        </is>
      </c>
      <c r="F1758" s="317" t="n">
        <v>43577</v>
      </c>
      <c r="G1758" s="317" t="n">
        <v>43597</v>
      </c>
      <c r="H1758" s="316" t="n">
        <v>158</v>
      </c>
      <c r="I1758" s="316" t="n">
        <v>158</v>
      </c>
      <c r="J1758" s="316" t="n">
        <v>0.71</v>
      </c>
      <c r="K1758" s="316">
        <f>ROUND(I1758*(J1758/1000),2)</f>
        <v/>
      </c>
    </row>
    <row r="1759">
      <c r="B1759" s="315" t="n">
        <v>1732</v>
      </c>
      <c r="C1759" s="316" t="n">
        <v>33202171</v>
      </c>
      <c r="D1759" s="316" t="inlineStr">
        <is>
          <t>5074191_Pepsi  Lipton _2Q 18/19 UF_NAV_P2+ - Digital Entertainment</t>
        </is>
      </c>
      <c r="E1759" s="316" t="inlineStr">
        <is>
          <t>NBC Broadcast</t>
        </is>
      </c>
      <c r="F1759" s="317" t="n">
        <v>43577</v>
      </c>
      <c r="G1759" s="317" t="n">
        <v>43597</v>
      </c>
      <c r="H1759" s="316" t="n">
        <v>16884</v>
      </c>
      <c r="I1759" s="316" t="n">
        <v>16884</v>
      </c>
      <c r="J1759" s="316" t="n">
        <v>0.71</v>
      </c>
      <c r="K1759" s="316">
        <f>ROUND(I1759*(J1759/1000),2)</f>
        <v/>
      </c>
    </row>
    <row r="1760">
      <c r="B1760" s="315" t="n">
        <v>1733</v>
      </c>
      <c r="C1760" s="316" t="n">
        <v>33202171</v>
      </c>
      <c r="D1760" s="316" t="inlineStr">
        <is>
          <t>5074191_Pepsi  Lipton _2Q 18/19 UF_NAV_P2+ - Digital Entertainment</t>
        </is>
      </c>
      <c r="E1760" s="316" t="inlineStr">
        <is>
          <t>NBC News</t>
        </is>
      </c>
      <c r="F1760" s="317" t="n">
        <v>43577</v>
      </c>
      <c r="G1760" s="317" t="n">
        <v>43597</v>
      </c>
      <c r="H1760" s="316" t="n">
        <v>2508</v>
      </c>
      <c r="I1760" s="316" t="n">
        <v>2508</v>
      </c>
      <c r="J1760" s="316" t="n">
        <v>0.71</v>
      </c>
      <c r="K1760" s="316">
        <f>ROUND(I1760*(J1760/1000),2)</f>
        <v/>
      </c>
    </row>
    <row r="1761">
      <c r="B1761" s="315" t="n">
        <v>1734</v>
      </c>
      <c r="C1761" s="316" t="n">
        <v>33202171</v>
      </c>
      <c r="D1761" s="316" t="inlineStr">
        <is>
          <t>5074191_Pepsi  Lipton _2Q 18/19 UF_NAV_P2+ - Digital Entertainment</t>
        </is>
      </c>
      <c r="E1761" s="316" t="inlineStr">
        <is>
          <t>Oxygen</t>
        </is>
      </c>
      <c r="F1761" s="317" t="n">
        <v>43577</v>
      </c>
      <c r="G1761" s="317" t="n">
        <v>43597</v>
      </c>
      <c r="H1761" s="316" t="n">
        <v>17321</v>
      </c>
      <c r="I1761" s="316" t="n">
        <v>17321</v>
      </c>
      <c r="J1761" s="316" t="n">
        <v>0.71</v>
      </c>
      <c r="K1761" s="316">
        <f>ROUND(I1761*(J1761/1000),2)</f>
        <v/>
      </c>
    </row>
    <row r="1762">
      <c r="B1762" s="315" t="n">
        <v>1735</v>
      </c>
      <c r="C1762" s="316" t="n">
        <v>33202171</v>
      </c>
      <c r="D1762" s="316" t="inlineStr">
        <is>
          <t>5074191_Pepsi  Lipton _2Q 18/19 UF_NAV_P2+ - Digital Entertainment</t>
        </is>
      </c>
      <c r="E1762" s="316" t="inlineStr">
        <is>
          <t>Syfy</t>
        </is>
      </c>
      <c r="F1762" s="317" t="n">
        <v>43577</v>
      </c>
      <c r="G1762" s="317" t="n">
        <v>43597</v>
      </c>
      <c r="H1762" s="316" t="n">
        <v>81982</v>
      </c>
      <c r="I1762" s="316" t="n">
        <v>81982</v>
      </c>
      <c r="J1762" s="316" t="n">
        <v>0.71</v>
      </c>
      <c r="K1762" s="316">
        <f>ROUND(I1762*(J1762/1000),2)</f>
        <v/>
      </c>
    </row>
    <row r="1763">
      <c r="B1763" s="315" t="n">
        <v>1736</v>
      </c>
      <c r="C1763" s="316" t="n">
        <v>33202171</v>
      </c>
      <c r="D1763" s="316" t="inlineStr">
        <is>
          <t>5074191_Pepsi  Lipton _2Q 18/19 UF_NAV_P2+ - Digital Entertainment</t>
        </is>
      </c>
      <c r="E1763" s="316" t="inlineStr">
        <is>
          <t>Telemundo</t>
        </is>
      </c>
      <c r="F1763" s="317" t="n">
        <v>43577</v>
      </c>
      <c r="G1763" s="317" t="n">
        <v>43597</v>
      </c>
      <c r="H1763" s="316" t="n">
        <v>1475</v>
      </c>
      <c r="I1763" s="316" t="n">
        <v>1475</v>
      </c>
      <c r="J1763" s="316" t="n">
        <v>0.71</v>
      </c>
      <c r="K1763" s="316">
        <f>ROUND(I1763*(J1763/1000),2)</f>
        <v/>
      </c>
    </row>
    <row r="1764">
      <c r="B1764" s="315" t="n">
        <v>1737</v>
      </c>
      <c r="C1764" s="316" t="n">
        <v>33202171</v>
      </c>
      <c r="D1764" s="316" t="inlineStr">
        <is>
          <t>5074191_Pepsi  Lipton _2Q 18/19 UF_NAV_P2+ - Digital Entertainment</t>
        </is>
      </c>
      <c r="E1764" s="316" t="inlineStr">
        <is>
          <t>USA</t>
        </is>
      </c>
      <c r="F1764" s="317" t="n">
        <v>43577</v>
      </c>
      <c r="G1764" s="317" t="n">
        <v>43597</v>
      </c>
      <c r="H1764" s="316" t="n">
        <v>34714</v>
      </c>
      <c r="I1764" s="316" t="n">
        <v>34714</v>
      </c>
      <c r="J1764" s="316" t="n">
        <v>0.71</v>
      </c>
      <c r="K1764" s="316">
        <f>ROUND(I1764*(J1764/1000),2)</f>
        <v/>
      </c>
    </row>
    <row r="1765">
      <c r="B1765" s="315" t="n">
        <v>1738</v>
      </c>
      <c r="C1765" s="316" t="n">
        <v>33204145</v>
      </c>
      <c r="D1765" s="316" t="inlineStr">
        <is>
          <t>5074412_FY 20 Corolla Sedan - Scatter - Digital Hispanic</t>
        </is>
      </c>
      <c r="E1765" s="316" t="inlineStr">
        <is>
          <t>NBC Universo</t>
        </is>
      </c>
      <c r="F1765" s="317" t="n">
        <v>43577</v>
      </c>
      <c r="G1765" s="317" t="n">
        <v>43738</v>
      </c>
      <c r="H1765" s="316" t="n">
        <v>8975</v>
      </c>
      <c r="I1765" s="316" t="n">
        <v>8975</v>
      </c>
      <c r="J1765" s="316" t="n">
        <v>0.71</v>
      </c>
      <c r="K1765" s="316">
        <f>ROUND(I1765*(J1765/1000),2)</f>
        <v/>
      </c>
    </row>
    <row r="1766">
      <c r="B1766" s="315" t="n">
        <v>1739</v>
      </c>
      <c r="C1766" s="316" t="n">
        <v>33204145</v>
      </c>
      <c r="D1766" s="316" t="inlineStr">
        <is>
          <t>5074412_FY 20 Corolla Sedan - Scatter - Digital Hispanic</t>
        </is>
      </c>
      <c r="E1766" s="316" t="inlineStr">
        <is>
          <t>Telemundo</t>
        </is>
      </c>
      <c r="F1766" s="317" t="n">
        <v>43577</v>
      </c>
      <c r="G1766" s="317" t="n">
        <v>43738</v>
      </c>
      <c r="H1766" s="316" t="n">
        <v>70771</v>
      </c>
      <c r="I1766" s="316" t="n">
        <v>70771</v>
      </c>
      <c r="J1766" s="316" t="n">
        <v>0.71</v>
      </c>
      <c r="K1766" s="316">
        <f>ROUND(I1766*(J1766/1000),2)</f>
        <v/>
      </c>
    </row>
    <row r="1767">
      <c r="B1767" s="315" t="n">
        <v>1740</v>
      </c>
      <c r="C1767" s="316" t="n">
        <v>33208923</v>
      </c>
      <c r="D1767" s="316" t="inlineStr">
        <is>
          <t>5075827_Google Pixel Q219 - Digital Entertainment</t>
        </is>
      </c>
      <c r="E1767" s="316" t="inlineStr">
        <is>
          <t>Bravo</t>
        </is>
      </c>
      <c r="F1767" s="317" t="n">
        <v>43572</v>
      </c>
      <c r="G1767" s="317" t="n">
        <v>43616</v>
      </c>
      <c r="H1767" s="316" t="n">
        <v>106343</v>
      </c>
      <c r="I1767" s="316" t="n">
        <v>106343</v>
      </c>
      <c r="J1767" s="316" t="n">
        <v>0.71</v>
      </c>
      <c r="K1767" s="316">
        <f>ROUND(I1767*(J1767/1000),2)</f>
        <v/>
      </c>
    </row>
    <row r="1768">
      <c r="B1768" s="315" t="n">
        <v>1741</v>
      </c>
      <c r="C1768" s="316" t="n">
        <v>33208923</v>
      </c>
      <c r="D1768" s="316" t="inlineStr">
        <is>
          <t>5075827_Google Pixel Q219 - Digital Entertainment</t>
        </is>
      </c>
      <c r="E1768" s="316" t="inlineStr">
        <is>
          <t>E!</t>
        </is>
      </c>
      <c r="F1768" s="317" t="n">
        <v>43572</v>
      </c>
      <c r="G1768" s="317" t="n">
        <v>43616</v>
      </c>
      <c r="H1768" s="316" t="n">
        <v>40682</v>
      </c>
      <c r="I1768" s="316" t="n">
        <v>40682</v>
      </c>
      <c r="J1768" s="316" t="n">
        <v>0.71</v>
      </c>
      <c r="K1768" s="316">
        <f>ROUND(I1768*(J1768/1000),2)</f>
        <v/>
      </c>
    </row>
    <row r="1769">
      <c r="B1769" s="315" t="n">
        <v>1742</v>
      </c>
      <c r="C1769" s="316" t="n">
        <v>33208923</v>
      </c>
      <c r="D1769" s="316" t="inlineStr">
        <is>
          <t>5075827_Google Pixel Q219 - Digital Entertainment</t>
        </is>
      </c>
      <c r="E1769" s="316" t="inlineStr">
        <is>
          <t>NBC Broadcast</t>
        </is>
      </c>
      <c r="F1769" s="317" t="n">
        <v>43572</v>
      </c>
      <c r="G1769" s="317" t="n">
        <v>43616</v>
      </c>
      <c r="H1769" s="316" t="n">
        <v>649003</v>
      </c>
      <c r="I1769" s="316" t="n">
        <v>649003</v>
      </c>
      <c r="J1769" s="316" t="n">
        <v>0.71</v>
      </c>
      <c r="K1769" s="316">
        <f>ROUND(I1769*(J1769/1000),2)</f>
        <v/>
      </c>
    </row>
    <row r="1770">
      <c r="B1770" s="315" t="n">
        <v>1743</v>
      </c>
      <c r="C1770" s="316" t="n">
        <v>33208923</v>
      </c>
      <c r="D1770" s="316" t="inlineStr">
        <is>
          <t>5075827_Google Pixel Q219 - Digital Entertainment</t>
        </is>
      </c>
      <c r="E1770" s="316" t="inlineStr">
        <is>
          <t>USA</t>
        </is>
      </c>
      <c r="F1770" s="317" t="n">
        <v>43572</v>
      </c>
      <c r="G1770" s="317" t="n">
        <v>43616</v>
      </c>
      <c r="H1770" s="316" t="n">
        <v>8524</v>
      </c>
      <c r="I1770" s="316" t="n">
        <v>8524</v>
      </c>
      <c r="J1770" s="316" t="n">
        <v>0.71</v>
      </c>
      <c r="K1770" s="316">
        <f>ROUND(I1770*(J1770/1000),2)</f>
        <v/>
      </c>
    </row>
    <row r="1771">
      <c r="B1771" s="315" t="n">
        <v>1744</v>
      </c>
      <c r="C1771" s="316" t="n">
        <v>33212541</v>
      </c>
      <c r="D1771" s="316" t="inlineStr">
        <is>
          <t>5075799_Candid_Q2 2019_Scatter - Digital Entertainment</t>
        </is>
      </c>
      <c r="E1771" s="316" t="inlineStr">
        <is>
          <t>Bravo</t>
        </is>
      </c>
      <c r="F1771" s="317" t="n">
        <v>43570</v>
      </c>
      <c r="G1771" s="317" t="n">
        <v>43590</v>
      </c>
      <c r="H1771" s="316" t="n">
        <v>27397</v>
      </c>
      <c r="I1771" s="316" t="n">
        <v>27397</v>
      </c>
      <c r="J1771" s="316" t="n">
        <v>0.71</v>
      </c>
      <c r="K1771" s="316">
        <f>ROUND(I1771*(J1771/1000),2)</f>
        <v/>
      </c>
    </row>
    <row r="1772">
      <c r="B1772" s="315" t="n">
        <v>1745</v>
      </c>
      <c r="C1772" s="316" t="n">
        <v>33212541</v>
      </c>
      <c r="D1772" s="316" t="inlineStr">
        <is>
          <t>5075799_Candid_Q2 2019_Scatter - Digital Entertainment</t>
        </is>
      </c>
      <c r="E1772" s="316" t="inlineStr">
        <is>
          <t>E!</t>
        </is>
      </c>
      <c r="F1772" s="317" t="n">
        <v>43570</v>
      </c>
      <c r="G1772" s="317" t="n">
        <v>43590</v>
      </c>
      <c r="H1772" s="316" t="n">
        <v>13508</v>
      </c>
      <c r="I1772" s="316" t="n">
        <v>13508</v>
      </c>
      <c r="J1772" s="316" t="n">
        <v>0.71</v>
      </c>
      <c r="K1772" s="316">
        <f>ROUND(I1772*(J1772/1000),2)</f>
        <v/>
      </c>
    </row>
    <row r="1773">
      <c r="B1773" s="315" t="n">
        <v>1746</v>
      </c>
      <c r="C1773" s="316" t="n">
        <v>33212541</v>
      </c>
      <c r="D1773" s="316" t="inlineStr">
        <is>
          <t>5075799_Candid_Q2 2019_Scatter - Digital Entertainment</t>
        </is>
      </c>
      <c r="E1773" s="316" t="inlineStr">
        <is>
          <t>NBC Broadcast</t>
        </is>
      </c>
      <c r="F1773" s="317" t="n">
        <v>43570</v>
      </c>
      <c r="G1773" s="317" t="n">
        <v>43590</v>
      </c>
      <c r="H1773" s="316" t="n">
        <v>59157</v>
      </c>
      <c r="I1773" s="316" t="n">
        <v>59157</v>
      </c>
      <c r="J1773" s="316" t="n">
        <v>0.71</v>
      </c>
      <c r="K1773" s="316">
        <f>ROUND(I1773*(J1773/1000),2)</f>
        <v/>
      </c>
    </row>
    <row r="1774">
      <c r="B1774" s="315" t="n">
        <v>1747</v>
      </c>
      <c r="C1774" s="316" t="n">
        <v>33212541</v>
      </c>
      <c r="D1774" s="316" t="inlineStr">
        <is>
          <t>5075799_Candid_Q2 2019_Scatter - Digital Entertainment</t>
        </is>
      </c>
      <c r="E1774" s="316" t="inlineStr">
        <is>
          <t>NBC News</t>
        </is>
      </c>
      <c r="F1774" s="317" t="n">
        <v>43570</v>
      </c>
      <c r="G1774" s="317" t="n">
        <v>43590</v>
      </c>
      <c r="H1774" s="316" t="n">
        <v>2537</v>
      </c>
      <c r="I1774" s="316" t="n">
        <v>2537</v>
      </c>
      <c r="J1774" s="316" t="n">
        <v>0.71</v>
      </c>
      <c r="K1774" s="316">
        <f>ROUND(I1774*(J1774/1000),2)</f>
        <v/>
      </c>
    </row>
    <row r="1775">
      <c r="B1775" s="315" t="n">
        <v>1748</v>
      </c>
      <c r="C1775" s="316" t="n">
        <v>33212541</v>
      </c>
      <c r="D1775" s="316" t="inlineStr">
        <is>
          <t>5075799_Candid_Q2 2019_Scatter - Digital Entertainment</t>
        </is>
      </c>
      <c r="E1775" s="316" t="inlineStr">
        <is>
          <t>Oxygen</t>
        </is>
      </c>
      <c r="F1775" s="317" t="n">
        <v>43570</v>
      </c>
      <c r="G1775" s="317" t="n">
        <v>43590</v>
      </c>
      <c r="H1775" s="316" t="n">
        <v>8724</v>
      </c>
      <c r="I1775" s="316" t="n">
        <v>8724</v>
      </c>
      <c r="J1775" s="316" t="n">
        <v>0.71</v>
      </c>
      <c r="K1775" s="316">
        <f>ROUND(I1775*(J1775/1000),2)</f>
        <v/>
      </c>
    </row>
    <row r="1776">
      <c r="B1776" s="315" t="n">
        <v>1749</v>
      </c>
      <c r="C1776" s="316" t="n">
        <v>33212541</v>
      </c>
      <c r="D1776" s="316" t="inlineStr">
        <is>
          <t>5075799_Candid_Q2 2019_Scatter - Digital Entertainment</t>
        </is>
      </c>
      <c r="E1776" s="316" t="inlineStr">
        <is>
          <t>Syfy</t>
        </is>
      </c>
      <c r="F1776" s="317" t="n">
        <v>43570</v>
      </c>
      <c r="G1776" s="317" t="n">
        <v>43590</v>
      </c>
      <c r="H1776" s="316" t="n">
        <v>49439</v>
      </c>
      <c r="I1776" s="316" t="n">
        <v>49439</v>
      </c>
      <c r="J1776" s="316" t="n">
        <v>0.71</v>
      </c>
      <c r="K1776" s="316">
        <f>ROUND(I1776*(J1776/1000),2)</f>
        <v/>
      </c>
    </row>
    <row r="1777">
      <c r="B1777" s="315" t="n">
        <v>1750</v>
      </c>
      <c r="C1777" s="316" t="n">
        <v>33212541</v>
      </c>
      <c r="D1777" s="316" t="inlineStr">
        <is>
          <t>5075799_Candid_Q2 2019_Scatter - Digital Entertainment</t>
        </is>
      </c>
      <c r="E1777" s="316" t="inlineStr">
        <is>
          <t>USA</t>
        </is>
      </c>
      <c r="F1777" s="317" t="n">
        <v>43570</v>
      </c>
      <c r="G1777" s="317" t="n">
        <v>43590</v>
      </c>
      <c r="H1777" s="316" t="n">
        <v>15900</v>
      </c>
      <c r="I1777" s="316" t="n">
        <v>15900</v>
      </c>
      <c r="J1777" s="316" t="n">
        <v>0.71</v>
      </c>
      <c r="K1777" s="316">
        <f>ROUND(I1777*(J1777/1000),2)</f>
        <v/>
      </c>
    </row>
    <row r="1778">
      <c r="B1778" s="315" t="n">
        <v>1751</v>
      </c>
      <c r="C1778" s="316" t="n">
        <v>33214306</v>
      </c>
      <c r="D1778" s="316" t="inlineStr">
        <is>
          <t>5075722_Subway Window 3 2Q19 CFLIGHT - Digital Entertainment</t>
        </is>
      </c>
      <c r="E1778" s="316" t="inlineStr">
        <is>
          <t>NBC Broadcast</t>
        </is>
      </c>
      <c r="F1778" s="317" t="n">
        <v>43580</v>
      </c>
      <c r="G1778" s="317" t="n">
        <v>43642</v>
      </c>
      <c r="H1778" s="316" t="n">
        <v>417458</v>
      </c>
      <c r="I1778" s="316" t="n">
        <v>417458</v>
      </c>
      <c r="J1778" s="316" t="n">
        <v>0.71</v>
      </c>
      <c r="K1778" s="316">
        <f>ROUND(I1778*(J1778/1000),2)</f>
        <v/>
      </c>
    </row>
    <row r="1779">
      <c r="B1779" s="315" t="n">
        <v>1752</v>
      </c>
      <c r="C1779" s="316" t="n">
        <v>33214306</v>
      </c>
      <c r="D1779" s="316" t="inlineStr">
        <is>
          <t>5075722_Subway Window 3 2Q19 CFLIGHT - Digital Entertainment</t>
        </is>
      </c>
      <c r="E1779" s="316" t="inlineStr">
        <is>
          <t>NBC News</t>
        </is>
      </c>
      <c r="F1779" s="317" t="n">
        <v>43580</v>
      </c>
      <c r="G1779" s="317" t="n">
        <v>43642</v>
      </c>
      <c r="H1779" s="316" t="n">
        <v>22305</v>
      </c>
      <c r="I1779" s="316" t="n">
        <v>22305</v>
      </c>
      <c r="J1779" s="316" t="n">
        <v>0.71</v>
      </c>
      <c r="K1779" s="316">
        <f>ROUND(I1779*(J1779/1000),2)</f>
        <v/>
      </c>
    </row>
    <row r="1780">
      <c r="B1780" s="315" t="n">
        <v>1753</v>
      </c>
      <c r="C1780" s="316" t="n">
        <v>33216815</v>
      </c>
      <c r="D1780" s="316" t="inlineStr">
        <is>
          <t>5070908_Scatter_Beats - Q2 NBC Prime Finales RFP_P2+_Apr-Jun 19 - Digital Entertainment</t>
        </is>
      </c>
      <c r="E1780" s="316" t="inlineStr">
        <is>
          <t>NBC Broadcast</t>
        </is>
      </c>
      <c r="F1780" s="317" t="n">
        <v>43571</v>
      </c>
      <c r="G1780" s="317" t="n">
        <v>43617</v>
      </c>
      <c r="H1780" s="316" t="n">
        <v>1599920</v>
      </c>
      <c r="I1780" s="316" t="n">
        <v>1599920</v>
      </c>
      <c r="J1780" s="316" t="n">
        <v>0.71</v>
      </c>
      <c r="K1780" s="316">
        <f>ROUND(I1780*(J1780/1000),2)</f>
        <v/>
      </c>
    </row>
    <row r="1781">
      <c r="B1781" s="315" t="n">
        <v>1754</v>
      </c>
      <c r="C1781" s="316" t="n">
        <v>33216815</v>
      </c>
      <c r="D1781" s="316" t="inlineStr">
        <is>
          <t>5070908_Scatter_Beats - Q2 NBC Prime Finales RFP_P2+_Apr-Jun 19 - Digital Entertainment</t>
        </is>
      </c>
      <c r="E1781" s="316" t="inlineStr">
        <is>
          <t>NBC News</t>
        </is>
      </c>
      <c r="F1781" s="317" t="n">
        <v>43571</v>
      </c>
      <c r="G1781" s="317" t="n">
        <v>43617</v>
      </c>
      <c r="H1781" s="316" t="n">
        <v>95977</v>
      </c>
      <c r="I1781" s="316" t="n">
        <v>95977</v>
      </c>
      <c r="J1781" s="316" t="n">
        <v>0.71</v>
      </c>
      <c r="K1781" s="316">
        <f>ROUND(I1781*(J1781/1000),2)</f>
        <v/>
      </c>
    </row>
    <row r="1782">
      <c r="B1782" s="315" t="n">
        <v>1755</v>
      </c>
      <c r="C1782" s="316" t="n">
        <v>33217041</v>
      </c>
      <c r="D1782" s="316" t="inlineStr">
        <is>
          <t>5075749_Lionsgate_Long Shot / JW3_NBC FEP Liability Wipe_Q219 - Digital Entertainment</t>
        </is>
      </c>
      <c r="E1782" s="316" t="inlineStr">
        <is>
          <t>NBC Broadcast</t>
        </is>
      </c>
      <c r="F1782" s="317" t="n">
        <v>43570</v>
      </c>
      <c r="G1782" s="317" t="n">
        <v>43604</v>
      </c>
      <c r="H1782" s="316" t="n">
        <v>938465</v>
      </c>
      <c r="I1782" s="316" t="n">
        <v>938465</v>
      </c>
      <c r="J1782" s="316" t="n">
        <v>0.71</v>
      </c>
      <c r="K1782" s="316">
        <f>ROUND(I1782*(J1782/1000),2)</f>
        <v/>
      </c>
    </row>
    <row r="1783">
      <c r="B1783" s="315" t="n">
        <v>1756</v>
      </c>
      <c r="C1783" s="316" t="n">
        <v>33218094</v>
      </c>
      <c r="D1783" s="316" t="inlineStr">
        <is>
          <t>5075010_Rakuten_2Q19_Bravo TAD - Digital Lifestyle</t>
        </is>
      </c>
      <c r="E1783" s="316" t="inlineStr">
        <is>
          <t>Bravo</t>
        </is>
      </c>
      <c r="F1783" s="317" t="n">
        <v>43570</v>
      </c>
      <c r="G1783" s="317" t="n">
        <v>43639</v>
      </c>
      <c r="H1783" s="316" t="n">
        <v>320267</v>
      </c>
      <c r="I1783" s="316" t="n">
        <v>320267</v>
      </c>
      <c r="J1783" s="316" t="n">
        <v>0.71</v>
      </c>
      <c r="K1783" s="316">
        <f>ROUND(I1783*(J1783/1000),2)</f>
        <v/>
      </c>
    </row>
    <row r="1784">
      <c r="B1784" s="315" t="n">
        <v>1757</v>
      </c>
      <c r="C1784" s="316" t="n">
        <v>33218334</v>
      </c>
      <c r="D1784" s="316" t="inlineStr">
        <is>
          <t>5075699_Scotts Bravo Deal#914155 2Q19 TAD - Digital Lifestyle</t>
        </is>
      </c>
      <c r="E1784" s="316" t="inlineStr">
        <is>
          <t>Bravo</t>
        </is>
      </c>
      <c r="F1784" s="317" t="n">
        <v>43570</v>
      </c>
      <c r="G1784" s="317" t="n">
        <v>43590</v>
      </c>
      <c r="H1784" s="316" t="n">
        <v>377100</v>
      </c>
      <c r="I1784" s="316" t="n">
        <v>377100</v>
      </c>
      <c r="J1784" s="316" t="n">
        <v>0.71</v>
      </c>
      <c r="K1784" s="316">
        <f>ROUND(I1784*(J1784/1000),2)</f>
        <v/>
      </c>
    </row>
    <row r="1785">
      <c r="B1785" s="315" t="n">
        <v>1758</v>
      </c>
      <c r="C1785" s="316" t="n">
        <v>33218334</v>
      </c>
      <c r="D1785" s="316" t="inlineStr">
        <is>
          <t>5075699_Scotts Bravo Deal#914155 2Q19 TAD - Digital Lifestyle</t>
        </is>
      </c>
      <c r="E1785" s="316" t="inlineStr">
        <is>
          <t>E!</t>
        </is>
      </c>
      <c r="F1785" s="317" t="n">
        <v>43570</v>
      </c>
      <c r="G1785" s="317" t="n">
        <v>43590</v>
      </c>
      <c r="H1785" s="316" t="n">
        <v>160310</v>
      </c>
      <c r="I1785" s="316" t="n">
        <v>160310</v>
      </c>
      <c r="J1785" s="316" t="n">
        <v>0.71</v>
      </c>
      <c r="K1785" s="316">
        <f>ROUND(I1785*(J1785/1000),2)</f>
        <v/>
      </c>
    </row>
    <row r="1786">
      <c r="B1786" s="315" t="n">
        <v>1759</v>
      </c>
      <c r="C1786" s="316" t="n">
        <v>33218334</v>
      </c>
      <c r="D1786" s="316" t="inlineStr">
        <is>
          <t>5075699_Scotts Bravo Deal#914155 2Q19 TAD - Digital Lifestyle</t>
        </is>
      </c>
      <c r="E1786" s="316" t="inlineStr">
        <is>
          <t>USA</t>
        </is>
      </c>
      <c r="F1786" s="317" t="n">
        <v>43570</v>
      </c>
      <c r="G1786" s="317" t="n">
        <v>43590</v>
      </c>
      <c r="H1786" s="316" t="n">
        <v>173540</v>
      </c>
      <c r="I1786" s="316" t="n">
        <v>173540</v>
      </c>
      <c r="J1786" s="316" t="n">
        <v>0.71</v>
      </c>
      <c r="K1786" s="316">
        <f>ROUND(I1786*(J1786/1000),2)</f>
        <v/>
      </c>
    </row>
    <row r="1787">
      <c r="B1787" s="315" t="n">
        <v>1760</v>
      </c>
      <c r="C1787" s="316" t="n">
        <v>33219523</v>
      </c>
      <c r="D1787" s="316" t="inlineStr">
        <is>
          <t>5075698_Hotels.com Q218 CFlight Prime/Digital 18/19 BYU Plan - Digital Entertainment</t>
        </is>
      </c>
      <c r="E1787" s="316" t="inlineStr">
        <is>
          <t>NBC Broadcast</t>
        </is>
      </c>
      <c r="F1787" s="317" t="n">
        <v>43577</v>
      </c>
      <c r="G1787" s="317" t="n">
        <v>43646</v>
      </c>
      <c r="H1787" s="316" t="n">
        <v>208926</v>
      </c>
      <c r="I1787" s="316" t="n">
        <v>208926</v>
      </c>
      <c r="J1787" s="316" t="n">
        <v>0.71</v>
      </c>
      <c r="K1787" s="316">
        <f>ROUND(I1787*(J1787/1000),2)</f>
        <v/>
      </c>
    </row>
    <row r="1788">
      <c r="B1788" s="315" t="n">
        <v>1761</v>
      </c>
      <c r="C1788" s="316" t="n">
        <v>33219523</v>
      </c>
      <c r="D1788" s="316" t="inlineStr">
        <is>
          <t>5075698_Hotels.com Q218 CFlight Prime/Digital 18/19 BYU Plan - Digital Entertainment</t>
        </is>
      </c>
      <c r="E1788" s="316" t="inlineStr">
        <is>
          <t>NBC News</t>
        </is>
      </c>
      <c r="F1788" s="317" t="n">
        <v>43577</v>
      </c>
      <c r="G1788" s="317" t="n">
        <v>43646</v>
      </c>
      <c r="H1788" s="316" t="n">
        <v>12987</v>
      </c>
      <c r="I1788" s="316" t="n">
        <v>12987</v>
      </c>
      <c r="J1788" s="316" t="n">
        <v>0.71</v>
      </c>
      <c r="K1788" s="316">
        <f>ROUND(I1788*(J1788/1000),2)</f>
        <v/>
      </c>
    </row>
    <row r="1789">
      <c r="B1789" s="315" t="n">
        <v>1762</v>
      </c>
      <c r="C1789" s="316" t="n">
        <v>33226695</v>
      </c>
      <c r="D1789" s="316" t="inlineStr">
        <is>
          <t>5074636_Wendys Q219 OLV - Digital Hispanic</t>
        </is>
      </c>
      <c r="E1789" s="316" t="inlineStr">
        <is>
          <t>Telemundo</t>
        </is>
      </c>
      <c r="F1789" s="317" t="n">
        <v>43571</v>
      </c>
      <c r="G1789" s="317" t="n">
        <v>43639</v>
      </c>
      <c r="H1789" s="316" t="n">
        <v>9619</v>
      </c>
      <c r="I1789" s="316" t="n">
        <v>9619</v>
      </c>
      <c r="J1789" s="316" t="n">
        <v>0.71</v>
      </c>
      <c r="K1789" s="316">
        <f>ROUND(I1789*(J1789/1000),2)</f>
        <v/>
      </c>
    </row>
    <row r="1790">
      <c r="B1790" s="315" t="n">
        <v>1763</v>
      </c>
      <c r="C1790" s="316" t="n">
        <v>33233729</v>
      </c>
      <c r="D1790" s="316" t="inlineStr">
        <is>
          <t>5063111_2019 True Temper Sports - Digital Sports</t>
        </is>
      </c>
      <c r="E1790" s="316" t="inlineStr">
        <is>
          <t>Golf Channel</t>
        </is>
      </c>
      <c r="F1790" s="317" t="n">
        <v>43571</v>
      </c>
      <c r="G1790" s="317" t="n">
        <v>43646</v>
      </c>
      <c r="H1790" s="316" t="n">
        <v>16401</v>
      </c>
      <c r="I1790" s="316" t="n">
        <v>16401</v>
      </c>
      <c r="J1790" s="316" t="n">
        <v>0.71</v>
      </c>
      <c r="K1790" s="316">
        <f>ROUND(I1790*(J1790/1000),2)</f>
        <v/>
      </c>
    </row>
    <row r="1791">
      <c r="B1791" s="315" t="n">
        <v>1764</v>
      </c>
      <c r="C1791" s="316" t="n">
        <v>33240284</v>
      </c>
      <c r="D1791" s="316" t="inlineStr">
        <is>
          <t>5076034_Verizon_OLV_TAD_Q2 - Digital Entertainment</t>
        </is>
      </c>
      <c r="E1791" s="316" t="inlineStr">
        <is>
          <t>NBC Broadcast</t>
        </is>
      </c>
      <c r="F1791" s="317" t="n">
        <v>43573</v>
      </c>
      <c r="G1791" s="317" t="n">
        <v>43585</v>
      </c>
      <c r="H1791" s="316" t="n">
        <v>682081</v>
      </c>
      <c r="I1791" s="316" t="n">
        <v>682081</v>
      </c>
      <c r="J1791" s="316" t="n">
        <v>0.71</v>
      </c>
      <c r="K1791" s="316">
        <f>ROUND(I1791*(J1791/1000),2)</f>
        <v/>
      </c>
    </row>
    <row r="1792">
      <c r="B1792" s="315" t="n">
        <v>1765</v>
      </c>
      <c r="C1792" s="316" t="n">
        <v>33240284</v>
      </c>
      <c r="D1792" s="316" t="inlineStr">
        <is>
          <t>5076034_Verizon_OLV_TAD_Q2 - Digital Entertainment</t>
        </is>
      </c>
      <c r="E1792" s="316" t="inlineStr">
        <is>
          <t>NBC News</t>
        </is>
      </c>
      <c r="F1792" s="317" t="n">
        <v>43573</v>
      </c>
      <c r="G1792" s="317" t="n">
        <v>43585</v>
      </c>
      <c r="H1792" s="316" t="n">
        <v>33544</v>
      </c>
      <c r="I1792" s="316" t="n">
        <v>33544</v>
      </c>
      <c r="J1792" s="316" t="n">
        <v>0.71</v>
      </c>
      <c r="K1792" s="316">
        <f>ROUND(I1792*(J1792/1000),2)</f>
        <v/>
      </c>
    </row>
    <row r="1793">
      <c r="B1793" s="315" t="n">
        <v>1766</v>
      </c>
      <c r="C1793" s="316" t="n">
        <v>33241209</v>
      </c>
      <c r="D1793" s="316" t="inlineStr">
        <is>
          <t>5073874_Kim Clark  Cottonelle 2Q19 CFlight Prime/Digital 18/19 BYU Plan - Digital Entertainment</t>
        </is>
      </c>
      <c r="E1793" s="316" t="inlineStr">
        <is>
          <t>NBC Broadcast</t>
        </is>
      </c>
      <c r="F1793" s="317" t="n">
        <v>43571</v>
      </c>
      <c r="G1793" s="317" t="n">
        <v>43646</v>
      </c>
      <c r="H1793" s="316" t="n">
        <v>72704</v>
      </c>
      <c r="I1793" s="316" t="n">
        <v>72704</v>
      </c>
      <c r="J1793" s="316" t="n">
        <v>0.71</v>
      </c>
      <c r="K1793" s="316">
        <f>ROUND(I1793*(J1793/1000),2)</f>
        <v/>
      </c>
    </row>
    <row r="1794">
      <c r="B1794" s="315" t="n">
        <v>1767</v>
      </c>
      <c r="C1794" s="316" t="n">
        <v>33241209</v>
      </c>
      <c r="D1794" s="316" t="inlineStr">
        <is>
          <t>5073874_Kim Clark  Cottonelle 2Q19 CFlight Prime/Digital 18/19 BYU Plan - Digital Entertainment</t>
        </is>
      </c>
      <c r="E1794" s="316" t="inlineStr">
        <is>
          <t>NBC News</t>
        </is>
      </c>
      <c r="F1794" s="317" t="n">
        <v>43571</v>
      </c>
      <c r="G1794" s="317" t="n">
        <v>43646</v>
      </c>
      <c r="H1794" s="316" t="n">
        <v>5034</v>
      </c>
      <c r="I1794" s="316" t="n">
        <v>5034</v>
      </c>
      <c r="J1794" s="316" t="n">
        <v>0.71</v>
      </c>
      <c r="K1794" s="316">
        <f>ROUND(I1794*(J1794/1000),2)</f>
        <v/>
      </c>
    </row>
    <row r="1795">
      <c r="B1795" s="315" t="n">
        <v>1768</v>
      </c>
      <c r="C1795" s="316" t="n">
        <v>33241551</v>
      </c>
      <c r="D1795" s="316" t="inlineStr">
        <is>
          <t>5075922_Scatter_Sun Pharma Ilumya 2Q19 Prime C-Flight DIGITAL ADU - Digital Entertainment</t>
        </is>
      </c>
      <c r="E1795" s="316" t="inlineStr">
        <is>
          <t>NBC Broadcast</t>
        </is>
      </c>
      <c r="F1795" s="317" t="n">
        <v>43577</v>
      </c>
      <c r="G1795" s="317" t="n">
        <v>43583</v>
      </c>
      <c r="H1795" s="316" t="n">
        <v>273288</v>
      </c>
      <c r="I1795" s="316" t="n">
        <v>273288</v>
      </c>
      <c r="J1795" s="316" t="n">
        <v>0.71</v>
      </c>
      <c r="K1795" s="316">
        <f>ROUND(I1795*(J1795/1000),2)</f>
        <v/>
      </c>
    </row>
    <row r="1796">
      <c r="B1796" s="315" t="n">
        <v>1769</v>
      </c>
      <c r="C1796" s="316" t="n">
        <v>33241551</v>
      </c>
      <c r="D1796" s="316" t="inlineStr">
        <is>
          <t>5075922_Scatter_Sun Pharma Ilumya 2Q19 Prime C-Flight DIGITAL ADU - Digital Entertainment</t>
        </is>
      </c>
      <c r="E1796" s="316" t="inlineStr">
        <is>
          <t>NBC News</t>
        </is>
      </c>
      <c r="F1796" s="317" t="n">
        <v>43577</v>
      </c>
      <c r="G1796" s="317" t="n">
        <v>43583</v>
      </c>
      <c r="H1796" s="316" t="n">
        <v>10067</v>
      </c>
      <c r="I1796" s="316" t="n">
        <v>10067</v>
      </c>
      <c r="J1796" s="316" t="n">
        <v>0.71</v>
      </c>
      <c r="K1796" s="316">
        <f>ROUND(I1796*(J1796/1000),2)</f>
        <v/>
      </c>
    </row>
    <row r="1797">
      <c r="B1797" s="315" t="n">
        <v>1770</v>
      </c>
      <c r="C1797" s="316" t="n">
        <v>33242231</v>
      </c>
      <c r="D1797" s="316" t="inlineStr">
        <is>
          <t>5073848_Kim Clark  Huggies 2Q19 CFlight Prime/Digital 18/19 BYU Plan - Digital Entertainment</t>
        </is>
      </c>
      <c r="E1797" s="316" t="inlineStr">
        <is>
          <t>Bravo</t>
        </is>
      </c>
      <c r="F1797" s="317" t="n">
        <v>43572</v>
      </c>
      <c r="G1797" s="317" t="n">
        <v>43646</v>
      </c>
      <c r="H1797" s="316" t="n">
        <v>5126</v>
      </c>
      <c r="I1797" s="316" t="n">
        <v>5126</v>
      </c>
      <c r="J1797" s="316" t="n">
        <v>0.71</v>
      </c>
      <c r="K1797" s="316">
        <f>ROUND(I1797*(J1797/1000),2)</f>
        <v/>
      </c>
    </row>
    <row r="1798">
      <c r="B1798" s="315" t="n">
        <v>1771</v>
      </c>
      <c r="C1798" s="316" t="n">
        <v>33242231</v>
      </c>
      <c r="D1798" s="316" t="inlineStr">
        <is>
          <t>5073848_Kim Clark  Huggies 2Q19 CFlight Prime/Digital 18/19 BYU Plan - Digital Entertainment</t>
        </is>
      </c>
      <c r="E1798" s="316" t="inlineStr">
        <is>
          <t>CNBC</t>
        </is>
      </c>
      <c r="F1798" s="317" t="n">
        <v>43572</v>
      </c>
      <c r="G1798" s="317" t="n">
        <v>43646</v>
      </c>
      <c r="H1798" s="316" t="n">
        <v>382</v>
      </c>
      <c r="I1798" s="316" t="n">
        <v>382</v>
      </c>
      <c r="J1798" s="316" t="n">
        <v>0.71</v>
      </c>
      <c r="K1798" s="316">
        <f>ROUND(I1798*(J1798/1000),2)</f>
        <v/>
      </c>
    </row>
    <row r="1799">
      <c r="B1799" s="315" t="n">
        <v>1772</v>
      </c>
      <c r="C1799" s="316" t="n">
        <v>33242231</v>
      </c>
      <c r="D1799" s="316" t="inlineStr">
        <is>
          <t>5073848_Kim Clark  Huggies 2Q19 CFlight Prime/Digital 18/19 BYU Plan - Digital Entertainment</t>
        </is>
      </c>
      <c r="E1799" s="316" t="inlineStr">
        <is>
          <t>E!</t>
        </is>
      </c>
      <c r="F1799" s="317" t="n">
        <v>43572</v>
      </c>
      <c r="G1799" s="317" t="n">
        <v>43646</v>
      </c>
      <c r="H1799" s="316" t="n">
        <v>1855</v>
      </c>
      <c r="I1799" s="316" t="n">
        <v>1855</v>
      </c>
      <c r="J1799" s="316" t="n">
        <v>0.71</v>
      </c>
      <c r="K1799" s="316">
        <f>ROUND(I1799*(J1799/1000),2)</f>
        <v/>
      </c>
    </row>
    <row r="1800">
      <c r="B1800" s="315" t="n">
        <v>1773</v>
      </c>
      <c r="C1800" s="316" t="n">
        <v>33242231</v>
      </c>
      <c r="D1800" s="316" t="inlineStr">
        <is>
          <t>5073848_Kim Clark  Huggies 2Q19 CFlight Prime/Digital 18/19 BYU Plan - Digital Entertainment</t>
        </is>
      </c>
      <c r="E1800" s="316" t="inlineStr">
        <is>
          <t>Golf Channel</t>
        </is>
      </c>
      <c r="F1800" s="317" t="n">
        <v>43572</v>
      </c>
      <c r="G1800" s="317" t="n">
        <v>43646</v>
      </c>
      <c r="H1800" s="316" t="n">
        <v>23</v>
      </c>
      <c r="I1800" s="316" t="n">
        <v>23</v>
      </c>
      <c r="J1800" s="316" t="n">
        <v>0.71</v>
      </c>
      <c r="K1800" s="316">
        <f>ROUND(I1800*(J1800/1000),2)</f>
        <v/>
      </c>
    </row>
    <row r="1801">
      <c r="B1801" s="315" t="n">
        <v>1774</v>
      </c>
      <c r="C1801" s="316" t="n">
        <v>33242231</v>
      </c>
      <c r="D1801" s="316" t="inlineStr">
        <is>
          <t>5073848_Kim Clark  Huggies 2Q19 CFlight Prime/Digital 18/19 BYU Plan - Digital Entertainment</t>
        </is>
      </c>
      <c r="E1801" s="316" t="inlineStr">
        <is>
          <t>MSNBC</t>
        </is>
      </c>
      <c r="F1801" s="317" t="n">
        <v>43572</v>
      </c>
      <c r="G1801" s="317" t="n">
        <v>43646</v>
      </c>
      <c r="H1801" s="316" t="n">
        <v>16</v>
      </c>
      <c r="I1801" s="316" t="n">
        <v>16</v>
      </c>
      <c r="J1801" s="316" t="n">
        <v>0.71</v>
      </c>
      <c r="K1801" s="316">
        <f>ROUND(I1801*(J1801/1000),2)</f>
        <v/>
      </c>
    </row>
    <row r="1802">
      <c r="B1802" s="315" t="n">
        <v>1775</v>
      </c>
      <c r="C1802" s="316" t="n">
        <v>33242231</v>
      </c>
      <c r="D1802" s="316" t="inlineStr">
        <is>
          <t>5073848_Kim Clark  Huggies 2Q19 CFlight Prime/Digital 18/19 BYU Plan - Digital Entertainment</t>
        </is>
      </c>
      <c r="E1802" s="316" t="inlineStr">
        <is>
          <t>NBC Broadcast</t>
        </is>
      </c>
      <c r="F1802" s="317" t="n">
        <v>43572</v>
      </c>
      <c r="G1802" s="317" t="n">
        <v>43646</v>
      </c>
      <c r="H1802" s="316" t="n">
        <v>44594</v>
      </c>
      <c r="I1802" s="316" t="n">
        <v>44594</v>
      </c>
      <c r="J1802" s="316" t="n">
        <v>0.71</v>
      </c>
      <c r="K1802" s="316">
        <f>ROUND(I1802*(J1802/1000),2)</f>
        <v/>
      </c>
    </row>
    <row r="1803">
      <c r="B1803" s="315" t="n">
        <v>1776</v>
      </c>
      <c r="C1803" s="316" t="n">
        <v>33242231</v>
      </c>
      <c r="D1803" s="316" t="inlineStr">
        <is>
          <t>5073848_Kim Clark  Huggies 2Q19 CFlight Prime/Digital 18/19 BYU Plan - Digital Entertainment</t>
        </is>
      </c>
      <c r="E1803" s="316" t="inlineStr">
        <is>
          <t>NBC News</t>
        </is>
      </c>
      <c r="F1803" s="317" t="n">
        <v>43572</v>
      </c>
      <c r="G1803" s="317" t="n">
        <v>43646</v>
      </c>
      <c r="H1803" s="316" t="n">
        <v>2108</v>
      </c>
      <c r="I1803" s="316" t="n">
        <v>2108</v>
      </c>
      <c r="J1803" s="316" t="n">
        <v>0.71</v>
      </c>
      <c r="K1803" s="316">
        <f>ROUND(I1803*(J1803/1000),2)</f>
        <v/>
      </c>
    </row>
    <row r="1804">
      <c r="B1804" s="315" t="n">
        <v>1777</v>
      </c>
      <c r="C1804" s="316" t="n">
        <v>33242231</v>
      </c>
      <c r="D1804" s="316" t="inlineStr">
        <is>
          <t>5073848_Kim Clark  Huggies 2Q19 CFlight Prime/Digital 18/19 BYU Plan - Digital Entertainment</t>
        </is>
      </c>
      <c r="E1804" s="316" t="inlineStr">
        <is>
          <t>NBC Sports</t>
        </is>
      </c>
      <c r="F1804" s="317" t="n">
        <v>43572</v>
      </c>
      <c r="G1804" s="317" t="n">
        <v>43646</v>
      </c>
      <c r="H1804" s="316" t="n">
        <v>37</v>
      </c>
      <c r="I1804" s="316" t="n">
        <v>37</v>
      </c>
      <c r="J1804" s="316" t="n">
        <v>0.71</v>
      </c>
      <c r="K1804" s="316">
        <f>ROUND(I1804*(J1804/1000),2)</f>
        <v/>
      </c>
    </row>
    <row r="1805">
      <c r="B1805" s="315" t="n">
        <v>1778</v>
      </c>
      <c r="C1805" s="316" t="n">
        <v>33242231</v>
      </c>
      <c r="D1805" s="316" t="inlineStr">
        <is>
          <t>5073848_Kim Clark  Huggies 2Q19 CFlight Prime/Digital 18/19 BYU Plan - Digital Entertainment</t>
        </is>
      </c>
      <c r="E1805" s="316" t="inlineStr">
        <is>
          <t>NBC Universo</t>
        </is>
      </c>
      <c r="F1805" s="317" t="n">
        <v>43572</v>
      </c>
      <c r="G1805" s="317" t="n">
        <v>43646</v>
      </c>
      <c r="H1805" s="316" t="n">
        <v>4</v>
      </c>
      <c r="I1805" s="316" t="n">
        <v>4</v>
      </c>
      <c r="J1805" s="316" t="n">
        <v>0.71</v>
      </c>
      <c r="K1805" s="316">
        <f>ROUND(I1805*(J1805/1000),2)</f>
        <v/>
      </c>
    </row>
    <row r="1806">
      <c r="B1806" s="315" t="n">
        <v>1779</v>
      </c>
      <c r="C1806" s="316" t="n">
        <v>33242231</v>
      </c>
      <c r="D1806" s="316" t="inlineStr">
        <is>
          <t>5073848_Kim Clark  Huggies 2Q19 CFlight Prime/Digital 18/19 BYU Plan - Digital Entertainment</t>
        </is>
      </c>
      <c r="E1806" s="316" t="inlineStr">
        <is>
          <t>Oxygen</t>
        </is>
      </c>
      <c r="F1806" s="317" t="n">
        <v>43572</v>
      </c>
      <c r="G1806" s="317" t="n">
        <v>43646</v>
      </c>
      <c r="H1806" s="316" t="n">
        <v>1252</v>
      </c>
      <c r="I1806" s="316" t="n">
        <v>1252</v>
      </c>
      <c r="J1806" s="316" t="n">
        <v>0.71</v>
      </c>
      <c r="K1806" s="316">
        <f>ROUND(I1806*(J1806/1000),2)</f>
        <v/>
      </c>
    </row>
    <row r="1807">
      <c r="B1807" s="315" t="n">
        <v>1780</v>
      </c>
      <c r="C1807" s="316" t="n">
        <v>33242231</v>
      </c>
      <c r="D1807" s="316" t="inlineStr">
        <is>
          <t>5073848_Kim Clark  Huggies 2Q19 CFlight Prime/Digital 18/19 BYU Plan - Digital Entertainment</t>
        </is>
      </c>
      <c r="E1807" s="316" t="inlineStr">
        <is>
          <t>Universal Kids</t>
        </is>
      </c>
      <c r="F1807" s="317" t="n">
        <v>43572</v>
      </c>
      <c r="G1807" s="317" t="n">
        <v>43646</v>
      </c>
      <c r="H1807" s="316" t="n">
        <v>8</v>
      </c>
      <c r="I1807" s="316" t="n">
        <v>8</v>
      </c>
      <c r="J1807" s="316" t="n">
        <v>0.71</v>
      </c>
      <c r="K1807" s="316">
        <f>ROUND(I1807*(J1807/1000),2)</f>
        <v/>
      </c>
    </row>
    <row r="1808">
      <c r="B1808" s="315" t="n">
        <v>1781</v>
      </c>
      <c r="C1808" s="316" t="n">
        <v>33242231</v>
      </c>
      <c r="D1808" s="316" t="inlineStr">
        <is>
          <t>5073848_Kim Clark  Huggies 2Q19 CFlight Prime/Digital 18/19 BYU Plan - Digital Entertainment</t>
        </is>
      </c>
      <c r="E1808" s="316" t="inlineStr">
        <is>
          <t>Syfy</t>
        </is>
      </c>
      <c r="F1808" s="317" t="n">
        <v>43572</v>
      </c>
      <c r="G1808" s="317" t="n">
        <v>43646</v>
      </c>
      <c r="H1808" s="316" t="n">
        <v>7801</v>
      </c>
      <c r="I1808" s="316" t="n">
        <v>7801</v>
      </c>
      <c r="J1808" s="316" t="n">
        <v>0.71</v>
      </c>
      <c r="K1808" s="316">
        <f>ROUND(I1808*(J1808/1000),2)</f>
        <v/>
      </c>
    </row>
    <row r="1809">
      <c r="B1809" s="315" t="n">
        <v>1782</v>
      </c>
      <c r="C1809" s="316" t="n">
        <v>33242231</v>
      </c>
      <c r="D1809" s="316" t="inlineStr">
        <is>
          <t>5073848_Kim Clark  Huggies 2Q19 CFlight Prime/Digital 18/19 BYU Plan - Digital Entertainment</t>
        </is>
      </c>
      <c r="E1809" s="316" t="inlineStr">
        <is>
          <t>Telemundo</t>
        </is>
      </c>
      <c r="F1809" s="317" t="n">
        <v>43572</v>
      </c>
      <c r="G1809" s="317" t="n">
        <v>43646</v>
      </c>
      <c r="H1809" s="316" t="n">
        <v>27</v>
      </c>
      <c r="I1809" s="316" t="n">
        <v>27</v>
      </c>
      <c r="J1809" s="316" t="n">
        <v>0.71</v>
      </c>
      <c r="K1809" s="316">
        <f>ROUND(I1809*(J1809/1000),2)</f>
        <v/>
      </c>
    </row>
    <row r="1810">
      <c r="B1810" s="315" t="n">
        <v>1783</v>
      </c>
      <c r="C1810" s="316" t="n">
        <v>33242231</v>
      </c>
      <c r="D1810" s="316" t="inlineStr">
        <is>
          <t>5073848_Kim Clark  Huggies 2Q19 CFlight Prime/Digital 18/19 BYU Plan - Digital Entertainment</t>
        </is>
      </c>
      <c r="E1810" s="316" t="inlineStr">
        <is>
          <t>Universal Kids</t>
        </is>
      </c>
      <c r="F1810" s="317" t="n">
        <v>43572</v>
      </c>
      <c r="G1810" s="317" t="n">
        <v>43646</v>
      </c>
      <c r="H1810" s="316" t="n">
        <v>256</v>
      </c>
      <c r="I1810" s="316" t="n">
        <v>256</v>
      </c>
      <c r="J1810" s="316" t="n">
        <v>0.71</v>
      </c>
      <c r="K1810" s="316">
        <f>ROUND(I1810*(J1810/1000),2)</f>
        <v/>
      </c>
    </row>
    <row r="1811">
      <c r="B1811" s="315" t="n">
        <v>1784</v>
      </c>
      <c r="C1811" s="316" t="n">
        <v>33242231</v>
      </c>
      <c r="D1811" s="316" t="inlineStr">
        <is>
          <t>5073848_Kim Clark  Huggies 2Q19 CFlight Prime/Digital 18/19 BYU Plan - Digital Entertainment</t>
        </is>
      </c>
      <c r="E1811" s="316" t="inlineStr">
        <is>
          <t>USA</t>
        </is>
      </c>
      <c r="F1811" s="317" t="n">
        <v>43572</v>
      </c>
      <c r="G1811" s="317" t="n">
        <v>43646</v>
      </c>
      <c r="H1811" s="316" t="n">
        <v>3006</v>
      </c>
      <c r="I1811" s="316" t="n">
        <v>3006</v>
      </c>
      <c r="J1811" s="316" t="n">
        <v>0.71</v>
      </c>
      <c r="K1811" s="316">
        <f>ROUND(I1811*(J1811/1000),2)</f>
        <v/>
      </c>
    </row>
    <row r="1812">
      <c r="B1812" s="315" t="n">
        <v>1785</v>
      </c>
      <c r="C1812" s="316" t="n">
        <v>33242246</v>
      </c>
      <c r="D1812" s="316" t="inlineStr">
        <is>
          <t>5073856_Kim Clark  PullUps 2Q19 CFlight Prime/Digital 18/19 BYU Plan - Digital Entertainment</t>
        </is>
      </c>
      <c r="E1812" s="316" t="inlineStr">
        <is>
          <t>NBC Broadcast</t>
        </is>
      </c>
      <c r="F1812" s="317" t="n">
        <v>43572</v>
      </c>
      <c r="G1812" s="317" t="n">
        <v>43646</v>
      </c>
      <c r="H1812" s="316" t="n">
        <v>44996</v>
      </c>
      <c r="I1812" s="316" t="n">
        <v>44996</v>
      </c>
      <c r="J1812" s="316" t="n">
        <v>0.71</v>
      </c>
      <c r="K1812" s="316">
        <f>ROUND(I1812*(J1812/1000),2)</f>
        <v/>
      </c>
    </row>
    <row r="1813">
      <c r="B1813" s="315" t="n">
        <v>1786</v>
      </c>
      <c r="C1813" s="316" t="n">
        <v>33242246</v>
      </c>
      <c r="D1813" s="316" t="inlineStr">
        <is>
          <t>5073856_Kim Clark  PullUps 2Q19 CFlight Prime/Digital 18/19 BYU Plan - Digital Entertainment</t>
        </is>
      </c>
      <c r="E1813" s="316" t="inlineStr">
        <is>
          <t>NBC News</t>
        </is>
      </c>
      <c r="F1813" s="317" t="n">
        <v>43572</v>
      </c>
      <c r="G1813" s="317" t="n">
        <v>43646</v>
      </c>
      <c r="H1813" s="316" t="n">
        <v>2434</v>
      </c>
      <c r="I1813" s="316" t="n">
        <v>2434</v>
      </c>
      <c r="J1813" s="316" t="n">
        <v>0.71</v>
      </c>
      <c r="K1813" s="316">
        <f>ROUND(I1813*(J1813/1000),2)</f>
        <v/>
      </c>
    </row>
    <row r="1814">
      <c r="B1814" s="315" t="n">
        <v>1787</v>
      </c>
      <c r="C1814" s="316" t="n">
        <v>33243657</v>
      </c>
      <c r="D1814" s="316" t="inlineStr">
        <is>
          <t>5075037_Clorox Cable Ent. TAD 2-3Q19  (17/18 &amp; 18/19 Bravo Liability Adj.)  - Digital Lifestyle</t>
        </is>
      </c>
      <c r="E1814" s="316" t="inlineStr">
        <is>
          <t>Bravo</t>
        </is>
      </c>
      <c r="F1814" s="317" t="n">
        <v>43574</v>
      </c>
      <c r="G1814" s="317" t="n">
        <v>43738</v>
      </c>
      <c r="H1814" s="316" t="n">
        <v>523301</v>
      </c>
      <c r="I1814" s="316" t="n">
        <v>523301</v>
      </c>
      <c r="J1814" s="316" t="n">
        <v>0.71</v>
      </c>
      <c r="K1814" s="316">
        <f>ROUND(I1814*(J1814/1000),2)</f>
        <v/>
      </c>
    </row>
    <row r="1815">
      <c r="B1815" s="315" t="n">
        <v>1788</v>
      </c>
      <c r="C1815" s="316" t="n">
        <v>33243657</v>
      </c>
      <c r="D1815" s="316" t="inlineStr">
        <is>
          <t>5075037_Clorox Cable Ent. TAD 2-3Q19  (17/18 &amp; 18/19 Bravo Liability Adj.)  - Digital Lifestyle</t>
        </is>
      </c>
      <c r="E1815" s="316" t="inlineStr">
        <is>
          <t>E!</t>
        </is>
      </c>
      <c r="F1815" s="317" t="n">
        <v>43574</v>
      </c>
      <c r="G1815" s="317" t="n">
        <v>43738</v>
      </c>
      <c r="H1815" s="316" t="n">
        <v>198883</v>
      </c>
      <c r="I1815" s="316" t="n">
        <v>198883</v>
      </c>
      <c r="J1815" s="316" t="n">
        <v>0.71</v>
      </c>
      <c r="K1815" s="316">
        <f>ROUND(I1815*(J1815/1000),2)</f>
        <v/>
      </c>
    </row>
    <row r="1816">
      <c r="B1816" s="315" t="n">
        <v>1789</v>
      </c>
      <c r="C1816" s="316" t="n">
        <v>33243657</v>
      </c>
      <c r="D1816" s="316" t="inlineStr">
        <is>
          <t>5075037_Clorox Cable Ent. TAD 2-3Q19  (17/18 &amp; 18/19 Bravo Liability Adj.)  - Digital Lifestyle</t>
        </is>
      </c>
      <c r="E1816" s="316" t="inlineStr">
        <is>
          <t>Oxygen</t>
        </is>
      </c>
      <c r="F1816" s="317" t="n">
        <v>43574</v>
      </c>
      <c r="G1816" s="317" t="n">
        <v>43738</v>
      </c>
      <c r="H1816" s="316" t="n">
        <v>68018</v>
      </c>
      <c r="I1816" s="316" t="n">
        <v>68018</v>
      </c>
      <c r="J1816" s="316" t="n">
        <v>0.71</v>
      </c>
      <c r="K1816" s="316">
        <f>ROUND(I1816*(J1816/1000),2)</f>
        <v/>
      </c>
    </row>
    <row r="1817">
      <c r="B1817" s="315" t="n">
        <v>1790</v>
      </c>
      <c r="C1817" s="316" t="n">
        <v>33243657</v>
      </c>
      <c r="D1817" s="316" t="inlineStr">
        <is>
          <t>5075037_Clorox Cable Ent. TAD 2-3Q19  (17/18 &amp; 18/19 Bravo Liability Adj.)  - Digital Lifestyle</t>
        </is>
      </c>
      <c r="E1817" s="316" t="inlineStr">
        <is>
          <t>Syfy</t>
        </is>
      </c>
      <c r="F1817" s="317" t="n">
        <v>43574</v>
      </c>
      <c r="G1817" s="317" t="n">
        <v>43738</v>
      </c>
      <c r="H1817" s="316" t="n">
        <v>833228</v>
      </c>
      <c r="I1817" s="316" t="n">
        <v>833228</v>
      </c>
      <c r="J1817" s="316" t="n">
        <v>0.71</v>
      </c>
      <c r="K1817" s="316">
        <f>ROUND(I1817*(J1817/1000),2)</f>
        <v/>
      </c>
    </row>
    <row r="1818">
      <c r="B1818" s="315" t="n">
        <v>1791</v>
      </c>
      <c r="C1818" s="316" t="n">
        <v>33243657</v>
      </c>
      <c r="D1818" s="316" t="inlineStr">
        <is>
          <t>5075037_Clorox Cable Ent. TAD 2-3Q19  (17/18 &amp; 18/19 Bravo Liability Adj.)  - Digital Lifestyle</t>
        </is>
      </c>
      <c r="E1818" s="316" t="inlineStr">
        <is>
          <t>USA</t>
        </is>
      </c>
      <c r="F1818" s="317" t="n">
        <v>43574</v>
      </c>
      <c r="G1818" s="317" t="n">
        <v>43738</v>
      </c>
      <c r="H1818" s="316" t="n">
        <v>262349</v>
      </c>
      <c r="I1818" s="316" t="n">
        <v>262349</v>
      </c>
      <c r="J1818" s="316" t="n">
        <v>0.71</v>
      </c>
      <c r="K1818" s="316">
        <f>ROUND(I1818*(J1818/1000),2)</f>
        <v/>
      </c>
    </row>
    <row r="1819">
      <c r="B1819" s="315" t="n">
        <v>1792</v>
      </c>
      <c r="C1819" s="316" t="n">
        <v>33243728</v>
      </c>
      <c r="D1819" s="316" t="inlineStr">
        <is>
          <t>5074252_Clorox 18/19 Lifestyle Video - CDW VOD (2Q19 Portion)  - Digital Lifestyle</t>
        </is>
      </c>
      <c r="E1819" s="316" t="inlineStr">
        <is>
          <t>Bravo</t>
        </is>
      </c>
      <c r="F1819" s="317" t="n">
        <v>43573</v>
      </c>
      <c r="G1819" s="317" t="n">
        <v>43646</v>
      </c>
      <c r="H1819" s="316" t="n">
        <v>120298</v>
      </c>
      <c r="I1819" s="316" t="n">
        <v>120298</v>
      </c>
      <c r="J1819" s="316" t="n">
        <v>0.71</v>
      </c>
      <c r="K1819" s="316">
        <f>ROUND(I1819*(J1819/1000),2)</f>
        <v/>
      </c>
    </row>
    <row r="1820">
      <c r="B1820" s="315" t="n">
        <v>1793</v>
      </c>
      <c r="C1820" s="316" t="n">
        <v>33243728</v>
      </c>
      <c r="D1820" s="316" t="inlineStr">
        <is>
          <t>5074252_Clorox 18/19 Lifestyle Video - CDW VOD (2Q19 Portion)  - Digital Lifestyle</t>
        </is>
      </c>
      <c r="E1820" s="316" t="inlineStr">
        <is>
          <t>E!</t>
        </is>
      </c>
      <c r="F1820" s="317" t="n">
        <v>43573</v>
      </c>
      <c r="G1820" s="317" t="n">
        <v>43646</v>
      </c>
      <c r="H1820" s="316" t="n">
        <v>47564</v>
      </c>
      <c r="I1820" s="316" t="n">
        <v>47564</v>
      </c>
      <c r="J1820" s="316" t="n">
        <v>0.71</v>
      </c>
      <c r="K1820" s="316">
        <f>ROUND(I1820*(J1820/1000),2)</f>
        <v/>
      </c>
    </row>
    <row r="1821">
      <c r="B1821" s="315" t="n">
        <v>1794</v>
      </c>
      <c r="C1821" s="316" t="n">
        <v>33243728</v>
      </c>
      <c r="D1821" s="316" t="inlineStr">
        <is>
          <t>5074252_Clorox 18/19 Lifestyle Video - CDW VOD (2Q19 Portion)  - Digital Lifestyle</t>
        </is>
      </c>
      <c r="E1821" s="316" t="inlineStr">
        <is>
          <t>Oxygen</t>
        </is>
      </c>
      <c r="F1821" s="317" t="n">
        <v>43573</v>
      </c>
      <c r="G1821" s="317" t="n">
        <v>43646</v>
      </c>
      <c r="H1821" s="316" t="n">
        <v>14629</v>
      </c>
      <c r="I1821" s="316" t="n">
        <v>14629</v>
      </c>
      <c r="J1821" s="316" t="n">
        <v>0.71</v>
      </c>
      <c r="K1821" s="316">
        <f>ROUND(I1821*(J1821/1000),2)</f>
        <v/>
      </c>
    </row>
    <row r="1822">
      <c r="B1822" s="315" t="n">
        <v>1795</v>
      </c>
      <c r="C1822" s="316" t="n">
        <v>33243728</v>
      </c>
      <c r="D1822" s="316" t="inlineStr">
        <is>
          <t>5074252_Clorox 18/19 Lifestyle Video - CDW VOD (2Q19 Portion)  - Digital Lifestyle</t>
        </is>
      </c>
      <c r="E1822" s="316" t="inlineStr">
        <is>
          <t>Syfy</t>
        </is>
      </c>
      <c r="F1822" s="317" t="n">
        <v>43573</v>
      </c>
      <c r="G1822" s="317" t="n">
        <v>43646</v>
      </c>
      <c r="H1822" s="316" t="n">
        <v>175608</v>
      </c>
      <c r="I1822" s="316" t="n">
        <v>175608</v>
      </c>
      <c r="J1822" s="316" t="n">
        <v>0.71</v>
      </c>
      <c r="K1822" s="316">
        <f>ROUND(I1822*(J1822/1000),2)</f>
        <v/>
      </c>
    </row>
    <row r="1823">
      <c r="B1823" s="315" t="n">
        <v>1796</v>
      </c>
      <c r="C1823" s="316" t="n">
        <v>33243728</v>
      </c>
      <c r="D1823" s="316" t="inlineStr">
        <is>
          <t>5074252_Clorox 18/19 Lifestyle Video - CDW VOD (2Q19 Portion)  - Digital Lifestyle</t>
        </is>
      </c>
      <c r="E1823" s="316" t="inlineStr">
        <is>
          <t>USA</t>
        </is>
      </c>
      <c r="F1823" s="317" t="n">
        <v>43573</v>
      </c>
      <c r="G1823" s="317" t="n">
        <v>43646</v>
      </c>
      <c r="H1823" s="316" t="n">
        <v>62258</v>
      </c>
      <c r="I1823" s="316" t="n">
        <v>62258</v>
      </c>
      <c r="J1823" s="316" t="n">
        <v>0.71</v>
      </c>
      <c r="K1823" s="316">
        <f>ROUND(I1823*(J1823/1000),2)</f>
        <v/>
      </c>
    </row>
    <row r="1824">
      <c r="B1824" s="315" t="n">
        <v>1797</v>
      </c>
      <c r="C1824" s="316" t="n">
        <v>33245005</v>
      </c>
      <c r="D1824" s="316" t="inlineStr">
        <is>
          <t>5075951_Clorox GLT 18/19 Universal Kids VOD (2Q19 Portion) - Digital Lifestyle</t>
        </is>
      </c>
      <c r="E1824" s="316" t="inlineStr">
        <is>
          <t>Universal Kids</t>
        </is>
      </c>
      <c r="F1824" s="317" t="n">
        <v>43572</v>
      </c>
      <c r="G1824" s="317" t="n">
        <v>43616</v>
      </c>
      <c r="H1824" s="316" t="n">
        <v>3904</v>
      </c>
      <c r="I1824" s="316" t="n">
        <v>3904</v>
      </c>
      <c r="J1824" s="316" t="n">
        <v>0.71</v>
      </c>
      <c r="K1824" s="316">
        <f>ROUND(I1824*(J1824/1000),2)</f>
        <v/>
      </c>
    </row>
    <row r="1825">
      <c r="B1825" s="315" t="n">
        <v>1798</v>
      </c>
      <c r="C1825" s="316" t="n">
        <v>33245005</v>
      </c>
      <c r="D1825" s="316" t="inlineStr">
        <is>
          <t>5075951_Clorox GLT 18/19 Universal Kids VOD (2Q19 Portion) - Digital Lifestyle</t>
        </is>
      </c>
      <c r="E1825" s="316" t="inlineStr">
        <is>
          <t>Universal Kids</t>
        </is>
      </c>
      <c r="F1825" s="317" t="n">
        <v>43572</v>
      </c>
      <c r="G1825" s="317" t="n">
        <v>43616</v>
      </c>
      <c r="H1825" s="316" t="n">
        <v>176473</v>
      </c>
      <c r="I1825" s="316" t="n">
        <v>176473</v>
      </c>
      <c r="J1825" s="316" t="n">
        <v>0.71</v>
      </c>
      <c r="K1825" s="316">
        <f>ROUND(I1825*(J1825/1000),2)</f>
        <v/>
      </c>
    </row>
    <row r="1826">
      <c r="B1826" s="315" t="n">
        <v>1799</v>
      </c>
      <c r="C1826" s="316" t="n">
        <v>33245756</v>
      </c>
      <c r="D1826" s="316" t="inlineStr">
        <is>
          <t>5073164_Prestige Brands_Summers Eve_2Q19-4Q19_Lifestyle Video - Digital Lifestyle</t>
        </is>
      </c>
      <c r="E1826" s="316" t="inlineStr">
        <is>
          <t>Bravo</t>
        </is>
      </c>
      <c r="F1826" s="317" t="n">
        <v>43577</v>
      </c>
      <c r="G1826" s="317" t="n">
        <v>43611</v>
      </c>
      <c r="H1826" s="316" t="n">
        <v>50379</v>
      </c>
      <c r="I1826" s="316" t="n">
        <v>50379</v>
      </c>
      <c r="J1826" s="316" t="n">
        <v>0.71</v>
      </c>
      <c r="K1826" s="316">
        <f>ROUND(I1826*(J1826/1000),2)</f>
        <v/>
      </c>
    </row>
    <row r="1827">
      <c r="B1827" s="315" t="n">
        <v>1800</v>
      </c>
      <c r="C1827" s="316" t="n">
        <v>33245756</v>
      </c>
      <c r="D1827" s="316" t="inlineStr">
        <is>
          <t>5073164_Prestige Brands_Summers Eve_2Q19-4Q19_Lifestyle Video - Digital Lifestyle</t>
        </is>
      </c>
      <c r="E1827" s="316" t="inlineStr">
        <is>
          <t>E!</t>
        </is>
      </c>
      <c r="F1827" s="317" t="n">
        <v>43577</v>
      </c>
      <c r="G1827" s="317" t="n">
        <v>43611</v>
      </c>
      <c r="H1827" s="316" t="n">
        <v>17330</v>
      </c>
      <c r="I1827" s="316" t="n">
        <v>17330</v>
      </c>
      <c r="J1827" s="316" t="n">
        <v>0.71</v>
      </c>
      <c r="K1827" s="316">
        <f>ROUND(I1827*(J1827/1000),2)</f>
        <v/>
      </c>
    </row>
    <row r="1828">
      <c r="B1828" s="315" t="n">
        <v>1801</v>
      </c>
      <c r="C1828" s="316" t="n">
        <v>33245756</v>
      </c>
      <c r="D1828" s="316" t="inlineStr">
        <is>
          <t>5073164_Prestige Brands_Summers Eve_2Q19-4Q19_Lifestyle Video - Digital Lifestyle</t>
        </is>
      </c>
      <c r="E1828" s="316" t="inlineStr">
        <is>
          <t>Oxygen</t>
        </is>
      </c>
      <c r="F1828" s="317" t="n">
        <v>43577</v>
      </c>
      <c r="G1828" s="317" t="n">
        <v>43611</v>
      </c>
      <c r="H1828" s="316" t="n">
        <v>14118</v>
      </c>
      <c r="I1828" s="316" t="n">
        <v>14118</v>
      </c>
      <c r="J1828" s="316" t="n">
        <v>0.71</v>
      </c>
      <c r="K1828" s="316">
        <f>ROUND(I1828*(J1828/1000),2)</f>
        <v/>
      </c>
    </row>
    <row r="1829">
      <c r="B1829" s="315" t="n">
        <v>1802</v>
      </c>
      <c r="C1829" s="316" t="n">
        <v>33247129</v>
      </c>
      <c r="D1829" s="316" t="inlineStr">
        <is>
          <t>5076079_WB- Sun Also Star_2Q 1819 UF_CFlight_A1849 - Digital Entertainment</t>
        </is>
      </c>
      <c r="E1829" s="316" t="inlineStr">
        <is>
          <t>NBC Broadcast</t>
        </is>
      </c>
      <c r="F1829" s="317" t="n">
        <v>43573</v>
      </c>
      <c r="G1829" s="317" t="n">
        <v>43604</v>
      </c>
      <c r="H1829" s="316" t="n">
        <v>151073</v>
      </c>
      <c r="I1829" s="316" t="n">
        <v>151073</v>
      </c>
      <c r="J1829" s="316" t="n">
        <v>0.71</v>
      </c>
      <c r="K1829" s="316">
        <f>ROUND(I1829*(J1829/1000),2)</f>
        <v/>
      </c>
    </row>
    <row r="1830">
      <c r="B1830" s="315" t="n">
        <v>1803</v>
      </c>
      <c r="C1830" s="316" t="n">
        <v>33254055</v>
      </c>
      <c r="D1830" s="316" t="inlineStr">
        <is>
          <t>5075962_Khols Q2 2019 OLV_APEX  - Digital Entertainment</t>
        </is>
      </c>
      <c r="E1830" s="316" t="inlineStr">
        <is>
          <t>Bravo</t>
        </is>
      </c>
      <c r="F1830" s="317" t="n">
        <v>43571</v>
      </c>
      <c r="G1830" s="317" t="n">
        <v>43589</v>
      </c>
      <c r="H1830" s="316" t="n">
        <v>781152</v>
      </c>
      <c r="I1830" s="316" t="n">
        <v>781152</v>
      </c>
      <c r="J1830" s="316" t="n">
        <v>0.71</v>
      </c>
      <c r="K1830" s="316">
        <f>ROUND(I1830*(J1830/1000),2)</f>
        <v/>
      </c>
    </row>
    <row r="1831">
      <c r="B1831" s="315" t="n">
        <v>1804</v>
      </c>
      <c r="C1831" s="316" t="n">
        <v>33254055</v>
      </c>
      <c r="D1831" s="316" t="inlineStr">
        <is>
          <t>5075962_Khols Q2 2019 OLV_APEX  - Digital Entertainment</t>
        </is>
      </c>
      <c r="E1831" s="316" t="inlineStr">
        <is>
          <t>CNBC</t>
        </is>
      </c>
      <c r="F1831" s="317" t="n">
        <v>43571</v>
      </c>
      <c r="G1831" s="317" t="n">
        <v>43589</v>
      </c>
      <c r="H1831" s="316" t="n">
        <v>38738</v>
      </c>
      <c r="I1831" s="316" t="n">
        <v>38738</v>
      </c>
      <c r="J1831" s="316" t="n">
        <v>0.71</v>
      </c>
      <c r="K1831" s="316">
        <f>ROUND(I1831*(J1831/1000),2)</f>
        <v/>
      </c>
    </row>
    <row r="1832">
      <c r="B1832" s="315" t="n">
        <v>1805</v>
      </c>
      <c r="C1832" s="316" t="n">
        <v>33254055</v>
      </c>
      <c r="D1832" s="316" t="inlineStr">
        <is>
          <t>5075962_Khols Q2 2019 OLV_APEX  - Digital Entertainment</t>
        </is>
      </c>
      <c r="E1832" s="316" t="inlineStr">
        <is>
          <t>E!</t>
        </is>
      </c>
      <c r="F1832" s="317" t="n">
        <v>43571</v>
      </c>
      <c r="G1832" s="317" t="n">
        <v>43589</v>
      </c>
      <c r="H1832" s="316" t="n">
        <v>293970</v>
      </c>
      <c r="I1832" s="316" t="n">
        <v>293970</v>
      </c>
      <c r="J1832" s="316" t="n">
        <v>0.71</v>
      </c>
      <c r="K1832" s="316">
        <f>ROUND(I1832*(J1832/1000),2)</f>
        <v/>
      </c>
    </row>
    <row r="1833">
      <c r="B1833" s="315" t="n">
        <v>1806</v>
      </c>
      <c r="C1833" s="316" t="n">
        <v>33254055</v>
      </c>
      <c r="D1833" s="316" t="inlineStr">
        <is>
          <t>5075962_Khols Q2 2019 OLV_APEX  - Digital Entertainment</t>
        </is>
      </c>
      <c r="E1833" s="316" t="inlineStr">
        <is>
          <t>MSNBC</t>
        </is>
      </c>
      <c r="F1833" s="317" t="n">
        <v>43571</v>
      </c>
      <c r="G1833" s="317" t="n">
        <v>43589</v>
      </c>
      <c r="H1833" s="316" t="n">
        <v>1270</v>
      </c>
      <c r="I1833" s="316" t="n">
        <v>1270</v>
      </c>
      <c r="J1833" s="316" t="n">
        <v>0.71</v>
      </c>
      <c r="K1833" s="316">
        <f>ROUND(I1833*(J1833/1000),2)</f>
        <v/>
      </c>
    </row>
    <row r="1834">
      <c r="B1834" s="315" t="n">
        <v>1807</v>
      </c>
      <c r="C1834" s="316" t="n">
        <v>33254055</v>
      </c>
      <c r="D1834" s="316" t="inlineStr">
        <is>
          <t>5075962_Khols Q2 2019 OLV_APEX  - Digital Entertainment</t>
        </is>
      </c>
      <c r="E1834" s="316" t="inlineStr">
        <is>
          <t>NBC Broadcast</t>
        </is>
      </c>
      <c r="F1834" s="317" t="n">
        <v>43571</v>
      </c>
      <c r="G1834" s="317" t="n">
        <v>43589</v>
      </c>
      <c r="H1834" s="316" t="n">
        <v>1903817</v>
      </c>
      <c r="I1834" s="316" t="n">
        <v>1903817</v>
      </c>
      <c r="J1834" s="316" t="n">
        <v>0.71</v>
      </c>
      <c r="K1834" s="316">
        <f>ROUND(I1834*(J1834/1000),2)</f>
        <v/>
      </c>
    </row>
    <row r="1835">
      <c r="B1835" s="315" t="n">
        <v>1808</v>
      </c>
      <c r="C1835" s="316" t="n">
        <v>33254055</v>
      </c>
      <c r="D1835" s="316" t="inlineStr">
        <is>
          <t>5075962_Khols Q2 2019 OLV_APEX  - Digital Entertainment</t>
        </is>
      </c>
      <c r="E1835" s="316" t="inlineStr">
        <is>
          <t>NBC News</t>
        </is>
      </c>
      <c r="F1835" s="317" t="n">
        <v>43571</v>
      </c>
      <c r="G1835" s="317" t="n">
        <v>43589</v>
      </c>
      <c r="H1835" s="316" t="n">
        <v>36656</v>
      </c>
      <c r="I1835" s="316" t="n">
        <v>36656</v>
      </c>
      <c r="J1835" s="316" t="n">
        <v>0.71</v>
      </c>
      <c r="K1835" s="316">
        <f>ROUND(I1835*(J1835/1000),2)</f>
        <v/>
      </c>
    </row>
    <row r="1836">
      <c r="B1836" s="315" t="n">
        <v>1809</v>
      </c>
      <c r="C1836" s="316" t="n">
        <v>33254055</v>
      </c>
      <c r="D1836" s="316" t="inlineStr">
        <is>
          <t>5075962_Khols Q2 2019 OLV_APEX  - Digital Entertainment</t>
        </is>
      </c>
      <c r="E1836" s="316" t="inlineStr">
        <is>
          <t>Oxygen</t>
        </is>
      </c>
      <c r="F1836" s="317" t="n">
        <v>43571</v>
      </c>
      <c r="G1836" s="317" t="n">
        <v>43589</v>
      </c>
      <c r="H1836" s="316" t="n">
        <v>156578</v>
      </c>
      <c r="I1836" s="316" t="n">
        <v>156578</v>
      </c>
      <c r="J1836" s="316" t="n">
        <v>0.71</v>
      </c>
      <c r="K1836" s="316">
        <f>ROUND(I1836*(J1836/1000),2)</f>
        <v/>
      </c>
    </row>
    <row r="1837">
      <c r="B1837" s="315" t="n">
        <v>1810</v>
      </c>
      <c r="C1837" s="316" t="n">
        <v>33254055</v>
      </c>
      <c r="D1837" s="316" t="inlineStr">
        <is>
          <t>5075962_Khols Q2 2019 OLV_APEX  - Digital Entertainment</t>
        </is>
      </c>
      <c r="E1837" s="316" t="inlineStr">
        <is>
          <t>Syfy</t>
        </is>
      </c>
      <c r="F1837" s="317" t="n">
        <v>43571</v>
      </c>
      <c r="G1837" s="317" t="n">
        <v>43589</v>
      </c>
      <c r="H1837" s="316" t="n">
        <v>718958</v>
      </c>
      <c r="I1837" s="316" t="n">
        <v>718958</v>
      </c>
      <c r="J1837" s="316" t="n">
        <v>0.71</v>
      </c>
      <c r="K1837" s="316">
        <f>ROUND(I1837*(J1837/1000),2)</f>
        <v/>
      </c>
    </row>
    <row r="1838">
      <c r="B1838" s="315" t="n">
        <v>1811</v>
      </c>
      <c r="C1838" s="316" t="n">
        <v>33254055</v>
      </c>
      <c r="D1838" s="316" t="inlineStr">
        <is>
          <t>5075962_Khols Q2 2019 OLV_APEX  - Digital Entertainment</t>
        </is>
      </c>
      <c r="E1838" s="316" t="inlineStr">
        <is>
          <t>Telemundo</t>
        </is>
      </c>
      <c r="F1838" s="317" t="n">
        <v>43571</v>
      </c>
      <c r="G1838" s="317" t="n">
        <v>43589</v>
      </c>
      <c r="H1838" s="316" t="n">
        <v>14926</v>
      </c>
      <c r="I1838" s="316" t="n">
        <v>14926</v>
      </c>
      <c r="J1838" s="316" t="n">
        <v>0.71</v>
      </c>
      <c r="K1838" s="316">
        <f>ROUND(I1838*(J1838/1000),2)</f>
        <v/>
      </c>
    </row>
    <row r="1839">
      <c r="B1839" s="315" t="n">
        <v>1812</v>
      </c>
      <c r="C1839" s="316" t="n">
        <v>33254055</v>
      </c>
      <c r="D1839" s="316" t="inlineStr">
        <is>
          <t>5075962_Khols Q2 2019 OLV_APEX  - Digital Entertainment</t>
        </is>
      </c>
      <c r="E1839" s="316" t="inlineStr">
        <is>
          <t>USA</t>
        </is>
      </c>
      <c r="F1839" s="317" t="n">
        <v>43571</v>
      </c>
      <c r="G1839" s="317" t="n">
        <v>43589</v>
      </c>
      <c r="H1839" s="316" t="n">
        <v>77176</v>
      </c>
      <c r="I1839" s="316" t="n">
        <v>77176</v>
      </c>
      <c r="J1839" s="316" t="n">
        <v>0.71</v>
      </c>
      <c r="K1839" s="316">
        <f>ROUND(I1839*(J1839/1000),2)</f>
        <v/>
      </c>
    </row>
    <row r="1840">
      <c r="B1840" s="315" t="n">
        <v>1813</v>
      </c>
      <c r="C1840" s="316" t="n">
        <v>33254330</v>
      </c>
      <c r="D1840" s="316" t="inlineStr">
        <is>
          <t>5076167_Dannon International Delight Q219 CFlight Prime/Digital 18/19 - Digital Entertainment</t>
        </is>
      </c>
      <c r="E1840" s="316" t="inlineStr">
        <is>
          <t>NBC Broadcast</t>
        </is>
      </c>
      <c r="F1840" s="317" t="n">
        <v>43572</v>
      </c>
      <c r="G1840" s="317" t="n">
        <v>43585</v>
      </c>
      <c r="H1840" s="316" t="n">
        <v>107394</v>
      </c>
      <c r="I1840" s="316" t="n">
        <v>107394</v>
      </c>
      <c r="J1840" s="316" t="n">
        <v>0.71</v>
      </c>
      <c r="K1840" s="316">
        <f>ROUND(I1840*(J1840/1000),2)</f>
        <v/>
      </c>
    </row>
    <row r="1841">
      <c r="B1841" s="315" t="n">
        <v>1814</v>
      </c>
      <c r="C1841" s="316" t="n">
        <v>33254330</v>
      </c>
      <c r="D1841" s="316" t="inlineStr">
        <is>
          <t>5076167_Dannon International Delight Q219 CFlight Prime/Digital 18/19 - Digital Entertainment</t>
        </is>
      </c>
      <c r="E1841" s="316" t="inlineStr">
        <is>
          <t>NBC News</t>
        </is>
      </c>
      <c r="F1841" s="317" t="n">
        <v>43572</v>
      </c>
      <c r="G1841" s="317" t="n">
        <v>43585</v>
      </c>
      <c r="H1841" s="316" t="n">
        <v>5312</v>
      </c>
      <c r="I1841" s="316" t="n">
        <v>5312</v>
      </c>
      <c r="J1841" s="316" t="n">
        <v>0.71</v>
      </c>
      <c r="K1841" s="316">
        <f>ROUND(I1841*(J1841/1000),2)</f>
        <v/>
      </c>
    </row>
    <row r="1842">
      <c r="B1842" s="315" t="n">
        <v>1815</v>
      </c>
      <c r="C1842" s="316" t="n">
        <v>33254475</v>
      </c>
      <c r="D1842" s="316" t="inlineStr">
        <is>
          <t>5076169_Dannon Silk Bev Q219 CFlight Prime/Digital 18/19 BYU Plan - Digital Entertainment</t>
        </is>
      </c>
      <c r="E1842" s="316" t="inlineStr">
        <is>
          <t>NBC Broadcast</t>
        </is>
      </c>
      <c r="F1842" s="317" t="n">
        <v>43572</v>
      </c>
      <c r="G1842" s="317" t="n">
        <v>43585</v>
      </c>
      <c r="H1842" s="316" t="n">
        <v>560135</v>
      </c>
      <c r="I1842" s="316" t="n">
        <v>560135</v>
      </c>
      <c r="J1842" s="316" t="n">
        <v>0.71</v>
      </c>
      <c r="K1842" s="316">
        <f>ROUND(I1842*(J1842/1000),2)</f>
        <v/>
      </c>
    </row>
    <row r="1843">
      <c r="B1843" s="315" t="n">
        <v>1816</v>
      </c>
      <c r="C1843" s="316" t="n">
        <v>33254475</v>
      </c>
      <c r="D1843" s="316" t="inlineStr">
        <is>
          <t>5076169_Dannon Silk Bev Q219 CFlight Prime/Digital 18/19 BYU Plan - Digital Entertainment</t>
        </is>
      </c>
      <c r="E1843" s="316" t="inlineStr">
        <is>
          <t>NBC News</t>
        </is>
      </c>
      <c r="F1843" s="317" t="n">
        <v>43572</v>
      </c>
      <c r="G1843" s="317" t="n">
        <v>43585</v>
      </c>
      <c r="H1843" s="316" t="n">
        <v>27758</v>
      </c>
      <c r="I1843" s="316" t="n">
        <v>27758</v>
      </c>
      <c r="J1843" s="316" t="n">
        <v>0.71</v>
      </c>
      <c r="K1843" s="316">
        <f>ROUND(I1843*(J1843/1000),2)</f>
        <v/>
      </c>
    </row>
    <row r="1844">
      <c r="B1844" s="315" t="n">
        <v>1817</v>
      </c>
      <c r="C1844" s="316" t="n">
        <v>33254487</v>
      </c>
      <c r="D1844" s="316" t="inlineStr">
        <is>
          <t>5076182_Dannon Light &amp; Fit Q219 CFlight Prime/Digital 18/19 BYU Plan - Digital Entertainment</t>
        </is>
      </c>
      <c r="E1844" s="316" t="inlineStr">
        <is>
          <t>NBC Broadcast</t>
        </is>
      </c>
      <c r="F1844" s="317" t="n">
        <v>43572</v>
      </c>
      <c r="G1844" s="317" t="n">
        <v>43585</v>
      </c>
      <c r="H1844" s="316" t="n">
        <v>211050</v>
      </c>
      <c r="I1844" s="316" t="n">
        <v>211050</v>
      </c>
      <c r="J1844" s="316" t="n">
        <v>0.71</v>
      </c>
      <c r="K1844" s="316">
        <f>ROUND(I1844*(J1844/1000),2)</f>
        <v/>
      </c>
    </row>
    <row r="1845">
      <c r="B1845" s="315" t="n">
        <v>1818</v>
      </c>
      <c r="C1845" s="316" t="n">
        <v>33254487</v>
      </c>
      <c r="D1845" s="316" t="inlineStr">
        <is>
          <t>5076182_Dannon Light &amp; Fit Q219 CFlight Prime/Digital 18/19 BYU Plan - Digital Entertainment</t>
        </is>
      </c>
      <c r="E1845" s="316" t="inlineStr">
        <is>
          <t>NBC News</t>
        </is>
      </c>
      <c r="F1845" s="317" t="n">
        <v>43572</v>
      </c>
      <c r="G1845" s="317" t="n">
        <v>43585</v>
      </c>
      <c r="H1845" s="316" t="n">
        <v>10299</v>
      </c>
      <c r="I1845" s="316" t="n">
        <v>10299</v>
      </c>
      <c r="J1845" s="316" t="n">
        <v>0.71</v>
      </c>
      <c r="K1845" s="316">
        <f>ROUND(I1845*(J1845/1000),2)</f>
        <v/>
      </c>
    </row>
    <row r="1846">
      <c r="B1846" s="315" t="n">
        <v>1819</v>
      </c>
      <c r="C1846" s="316" t="n">
        <v>33254511</v>
      </c>
      <c r="D1846" s="316" t="inlineStr">
        <is>
          <t>5076188_Dannon Two Good Q219 CFlight Prime/Digital 18/19 BYU Plan - Digital Entertainment</t>
        </is>
      </c>
      <c r="E1846" s="316" t="inlineStr">
        <is>
          <t>NBC Broadcast</t>
        </is>
      </c>
      <c r="F1846" s="317" t="n">
        <v>43572</v>
      </c>
      <c r="G1846" s="317" t="n">
        <v>43585</v>
      </c>
      <c r="H1846" s="316" t="n">
        <v>337618</v>
      </c>
      <c r="I1846" s="316" t="n">
        <v>337618</v>
      </c>
      <c r="J1846" s="316" t="n">
        <v>0.71</v>
      </c>
      <c r="K1846" s="316">
        <f>ROUND(I1846*(J1846/1000),2)</f>
        <v/>
      </c>
    </row>
    <row r="1847">
      <c r="B1847" s="315" t="n">
        <v>1820</v>
      </c>
      <c r="C1847" s="316" t="n">
        <v>33254511</v>
      </c>
      <c r="D1847" s="316" t="inlineStr">
        <is>
          <t>5076188_Dannon Two Good Q219 CFlight Prime/Digital 18/19 BYU Plan - Digital Entertainment</t>
        </is>
      </c>
      <c r="E1847" s="316" t="inlineStr">
        <is>
          <t>NBC News</t>
        </is>
      </c>
      <c r="F1847" s="317" t="n">
        <v>43572</v>
      </c>
      <c r="G1847" s="317" t="n">
        <v>43585</v>
      </c>
      <c r="H1847" s="316" t="n">
        <v>17037</v>
      </c>
      <c r="I1847" s="316" t="n">
        <v>17037</v>
      </c>
      <c r="J1847" s="316" t="n">
        <v>0.71</v>
      </c>
      <c r="K1847" s="316">
        <f>ROUND(I1847*(J1847/1000),2)</f>
        <v/>
      </c>
    </row>
    <row r="1848">
      <c r="B1848" s="315" t="n">
        <v>1821</v>
      </c>
      <c r="C1848" s="316" t="n">
        <v>33254535</v>
      </c>
      <c r="D1848" s="316" t="inlineStr">
        <is>
          <t>5076176_Dannon Oikos Black Q219 CFlight Prime/Digital 18/19 BYU Plan - Digital Entertainment</t>
        </is>
      </c>
      <c r="E1848" s="316" t="inlineStr">
        <is>
          <t>NBC Broadcast</t>
        </is>
      </c>
      <c r="F1848" s="317" t="n">
        <v>43577</v>
      </c>
      <c r="G1848" s="317" t="n">
        <v>43585</v>
      </c>
      <c r="H1848" s="316" t="n">
        <v>272817</v>
      </c>
      <c r="I1848" s="316" t="n">
        <v>272817</v>
      </c>
      <c r="J1848" s="316" t="n">
        <v>0.71</v>
      </c>
      <c r="K1848" s="316">
        <f>ROUND(I1848*(J1848/1000),2)</f>
        <v/>
      </c>
    </row>
    <row r="1849">
      <c r="B1849" s="315" t="n">
        <v>1822</v>
      </c>
      <c r="C1849" s="316" t="n">
        <v>33254535</v>
      </c>
      <c r="D1849" s="316" t="inlineStr">
        <is>
          <t>5076176_Dannon Oikos Black Q219 CFlight Prime/Digital 18/19 BYU Plan - Digital Entertainment</t>
        </is>
      </c>
      <c r="E1849" s="316" t="inlineStr">
        <is>
          <t>NBC News</t>
        </is>
      </c>
      <c r="F1849" s="317" t="n">
        <v>43577</v>
      </c>
      <c r="G1849" s="317" t="n">
        <v>43585</v>
      </c>
      <c r="H1849" s="316" t="n">
        <v>15924</v>
      </c>
      <c r="I1849" s="316" t="n">
        <v>15924</v>
      </c>
      <c r="J1849" s="316" t="n">
        <v>0.71</v>
      </c>
      <c r="K1849" s="316">
        <f>ROUND(I1849*(J1849/1000),2)</f>
        <v/>
      </c>
    </row>
    <row r="1850">
      <c r="B1850" s="315" t="n">
        <v>1823</v>
      </c>
      <c r="C1850" s="316" t="n">
        <v>33260028</v>
      </c>
      <c r="D1850" s="316" t="inlineStr">
        <is>
          <t>5072397_Starz Spanish Princess 2Q19 - Digital Entertainment</t>
        </is>
      </c>
      <c r="E1850" s="316" t="inlineStr">
        <is>
          <t>Bravo</t>
        </is>
      </c>
      <c r="F1850" s="317" t="n">
        <v>43577</v>
      </c>
      <c r="G1850" s="317" t="n">
        <v>43592</v>
      </c>
      <c r="H1850" s="316" t="n">
        <v>51478</v>
      </c>
      <c r="I1850" s="316" t="n">
        <v>51478</v>
      </c>
      <c r="J1850" s="316" t="n">
        <v>0.71</v>
      </c>
      <c r="K1850" s="316">
        <f>ROUND(I1850*(J1850/1000),2)</f>
        <v/>
      </c>
    </row>
    <row r="1851">
      <c r="B1851" s="315" t="n">
        <v>1824</v>
      </c>
      <c r="C1851" s="316" t="n">
        <v>33260028</v>
      </c>
      <c r="D1851" s="316" t="inlineStr">
        <is>
          <t>5072397_Starz Spanish Princess 2Q19 - Digital Entertainment</t>
        </is>
      </c>
      <c r="E1851" s="316" t="inlineStr">
        <is>
          <t>E!</t>
        </is>
      </c>
      <c r="F1851" s="317" t="n">
        <v>43577</v>
      </c>
      <c r="G1851" s="317" t="n">
        <v>43592</v>
      </c>
      <c r="H1851" s="316" t="n">
        <v>19152</v>
      </c>
      <c r="I1851" s="316" t="n">
        <v>19152</v>
      </c>
      <c r="J1851" s="316" t="n">
        <v>0.71</v>
      </c>
      <c r="K1851" s="316">
        <f>ROUND(I1851*(J1851/1000),2)</f>
        <v/>
      </c>
    </row>
    <row r="1852">
      <c r="B1852" s="315" t="n">
        <v>1825</v>
      </c>
      <c r="C1852" s="316" t="n">
        <v>33260028</v>
      </c>
      <c r="D1852" s="316" t="inlineStr">
        <is>
          <t>5072397_Starz Spanish Princess 2Q19 - Digital Entertainment</t>
        </is>
      </c>
      <c r="E1852" s="316" t="inlineStr">
        <is>
          <t>NBC Broadcast</t>
        </is>
      </c>
      <c r="F1852" s="317" t="n">
        <v>43577</v>
      </c>
      <c r="G1852" s="317" t="n">
        <v>43592</v>
      </c>
      <c r="H1852" s="316" t="n">
        <v>131812</v>
      </c>
      <c r="I1852" s="316" t="n">
        <v>131812</v>
      </c>
      <c r="J1852" s="316" t="n">
        <v>0.71</v>
      </c>
      <c r="K1852" s="316">
        <f>ROUND(I1852*(J1852/1000),2)</f>
        <v/>
      </c>
    </row>
    <row r="1853">
      <c r="B1853" s="315" t="n">
        <v>1826</v>
      </c>
      <c r="C1853" s="316" t="n">
        <v>33260028</v>
      </c>
      <c r="D1853" s="316" t="inlineStr">
        <is>
          <t>5072397_Starz Spanish Princess 2Q19 - Digital Entertainment</t>
        </is>
      </c>
      <c r="E1853" s="316" t="inlineStr">
        <is>
          <t>NBC News</t>
        </is>
      </c>
      <c r="F1853" s="317" t="n">
        <v>43577</v>
      </c>
      <c r="G1853" s="317" t="n">
        <v>43592</v>
      </c>
      <c r="H1853" s="316" t="n">
        <v>6423</v>
      </c>
      <c r="I1853" s="316" t="n">
        <v>6423</v>
      </c>
      <c r="J1853" s="316" t="n">
        <v>0.71</v>
      </c>
      <c r="K1853" s="316">
        <f>ROUND(I1853*(J1853/1000),2)</f>
        <v/>
      </c>
    </row>
    <row r="1854">
      <c r="B1854" s="315" t="n">
        <v>1827</v>
      </c>
      <c r="C1854" s="316" t="n">
        <v>33265995</v>
      </c>
      <c r="D1854" s="316" t="inlineStr">
        <is>
          <t>5075737_Scatter_Sun Pharma Ilumya_Q219_NAV A2554 - Digital Entertainment</t>
        </is>
      </c>
      <c r="E1854" s="316" t="inlineStr">
        <is>
          <t>Bravo</t>
        </is>
      </c>
      <c r="F1854" s="317" t="n">
        <v>43574</v>
      </c>
      <c r="G1854" s="317" t="n">
        <v>43646</v>
      </c>
      <c r="H1854" s="316" t="n">
        <v>33664</v>
      </c>
      <c r="I1854" s="316" t="n">
        <v>33664</v>
      </c>
      <c r="J1854" s="316" t="n">
        <v>0.71</v>
      </c>
      <c r="K1854" s="316">
        <f>ROUND(I1854*(J1854/1000),2)</f>
        <v/>
      </c>
    </row>
    <row r="1855">
      <c r="B1855" s="315" t="n">
        <v>1828</v>
      </c>
      <c r="C1855" s="316" t="n">
        <v>33265995</v>
      </c>
      <c r="D1855" s="316" t="inlineStr">
        <is>
          <t>5075737_Scatter_Sun Pharma Ilumya_Q219_NAV A2554 - Digital Entertainment</t>
        </is>
      </c>
      <c r="E1855" s="316" t="inlineStr">
        <is>
          <t>CNBC</t>
        </is>
      </c>
      <c r="F1855" s="317" t="n">
        <v>43574</v>
      </c>
      <c r="G1855" s="317" t="n">
        <v>43646</v>
      </c>
      <c r="H1855" s="316" t="n">
        <v>2460</v>
      </c>
      <c r="I1855" s="316" t="n">
        <v>2460</v>
      </c>
      <c r="J1855" s="316" t="n">
        <v>0.71</v>
      </c>
      <c r="K1855" s="316">
        <f>ROUND(I1855*(J1855/1000),2)</f>
        <v/>
      </c>
    </row>
    <row r="1856">
      <c r="B1856" s="315" t="n">
        <v>1829</v>
      </c>
      <c r="C1856" s="316" t="n">
        <v>33265995</v>
      </c>
      <c r="D1856" s="316" t="inlineStr">
        <is>
          <t>5075737_Scatter_Sun Pharma Ilumya_Q219_NAV A2554 - Digital Entertainment</t>
        </is>
      </c>
      <c r="E1856" s="316" t="inlineStr">
        <is>
          <t>E!</t>
        </is>
      </c>
      <c r="F1856" s="317" t="n">
        <v>43574</v>
      </c>
      <c r="G1856" s="317" t="n">
        <v>43646</v>
      </c>
      <c r="H1856" s="316" t="n">
        <v>11957</v>
      </c>
      <c r="I1856" s="316" t="n">
        <v>11957</v>
      </c>
      <c r="J1856" s="316" t="n">
        <v>0.71</v>
      </c>
      <c r="K1856" s="316">
        <f>ROUND(I1856*(J1856/1000),2)</f>
        <v/>
      </c>
    </row>
    <row r="1857">
      <c r="B1857" s="315" t="n">
        <v>1830</v>
      </c>
      <c r="C1857" s="316" t="n">
        <v>33265995</v>
      </c>
      <c r="D1857" s="316" t="inlineStr">
        <is>
          <t>5075737_Scatter_Sun Pharma Ilumya_Q219_NAV A2554 - Digital Entertainment</t>
        </is>
      </c>
      <c r="E1857" s="316" t="inlineStr">
        <is>
          <t>MSNBC</t>
        </is>
      </c>
      <c r="F1857" s="317" t="n">
        <v>43574</v>
      </c>
      <c r="G1857" s="317" t="n">
        <v>43646</v>
      </c>
      <c r="H1857" s="316" t="n">
        <v>70</v>
      </c>
      <c r="I1857" s="316" t="n">
        <v>70</v>
      </c>
      <c r="J1857" s="316" t="n">
        <v>0.71</v>
      </c>
      <c r="K1857" s="316">
        <f>ROUND(I1857*(J1857/1000),2)</f>
        <v/>
      </c>
    </row>
    <row r="1858">
      <c r="B1858" s="315" t="n">
        <v>1831</v>
      </c>
      <c r="C1858" s="316" t="n">
        <v>33265995</v>
      </c>
      <c r="D1858" s="316" t="inlineStr">
        <is>
          <t>5075737_Scatter_Sun Pharma Ilumya_Q219_NAV A2554 - Digital Entertainment</t>
        </is>
      </c>
      <c r="E1858" s="316" t="inlineStr">
        <is>
          <t>NBC Broadcast</t>
        </is>
      </c>
      <c r="F1858" s="317" t="n">
        <v>43574</v>
      </c>
      <c r="G1858" s="317" t="n">
        <v>43646</v>
      </c>
      <c r="H1858" s="316" t="n">
        <v>85853</v>
      </c>
      <c r="I1858" s="316" t="n">
        <v>85853</v>
      </c>
      <c r="J1858" s="316" t="n">
        <v>0.71</v>
      </c>
      <c r="K1858" s="316">
        <f>ROUND(I1858*(J1858/1000),2)</f>
        <v/>
      </c>
    </row>
    <row r="1859">
      <c r="B1859" s="315" t="n">
        <v>1832</v>
      </c>
      <c r="C1859" s="316" t="n">
        <v>33265995</v>
      </c>
      <c r="D1859" s="316" t="inlineStr">
        <is>
          <t>5075737_Scatter_Sun Pharma Ilumya_Q219_NAV A2554 - Digital Entertainment</t>
        </is>
      </c>
      <c r="E1859" s="316" t="inlineStr">
        <is>
          <t>NBC News</t>
        </is>
      </c>
      <c r="F1859" s="317" t="n">
        <v>43574</v>
      </c>
      <c r="G1859" s="317" t="n">
        <v>43646</v>
      </c>
      <c r="H1859" s="316" t="n">
        <v>4019</v>
      </c>
      <c r="I1859" s="316" t="n">
        <v>4019</v>
      </c>
      <c r="J1859" s="316" t="n">
        <v>0.71</v>
      </c>
      <c r="K1859" s="316">
        <f>ROUND(I1859*(J1859/1000),2)</f>
        <v/>
      </c>
    </row>
    <row r="1860">
      <c r="B1860" s="315" t="n">
        <v>1833</v>
      </c>
      <c r="C1860" s="316" t="n">
        <v>33265995</v>
      </c>
      <c r="D1860" s="316" t="inlineStr">
        <is>
          <t>5075737_Scatter_Sun Pharma Ilumya_Q219_NAV A2554 - Digital Entertainment</t>
        </is>
      </c>
      <c r="E1860" s="316" t="inlineStr">
        <is>
          <t>Oxygen</t>
        </is>
      </c>
      <c r="F1860" s="317" t="n">
        <v>43574</v>
      </c>
      <c r="G1860" s="317" t="n">
        <v>43646</v>
      </c>
      <c r="H1860" s="316" t="n">
        <v>12859</v>
      </c>
      <c r="I1860" s="316" t="n">
        <v>12859</v>
      </c>
      <c r="J1860" s="316" t="n">
        <v>0.71</v>
      </c>
      <c r="K1860" s="316">
        <f>ROUND(I1860*(J1860/1000),2)</f>
        <v/>
      </c>
    </row>
    <row r="1861">
      <c r="B1861" s="315" t="n">
        <v>1834</v>
      </c>
      <c r="C1861" s="316" t="n">
        <v>33265995</v>
      </c>
      <c r="D1861" s="316" t="inlineStr">
        <is>
          <t>5075737_Scatter_Sun Pharma Ilumya_Q219_NAV A2554 - Digital Entertainment</t>
        </is>
      </c>
      <c r="E1861" s="316" t="inlineStr">
        <is>
          <t>Syfy</t>
        </is>
      </c>
      <c r="F1861" s="317" t="n">
        <v>43574</v>
      </c>
      <c r="G1861" s="317" t="n">
        <v>43646</v>
      </c>
      <c r="H1861" s="316" t="n">
        <v>83364</v>
      </c>
      <c r="I1861" s="316" t="n">
        <v>83364</v>
      </c>
      <c r="J1861" s="316" t="n">
        <v>0.71</v>
      </c>
      <c r="K1861" s="316">
        <f>ROUND(I1861*(J1861/1000),2)</f>
        <v/>
      </c>
    </row>
    <row r="1862">
      <c r="B1862" s="315" t="n">
        <v>1835</v>
      </c>
      <c r="C1862" s="316" t="n">
        <v>33265995</v>
      </c>
      <c r="D1862" s="316" t="inlineStr">
        <is>
          <t>5075737_Scatter_Sun Pharma Ilumya_Q219_NAV A2554 - Digital Entertainment</t>
        </is>
      </c>
      <c r="E1862" s="316" t="inlineStr">
        <is>
          <t>Telemundo</t>
        </is>
      </c>
      <c r="F1862" s="317" t="n">
        <v>43574</v>
      </c>
      <c r="G1862" s="317" t="n">
        <v>43646</v>
      </c>
      <c r="H1862" s="316" t="n">
        <v>1097</v>
      </c>
      <c r="I1862" s="316" t="n">
        <v>1097</v>
      </c>
      <c r="J1862" s="316" t="n">
        <v>0.71</v>
      </c>
      <c r="K1862" s="316">
        <f>ROUND(I1862*(J1862/1000),2)</f>
        <v/>
      </c>
    </row>
    <row r="1863">
      <c r="B1863" s="315" t="n">
        <v>1836</v>
      </c>
      <c r="C1863" s="316" t="n">
        <v>33265995</v>
      </c>
      <c r="D1863" s="316" t="inlineStr">
        <is>
          <t>5075737_Scatter_Sun Pharma Ilumya_Q219_NAV A2554 - Digital Entertainment</t>
        </is>
      </c>
      <c r="E1863" s="316" t="inlineStr">
        <is>
          <t>USA</t>
        </is>
      </c>
      <c r="F1863" s="317" t="n">
        <v>43574</v>
      </c>
      <c r="G1863" s="317" t="n">
        <v>43646</v>
      </c>
      <c r="H1863" s="316" t="n">
        <v>25593</v>
      </c>
      <c r="I1863" s="316" t="n">
        <v>25593</v>
      </c>
      <c r="J1863" s="316" t="n">
        <v>0.71</v>
      </c>
      <c r="K1863" s="316">
        <f>ROUND(I1863*(J1863/1000),2)</f>
        <v/>
      </c>
    </row>
    <row r="1864">
      <c r="B1864" s="315" t="n">
        <v>1837</v>
      </c>
      <c r="C1864" s="316" t="n">
        <v>33271066</v>
      </c>
      <c r="D1864" s="316" t="inlineStr">
        <is>
          <t>5075953_Clorox CHC 18/19 Universal Kids VOD (2Q19 Portion) - Digital Lifestyle</t>
        </is>
      </c>
      <c r="E1864" s="316" t="inlineStr">
        <is>
          <t>Universal Kids</t>
        </is>
      </c>
      <c r="F1864" s="317" t="n">
        <v>43573</v>
      </c>
      <c r="G1864" s="317" t="n">
        <v>43700</v>
      </c>
      <c r="H1864" s="316" t="n">
        <v>1260</v>
      </c>
      <c r="I1864" s="316" t="n">
        <v>1260</v>
      </c>
      <c r="J1864" s="316" t="n">
        <v>0.71</v>
      </c>
      <c r="K1864" s="316">
        <f>ROUND(I1864*(J1864/1000),2)</f>
        <v/>
      </c>
    </row>
    <row r="1865">
      <c r="B1865" s="315" t="n">
        <v>1838</v>
      </c>
      <c r="C1865" s="316" t="n">
        <v>33271066</v>
      </c>
      <c r="D1865" s="316" t="inlineStr">
        <is>
          <t>5075953_Clorox CHC 18/19 Universal Kids VOD (2Q19 Portion) - Digital Lifestyle</t>
        </is>
      </c>
      <c r="E1865" s="316" t="inlineStr">
        <is>
          <t>Universal Kids</t>
        </is>
      </c>
      <c r="F1865" s="317" t="n">
        <v>43573</v>
      </c>
      <c r="G1865" s="317" t="n">
        <v>43700</v>
      </c>
      <c r="H1865" s="316" t="n">
        <v>76349</v>
      </c>
      <c r="I1865" s="316" t="n">
        <v>76349</v>
      </c>
      <c r="J1865" s="316" t="n">
        <v>0.71</v>
      </c>
      <c r="K1865" s="316">
        <f>ROUND(I1865*(J1865/1000),2)</f>
        <v/>
      </c>
    </row>
    <row r="1866">
      <c r="B1866" s="315" t="n">
        <v>1839</v>
      </c>
      <c r="C1866" s="316" t="n">
        <v>33271763</v>
      </c>
      <c r="D1866" s="316" t="inlineStr">
        <is>
          <t>5076230_Ferrero 2Q/3Q E! + Bravo TAD - Digital Lifestyle</t>
        </is>
      </c>
      <c r="E1866" s="316" t="inlineStr">
        <is>
          <t>Bravo</t>
        </is>
      </c>
      <c r="F1866" s="317" t="n">
        <v>43573</v>
      </c>
      <c r="G1866" s="317" t="n">
        <v>43590</v>
      </c>
      <c r="H1866" s="316" t="n">
        <v>3279117</v>
      </c>
      <c r="I1866" s="316" t="n">
        <v>3279117</v>
      </c>
      <c r="J1866" s="316" t="n">
        <v>0.71</v>
      </c>
      <c r="K1866" s="316">
        <f>ROUND(I1866*(J1866/1000),2)</f>
        <v/>
      </c>
    </row>
    <row r="1867">
      <c r="B1867" s="315" t="n">
        <v>1840</v>
      </c>
      <c r="C1867" s="316" t="n">
        <v>33271763</v>
      </c>
      <c r="D1867" s="316" t="inlineStr">
        <is>
          <t>5076230_Ferrero 2Q/3Q E! + Bravo TAD - Digital Lifestyle</t>
        </is>
      </c>
      <c r="E1867" s="316" t="inlineStr">
        <is>
          <t>E!</t>
        </is>
      </c>
      <c r="F1867" s="317" t="n">
        <v>43573</v>
      </c>
      <c r="G1867" s="317" t="n">
        <v>43590</v>
      </c>
      <c r="H1867" s="316" t="n">
        <v>1163044</v>
      </c>
      <c r="I1867" s="316" t="n">
        <v>1163044</v>
      </c>
      <c r="J1867" s="316" t="n">
        <v>0.71</v>
      </c>
      <c r="K1867" s="316">
        <f>ROUND(I1867*(J1867/1000),2)</f>
        <v/>
      </c>
    </row>
    <row r="1868">
      <c r="B1868" s="315" t="n">
        <v>1841</v>
      </c>
      <c r="C1868" s="316" t="n">
        <v>33271824</v>
      </c>
      <c r="D1868" s="316" t="inlineStr">
        <is>
          <t>5075849_Clorox - PBC_2Q 1819 UF_Prime VOD_W2554 - Digital Entertainment</t>
        </is>
      </c>
      <c r="E1868" s="316" t="inlineStr">
        <is>
          <t>NBC Broadcast</t>
        </is>
      </c>
      <c r="F1868" s="317" t="n">
        <v>43573</v>
      </c>
      <c r="G1868" s="317" t="n">
        <v>43646</v>
      </c>
      <c r="H1868" s="316" t="n">
        <v>954640</v>
      </c>
      <c r="I1868" s="316" t="n">
        <v>954640</v>
      </c>
      <c r="J1868" s="316" t="n">
        <v>0.71</v>
      </c>
      <c r="K1868" s="316">
        <f>ROUND(I1868*(J1868/1000),2)</f>
        <v/>
      </c>
    </row>
    <row r="1869">
      <c r="B1869" s="315" t="n">
        <v>1842</v>
      </c>
      <c r="C1869" s="316" t="n">
        <v>33271824</v>
      </c>
      <c r="D1869" s="316" t="inlineStr">
        <is>
          <t>5075849_Clorox - PBC_2Q 1819 UF_Prime VOD_W2554 - Digital Entertainment</t>
        </is>
      </c>
      <c r="E1869" s="316" t="inlineStr">
        <is>
          <t>NBC News</t>
        </is>
      </c>
      <c r="F1869" s="317" t="n">
        <v>43573</v>
      </c>
      <c r="G1869" s="317" t="n">
        <v>43646</v>
      </c>
      <c r="H1869" s="316" t="n">
        <v>51030</v>
      </c>
      <c r="I1869" s="316" t="n">
        <v>51030</v>
      </c>
      <c r="J1869" s="316" t="n">
        <v>0.71</v>
      </c>
      <c r="K1869" s="316">
        <f>ROUND(I1869*(J1869/1000),2)</f>
        <v/>
      </c>
    </row>
    <row r="1870">
      <c r="B1870" s="315" t="n">
        <v>1843</v>
      </c>
      <c r="C1870" s="316" t="n">
        <v>33284967</v>
      </c>
      <c r="D1870" s="316" t="inlineStr">
        <is>
          <t>5074631_Clorox Q219 OLV - Digital Hispanic</t>
        </is>
      </c>
      <c r="E1870" s="316" t="inlineStr">
        <is>
          <t>NBC Universo</t>
        </is>
      </c>
      <c r="F1870" s="317" t="n">
        <v>43574</v>
      </c>
      <c r="G1870" s="317" t="n">
        <v>43646</v>
      </c>
      <c r="H1870" s="316" t="n">
        <v>4039</v>
      </c>
      <c r="I1870" s="316" t="n">
        <v>4039</v>
      </c>
      <c r="J1870" s="316" t="n">
        <v>0.71</v>
      </c>
      <c r="K1870" s="316">
        <f>ROUND(I1870*(J1870/1000),2)</f>
        <v/>
      </c>
    </row>
    <row r="1871">
      <c r="B1871" s="315" t="n">
        <v>1844</v>
      </c>
      <c r="C1871" s="316" t="n">
        <v>33284967</v>
      </c>
      <c r="D1871" s="316" t="inlineStr">
        <is>
          <t>5074631_Clorox Q219 OLV - Digital Hispanic</t>
        </is>
      </c>
      <c r="E1871" s="316" t="inlineStr">
        <is>
          <t>Telemundo</t>
        </is>
      </c>
      <c r="F1871" s="317" t="n">
        <v>43574</v>
      </c>
      <c r="G1871" s="317" t="n">
        <v>43646</v>
      </c>
      <c r="H1871" s="316" t="n">
        <v>35531</v>
      </c>
      <c r="I1871" s="316" t="n">
        <v>35531</v>
      </c>
      <c r="J1871" s="316" t="n">
        <v>0.71</v>
      </c>
      <c r="K1871" s="316">
        <f>ROUND(I1871*(J1871/1000),2)</f>
        <v/>
      </c>
    </row>
    <row r="1872">
      <c r="B1872" s="315" t="n">
        <v>1845</v>
      </c>
      <c r="C1872" s="316" t="n">
        <v>33286266</v>
      </c>
      <c r="D1872" s="316" t="inlineStr">
        <is>
          <t>5075445_SC Johnson_Ziploc_18/19 Q2 NAV_P2+ - Digital Entertainment</t>
        </is>
      </c>
      <c r="E1872" s="316" t="inlineStr">
        <is>
          <t>Bravo</t>
        </is>
      </c>
      <c r="F1872" s="317" t="n">
        <v>43575</v>
      </c>
      <c r="G1872" s="317" t="n">
        <v>43590</v>
      </c>
      <c r="H1872" s="316" t="n">
        <v>67212</v>
      </c>
      <c r="I1872" s="316" t="n">
        <v>67212</v>
      </c>
      <c r="J1872" s="316" t="n">
        <v>0.71</v>
      </c>
      <c r="K1872" s="316">
        <f>ROUND(I1872*(J1872/1000),2)</f>
        <v/>
      </c>
    </row>
    <row r="1873">
      <c r="B1873" s="315" t="n">
        <v>1846</v>
      </c>
      <c r="C1873" s="316" t="n">
        <v>33286266</v>
      </c>
      <c r="D1873" s="316" t="inlineStr">
        <is>
          <t>5075445_SC Johnson_Ziploc_18/19 Q2 NAV_P2+ - Digital Entertainment</t>
        </is>
      </c>
      <c r="E1873" s="316" t="inlineStr">
        <is>
          <t>CNBC</t>
        </is>
      </c>
      <c r="F1873" s="317" t="n">
        <v>43575</v>
      </c>
      <c r="G1873" s="317" t="n">
        <v>43590</v>
      </c>
      <c r="H1873" s="316" t="n">
        <v>4997</v>
      </c>
      <c r="I1873" s="316" t="n">
        <v>4997</v>
      </c>
      <c r="J1873" s="316" t="n">
        <v>0.71</v>
      </c>
      <c r="K1873" s="316">
        <f>ROUND(I1873*(J1873/1000),2)</f>
        <v/>
      </c>
    </row>
    <row r="1874">
      <c r="B1874" s="315" t="n">
        <v>1847</v>
      </c>
      <c r="C1874" s="316" t="n">
        <v>33286266</v>
      </c>
      <c r="D1874" s="316" t="inlineStr">
        <is>
          <t>5075445_SC Johnson_Ziploc_18/19 Q2 NAV_P2+ - Digital Entertainment</t>
        </is>
      </c>
      <c r="E1874" s="316" t="inlineStr">
        <is>
          <t>E!</t>
        </is>
      </c>
      <c r="F1874" s="317" t="n">
        <v>43575</v>
      </c>
      <c r="G1874" s="317" t="n">
        <v>43590</v>
      </c>
      <c r="H1874" s="316" t="n">
        <v>24144</v>
      </c>
      <c r="I1874" s="316" t="n">
        <v>24144</v>
      </c>
      <c r="J1874" s="316" t="n">
        <v>0.71</v>
      </c>
      <c r="K1874" s="316">
        <f>ROUND(I1874*(J1874/1000),2)</f>
        <v/>
      </c>
    </row>
    <row r="1875">
      <c r="B1875" s="315" t="n">
        <v>1848</v>
      </c>
      <c r="C1875" s="316" t="n">
        <v>33286266</v>
      </c>
      <c r="D1875" s="316" t="inlineStr">
        <is>
          <t>5075445_SC Johnson_Ziploc_18/19 Q2 NAV_P2+ - Digital Entertainment</t>
        </is>
      </c>
      <c r="E1875" s="316" t="inlineStr">
        <is>
          <t>MSNBC</t>
        </is>
      </c>
      <c r="F1875" s="317" t="n">
        <v>43575</v>
      </c>
      <c r="G1875" s="317" t="n">
        <v>43590</v>
      </c>
      <c r="H1875" s="316" t="n">
        <v>271</v>
      </c>
      <c r="I1875" s="316" t="n">
        <v>271</v>
      </c>
      <c r="J1875" s="316" t="n">
        <v>0.71</v>
      </c>
      <c r="K1875" s="316">
        <f>ROUND(I1875*(J1875/1000),2)</f>
        <v/>
      </c>
    </row>
    <row r="1876">
      <c r="B1876" s="315" t="n">
        <v>1849</v>
      </c>
      <c r="C1876" s="316" t="n">
        <v>33286266</v>
      </c>
      <c r="D1876" s="316" t="inlineStr">
        <is>
          <t>5075445_SC Johnson_Ziploc_18/19 Q2 NAV_P2+ - Digital Entertainment</t>
        </is>
      </c>
      <c r="E1876" s="316" t="inlineStr">
        <is>
          <t>NBC Broadcast</t>
        </is>
      </c>
      <c r="F1876" s="317" t="n">
        <v>43575</v>
      </c>
      <c r="G1876" s="317" t="n">
        <v>43590</v>
      </c>
      <c r="H1876" s="316" t="n">
        <v>32347</v>
      </c>
      <c r="I1876" s="316" t="n">
        <v>32347</v>
      </c>
      <c r="J1876" s="316" t="n">
        <v>0.71</v>
      </c>
      <c r="K1876" s="316">
        <f>ROUND(I1876*(J1876/1000),2)</f>
        <v/>
      </c>
    </row>
    <row r="1877">
      <c r="B1877" s="315" t="n">
        <v>1850</v>
      </c>
      <c r="C1877" s="316" t="n">
        <v>33286266</v>
      </c>
      <c r="D1877" s="316" t="inlineStr">
        <is>
          <t>5075445_SC Johnson_Ziploc_18/19 Q2 NAV_P2+ - Digital Entertainment</t>
        </is>
      </c>
      <c r="E1877" s="316" t="inlineStr">
        <is>
          <t>NBC News</t>
        </is>
      </c>
      <c r="F1877" s="317" t="n">
        <v>43575</v>
      </c>
      <c r="G1877" s="317" t="n">
        <v>43590</v>
      </c>
      <c r="H1877" s="316" t="n">
        <v>14935</v>
      </c>
      <c r="I1877" s="316" t="n">
        <v>14935</v>
      </c>
      <c r="J1877" s="316" t="n">
        <v>0.71</v>
      </c>
      <c r="K1877" s="316">
        <f>ROUND(I1877*(J1877/1000),2)</f>
        <v/>
      </c>
    </row>
    <row r="1878">
      <c r="B1878" s="315" t="n">
        <v>1851</v>
      </c>
      <c r="C1878" s="316" t="n">
        <v>33286266</v>
      </c>
      <c r="D1878" s="316" t="inlineStr">
        <is>
          <t>5075445_SC Johnson_Ziploc_18/19 Q2 NAV_P2+ - Digital Entertainment</t>
        </is>
      </c>
      <c r="E1878" s="316" t="inlineStr">
        <is>
          <t>Oxygen</t>
        </is>
      </c>
      <c r="F1878" s="317" t="n">
        <v>43575</v>
      </c>
      <c r="G1878" s="317" t="n">
        <v>43590</v>
      </c>
      <c r="H1878" s="316" t="n">
        <v>17623</v>
      </c>
      <c r="I1878" s="316" t="n">
        <v>17623</v>
      </c>
      <c r="J1878" s="316" t="n">
        <v>0.71</v>
      </c>
      <c r="K1878" s="316">
        <f>ROUND(I1878*(J1878/1000),2)</f>
        <v/>
      </c>
    </row>
    <row r="1879">
      <c r="B1879" s="315" t="n">
        <v>1852</v>
      </c>
      <c r="C1879" s="316" t="n">
        <v>33286266</v>
      </c>
      <c r="D1879" s="316" t="inlineStr">
        <is>
          <t>5075445_SC Johnson_Ziploc_18/19 Q2 NAV_P2+ - Digital Entertainment</t>
        </is>
      </c>
      <c r="E1879" s="316" t="inlineStr">
        <is>
          <t>Syfy</t>
        </is>
      </c>
      <c r="F1879" s="317" t="n">
        <v>43575</v>
      </c>
      <c r="G1879" s="317" t="n">
        <v>43590</v>
      </c>
      <c r="H1879" s="316" t="n">
        <v>114692</v>
      </c>
      <c r="I1879" s="316" t="n">
        <v>114692</v>
      </c>
      <c r="J1879" s="316" t="n">
        <v>0.71</v>
      </c>
      <c r="K1879" s="316">
        <f>ROUND(I1879*(J1879/1000),2)</f>
        <v/>
      </c>
    </row>
    <row r="1880">
      <c r="B1880" s="315" t="n">
        <v>1853</v>
      </c>
      <c r="C1880" s="316" t="n">
        <v>33286266</v>
      </c>
      <c r="D1880" s="316" t="inlineStr">
        <is>
          <t>5075445_SC Johnson_Ziploc_18/19 Q2 NAV_P2+ - Digital Entertainment</t>
        </is>
      </c>
      <c r="E1880" s="316" t="inlineStr">
        <is>
          <t>Telemundo</t>
        </is>
      </c>
      <c r="F1880" s="317" t="n">
        <v>43575</v>
      </c>
      <c r="G1880" s="317" t="n">
        <v>43590</v>
      </c>
      <c r="H1880" s="316" t="n">
        <v>1311</v>
      </c>
      <c r="I1880" s="316" t="n">
        <v>1311</v>
      </c>
      <c r="J1880" s="316" t="n">
        <v>0.71</v>
      </c>
      <c r="K1880" s="316">
        <f>ROUND(I1880*(J1880/1000),2)</f>
        <v/>
      </c>
    </row>
    <row r="1881">
      <c r="B1881" s="315" t="n">
        <v>1854</v>
      </c>
      <c r="C1881" s="316" t="n">
        <v>33286266</v>
      </c>
      <c r="D1881" s="316" t="inlineStr">
        <is>
          <t>5075445_SC Johnson_Ziploc_18/19 Q2 NAV_P2+ - Digital Entertainment</t>
        </is>
      </c>
      <c r="E1881" s="316" t="inlineStr">
        <is>
          <t>USA</t>
        </is>
      </c>
      <c r="F1881" s="317" t="n">
        <v>43575</v>
      </c>
      <c r="G1881" s="317" t="n">
        <v>43590</v>
      </c>
      <c r="H1881" s="316" t="n">
        <v>40941</v>
      </c>
      <c r="I1881" s="316" t="n">
        <v>40941</v>
      </c>
      <c r="J1881" s="316" t="n">
        <v>0.71</v>
      </c>
      <c r="K1881" s="316">
        <f>ROUND(I1881*(J1881/1000),2)</f>
        <v/>
      </c>
    </row>
    <row r="1882">
      <c r="B1882" s="315" t="n">
        <v>1855</v>
      </c>
      <c r="C1882" s="316" t="n">
        <v>33288091</v>
      </c>
      <c r="D1882" s="316" t="inlineStr">
        <is>
          <t>5074912_DoorDash CFlight Prime/Digital Q219 Scatter Plan - Digital Entertainment</t>
        </is>
      </c>
      <c r="E1882" s="316" t="inlineStr">
        <is>
          <t>NBC Broadcast</t>
        </is>
      </c>
      <c r="F1882" s="317" t="n">
        <v>43573</v>
      </c>
      <c r="G1882" s="317" t="n">
        <v>43639</v>
      </c>
      <c r="H1882" s="316" t="n">
        <v>501825</v>
      </c>
      <c r="I1882" s="316" t="n">
        <v>501825</v>
      </c>
      <c r="J1882" s="316" t="n">
        <v>0.71</v>
      </c>
      <c r="K1882" s="316">
        <f>ROUND(I1882*(J1882/1000),2)</f>
        <v/>
      </c>
    </row>
    <row r="1883">
      <c r="B1883" s="315" t="n">
        <v>1856</v>
      </c>
      <c r="C1883" s="316" t="n">
        <v>33288091</v>
      </c>
      <c r="D1883" s="316" t="inlineStr">
        <is>
          <t>5074912_DoorDash CFlight Prime/Digital Q219 Scatter Plan - Digital Entertainment</t>
        </is>
      </c>
      <c r="E1883" s="316" t="inlineStr">
        <is>
          <t>NBC News</t>
        </is>
      </c>
      <c r="F1883" s="317" t="n">
        <v>43573</v>
      </c>
      <c r="G1883" s="317" t="n">
        <v>43639</v>
      </c>
      <c r="H1883" s="316" t="n">
        <v>24900</v>
      </c>
      <c r="I1883" s="316" t="n">
        <v>24900</v>
      </c>
      <c r="J1883" s="316" t="n">
        <v>0.71</v>
      </c>
      <c r="K1883" s="316">
        <f>ROUND(I1883*(J1883/1000),2)</f>
        <v/>
      </c>
    </row>
    <row r="1884">
      <c r="B1884" s="315" t="n">
        <v>1857</v>
      </c>
      <c r="C1884" s="316" t="n">
        <v>33288129</v>
      </c>
      <c r="D1884" s="316" t="inlineStr">
        <is>
          <t>5075438_SC Johnson Q2 Ziploc CFlight Prime/Digital 18/19 BYU Plan - Digital Entertainment</t>
        </is>
      </c>
      <c r="E1884" s="316" t="inlineStr">
        <is>
          <t>NBC Broadcast</t>
        </is>
      </c>
      <c r="F1884" s="317" t="n">
        <v>43575</v>
      </c>
      <c r="G1884" s="317" t="n">
        <v>43590</v>
      </c>
      <c r="H1884" s="316" t="n">
        <v>1015666</v>
      </c>
      <c r="I1884" s="316" t="n">
        <v>1015666</v>
      </c>
      <c r="J1884" s="316" t="n">
        <v>0.71</v>
      </c>
      <c r="K1884" s="316">
        <f>ROUND(I1884*(J1884/1000),2)</f>
        <v/>
      </c>
    </row>
    <row r="1885">
      <c r="B1885" s="315" t="n">
        <v>1858</v>
      </c>
      <c r="C1885" s="316" t="n">
        <v>33288129</v>
      </c>
      <c r="D1885" s="316" t="inlineStr">
        <is>
          <t>5075438_SC Johnson Q2 Ziploc CFlight Prime/Digital 18/19 BYU Plan - Digital Entertainment</t>
        </is>
      </c>
      <c r="E1885" s="316" t="inlineStr">
        <is>
          <t>NBC News</t>
        </is>
      </c>
      <c r="F1885" s="317" t="n">
        <v>43575</v>
      </c>
      <c r="G1885" s="317" t="n">
        <v>43590</v>
      </c>
      <c r="H1885" s="316" t="n">
        <v>57384</v>
      </c>
      <c r="I1885" s="316" t="n">
        <v>57384</v>
      </c>
      <c r="J1885" s="316" t="n">
        <v>0.71</v>
      </c>
      <c r="K1885" s="316">
        <f>ROUND(I1885*(J1885/1000),2)</f>
        <v/>
      </c>
    </row>
    <row r="1886">
      <c r="B1886" s="315" t="n">
        <v>1859</v>
      </c>
      <c r="C1886" s="316" t="n">
        <v>33295719</v>
      </c>
      <c r="D1886" s="316" t="inlineStr">
        <is>
          <t>5076353_Pepsi Propel _2Q 18/19 UF_Cables_P2554 - Digital Entertainment</t>
        </is>
      </c>
      <c r="E1886" s="316" t="inlineStr">
        <is>
          <t>Bravo</t>
        </is>
      </c>
      <c r="F1886" s="317" t="n">
        <v>43584</v>
      </c>
      <c r="G1886" s="317" t="n">
        <v>43646</v>
      </c>
      <c r="H1886" s="316" t="n">
        <v>92085</v>
      </c>
      <c r="I1886" s="316" t="n">
        <v>92085</v>
      </c>
      <c r="J1886" s="316" t="n">
        <v>0.71</v>
      </c>
      <c r="K1886" s="316">
        <f>ROUND(I1886*(J1886/1000),2)</f>
        <v/>
      </c>
    </row>
    <row r="1887">
      <c r="B1887" s="315" t="n">
        <v>1860</v>
      </c>
      <c r="C1887" s="316" t="n">
        <v>33295719</v>
      </c>
      <c r="D1887" s="316" t="inlineStr">
        <is>
          <t>5076353_Pepsi Propel _2Q 18/19 UF_Cables_P2554 - Digital Entertainment</t>
        </is>
      </c>
      <c r="E1887" s="316" t="inlineStr">
        <is>
          <t>E!</t>
        </is>
      </c>
      <c r="F1887" s="317" t="n">
        <v>43584</v>
      </c>
      <c r="G1887" s="317" t="n">
        <v>43646</v>
      </c>
      <c r="H1887" s="316" t="n">
        <v>17514</v>
      </c>
      <c r="I1887" s="316" t="n">
        <v>17514</v>
      </c>
      <c r="J1887" s="316" t="n">
        <v>0.71</v>
      </c>
      <c r="K1887" s="316">
        <f>ROUND(I1887*(J1887/1000),2)</f>
        <v/>
      </c>
    </row>
    <row r="1888">
      <c r="B1888" s="315" t="n">
        <v>1861</v>
      </c>
      <c r="C1888" s="316" t="n">
        <v>33295719</v>
      </c>
      <c r="D1888" s="316" t="inlineStr">
        <is>
          <t>5076353_Pepsi Propel _2Q 18/19 UF_Cables_P2554 - Digital Entertainment</t>
        </is>
      </c>
      <c r="E1888" s="316" t="inlineStr">
        <is>
          <t>Syfy</t>
        </is>
      </c>
      <c r="F1888" s="317" t="n">
        <v>43584</v>
      </c>
      <c r="G1888" s="317" t="n">
        <v>43646</v>
      </c>
      <c r="H1888" s="316" t="n">
        <v>74207</v>
      </c>
      <c r="I1888" s="316" t="n">
        <v>74207</v>
      </c>
      <c r="J1888" s="316" t="n">
        <v>0.71</v>
      </c>
      <c r="K1888" s="316">
        <f>ROUND(I1888*(J1888/1000),2)</f>
        <v/>
      </c>
    </row>
    <row r="1889">
      <c r="B1889" s="315" t="n">
        <v>1862</v>
      </c>
      <c r="C1889" s="316" t="n">
        <v>33295719</v>
      </c>
      <c r="D1889" s="316" t="inlineStr">
        <is>
          <t>5076353_Pepsi Propel _2Q 18/19 UF_Cables_P2554 - Digital Entertainment</t>
        </is>
      </c>
      <c r="E1889" s="316" t="inlineStr">
        <is>
          <t>USA</t>
        </is>
      </c>
      <c r="F1889" s="317" t="n">
        <v>43584</v>
      </c>
      <c r="G1889" s="317" t="n">
        <v>43646</v>
      </c>
      <c r="H1889" s="316" t="n">
        <v>32947</v>
      </c>
      <c r="I1889" s="316" t="n">
        <v>32947</v>
      </c>
      <c r="J1889" s="316" t="n">
        <v>0.71</v>
      </c>
      <c r="K1889" s="316">
        <f>ROUND(I1889*(J1889/1000),2)</f>
        <v/>
      </c>
    </row>
    <row r="1890">
      <c r="B1890" s="315" t="n">
        <v>1863</v>
      </c>
      <c r="C1890" s="316" t="n">
        <v>33295735</v>
      </c>
      <c r="D1890" s="316" t="inlineStr">
        <is>
          <t>5067769_Lionsgate_John Wick 3_NBCU_FEP_Q219_Upfront - Digital Entertainment</t>
        </is>
      </c>
      <c r="E1890" s="316" t="inlineStr">
        <is>
          <t>Syfy</t>
        </is>
      </c>
      <c r="F1890" s="317" t="n">
        <v>43575</v>
      </c>
      <c r="G1890" s="317" t="n">
        <v>43589</v>
      </c>
      <c r="H1890" s="316" t="n">
        <v>549760</v>
      </c>
      <c r="I1890" s="316" t="n">
        <v>549760</v>
      </c>
      <c r="J1890" s="316" t="n">
        <v>0.71</v>
      </c>
      <c r="K1890" s="316">
        <f>ROUND(I1890*(J1890/1000),2)</f>
        <v/>
      </c>
    </row>
    <row r="1891">
      <c r="B1891" s="315" t="n">
        <v>1864</v>
      </c>
      <c r="C1891" s="316" t="n">
        <v>33295798</v>
      </c>
      <c r="D1891" s="316" t="inlineStr">
        <is>
          <t>5073653_McDs Avengers_2Q 1819 UF_NAV+Select_P2+  - Digital Entertainment</t>
        </is>
      </c>
      <c r="E1891" s="316" t="inlineStr">
        <is>
          <t>Bravo</t>
        </is>
      </c>
      <c r="F1891" s="317" t="n">
        <v>43578</v>
      </c>
      <c r="G1891" s="317" t="n">
        <v>43597</v>
      </c>
      <c r="H1891" s="316" t="n">
        <v>607166</v>
      </c>
      <c r="I1891" s="316" t="n">
        <v>607166</v>
      </c>
      <c r="J1891" s="316" t="n">
        <v>0.71</v>
      </c>
      <c r="K1891" s="316">
        <f>ROUND(I1891*(J1891/1000),2)</f>
        <v/>
      </c>
    </row>
    <row r="1892">
      <c r="B1892" s="315" t="n">
        <v>1865</v>
      </c>
      <c r="C1892" s="316" t="n">
        <v>33295798</v>
      </c>
      <c r="D1892" s="316" t="inlineStr">
        <is>
          <t>5073653_McDs Avengers_2Q 1819 UF_NAV+Select_P2+  - Digital Entertainment</t>
        </is>
      </c>
      <c r="E1892" s="316" t="inlineStr">
        <is>
          <t>CNBC</t>
        </is>
      </c>
      <c r="F1892" s="317" t="n">
        <v>43578</v>
      </c>
      <c r="G1892" s="317" t="n">
        <v>43597</v>
      </c>
      <c r="H1892" s="316" t="n">
        <v>27034</v>
      </c>
      <c r="I1892" s="316" t="n">
        <v>27034</v>
      </c>
      <c r="J1892" s="316" t="n">
        <v>0.71</v>
      </c>
      <c r="K1892" s="316">
        <f>ROUND(I1892*(J1892/1000),2)</f>
        <v/>
      </c>
    </row>
    <row r="1893">
      <c r="B1893" s="315" t="n">
        <v>1866</v>
      </c>
      <c r="C1893" s="316" t="n">
        <v>33295798</v>
      </c>
      <c r="D1893" s="316" t="inlineStr">
        <is>
          <t>5073653_McDs Avengers_2Q 1819 UF_NAV+Select_P2+  - Digital Entertainment</t>
        </is>
      </c>
      <c r="E1893" s="316" t="inlineStr">
        <is>
          <t>E!</t>
        </is>
      </c>
      <c r="F1893" s="317" t="n">
        <v>43578</v>
      </c>
      <c r="G1893" s="317" t="n">
        <v>43597</v>
      </c>
      <c r="H1893" s="316" t="n">
        <v>235482</v>
      </c>
      <c r="I1893" s="316" t="n">
        <v>235482</v>
      </c>
      <c r="J1893" s="316" t="n">
        <v>0.71</v>
      </c>
      <c r="K1893" s="316">
        <f>ROUND(I1893*(J1893/1000),2)</f>
        <v/>
      </c>
    </row>
    <row r="1894">
      <c r="B1894" s="315" t="n">
        <v>1867</v>
      </c>
      <c r="C1894" s="316" t="n">
        <v>33295798</v>
      </c>
      <c r="D1894" s="316" t="inlineStr">
        <is>
          <t>5073653_McDs Avengers_2Q 1819 UF_NAV+Select_P2+  - Digital Entertainment</t>
        </is>
      </c>
      <c r="E1894" s="316" t="inlineStr">
        <is>
          <t>MSNBC</t>
        </is>
      </c>
      <c r="F1894" s="317" t="n">
        <v>43578</v>
      </c>
      <c r="G1894" s="317" t="n">
        <v>43597</v>
      </c>
      <c r="H1894" s="316" t="n">
        <v>836</v>
      </c>
      <c r="I1894" s="316" t="n">
        <v>836</v>
      </c>
      <c r="J1894" s="316" t="n">
        <v>0.71</v>
      </c>
      <c r="K1894" s="316">
        <f>ROUND(I1894*(J1894/1000),2)</f>
        <v/>
      </c>
    </row>
    <row r="1895">
      <c r="B1895" s="315" t="n">
        <v>1868</v>
      </c>
      <c r="C1895" s="316" t="n">
        <v>33295798</v>
      </c>
      <c r="D1895" s="316" t="inlineStr">
        <is>
          <t>5073653_McDs Avengers_2Q 1819 UF_NAV+Select_P2+  - Digital Entertainment</t>
        </is>
      </c>
      <c r="E1895" s="316" t="inlineStr">
        <is>
          <t>NBC Broadcast</t>
        </is>
      </c>
      <c r="F1895" s="317" t="n">
        <v>43578</v>
      </c>
      <c r="G1895" s="317" t="n">
        <v>43597</v>
      </c>
      <c r="H1895" s="316" t="n">
        <v>187714</v>
      </c>
      <c r="I1895" s="316" t="n">
        <v>187714</v>
      </c>
      <c r="J1895" s="316" t="n">
        <v>0.71</v>
      </c>
      <c r="K1895" s="316">
        <f>ROUND(I1895*(J1895/1000),2)</f>
        <v/>
      </c>
    </row>
    <row r="1896">
      <c r="B1896" s="315" t="n">
        <v>1869</v>
      </c>
      <c r="C1896" s="316" t="n">
        <v>33295798</v>
      </c>
      <c r="D1896" s="316" t="inlineStr">
        <is>
          <t>5073653_McDs Avengers_2Q 1819 UF_NAV+Select_P2+  - Digital Entertainment</t>
        </is>
      </c>
      <c r="E1896" s="316" t="inlineStr">
        <is>
          <t>NBC News</t>
        </is>
      </c>
      <c r="F1896" s="317" t="n">
        <v>43578</v>
      </c>
      <c r="G1896" s="317" t="n">
        <v>43597</v>
      </c>
      <c r="H1896" s="316" t="n">
        <v>104323</v>
      </c>
      <c r="I1896" s="316" t="n">
        <v>104323</v>
      </c>
      <c r="J1896" s="316" t="n">
        <v>0.71</v>
      </c>
      <c r="K1896" s="316">
        <f>ROUND(I1896*(J1896/1000),2)</f>
        <v/>
      </c>
    </row>
    <row r="1897">
      <c r="B1897" s="315" t="n">
        <v>1870</v>
      </c>
      <c r="C1897" s="316" t="n">
        <v>33295798</v>
      </c>
      <c r="D1897" s="316" t="inlineStr">
        <is>
          <t>5073653_McDs Avengers_2Q 1819 UF_NAV+Select_P2+  - Digital Entertainment</t>
        </is>
      </c>
      <c r="E1897" s="316" t="inlineStr">
        <is>
          <t>Oxygen</t>
        </is>
      </c>
      <c r="F1897" s="317" t="n">
        <v>43578</v>
      </c>
      <c r="G1897" s="317" t="n">
        <v>43597</v>
      </c>
      <c r="H1897" s="316" t="n">
        <v>119666</v>
      </c>
      <c r="I1897" s="316" t="n">
        <v>119666</v>
      </c>
      <c r="J1897" s="316" t="n">
        <v>0.71</v>
      </c>
      <c r="K1897" s="316">
        <f>ROUND(I1897*(J1897/1000),2)</f>
        <v/>
      </c>
    </row>
    <row r="1898">
      <c r="B1898" s="315" t="n">
        <v>1871</v>
      </c>
      <c r="C1898" s="316" t="n">
        <v>33295798</v>
      </c>
      <c r="D1898" s="316" t="inlineStr">
        <is>
          <t>5073653_McDs Avengers_2Q 1819 UF_NAV+Select_P2+  - Digital Entertainment</t>
        </is>
      </c>
      <c r="E1898" s="316" t="inlineStr">
        <is>
          <t>Syfy</t>
        </is>
      </c>
      <c r="F1898" s="317" t="n">
        <v>43578</v>
      </c>
      <c r="G1898" s="317" t="n">
        <v>43597</v>
      </c>
      <c r="H1898" s="316" t="n">
        <v>555729</v>
      </c>
      <c r="I1898" s="316" t="n">
        <v>555729</v>
      </c>
      <c r="J1898" s="316" t="n">
        <v>0.71</v>
      </c>
      <c r="K1898" s="316">
        <f>ROUND(I1898*(J1898/1000),2)</f>
        <v/>
      </c>
    </row>
    <row r="1899">
      <c r="B1899" s="315" t="n">
        <v>1872</v>
      </c>
      <c r="C1899" s="316" t="n">
        <v>33295798</v>
      </c>
      <c r="D1899" s="316" t="inlineStr">
        <is>
          <t>5073653_McDs Avengers_2Q 1819 UF_NAV+Select_P2+  - Digital Entertainment</t>
        </is>
      </c>
      <c r="E1899" s="316" t="inlineStr">
        <is>
          <t>Telemundo</t>
        </is>
      </c>
      <c r="F1899" s="317" t="n">
        <v>43578</v>
      </c>
      <c r="G1899" s="317" t="n">
        <v>43597</v>
      </c>
      <c r="H1899" s="316" t="n">
        <v>13378</v>
      </c>
      <c r="I1899" s="316" t="n">
        <v>13378</v>
      </c>
      <c r="J1899" s="316" t="n">
        <v>0.71</v>
      </c>
      <c r="K1899" s="316">
        <f>ROUND(I1899*(J1899/1000),2)</f>
        <v/>
      </c>
    </row>
    <row r="1900">
      <c r="B1900" s="315" t="n">
        <v>1873</v>
      </c>
      <c r="C1900" s="316" t="n">
        <v>33295798</v>
      </c>
      <c r="D1900" s="316" t="inlineStr">
        <is>
          <t>5073653_McDs Avengers_2Q 1819 UF_NAV+Select_P2+  - Digital Entertainment</t>
        </is>
      </c>
      <c r="E1900" s="316" t="inlineStr">
        <is>
          <t>USA</t>
        </is>
      </c>
      <c r="F1900" s="317" t="n">
        <v>43578</v>
      </c>
      <c r="G1900" s="317" t="n">
        <v>43597</v>
      </c>
      <c r="H1900" s="316" t="n">
        <v>261263</v>
      </c>
      <c r="I1900" s="316" t="n">
        <v>261263</v>
      </c>
      <c r="J1900" s="316" t="n">
        <v>0.71</v>
      </c>
      <c r="K1900" s="316">
        <f>ROUND(I1900*(J1900/1000),2)</f>
        <v/>
      </c>
    </row>
    <row r="1901">
      <c r="B1901" s="315" t="n">
        <v>1874</v>
      </c>
      <c r="C1901" s="316" t="n">
        <v>33295811</v>
      </c>
      <c r="D1901" s="316" t="inlineStr">
        <is>
          <t>5074811_Universal Pictures_FEP NAV &amp; YouTube_A Dogs Journey_2Q19 - Digital Entertainment</t>
        </is>
      </c>
      <c r="E1901" s="316" t="inlineStr">
        <is>
          <t>Bravo</t>
        </is>
      </c>
      <c r="F1901" s="317" t="n">
        <v>43577</v>
      </c>
      <c r="G1901" s="317" t="n">
        <v>43602</v>
      </c>
      <c r="H1901" s="316" t="n">
        <v>140577</v>
      </c>
      <c r="I1901" s="316" t="n">
        <v>140577</v>
      </c>
      <c r="J1901" s="316" t="n">
        <v>0.71</v>
      </c>
      <c r="K1901" s="316">
        <f>ROUND(I1901*(J1901/1000),2)</f>
        <v/>
      </c>
    </row>
    <row r="1902">
      <c r="B1902" s="315" t="n">
        <v>1875</v>
      </c>
      <c r="C1902" s="316" t="n">
        <v>33295811</v>
      </c>
      <c r="D1902" s="316" t="inlineStr">
        <is>
          <t>5074811_Universal Pictures_FEP NAV &amp; YouTube_A Dogs Journey_2Q19 - Digital Entertainment</t>
        </is>
      </c>
      <c r="E1902" s="316" t="inlineStr">
        <is>
          <t>E!</t>
        </is>
      </c>
      <c r="F1902" s="317" t="n">
        <v>43577</v>
      </c>
      <c r="G1902" s="317" t="n">
        <v>43602</v>
      </c>
      <c r="H1902" s="316" t="n">
        <v>47582</v>
      </c>
      <c r="I1902" s="316" t="n">
        <v>47582</v>
      </c>
      <c r="J1902" s="316" t="n">
        <v>0.71</v>
      </c>
      <c r="K1902" s="316">
        <f>ROUND(I1902*(J1902/1000),2)</f>
        <v/>
      </c>
    </row>
    <row r="1903">
      <c r="B1903" s="315" t="n">
        <v>1876</v>
      </c>
      <c r="C1903" s="316" t="n">
        <v>33295811</v>
      </c>
      <c r="D1903" s="316" t="inlineStr">
        <is>
          <t>5074811_Universal Pictures_FEP NAV &amp; YouTube_A Dogs Journey_2Q19 - Digital Entertainment</t>
        </is>
      </c>
      <c r="E1903" s="316" t="inlineStr">
        <is>
          <t>NBC Broadcast</t>
        </is>
      </c>
      <c r="F1903" s="317" t="n">
        <v>43577</v>
      </c>
      <c r="G1903" s="317" t="n">
        <v>43602</v>
      </c>
      <c r="H1903" s="316" t="n">
        <v>98146</v>
      </c>
      <c r="I1903" s="316" t="n">
        <v>98146</v>
      </c>
      <c r="J1903" s="316" t="n">
        <v>0.71</v>
      </c>
      <c r="K1903" s="316">
        <f>ROUND(I1903*(J1903/1000),2)</f>
        <v/>
      </c>
    </row>
    <row r="1904">
      <c r="B1904" s="315" t="n">
        <v>1877</v>
      </c>
      <c r="C1904" s="316" t="n">
        <v>33295811</v>
      </c>
      <c r="D1904" s="316" t="inlineStr">
        <is>
          <t>5074811_Universal Pictures_FEP NAV &amp; YouTube_A Dogs Journey_2Q19 - Digital Entertainment</t>
        </is>
      </c>
      <c r="E1904" s="316" t="inlineStr">
        <is>
          <t>Syfy</t>
        </is>
      </c>
      <c r="F1904" s="317" t="n">
        <v>43577</v>
      </c>
      <c r="G1904" s="317" t="n">
        <v>43602</v>
      </c>
      <c r="H1904" s="316" t="n">
        <v>2257</v>
      </c>
      <c r="I1904" s="316" t="n">
        <v>2257</v>
      </c>
      <c r="J1904" s="316" t="n">
        <v>0.71</v>
      </c>
      <c r="K1904" s="316">
        <f>ROUND(I1904*(J1904/1000),2)</f>
        <v/>
      </c>
    </row>
    <row r="1905">
      <c r="B1905" s="315" t="n">
        <v>1878</v>
      </c>
      <c r="C1905" s="316" t="n">
        <v>33295811</v>
      </c>
      <c r="D1905" s="316" t="inlineStr">
        <is>
          <t>5074811_Universal Pictures_FEP NAV &amp; YouTube_A Dogs Journey_2Q19 - Digital Entertainment</t>
        </is>
      </c>
      <c r="E1905" s="316" t="inlineStr">
        <is>
          <t>USA</t>
        </is>
      </c>
      <c r="F1905" s="317" t="n">
        <v>43577</v>
      </c>
      <c r="G1905" s="317" t="n">
        <v>43602</v>
      </c>
      <c r="H1905" s="316" t="n">
        <v>18722</v>
      </c>
      <c r="I1905" s="316" t="n">
        <v>18722</v>
      </c>
      <c r="J1905" s="316" t="n">
        <v>0.71</v>
      </c>
      <c r="K1905" s="316">
        <f>ROUND(I1905*(J1905/1000),2)</f>
        <v/>
      </c>
    </row>
    <row r="1906">
      <c r="B1906" s="315" t="n">
        <v>1879</v>
      </c>
      <c r="C1906" s="316" t="n">
        <v>33297930</v>
      </c>
      <c r="D1906" s="316" t="inlineStr">
        <is>
          <t>5060689_Disney_Aladdin_NBCU_OLV_Q219_Upfront  - Digital Entertainment</t>
        </is>
      </c>
      <c r="E1906" s="316" t="inlineStr">
        <is>
          <t>Bravo</t>
        </is>
      </c>
      <c r="F1906" s="317" t="n">
        <v>43582</v>
      </c>
      <c r="G1906" s="317" t="n">
        <v>43611</v>
      </c>
      <c r="H1906" s="316" t="n">
        <v>236668</v>
      </c>
      <c r="I1906" s="316" t="n">
        <v>236668</v>
      </c>
      <c r="J1906" s="316" t="n">
        <v>0.71</v>
      </c>
      <c r="K1906" s="316">
        <f>ROUND(I1906*(J1906/1000),2)</f>
        <v/>
      </c>
    </row>
    <row r="1907">
      <c r="B1907" s="315" t="n">
        <v>1880</v>
      </c>
      <c r="C1907" s="316" t="n">
        <v>33297930</v>
      </c>
      <c r="D1907" s="316" t="inlineStr">
        <is>
          <t>5060689_Disney_Aladdin_NBCU_OLV_Q219_Upfront  - Digital Entertainment</t>
        </is>
      </c>
      <c r="E1907" s="316" t="inlineStr">
        <is>
          <t>E!</t>
        </is>
      </c>
      <c r="F1907" s="317" t="n">
        <v>43582</v>
      </c>
      <c r="G1907" s="317" t="n">
        <v>43611</v>
      </c>
      <c r="H1907" s="316" t="n">
        <v>107975</v>
      </c>
      <c r="I1907" s="316" t="n">
        <v>107975</v>
      </c>
      <c r="J1907" s="316" t="n">
        <v>0.71</v>
      </c>
      <c r="K1907" s="316">
        <f>ROUND(I1907*(J1907/1000),2)</f>
        <v/>
      </c>
    </row>
    <row r="1908">
      <c r="B1908" s="315" t="n">
        <v>1881</v>
      </c>
      <c r="C1908" s="316" t="n">
        <v>33297930</v>
      </c>
      <c r="D1908" s="316" t="inlineStr">
        <is>
          <t>5060689_Disney_Aladdin_NBCU_OLV_Q219_Upfront  - Digital Entertainment</t>
        </is>
      </c>
      <c r="E1908" s="316" t="inlineStr">
        <is>
          <t>NBC Broadcast</t>
        </is>
      </c>
      <c r="F1908" s="317" t="n">
        <v>43582</v>
      </c>
      <c r="G1908" s="317" t="n">
        <v>43611</v>
      </c>
      <c r="H1908" s="316" t="n">
        <v>459607</v>
      </c>
      <c r="I1908" s="316" t="n">
        <v>459607</v>
      </c>
      <c r="J1908" s="316" t="n">
        <v>0.71</v>
      </c>
      <c r="K1908" s="316">
        <f>ROUND(I1908*(J1908/1000),2)</f>
        <v/>
      </c>
    </row>
    <row r="1909">
      <c r="B1909" s="315" t="n">
        <v>1882</v>
      </c>
      <c r="C1909" s="316" t="n">
        <v>33297930</v>
      </c>
      <c r="D1909" s="316" t="inlineStr">
        <is>
          <t>5060689_Disney_Aladdin_NBCU_OLV_Q219_Upfront  - Digital Entertainment</t>
        </is>
      </c>
      <c r="E1909" s="316" t="inlineStr">
        <is>
          <t>Syfy</t>
        </is>
      </c>
      <c r="F1909" s="317" t="n">
        <v>43582</v>
      </c>
      <c r="G1909" s="317" t="n">
        <v>43611</v>
      </c>
      <c r="H1909" s="316" t="n">
        <v>2513</v>
      </c>
      <c r="I1909" s="316" t="n">
        <v>2513</v>
      </c>
      <c r="J1909" s="316" t="n">
        <v>0.71</v>
      </c>
      <c r="K1909" s="316">
        <f>ROUND(I1909*(J1909/1000),2)</f>
        <v/>
      </c>
    </row>
    <row r="1910">
      <c r="B1910" s="315" t="n">
        <v>1883</v>
      </c>
      <c r="C1910" s="316" t="n">
        <v>33297930</v>
      </c>
      <c r="D1910" s="316" t="inlineStr">
        <is>
          <t>5060689_Disney_Aladdin_NBCU_OLV_Q219_Upfront  - Digital Entertainment</t>
        </is>
      </c>
      <c r="E1910" s="316" t="inlineStr">
        <is>
          <t>USA</t>
        </is>
      </c>
      <c r="F1910" s="317" t="n">
        <v>43582</v>
      </c>
      <c r="G1910" s="317" t="n">
        <v>43611</v>
      </c>
      <c r="H1910" s="316" t="n">
        <v>81221</v>
      </c>
      <c r="I1910" s="316" t="n">
        <v>81221</v>
      </c>
      <c r="J1910" s="316" t="n">
        <v>0.71</v>
      </c>
      <c r="K1910" s="316">
        <f>ROUND(I1910*(J1910/1000),2)</f>
        <v/>
      </c>
    </row>
    <row r="1911">
      <c r="B1911" s="315" t="n">
        <v>1884</v>
      </c>
      <c r="C1911" s="316" t="n">
        <v>33297933</v>
      </c>
      <c r="D1911" s="316" t="inlineStr">
        <is>
          <t>5060941_Universal Pictures_CFlight_A Dogs Journey_2Q19 - Digital Entertainment</t>
        </is>
      </c>
      <c r="E1911" s="316" t="inlineStr">
        <is>
          <t>NBC Broadcast</t>
        </is>
      </c>
      <c r="F1911" s="317" t="n">
        <v>43577</v>
      </c>
      <c r="G1911" s="317" t="n">
        <v>43602</v>
      </c>
      <c r="H1911" s="316" t="n">
        <v>722048</v>
      </c>
      <c r="I1911" s="316" t="n">
        <v>722048</v>
      </c>
      <c r="J1911" s="316" t="n">
        <v>0.71</v>
      </c>
      <c r="K1911" s="316">
        <f>ROUND(I1911*(J1911/1000),2)</f>
        <v/>
      </c>
    </row>
    <row r="1912">
      <c r="B1912" s="315" t="n">
        <v>1885</v>
      </c>
      <c r="C1912" s="316" t="n">
        <v>33297933</v>
      </c>
      <c r="D1912" s="316" t="inlineStr">
        <is>
          <t>5060941_Universal Pictures_CFlight_A Dogs Journey_2Q19 - Digital Entertainment</t>
        </is>
      </c>
      <c r="E1912" s="316" t="inlineStr">
        <is>
          <t>NBC News</t>
        </is>
      </c>
      <c r="F1912" s="317" t="n">
        <v>43577</v>
      </c>
      <c r="G1912" s="317" t="n">
        <v>43602</v>
      </c>
      <c r="H1912" s="316" t="n">
        <v>41670</v>
      </c>
      <c r="I1912" s="316" t="n">
        <v>41670</v>
      </c>
      <c r="J1912" s="316" t="n">
        <v>0.71</v>
      </c>
      <c r="K1912" s="316">
        <f>ROUND(I1912*(J1912/1000),2)</f>
        <v/>
      </c>
    </row>
    <row r="1913">
      <c r="B1913" s="315" t="n">
        <v>1886</v>
      </c>
      <c r="C1913" s="316" t="n">
        <v>33298745</v>
      </c>
      <c r="D1913" s="316" t="inlineStr">
        <is>
          <t>5075027_iRobot_BRAAVA_Q219 Scatter - Digital Entertainment</t>
        </is>
      </c>
      <c r="E1913" s="316" t="inlineStr">
        <is>
          <t>NBC Broadcast</t>
        </is>
      </c>
      <c r="F1913" s="317" t="n">
        <v>43577</v>
      </c>
      <c r="G1913" s="317" t="n">
        <v>43604</v>
      </c>
      <c r="H1913" s="316" t="n">
        <v>451705</v>
      </c>
      <c r="I1913" s="316" t="n">
        <v>451705</v>
      </c>
      <c r="J1913" s="316" t="n">
        <v>0.71</v>
      </c>
      <c r="K1913" s="316">
        <f>ROUND(I1913*(J1913/1000),2)</f>
        <v/>
      </c>
    </row>
    <row r="1914">
      <c r="B1914" s="315" t="n">
        <v>1887</v>
      </c>
      <c r="C1914" s="316" t="n">
        <v>33298745</v>
      </c>
      <c r="D1914" s="316" t="inlineStr">
        <is>
          <t>5075027_iRobot_BRAAVA_Q219 Scatter - Digital Entertainment</t>
        </is>
      </c>
      <c r="E1914" s="316" t="inlineStr">
        <is>
          <t>NBC News</t>
        </is>
      </c>
      <c r="F1914" s="317" t="n">
        <v>43577</v>
      </c>
      <c r="G1914" s="317" t="n">
        <v>43604</v>
      </c>
      <c r="H1914" s="316" t="n">
        <v>25504</v>
      </c>
      <c r="I1914" s="316" t="n">
        <v>25504</v>
      </c>
      <c r="J1914" s="316" t="n">
        <v>0.71</v>
      </c>
      <c r="K1914" s="316">
        <f>ROUND(I1914*(J1914/1000),2)</f>
        <v/>
      </c>
    </row>
    <row r="1915">
      <c r="B1915" s="315" t="n">
        <v>1888</v>
      </c>
      <c r="C1915" s="316" t="n">
        <v>33302549</v>
      </c>
      <c r="D1915" s="316" t="inlineStr">
        <is>
          <t>5076345_T-Mobile_OLV_Upfront_Q2 - Digital Entertainment</t>
        </is>
      </c>
      <c r="E1915" s="316" t="inlineStr">
        <is>
          <t>NBC Broadcast</t>
        </is>
      </c>
      <c r="F1915" s="317" t="n">
        <v>43581</v>
      </c>
      <c r="G1915" s="317" t="n">
        <v>43646</v>
      </c>
      <c r="H1915" s="316" t="n">
        <v>287974</v>
      </c>
      <c r="I1915" s="316" t="n">
        <v>287974</v>
      </c>
      <c r="J1915" s="316" t="n">
        <v>0.71</v>
      </c>
      <c r="K1915" s="316">
        <f>ROUND(I1915*(J1915/1000),2)</f>
        <v/>
      </c>
    </row>
    <row r="1916">
      <c r="B1916" s="315" t="n">
        <v>1889</v>
      </c>
      <c r="C1916" s="316" t="n">
        <v>33302549</v>
      </c>
      <c r="D1916" s="316" t="inlineStr">
        <is>
          <t>5076345_T-Mobile_OLV_Upfront_Q2 - Digital Entertainment</t>
        </is>
      </c>
      <c r="E1916" s="316" t="inlineStr">
        <is>
          <t>NBC News</t>
        </is>
      </c>
      <c r="F1916" s="317" t="n">
        <v>43581</v>
      </c>
      <c r="G1916" s="317" t="n">
        <v>43646</v>
      </c>
      <c r="H1916" s="316" t="n">
        <v>22265</v>
      </c>
      <c r="I1916" s="316" t="n">
        <v>22265</v>
      </c>
      <c r="J1916" s="316" t="n">
        <v>0.71</v>
      </c>
      <c r="K1916" s="316">
        <f>ROUND(I1916*(J1916/1000),2)</f>
        <v/>
      </c>
    </row>
    <row r="1917">
      <c r="B1917" s="315" t="n">
        <v>1890</v>
      </c>
      <c r="C1917" s="316" t="n">
        <v>33308046</v>
      </c>
      <c r="D1917" s="316" t="inlineStr">
        <is>
          <t>5070486_Estee Lauder Advanced Night Repair 2Q19  - Digital Lifestyle</t>
        </is>
      </c>
      <c r="E1917" s="316" t="inlineStr">
        <is>
          <t>Bravo</t>
        </is>
      </c>
      <c r="F1917" s="317" t="n">
        <v>43577</v>
      </c>
      <c r="G1917" s="317" t="n">
        <v>43606</v>
      </c>
      <c r="H1917" s="316" t="n">
        <v>10473</v>
      </c>
      <c r="I1917" s="316" t="n">
        <v>10473</v>
      </c>
      <c r="J1917" s="316" t="n">
        <v>0.71</v>
      </c>
      <c r="K1917" s="316">
        <f>ROUND(I1917*(J1917/1000),2)</f>
        <v/>
      </c>
    </row>
    <row r="1918">
      <c r="B1918" s="315" t="n">
        <v>1891</v>
      </c>
      <c r="C1918" s="316" t="n">
        <v>33308379</v>
      </c>
      <c r="D1918" s="316" t="inlineStr">
        <is>
          <t>5076365_Consumer Report_NBC Prime_Q219_Scatter - Digital Entertainment</t>
        </is>
      </c>
      <c r="E1918" s="316" t="inlineStr">
        <is>
          <t>NBC Broadcast</t>
        </is>
      </c>
      <c r="F1918" s="317" t="n">
        <v>43575</v>
      </c>
      <c r="G1918" s="317" t="n">
        <v>43607</v>
      </c>
      <c r="H1918" s="316" t="n">
        <v>352207</v>
      </c>
      <c r="I1918" s="316" t="n">
        <v>352207</v>
      </c>
      <c r="J1918" s="316" t="n">
        <v>0.71</v>
      </c>
      <c r="K1918" s="316">
        <f>ROUND(I1918*(J1918/1000),2)</f>
        <v/>
      </c>
    </row>
    <row r="1919">
      <c r="B1919" s="315" t="n">
        <v>1892</v>
      </c>
      <c r="C1919" s="316" t="n">
        <v>33308379</v>
      </c>
      <c r="D1919" s="316" t="inlineStr">
        <is>
          <t>5076365_Consumer Report_NBC Prime_Q219_Scatter - Digital Entertainment</t>
        </is>
      </c>
      <c r="E1919" s="316" t="inlineStr">
        <is>
          <t>NBC News</t>
        </is>
      </c>
      <c r="F1919" s="317" t="n">
        <v>43575</v>
      </c>
      <c r="G1919" s="317" t="n">
        <v>43607</v>
      </c>
      <c r="H1919" s="316" t="n">
        <v>7021</v>
      </c>
      <c r="I1919" s="316" t="n">
        <v>7021</v>
      </c>
      <c r="J1919" s="316" t="n">
        <v>0.71</v>
      </c>
      <c r="K1919" s="316">
        <f>ROUND(I1919*(J1919/1000),2)</f>
        <v/>
      </c>
    </row>
    <row r="1920">
      <c r="B1920" s="315" t="n">
        <v>1893</v>
      </c>
      <c r="C1920" s="316" t="n">
        <v>33309044</v>
      </c>
      <c r="D1920" s="316" t="inlineStr">
        <is>
          <t>5076214_WB- Sun Also Star_2Q19 Scatter_E!_A1849 - Digital Entertainment</t>
        </is>
      </c>
      <c r="E1920" s="316" t="inlineStr">
        <is>
          <t>E!</t>
        </is>
      </c>
      <c r="F1920" s="317" t="n">
        <v>43577</v>
      </c>
      <c r="G1920" s="317" t="n">
        <v>43604</v>
      </c>
      <c r="H1920" s="316" t="n">
        <v>192728</v>
      </c>
      <c r="I1920" s="316" t="n">
        <v>192728</v>
      </c>
      <c r="J1920" s="316" t="n">
        <v>0.71</v>
      </c>
      <c r="K1920" s="316">
        <f>ROUND(I1920*(J1920/1000),2)</f>
        <v/>
      </c>
    </row>
    <row r="1921">
      <c r="B1921" s="315" t="n">
        <v>1894</v>
      </c>
      <c r="C1921" s="316" t="n">
        <v>33309343</v>
      </c>
      <c r="D1921" s="316" t="inlineStr">
        <is>
          <t>5076538_Upfront_Walmart_OLV_A18-49 18/19 Upfront - Fight Hunger Apr 22 - May 12 19 - Digital Entertainment</t>
        </is>
      </c>
      <c r="E1921" s="316" t="inlineStr">
        <is>
          <t>Bravo</t>
        </is>
      </c>
      <c r="F1921" s="317" t="n">
        <v>43577</v>
      </c>
      <c r="G1921" s="317" t="n">
        <v>43585</v>
      </c>
      <c r="H1921" s="316" t="n">
        <v>59048</v>
      </c>
      <c r="I1921" s="316" t="n">
        <v>59048</v>
      </c>
      <c r="J1921" s="316" t="n">
        <v>0.71</v>
      </c>
      <c r="K1921" s="316">
        <f>ROUND(I1921*(J1921/1000),2)</f>
        <v/>
      </c>
    </row>
    <row r="1922">
      <c r="B1922" s="315" t="n">
        <v>1895</v>
      </c>
      <c r="C1922" s="316" t="n">
        <v>33309343</v>
      </c>
      <c r="D1922" s="316" t="inlineStr">
        <is>
          <t>5076538_Upfront_Walmart_OLV_A18-49 18/19 Upfront - Fight Hunger Apr 22 - May 12 19 - Digital Entertainment</t>
        </is>
      </c>
      <c r="E1922" s="316" t="inlineStr">
        <is>
          <t>E!</t>
        </is>
      </c>
      <c r="F1922" s="317" t="n">
        <v>43577</v>
      </c>
      <c r="G1922" s="317" t="n">
        <v>43585</v>
      </c>
      <c r="H1922" s="316" t="n">
        <v>114441</v>
      </c>
      <c r="I1922" s="316" t="n">
        <v>114441</v>
      </c>
      <c r="J1922" s="316" t="n">
        <v>0.71</v>
      </c>
      <c r="K1922" s="316">
        <f>ROUND(I1922*(J1922/1000),2)</f>
        <v/>
      </c>
    </row>
    <row r="1923">
      <c r="B1923" s="315" t="n">
        <v>1896</v>
      </c>
      <c r="C1923" s="316" t="n">
        <v>33309343</v>
      </c>
      <c r="D1923" s="316" t="inlineStr">
        <is>
          <t>5076538_Upfront_Walmart_OLV_A18-49 18/19 Upfront - Fight Hunger Apr 22 - May 12 19 - Digital Entertainment</t>
        </is>
      </c>
      <c r="E1923" s="316" t="inlineStr">
        <is>
          <t>NBC Broadcast</t>
        </is>
      </c>
      <c r="F1923" s="317" t="n">
        <v>43577</v>
      </c>
      <c r="G1923" s="317" t="n">
        <v>43585</v>
      </c>
      <c r="H1923" s="316" t="n">
        <v>417857</v>
      </c>
      <c r="I1923" s="316" t="n">
        <v>417857</v>
      </c>
      <c r="J1923" s="316" t="n">
        <v>0.71</v>
      </c>
      <c r="K1923" s="316">
        <f>ROUND(I1923*(J1923/1000),2)</f>
        <v/>
      </c>
    </row>
    <row r="1924">
      <c r="B1924" s="315" t="n">
        <v>1897</v>
      </c>
      <c r="C1924" s="316" t="n">
        <v>33309343</v>
      </c>
      <c r="D1924" s="316" t="inlineStr">
        <is>
          <t>5076538_Upfront_Walmart_OLV_A18-49 18/19 Upfront - Fight Hunger Apr 22 - May 12 19 - Digital Entertainment</t>
        </is>
      </c>
      <c r="E1924" s="316" t="inlineStr">
        <is>
          <t>Oxygen</t>
        </is>
      </c>
      <c r="F1924" s="317" t="n">
        <v>43577</v>
      </c>
      <c r="G1924" s="317" t="n">
        <v>43585</v>
      </c>
      <c r="H1924" s="316" t="n">
        <v>23170</v>
      </c>
      <c r="I1924" s="316" t="n">
        <v>23170</v>
      </c>
      <c r="J1924" s="316" t="n">
        <v>0.71</v>
      </c>
      <c r="K1924" s="316">
        <f>ROUND(I1924*(J1924/1000),2)</f>
        <v/>
      </c>
    </row>
    <row r="1925">
      <c r="B1925" s="315" t="n">
        <v>1898</v>
      </c>
      <c r="C1925" s="316" t="n">
        <v>33309343</v>
      </c>
      <c r="D1925" s="316" t="inlineStr">
        <is>
          <t>5076538_Upfront_Walmart_OLV_A18-49 18/19 Upfront - Fight Hunger Apr 22 - May 12 19 - Digital Entertainment</t>
        </is>
      </c>
      <c r="E1925" s="316" t="inlineStr">
        <is>
          <t>Syfy</t>
        </is>
      </c>
      <c r="F1925" s="317" t="n">
        <v>43577</v>
      </c>
      <c r="G1925" s="317" t="n">
        <v>43585</v>
      </c>
      <c r="H1925" s="316" t="n">
        <v>21655</v>
      </c>
      <c r="I1925" s="316" t="n">
        <v>21655</v>
      </c>
      <c r="J1925" s="316" t="n">
        <v>0.71</v>
      </c>
      <c r="K1925" s="316">
        <f>ROUND(I1925*(J1925/1000),2)</f>
        <v/>
      </c>
    </row>
    <row r="1926">
      <c r="B1926" s="315" t="n">
        <v>1899</v>
      </c>
      <c r="C1926" s="316" t="n">
        <v>33309343</v>
      </c>
      <c r="D1926" s="316" t="inlineStr">
        <is>
          <t>5076538_Upfront_Walmart_OLV_A18-49 18/19 Upfront - Fight Hunger Apr 22 - May 12 19 - Digital Entertainment</t>
        </is>
      </c>
      <c r="E1926" s="316" t="inlineStr">
        <is>
          <t>USA</t>
        </is>
      </c>
      <c r="F1926" s="317" t="n">
        <v>43577</v>
      </c>
      <c r="G1926" s="317" t="n">
        <v>43585</v>
      </c>
      <c r="H1926" s="316" t="n">
        <v>149992</v>
      </c>
      <c r="I1926" s="316" t="n">
        <v>149992</v>
      </c>
      <c r="J1926" s="316" t="n">
        <v>0.71</v>
      </c>
      <c r="K1926" s="316">
        <f>ROUND(I1926*(J1926/1000),2)</f>
        <v/>
      </c>
    </row>
    <row r="1927">
      <c r="B1927" s="315" t="n">
        <v>1900</v>
      </c>
      <c r="C1927" s="316" t="n">
        <v>33310611</v>
      </c>
      <c r="D1927" s="316" t="inlineStr">
        <is>
          <t>5070467_Annapurna_The Hustle_NBC_FEP_Q219_Upfront - Digital Entertainment</t>
        </is>
      </c>
      <c r="E1927" s="316" t="inlineStr">
        <is>
          <t>NBC Broadcast</t>
        </is>
      </c>
      <c r="F1927" s="317" t="n">
        <v>43574</v>
      </c>
      <c r="G1927" s="317" t="n">
        <v>43597</v>
      </c>
      <c r="H1927" s="316" t="n">
        <v>181799</v>
      </c>
      <c r="I1927" s="316" t="n">
        <v>181799</v>
      </c>
      <c r="J1927" s="316" t="n">
        <v>0.71</v>
      </c>
      <c r="K1927" s="316">
        <f>ROUND(I1927*(J1927/1000),2)</f>
        <v/>
      </c>
    </row>
    <row r="1928">
      <c r="B1928" s="315" t="n">
        <v>1901</v>
      </c>
      <c r="C1928" s="316" t="n">
        <v>33310611</v>
      </c>
      <c r="D1928" s="316" t="inlineStr">
        <is>
          <t>5070467_Annapurna_The Hustle_NBC_FEP_Q219_Upfront - Digital Entertainment</t>
        </is>
      </c>
      <c r="E1928" s="316" t="inlineStr">
        <is>
          <t>NBC News</t>
        </is>
      </c>
      <c r="F1928" s="317" t="n">
        <v>43574</v>
      </c>
      <c r="G1928" s="317" t="n">
        <v>43597</v>
      </c>
      <c r="H1928" s="316" t="n">
        <v>11227</v>
      </c>
      <c r="I1928" s="316" t="n">
        <v>11227</v>
      </c>
      <c r="J1928" s="316" t="n">
        <v>0.71</v>
      </c>
      <c r="K1928" s="316">
        <f>ROUND(I1928*(J1928/1000),2)</f>
        <v/>
      </c>
    </row>
    <row r="1929">
      <c r="B1929" s="315" t="n">
        <v>1902</v>
      </c>
      <c r="C1929" s="316" t="n">
        <v>33319897</v>
      </c>
      <c r="D1929" s="316" t="inlineStr">
        <is>
          <t>5074628_Pepsi - LatinX Now Sponsorship - Digital Hispanic</t>
        </is>
      </c>
      <c r="E1929" s="316" t="inlineStr">
        <is>
          <t>Telemundo</t>
        </is>
      </c>
      <c r="F1929" s="317" t="n">
        <v>43580</v>
      </c>
      <c r="G1929" s="317" t="n">
        <v>43708</v>
      </c>
      <c r="H1929" s="316" t="n">
        <v>2248</v>
      </c>
      <c r="I1929" s="316" t="n">
        <v>2248</v>
      </c>
      <c r="J1929" s="316" t="n">
        <v>0.71</v>
      </c>
      <c r="K1929" s="316">
        <f>ROUND(I1929*(J1929/1000),2)</f>
        <v/>
      </c>
    </row>
    <row r="1930">
      <c r="B1930" s="315" t="n">
        <v>1903</v>
      </c>
      <c r="C1930" s="316" t="n">
        <v>33320742</v>
      </c>
      <c r="D1930" s="316" t="inlineStr">
        <is>
          <t>5076211_WB- Sun Also Star_2Q 1819 UF_Bravo_A1849 - Digital Entertainment</t>
        </is>
      </c>
      <c r="E1930" s="316" t="inlineStr">
        <is>
          <t>Bravo</t>
        </is>
      </c>
      <c r="F1930" s="317" t="n">
        <v>43577</v>
      </c>
      <c r="G1930" s="317" t="n">
        <v>43604</v>
      </c>
      <c r="H1930" s="316" t="n">
        <v>258340</v>
      </c>
      <c r="I1930" s="316" t="n">
        <v>258340</v>
      </c>
      <c r="J1930" s="316" t="n">
        <v>0.71</v>
      </c>
      <c r="K1930" s="316">
        <f>ROUND(I1930*(J1930/1000),2)</f>
        <v/>
      </c>
    </row>
    <row r="1931">
      <c r="B1931" s="315" t="n">
        <v>1904</v>
      </c>
      <c r="C1931" s="316" t="n">
        <v>33321487</v>
      </c>
      <c r="D1931" s="316" t="inlineStr">
        <is>
          <t>5076431_AbbVie HUMIRA NBC Prime_ VOD_ Q219 TAD - Digital Entertainment</t>
        </is>
      </c>
      <c r="E1931" s="316" t="inlineStr">
        <is>
          <t>NBC Broadcast</t>
        </is>
      </c>
      <c r="F1931" s="317" t="n">
        <v>43577</v>
      </c>
      <c r="G1931" s="317" t="n">
        <v>43583</v>
      </c>
      <c r="H1931" s="316" t="n">
        <v>539340</v>
      </c>
      <c r="I1931" s="316" t="n">
        <v>539340</v>
      </c>
      <c r="J1931" s="316" t="n">
        <v>0.71</v>
      </c>
      <c r="K1931" s="316">
        <f>ROUND(I1931*(J1931/1000),2)</f>
        <v/>
      </c>
    </row>
    <row r="1932">
      <c r="B1932" s="315" t="n">
        <v>1905</v>
      </c>
      <c r="C1932" s="316" t="n">
        <v>33321487</v>
      </c>
      <c r="D1932" s="316" t="inlineStr">
        <is>
          <t>5076431_AbbVie HUMIRA NBC Prime_ VOD_ Q219 TAD - Digital Entertainment</t>
        </is>
      </c>
      <c r="E1932" s="316" t="inlineStr">
        <is>
          <t>NBC News</t>
        </is>
      </c>
      <c r="F1932" s="317" t="n">
        <v>43577</v>
      </c>
      <c r="G1932" s="317" t="n">
        <v>43583</v>
      </c>
      <c r="H1932" s="316" t="n">
        <v>22386</v>
      </c>
      <c r="I1932" s="316" t="n">
        <v>22386</v>
      </c>
      <c r="J1932" s="316" t="n">
        <v>0.71</v>
      </c>
      <c r="K1932" s="316">
        <f>ROUND(I1932*(J1932/1000),2)</f>
        <v/>
      </c>
    </row>
    <row r="1933">
      <c r="B1933" s="315" t="n">
        <v>1906</v>
      </c>
      <c r="C1933" s="316" t="n">
        <v>33322824</v>
      </c>
      <c r="D1933" s="316" t="inlineStr">
        <is>
          <t>5076458_Scatter_PNC Bank_NBC Prime C-Flight FAD_A2554 - Digital Entertainment</t>
        </is>
      </c>
      <c r="E1933" s="316" t="inlineStr">
        <is>
          <t>NBC Broadcast</t>
        </is>
      </c>
      <c r="F1933" s="317" t="n">
        <v>43577</v>
      </c>
      <c r="G1933" s="317" t="n">
        <v>43604</v>
      </c>
      <c r="H1933" s="316" t="n">
        <v>260478</v>
      </c>
      <c r="I1933" s="316" t="n">
        <v>260478</v>
      </c>
      <c r="J1933" s="316" t="n">
        <v>0.71</v>
      </c>
      <c r="K1933" s="316">
        <f>ROUND(I1933*(J1933/1000),2)</f>
        <v/>
      </c>
    </row>
    <row r="1934">
      <c r="B1934" s="315" t="n">
        <v>1907</v>
      </c>
      <c r="C1934" s="316" t="n">
        <v>33322824</v>
      </c>
      <c r="D1934" s="316" t="inlineStr">
        <is>
          <t>5076458_Scatter_PNC Bank_NBC Prime C-Flight FAD_A2554 - Digital Entertainment</t>
        </is>
      </c>
      <c r="E1934" s="316" t="inlineStr">
        <is>
          <t>NBC News</t>
        </is>
      </c>
      <c r="F1934" s="317" t="n">
        <v>43577</v>
      </c>
      <c r="G1934" s="317" t="n">
        <v>43604</v>
      </c>
      <c r="H1934" s="316" t="n">
        <v>15616</v>
      </c>
      <c r="I1934" s="316" t="n">
        <v>15616</v>
      </c>
      <c r="J1934" s="316" t="n">
        <v>0.71</v>
      </c>
      <c r="K1934" s="316">
        <f>ROUND(I1934*(J1934/1000),2)</f>
        <v/>
      </c>
    </row>
    <row r="1935">
      <c r="B1935" s="315" t="n">
        <v>1908</v>
      </c>
      <c r="C1935" s="316" t="n">
        <v>33323171</v>
      </c>
      <c r="D1935" s="316" t="inlineStr">
        <is>
          <t>5074409_Coty_Clairol Lifestyle 1819 Upfront_OLV_Q219 - Digital Lifestyle</t>
        </is>
      </c>
      <c r="E1935" s="316" t="inlineStr">
        <is>
          <t>Bravo</t>
        </is>
      </c>
      <c r="F1935" s="317" t="n">
        <v>43577</v>
      </c>
      <c r="G1935" s="317" t="n">
        <v>43583</v>
      </c>
      <c r="H1935" s="316" t="n">
        <v>892338</v>
      </c>
      <c r="I1935" s="316" t="n">
        <v>892338</v>
      </c>
      <c r="J1935" s="316" t="n">
        <v>0.71</v>
      </c>
      <c r="K1935" s="316">
        <f>ROUND(I1935*(J1935/1000),2)</f>
        <v/>
      </c>
    </row>
    <row r="1936">
      <c r="B1936" s="315" t="n">
        <v>1909</v>
      </c>
      <c r="C1936" s="316" t="n">
        <v>33323171</v>
      </c>
      <c r="D1936" s="316" t="inlineStr">
        <is>
          <t>5074409_Coty_Clairol Lifestyle 1819 Upfront_OLV_Q219 - Digital Lifestyle</t>
        </is>
      </c>
      <c r="E1936" s="316" t="inlineStr">
        <is>
          <t>E!</t>
        </is>
      </c>
      <c r="F1936" s="317" t="n">
        <v>43577</v>
      </c>
      <c r="G1936" s="317" t="n">
        <v>43583</v>
      </c>
      <c r="H1936" s="316" t="n">
        <v>341019</v>
      </c>
      <c r="I1936" s="316" t="n">
        <v>341019</v>
      </c>
      <c r="J1936" s="316" t="n">
        <v>0.71</v>
      </c>
      <c r="K1936" s="316">
        <f>ROUND(I1936*(J1936/1000),2)</f>
        <v/>
      </c>
    </row>
    <row r="1937">
      <c r="B1937" s="315" t="n">
        <v>1910</v>
      </c>
      <c r="C1937" s="316" t="n">
        <v>33323171</v>
      </c>
      <c r="D1937" s="316" t="inlineStr">
        <is>
          <t>5074409_Coty_Clairol Lifestyle 1819 Upfront_OLV_Q219 - Digital Lifestyle</t>
        </is>
      </c>
      <c r="E1937" s="316" t="inlineStr">
        <is>
          <t>Oxygen</t>
        </is>
      </c>
      <c r="F1937" s="317" t="n">
        <v>43577</v>
      </c>
      <c r="G1937" s="317" t="n">
        <v>43583</v>
      </c>
      <c r="H1937" s="316" t="n">
        <v>156467</v>
      </c>
      <c r="I1937" s="316" t="n">
        <v>156467</v>
      </c>
      <c r="J1937" s="316" t="n">
        <v>0.71</v>
      </c>
      <c r="K1937" s="316">
        <f>ROUND(I1937*(J1937/1000),2)</f>
        <v/>
      </c>
    </row>
    <row r="1938">
      <c r="B1938" s="315" t="n">
        <v>1911</v>
      </c>
      <c r="C1938" s="316" t="n">
        <v>33325180</v>
      </c>
      <c r="D1938" s="316" t="inlineStr">
        <is>
          <t>5076423_AbbVie Gastro NBC Prime_ VOD_ Q219 TAD - Digital Entertainment</t>
        </is>
      </c>
      <c r="E1938" s="316" t="inlineStr">
        <is>
          <t>NBC Broadcast</t>
        </is>
      </c>
      <c r="F1938" s="317" t="n">
        <v>43577</v>
      </c>
      <c r="G1938" s="317" t="n">
        <v>43646</v>
      </c>
      <c r="H1938" s="316" t="n">
        <v>252486</v>
      </c>
      <c r="I1938" s="316" t="n">
        <v>252486</v>
      </c>
      <c r="J1938" s="316" t="n">
        <v>0.71</v>
      </c>
      <c r="K1938" s="316">
        <f>ROUND(I1938*(J1938/1000),2)</f>
        <v/>
      </c>
    </row>
    <row r="1939">
      <c r="B1939" s="315" t="n">
        <v>1912</v>
      </c>
      <c r="C1939" s="316" t="n">
        <v>33325180</v>
      </c>
      <c r="D1939" s="316" t="inlineStr">
        <is>
          <t>5076423_AbbVie Gastro NBC Prime_ VOD_ Q219 TAD - Digital Entertainment</t>
        </is>
      </c>
      <c r="E1939" s="316" t="inlineStr">
        <is>
          <t>NBC News</t>
        </is>
      </c>
      <c r="F1939" s="317" t="n">
        <v>43577</v>
      </c>
      <c r="G1939" s="317" t="n">
        <v>43646</v>
      </c>
      <c r="H1939" s="316" t="n">
        <v>10012</v>
      </c>
      <c r="I1939" s="316" t="n">
        <v>10012</v>
      </c>
      <c r="J1939" s="316" t="n">
        <v>0.71</v>
      </c>
      <c r="K1939" s="316">
        <f>ROUND(I1939*(J1939/1000),2)</f>
        <v/>
      </c>
    </row>
    <row r="1940">
      <c r="B1940" s="315" t="n">
        <v>1913</v>
      </c>
      <c r="C1940" s="316" t="n">
        <v>33328319</v>
      </c>
      <c r="D1940" s="316" t="inlineStr">
        <is>
          <t>5074516_Conair_Cable Entertainment_Video Everywhere - Digital Lifestyle</t>
        </is>
      </c>
      <c r="E1940" s="316" t="inlineStr">
        <is>
          <t>Bravo</t>
        </is>
      </c>
      <c r="F1940" s="317" t="n">
        <v>43584</v>
      </c>
      <c r="G1940" s="317" t="n">
        <v>43596</v>
      </c>
      <c r="H1940" s="316" t="n">
        <v>16495</v>
      </c>
      <c r="I1940" s="316" t="n">
        <v>16495</v>
      </c>
      <c r="J1940" s="316" t="n">
        <v>0.71</v>
      </c>
      <c r="K1940" s="316">
        <f>ROUND(I1940*(J1940/1000),2)</f>
        <v/>
      </c>
    </row>
    <row r="1941">
      <c r="B1941" s="315" t="n">
        <v>1914</v>
      </c>
      <c r="C1941" s="316" t="n">
        <v>33328319</v>
      </c>
      <c r="D1941" s="316" t="inlineStr">
        <is>
          <t>5074516_Conair_Cable Entertainment_Video Everywhere - Digital Lifestyle</t>
        </is>
      </c>
      <c r="E1941" s="316" t="inlineStr">
        <is>
          <t>E!</t>
        </is>
      </c>
      <c r="F1941" s="317" t="n">
        <v>43584</v>
      </c>
      <c r="G1941" s="317" t="n">
        <v>43596</v>
      </c>
      <c r="H1941" s="316" t="n">
        <v>7086</v>
      </c>
      <c r="I1941" s="316" t="n">
        <v>7086</v>
      </c>
      <c r="J1941" s="316" t="n">
        <v>0.71</v>
      </c>
      <c r="K1941" s="316">
        <f>ROUND(I1941*(J1941/1000),2)</f>
        <v/>
      </c>
    </row>
    <row r="1942">
      <c r="B1942" s="315" t="n">
        <v>1915</v>
      </c>
      <c r="C1942" s="316" t="n">
        <v>33328319</v>
      </c>
      <c r="D1942" s="316" t="inlineStr">
        <is>
          <t>5074516_Conair_Cable Entertainment_Video Everywhere - Digital Lifestyle</t>
        </is>
      </c>
      <c r="E1942" s="316" t="inlineStr">
        <is>
          <t>Oxygen</t>
        </is>
      </c>
      <c r="F1942" s="317" t="n">
        <v>43584</v>
      </c>
      <c r="G1942" s="317" t="n">
        <v>43596</v>
      </c>
      <c r="H1942" s="316" t="n">
        <v>4568</v>
      </c>
      <c r="I1942" s="316" t="n">
        <v>4568</v>
      </c>
      <c r="J1942" s="316" t="n">
        <v>0.71</v>
      </c>
      <c r="K1942" s="316">
        <f>ROUND(I1942*(J1942/1000),2)</f>
        <v/>
      </c>
    </row>
    <row r="1943">
      <c r="B1943" s="315" t="n">
        <v>1916</v>
      </c>
      <c r="C1943" s="316" t="n">
        <v>33328319</v>
      </c>
      <c r="D1943" s="316" t="inlineStr">
        <is>
          <t>5074516_Conair_Cable Entertainment_Video Everywhere - Digital Lifestyle</t>
        </is>
      </c>
      <c r="E1943" s="316" t="inlineStr">
        <is>
          <t>Syfy</t>
        </is>
      </c>
      <c r="F1943" s="317" t="n">
        <v>43584</v>
      </c>
      <c r="G1943" s="317" t="n">
        <v>43596</v>
      </c>
      <c r="H1943" s="316" t="n">
        <v>21361</v>
      </c>
      <c r="I1943" s="316" t="n">
        <v>21361</v>
      </c>
      <c r="J1943" s="316" t="n">
        <v>0.71</v>
      </c>
      <c r="K1943" s="316">
        <f>ROUND(I1943*(J1943/1000),2)</f>
        <v/>
      </c>
    </row>
    <row r="1944">
      <c r="B1944" s="315" t="n">
        <v>1917</v>
      </c>
      <c r="C1944" s="316" t="n">
        <v>33328319</v>
      </c>
      <c r="D1944" s="316" t="inlineStr">
        <is>
          <t>5074516_Conair_Cable Entertainment_Video Everywhere - Digital Lifestyle</t>
        </is>
      </c>
      <c r="E1944" s="316" t="inlineStr">
        <is>
          <t>USA</t>
        </is>
      </c>
      <c r="F1944" s="317" t="n">
        <v>43584</v>
      </c>
      <c r="G1944" s="317" t="n">
        <v>43596</v>
      </c>
      <c r="H1944" s="316" t="n">
        <v>7728</v>
      </c>
      <c r="I1944" s="316" t="n">
        <v>7728</v>
      </c>
      <c r="J1944" s="316" t="n">
        <v>0.71</v>
      </c>
      <c r="K1944" s="316">
        <f>ROUND(I1944*(J1944/1000),2)</f>
        <v/>
      </c>
    </row>
    <row r="1945">
      <c r="B1945" s="315" t="n">
        <v>1918</v>
      </c>
      <c r="C1945" s="316" t="n">
        <v>33346594</v>
      </c>
      <c r="D1945" s="316" t="inlineStr">
        <is>
          <t>5073659_McDs ROD_2Q 1819 UF_NAV+Select_P2+  - Digital Entertainment</t>
        </is>
      </c>
      <c r="E1945" s="316" t="inlineStr">
        <is>
          <t>Bravo</t>
        </is>
      </c>
      <c r="F1945" s="317" t="n">
        <v>43585</v>
      </c>
      <c r="G1945" s="317" t="n">
        <v>43617</v>
      </c>
      <c r="H1945" s="316" t="n">
        <v>50732</v>
      </c>
      <c r="I1945" s="316" t="n">
        <v>50732</v>
      </c>
      <c r="J1945" s="316" t="n">
        <v>0.71</v>
      </c>
      <c r="K1945" s="316">
        <f>ROUND(I1945*(J1945/1000),2)</f>
        <v/>
      </c>
    </row>
    <row r="1946">
      <c r="B1946" s="315" t="n">
        <v>1919</v>
      </c>
      <c r="C1946" s="316" t="n">
        <v>33346594</v>
      </c>
      <c r="D1946" s="316" t="inlineStr">
        <is>
          <t>5073659_McDs ROD_2Q 1819 UF_NAV+Select_P2+  - Digital Entertainment</t>
        </is>
      </c>
      <c r="E1946" s="316" t="inlineStr">
        <is>
          <t>CNBC</t>
        </is>
      </c>
      <c r="F1946" s="317" t="n">
        <v>43585</v>
      </c>
      <c r="G1946" s="317" t="n">
        <v>43617</v>
      </c>
      <c r="H1946" s="316" t="n">
        <v>1918</v>
      </c>
      <c r="I1946" s="316" t="n">
        <v>1918</v>
      </c>
      <c r="J1946" s="316" t="n">
        <v>0.71</v>
      </c>
      <c r="K1946" s="316">
        <f>ROUND(I1946*(J1946/1000),2)</f>
        <v/>
      </c>
    </row>
    <row r="1947">
      <c r="B1947" s="315" t="n">
        <v>1920</v>
      </c>
      <c r="C1947" s="316" t="n">
        <v>33346594</v>
      </c>
      <c r="D1947" s="316" t="inlineStr">
        <is>
          <t>5073659_McDs ROD_2Q 1819 UF_NAV+Select_P2+  - Digital Entertainment</t>
        </is>
      </c>
      <c r="E1947" s="316" t="inlineStr">
        <is>
          <t>E!</t>
        </is>
      </c>
      <c r="F1947" s="317" t="n">
        <v>43585</v>
      </c>
      <c r="G1947" s="317" t="n">
        <v>43617</v>
      </c>
      <c r="H1947" s="316" t="n">
        <v>17869</v>
      </c>
      <c r="I1947" s="316" t="n">
        <v>17869</v>
      </c>
      <c r="J1947" s="316" t="n">
        <v>0.71</v>
      </c>
      <c r="K1947" s="316">
        <f>ROUND(I1947*(J1947/1000),2)</f>
        <v/>
      </c>
    </row>
    <row r="1948">
      <c r="B1948" s="315" t="n">
        <v>1921</v>
      </c>
      <c r="C1948" s="316" t="n">
        <v>33346594</v>
      </c>
      <c r="D1948" s="316" t="inlineStr">
        <is>
          <t>5073659_McDs ROD_2Q 1819 UF_NAV+Select_P2+  - Digital Entertainment</t>
        </is>
      </c>
      <c r="E1948" s="316" t="inlineStr">
        <is>
          <t>MSNBC</t>
        </is>
      </c>
      <c r="F1948" s="317" t="n">
        <v>43585</v>
      </c>
      <c r="G1948" s="317" t="n">
        <v>43617</v>
      </c>
      <c r="H1948" s="316" t="n">
        <v>42</v>
      </c>
      <c r="I1948" s="316" t="n">
        <v>42</v>
      </c>
      <c r="J1948" s="316" t="n">
        <v>0.71</v>
      </c>
      <c r="K1948" s="316">
        <f>ROUND(I1948*(J1948/1000),2)</f>
        <v/>
      </c>
    </row>
    <row r="1949">
      <c r="B1949" s="315" t="n">
        <v>1922</v>
      </c>
      <c r="C1949" s="316" t="n">
        <v>33346594</v>
      </c>
      <c r="D1949" s="316" t="inlineStr">
        <is>
          <t>5073659_McDs ROD_2Q 1819 UF_NAV+Select_P2+  - Digital Entertainment</t>
        </is>
      </c>
      <c r="E1949" s="316" t="inlineStr">
        <is>
          <t>NBC Broadcast</t>
        </is>
      </c>
      <c r="F1949" s="317" t="n">
        <v>43585</v>
      </c>
      <c r="G1949" s="317" t="n">
        <v>43617</v>
      </c>
      <c r="H1949" s="316" t="n">
        <v>13100</v>
      </c>
      <c r="I1949" s="316" t="n">
        <v>13100</v>
      </c>
      <c r="J1949" s="316" t="n">
        <v>0.71</v>
      </c>
      <c r="K1949" s="316">
        <f>ROUND(I1949*(J1949/1000),2)</f>
        <v/>
      </c>
    </row>
    <row r="1950">
      <c r="B1950" s="315" t="n">
        <v>1923</v>
      </c>
      <c r="C1950" s="316" t="n">
        <v>33346594</v>
      </c>
      <c r="D1950" s="316" t="inlineStr">
        <is>
          <t>5073659_McDs ROD_2Q 1819 UF_NAV+Select_P2+  - Digital Entertainment</t>
        </is>
      </c>
      <c r="E1950" s="316" t="inlineStr">
        <is>
          <t>NBC News</t>
        </is>
      </c>
      <c r="F1950" s="317" t="n">
        <v>43585</v>
      </c>
      <c r="G1950" s="317" t="n">
        <v>43617</v>
      </c>
      <c r="H1950" s="316" t="n">
        <v>6888</v>
      </c>
      <c r="I1950" s="316" t="n">
        <v>6888</v>
      </c>
      <c r="J1950" s="316" t="n">
        <v>0.71</v>
      </c>
      <c r="K1950" s="316">
        <f>ROUND(I1950*(J1950/1000),2)</f>
        <v/>
      </c>
    </row>
    <row r="1951">
      <c r="B1951" s="315" t="n">
        <v>1924</v>
      </c>
      <c r="C1951" s="316" t="n">
        <v>33346594</v>
      </c>
      <c r="D1951" s="316" t="inlineStr">
        <is>
          <t>5073659_McDs ROD_2Q 1819 UF_NAV+Select_P2+  - Digital Entertainment</t>
        </is>
      </c>
      <c r="E1951" s="316" t="inlineStr">
        <is>
          <t>Oxygen</t>
        </is>
      </c>
      <c r="F1951" s="317" t="n">
        <v>43585</v>
      </c>
      <c r="G1951" s="317" t="n">
        <v>43617</v>
      </c>
      <c r="H1951" s="316" t="n">
        <v>9854</v>
      </c>
      <c r="I1951" s="316" t="n">
        <v>9854</v>
      </c>
      <c r="J1951" s="316" t="n">
        <v>0.71</v>
      </c>
      <c r="K1951" s="316">
        <f>ROUND(I1951*(J1951/1000),2)</f>
        <v/>
      </c>
    </row>
    <row r="1952">
      <c r="B1952" s="315" t="n">
        <v>1925</v>
      </c>
      <c r="C1952" s="316" t="n">
        <v>33346594</v>
      </c>
      <c r="D1952" s="316" t="inlineStr">
        <is>
          <t>5073659_McDs ROD_2Q 1819 UF_NAV+Select_P2+  - Digital Entertainment</t>
        </is>
      </c>
      <c r="E1952" s="316" t="inlineStr">
        <is>
          <t>Syfy</t>
        </is>
      </c>
      <c r="F1952" s="317" t="n">
        <v>43585</v>
      </c>
      <c r="G1952" s="317" t="n">
        <v>43617</v>
      </c>
      <c r="H1952" s="316" t="n">
        <v>38893</v>
      </c>
      <c r="I1952" s="316" t="n">
        <v>38893</v>
      </c>
      <c r="J1952" s="316" t="n">
        <v>0.71</v>
      </c>
      <c r="K1952" s="316">
        <f>ROUND(I1952*(J1952/1000),2)</f>
        <v/>
      </c>
    </row>
    <row r="1953">
      <c r="B1953" s="315" t="n">
        <v>1926</v>
      </c>
      <c r="C1953" s="316" t="n">
        <v>33346594</v>
      </c>
      <c r="D1953" s="316" t="inlineStr">
        <is>
          <t>5073659_McDs ROD_2Q 1819 UF_NAV+Select_P2+  - Digital Entertainment</t>
        </is>
      </c>
      <c r="E1953" s="316" t="inlineStr">
        <is>
          <t>Telemundo</t>
        </is>
      </c>
      <c r="F1953" s="317" t="n">
        <v>43585</v>
      </c>
      <c r="G1953" s="317" t="n">
        <v>43617</v>
      </c>
      <c r="H1953" s="316" t="n">
        <v>1494</v>
      </c>
      <c r="I1953" s="316" t="n">
        <v>1494</v>
      </c>
      <c r="J1953" s="316" t="n">
        <v>0.71</v>
      </c>
      <c r="K1953" s="316">
        <f>ROUND(I1953*(J1953/1000),2)</f>
        <v/>
      </c>
    </row>
    <row r="1954">
      <c r="B1954" s="315" t="n">
        <v>1927</v>
      </c>
      <c r="C1954" s="316" t="n">
        <v>33346594</v>
      </c>
      <c r="D1954" s="316" t="inlineStr">
        <is>
          <t>5073659_McDs ROD_2Q 1819 UF_NAV+Select_P2+  - Digital Entertainment</t>
        </is>
      </c>
      <c r="E1954" s="316" t="inlineStr">
        <is>
          <t>USA</t>
        </is>
      </c>
      <c r="F1954" s="317" t="n">
        <v>43585</v>
      </c>
      <c r="G1954" s="317" t="n">
        <v>43617</v>
      </c>
      <c r="H1954" s="316" t="n">
        <v>18766</v>
      </c>
      <c r="I1954" s="316" t="n">
        <v>18766</v>
      </c>
      <c r="J1954" s="316" t="n">
        <v>0.71</v>
      </c>
      <c r="K1954" s="316">
        <f>ROUND(I1954*(J1954/1000),2)</f>
        <v/>
      </c>
    </row>
    <row r="1955">
      <c r="B1955" s="315" t="n">
        <v>1928</v>
      </c>
      <c r="C1955" s="316" t="n">
        <v>33347222</v>
      </c>
      <c r="D1955" s="316" t="inlineStr">
        <is>
          <t>5076780_WB - Curse of La Llorona OLV - 2Q Chase - Digital Hispanic</t>
        </is>
      </c>
      <c r="E1955" s="316" t="inlineStr">
        <is>
          <t>NBC Universo</t>
        </is>
      </c>
      <c r="F1955" s="317" t="n">
        <v>43578</v>
      </c>
      <c r="G1955" s="317" t="n">
        <v>43581</v>
      </c>
      <c r="H1955" s="316" t="n">
        <v>1446</v>
      </c>
      <c r="I1955" s="316" t="n">
        <v>1446</v>
      </c>
      <c r="J1955" s="316" t="n">
        <v>0.71</v>
      </c>
      <c r="K1955" s="316">
        <f>ROUND(I1955*(J1955/1000),2)</f>
        <v/>
      </c>
    </row>
    <row r="1956">
      <c r="B1956" s="315" t="n">
        <v>1929</v>
      </c>
      <c r="C1956" s="316" t="n">
        <v>33347222</v>
      </c>
      <c r="D1956" s="316" t="inlineStr">
        <is>
          <t>5076780_WB - Curse of La Llorona OLV - 2Q Chase - Digital Hispanic</t>
        </is>
      </c>
      <c r="E1956" s="316" t="inlineStr">
        <is>
          <t>Telemundo</t>
        </is>
      </c>
      <c r="F1956" s="317" t="n">
        <v>43578</v>
      </c>
      <c r="G1956" s="317" t="n">
        <v>43581</v>
      </c>
      <c r="H1956" s="316" t="n">
        <v>10912</v>
      </c>
      <c r="I1956" s="316" t="n">
        <v>10912</v>
      </c>
      <c r="J1956" s="316" t="n">
        <v>0.71</v>
      </c>
      <c r="K1956" s="316">
        <f>ROUND(I1956*(J1956/1000),2)</f>
        <v/>
      </c>
    </row>
    <row r="1957">
      <c r="B1957" s="315" t="n">
        <v>1930</v>
      </c>
      <c r="C1957" s="316" t="n">
        <v>33350999</v>
      </c>
      <c r="D1957" s="316" t="inlineStr">
        <is>
          <t>5076479_Campbells Q2 VOD E! and Bravo_TAD - Digital Lifestyle</t>
        </is>
      </c>
      <c r="E1957" s="316" t="inlineStr">
        <is>
          <t>Bravo</t>
        </is>
      </c>
      <c r="F1957" s="317" t="n">
        <v>43580</v>
      </c>
      <c r="G1957" s="317" t="n">
        <v>43590</v>
      </c>
      <c r="H1957" s="316" t="n">
        <v>1154314</v>
      </c>
      <c r="I1957" s="316" t="n">
        <v>1154314</v>
      </c>
      <c r="J1957" s="316" t="n">
        <v>0.71</v>
      </c>
      <c r="K1957" s="316">
        <f>ROUND(I1957*(J1957/1000),2)</f>
        <v/>
      </c>
    </row>
    <row r="1958">
      <c r="B1958" s="315" t="n">
        <v>1931</v>
      </c>
      <c r="C1958" s="316" t="n">
        <v>33350999</v>
      </c>
      <c r="D1958" s="316" t="inlineStr">
        <is>
          <t>5076479_Campbells Q2 VOD E! and Bravo_TAD - Digital Lifestyle</t>
        </is>
      </c>
      <c r="E1958" s="316" t="inlineStr">
        <is>
          <t>E!</t>
        </is>
      </c>
      <c r="F1958" s="317" t="n">
        <v>43580</v>
      </c>
      <c r="G1958" s="317" t="n">
        <v>43583</v>
      </c>
      <c r="H1958" s="316" t="n">
        <v>83266</v>
      </c>
      <c r="I1958" s="316" t="n">
        <v>83266</v>
      </c>
      <c r="J1958" s="316" t="n">
        <v>0.71</v>
      </c>
      <c r="K1958" s="316">
        <f>ROUND(I1958*(J1958/1000),2)</f>
        <v/>
      </c>
    </row>
    <row r="1959">
      <c r="B1959" s="315" t="n">
        <v>1932</v>
      </c>
      <c r="C1959" s="316" t="n">
        <v>33362320</v>
      </c>
      <c r="D1959" s="316" t="inlineStr">
        <is>
          <t>5076236_Microsoft_End User_Q219_NAV - Digital Entertainment</t>
        </is>
      </c>
      <c r="E1959" s="316" t="inlineStr">
        <is>
          <t>Bravo</t>
        </is>
      </c>
      <c r="F1959" s="317" t="n">
        <v>43584</v>
      </c>
      <c r="G1959" s="317" t="n">
        <v>43604</v>
      </c>
      <c r="H1959" s="316" t="n">
        <v>256565</v>
      </c>
      <c r="I1959" s="316" t="n">
        <v>256565</v>
      </c>
      <c r="J1959" s="316" t="n">
        <v>0.71</v>
      </c>
      <c r="K1959" s="316">
        <f>ROUND(I1959*(J1959/1000),2)</f>
        <v/>
      </c>
    </row>
    <row r="1960">
      <c r="B1960" s="315" t="n">
        <v>1933</v>
      </c>
      <c r="C1960" s="316" t="n">
        <v>33362320</v>
      </c>
      <c r="D1960" s="316" t="inlineStr">
        <is>
          <t>5076236_Microsoft_End User_Q219_NAV - Digital Entertainment</t>
        </is>
      </c>
      <c r="E1960" s="316" t="inlineStr">
        <is>
          <t>CNBC</t>
        </is>
      </c>
      <c r="F1960" s="317" t="n">
        <v>43584</v>
      </c>
      <c r="G1960" s="317" t="n">
        <v>43604</v>
      </c>
      <c r="H1960" s="316" t="n">
        <v>9870</v>
      </c>
      <c r="I1960" s="316" t="n">
        <v>9870</v>
      </c>
      <c r="J1960" s="316" t="n">
        <v>0.71</v>
      </c>
      <c r="K1960" s="316">
        <f>ROUND(I1960*(J1960/1000),2)</f>
        <v/>
      </c>
    </row>
    <row r="1961">
      <c r="B1961" s="315" t="n">
        <v>1934</v>
      </c>
      <c r="C1961" s="316" t="n">
        <v>33362320</v>
      </c>
      <c r="D1961" s="316" t="inlineStr">
        <is>
          <t>5076236_Microsoft_End User_Q219_NAV - Digital Entertainment</t>
        </is>
      </c>
      <c r="E1961" s="316" t="inlineStr">
        <is>
          <t>E!</t>
        </is>
      </c>
      <c r="F1961" s="317" t="n">
        <v>43584</v>
      </c>
      <c r="G1961" s="317" t="n">
        <v>43604</v>
      </c>
      <c r="H1961" s="316" t="n">
        <v>95260</v>
      </c>
      <c r="I1961" s="316" t="n">
        <v>95260</v>
      </c>
      <c r="J1961" s="316" t="n">
        <v>0.71</v>
      </c>
      <c r="K1961" s="316">
        <f>ROUND(I1961*(J1961/1000),2)</f>
        <v/>
      </c>
    </row>
    <row r="1962">
      <c r="B1962" s="315" t="n">
        <v>1935</v>
      </c>
      <c r="C1962" s="316" t="n">
        <v>33362320</v>
      </c>
      <c r="D1962" s="316" t="inlineStr">
        <is>
          <t>5076236_Microsoft_End User_Q219_NAV - Digital Entertainment</t>
        </is>
      </c>
      <c r="E1962" s="316" t="inlineStr">
        <is>
          <t>NBC Broadcast</t>
        </is>
      </c>
      <c r="F1962" s="317" t="n">
        <v>43584</v>
      </c>
      <c r="G1962" s="317" t="n">
        <v>43604</v>
      </c>
      <c r="H1962" s="316" t="n">
        <v>71811</v>
      </c>
      <c r="I1962" s="316" t="n">
        <v>71811</v>
      </c>
      <c r="J1962" s="316" t="n">
        <v>0.71</v>
      </c>
      <c r="K1962" s="316">
        <f>ROUND(I1962*(J1962/1000),2)</f>
        <v/>
      </c>
    </row>
    <row r="1963">
      <c r="B1963" s="315" t="n">
        <v>1936</v>
      </c>
      <c r="C1963" s="316" t="n">
        <v>33362320</v>
      </c>
      <c r="D1963" s="316" t="inlineStr">
        <is>
          <t>5076236_Microsoft_End User_Q219_NAV - Digital Entertainment</t>
        </is>
      </c>
      <c r="E1963" s="316" t="inlineStr">
        <is>
          <t>Syfy</t>
        </is>
      </c>
      <c r="F1963" s="317" t="n">
        <v>43584</v>
      </c>
      <c r="G1963" s="317" t="n">
        <v>43604</v>
      </c>
      <c r="H1963" s="316" t="n">
        <v>170830</v>
      </c>
      <c r="I1963" s="316" t="n">
        <v>170830</v>
      </c>
      <c r="J1963" s="316" t="n">
        <v>0.71</v>
      </c>
      <c r="K1963" s="316">
        <f>ROUND(I1963*(J1963/1000),2)</f>
        <v/>
      </c>
    </row>
    <row r="1964">
      <c r="B1964" s="315" t="n">
        <v>1937</v>
      </c>
      <c r="C1964" s="316" t="n">
        <v>33362320</v>
      </c>
      <c r="D1964" s="316" t="inlineStr">
        <is>
          <t>5076236_Microsoft_End User_Q219_NAV - Digital Entertainment</t>
        </is>
      </c>
      <c r="E1964" s="316" t="inlineStr">
        <is>
          <t>USA</t>
        </is>
      </c>
      <c r="F1964" s="317" t="n">
        <v>43584</v>
      </c>
      <c r="G1964" s="317" t="n">
        <v>43604</v>
      </c>
      <c r="H1964" s="316" t="n">
        <v>115191</v>
      </c>
      <c r="I1964" s="316" t="n">
        <v>115191</v>
      </c>
      <c r="J1964" s="316" t="n">
        <v>0.71</v>
      </c>
      <c r="K1964" s="316">
        <f>ROUND(I1964*(J1964/1000),2)</f>
        <v/>
      </c>
    </row>
    <row r="1965">
      <c r="B1965" s="315" t="n">
        <v>1938</v>
      </c>
      <c r="C1965" s="316" t="n">
        <v>33378220</v>
      </c>
      <c r="D1965" s="316" t="inlineStr">
        <is>
          <t>5075293_State Farm TAD 2Q Video - Digital Lifestyle</t>
        </is>
      </c>
      <c r="E1965" s="316" t="inlineStr">
        <is>
          <t>Bravo</t>
        </is>
      </c>
      <c r="F1965" s="317" t="n">
        <v>43580</v>
      </c>
      <c r="G1965" s="317" t="n">
        <v>43646</v>
      </c>
      <c r="H1965" s="316" t="n">
        <v>1380907</v>
      </c>
      <c r="I1965" s="316" t="n">
        <v>1380907</v>
      </c>
      <c r="J1965" s="316" t="n">
        <v>0.71</v>
      </c>
      <c r="K1965" s="316">
        <f>ROUND(I1965*(J1965/1000),2)</f>
        <v/>
      </c>
    </row>
    <row r="1966">
      <c r="B1966" s="315" t="n">
        <v>1939</v>
      </c>
      <c r="C1966" s="316" t="n">
        <v>33378220</v>
      </c>
      <c r="D1966" s="316" t="inlineStr">
        <is>
          <t>5075293_State Farm TAD 2Q Video - Digital Lifestyle</t>
        </is>
      </c>
      <c r="E1966" s="316" t="inlineStr">
        <is>
          <t>E!</t>
        </is>
      </c>
      <c r="F1966" s="317" t="n">
        <v>43580</v>
      </c>
      <c r="G1966" s="317" t="n">
        <v>43646</v>
      </c>
      <c r="H1966" s="316" t="n">
        <v>510266</v>
      </c>
      <c r="I1966" s="316" t="n">
        <v>510266</v>
      </c>
      <c r="J1966" s="316" t="n">
        <v>0.71</v>
      </c>
      <c r="K1966" s="316">
        <f>ROUND(I1966*(J1966/1000),2)</f>
        <v/>
      </c>
    </row>
    <row r="1967">
      <c r="B1967" s="315" t="n">
        <v>1940</v>
      </c>
      <c r="C1967" s="316" t="n">
        <v>33378220</v>
      </c>
      <c r="D1967" s="316" t="inlineStr">
        <is>
          <t>5075293_State Farm TAD 2Q Video - Digital Lifestyle</t>
        </is>
      </c>
      <c r="E1967" s="316" t="inlineStr">
        <is>
          <t>USA</t>
        </is>
      </c>
      <c r="F1967" s="317" t="n">
        <v>43580</v>
      </c>
      <c r="G1967" s="317" t="n">
        <v>43646</v>
      </c>
      <c r="H1967" s="316" t="n">
        <v>558546</v>
      </c>
      <c r="I1967" s="316" t="n">
        <v>558546</v>
      </c>
      <c r="J1967" s="316" t="n">
        <v>0.71</v>
      </c>
      <c r="K1967" s="316">
        <f>ROUND(I1967*(J1967/1000),2)</f>
        <v/>
      </c>
    </row>
    <row r="1968">
      <c r="B1968" s="315" t="n">
        <v>1941</v>
      </c>
      <c r="C1968" s="316" t="n">
        <v>33383235</v>
      </c>
      <c r="D1968" s="316" t="inlineStr">
        <is>
          <t>5076619_Audible_NBC Prime FEP_Q2 2019 - Digital Entertainment</t>
        </is>
      </c>
      <c r="E1968" s="316" t="inlineStr">
        <is>
          <t>NBC Broadcast</t>
        </is>
      </c>
      <c r="F1968" s="317" t="n">
        <v>43584</v>
      </c>
      <c r="G1968" s="317" t="n">
        <v>43611</v>
      </c>
      <c r="H1968" s="316" t="n">
        <v>390127</v>
      </c>
      <c r="I1968" s="316" t="n">
        <v>390127</v>
      </c>
      <c r="J1968" s="316" t="n">
        <v>0.71</v>
      </c>
      <c r="K1968" s="316">
        <f>ROUND(I1968*(J1968/1000),2)</f>
        <v/>
      </c>
    </row>
    <row r="1969">
      <c r="B1969" s="315" t="n">
        <v>1942</v>
      </c>
      <c r="C1969" s="316" t="n">
        <v>33394903</v>
      </c>
      <c r="D1969" s="316" t="inlineStr">
        <is>
          <t>5074410_Jaguar Q2-Q319 Bravo MDL Sponsorship - Digital Lifestyle</t>
        </is>
      </c>
      <c r="E1969" s="316" t="inlineStr">
        <is>
          <t>Bravo</t>
        </is>
      </c>
      <c r="F1969" s="317" t="n">
        <v>43580</v>
      </c>
      <c r="G1969" s="317" t="n">
        <v>43646</v>
      </c>
      <c r="H1969" s="316" t="n">
        <v>39412</v>
      </c>
      <c r="I1969" s="316" t="n">
        <v>39412</v>
      </c>
      <c r="J1969" s="316" t="n">
        <v>0.71</v>
      </c>
      <c r="K1969" s="316">
        <f>ROUND(I1969*(J1969/1000),2)</f>
        <v/>
      </c>
    </row>
    <row r="1970">
      <c r="B1970" s="315" t="n">
        <v>1943</v>
      </c>
      <c r="C1970" s="316" t="n">
        <v>33394903</v>
      </c>
      <c r="D1970" s="316" t="inlineStr">
        <is>
          <t>5074410_Jaguar Q2-Q319 Bravo MDL Sponsorship - Digital Lifestyle</t>
        </is>
      </c>
      <c r="E1970" s="316" t="inlineStr">
        <is>
          <t>E!</t>
        </is>
      </c>
      <c r="F1970" s="317" t="n">
        <v>43580</v>
      </c>
      <c r="G1970" s="317" t="n">
        <v>43646</v>
      </c>
      <c r="H1970" s="316" t="n">
        <v>11378</v>
      </c>
      <c r="I1970" s="316" t="n">
        <v>11378</v>
      </c>
      <c r="J1970" s="316" t="n">
        <v>0.71</v>
      </c>
      <c r="K1970" s="316">
        <f>ROUND(I1970*(J1970/1000),2)</f>
        <v/>
      </c>
    </row>
    <row r="1971">
      <c r="B1971" s="315" t="n">
        <v>1944</v>
      </c>
      <c r="C1971" s="316" t="n">
        <v>33395494</v>
      </c>
      <c r="D1971" s="316" t="inlineStr">
        <is>
          <t>5074413_Landrover Q2-Q319 Bravo MDL Sponsorship - Digital Lifestyle</t>
        </is>
      </c>
      <c r="E1971" s="316" t="inlineStr">
        <is>
          <t>Bravo</t>
        </is>
      </c>
      <c r="F1971" s="317" t="n">
        <v>43580</v>
      </c>
      <c r="G1971" s="317" t="n">
        <v>43646</v>
      </c>
      <c r="H1971" s="316" t="n">
        <v>229884</v>
      </c>
      <c r="I1971" s="316" t="n">
        <v>229884</v>
      </c>
      <c r="J1971" s="316" t="n">
        <v>0.71</v>
      </c>
      <c r="K1971" s="316">
        <f>ROUND(I1971*(J1971/1000),2)</f>
        <v/>
      </c>
    </row>
    <row r="1972">
      <c r="B1972" s="315" t="n">
        <v>1945</v>
      </c>
      <c r="C1972" s="316" t="n">
        <v>33395494</v>
      </c>
      <c r="D1972" s="316" t="inlineStr">
        <is>
          <t>5074413_Landrover Q2-Q319 Bravo MDL Sponsorship - Digital Lifestyle</t>
        </is>
      </c>
      <c r="E1972" s="316" t="inlineStr">
        <is>
          <t>E!</t>
        </is>
      </c>
      <c r="F1972" s="317" t="n">
        <v>43580</v>
      </c>
      <c r="G1972" s="317" t="n">
        <v>43646</v>
      </c>
      <c r="H1972" s="316" t="n">
        <v>63900</v>
      </c>
      <c r="I1972" s="316" t="n">
        <v>63900</v>
      </c>
      <c r="J1972" s="316" t="n">
        <v>0.71</v>
      </c>
      <c r="K1972" s="316">
        <f>ROUND(I1972*(J1972/1000),2)</f>
        <v/>
      </c>
    </row>
    <row r="1973">
      <c r="B1973" s="315" t="n">
        <v>1946</v>
      </c>
      <c r="C1973" s="316" t="n">
        <v>33396387</v>
      </c>
      <c r="D1973" s="316" t="inlineStr">
        <is>
          <t>5076711_Scatter_Estee Lauder Moisturizer_Q219_NAV W3554 Custom Show List - Digital Entertainment</t>
        </is>
      </c>
      <c r="E1973" s="316" t="inlineStr">
        <is>
          <t>Bravo</t>
        </is>
      </c>
      <c r="F1973" s="317" t="n">
        <v>43581</v>
      </c>
      <c r="G1973" s="317" t="n">
        <v>43646</v>
      </c>
      <c r="H1973" s="316" t="n">
        <v>150843</v>
      </c>
      <c r="I1973" s="316" t="n">
        <v>150843</v>
      </c>
      <c r="J1973" s="316" t="n">
        <v>0.71</v>
      </c>
      <c r="K1973" s="316">
        <f>ROUND(I1973*(J1973/1000),2)</f>
        <v/>
      </c>
    </row>
    <row r="1974">
      <c r="B1974" s="315" t="n">
        <v>1947</v>
      </c>
      <c r="C1974" s="316" t="n">
        <v>33396387</v>
      </c>
      <c r="D1974" s="316" t="inlineStr">
        <is>
          <t>5076711_Scatter_Estee Lauder Moisturizer_Q219_NAV W3554 Custom Show List - Digital Entertainment</t>
        </is>
      </c>
      <c r="E1974" s="316" t="inlineStr">
        <is>
          <t>E!</t>
        </is>
      </c>
      <c r="F1974" s="317" t="n">
        <v>43581</v>
      </c>
      <c r="G1974" s="317" t="n">
        <v>43646</v>
      </c>
      <c r="H1974" s="316" t="n">
        <v>86348</v>
      </c>
      <c r="I1974" s="316" t="n">
        <v>86348</v>
      </c>
      <c r="J1974" s="316" t="n">
        <v>0.71</v>
      </c>
      <c r="K1974" s="316">
        <f>ROUND(I1974*(J1974/1000),2)</f>
        <v/>
      </c>
    </row>
    <row r="1975">
      <c r="B1975" s="315" t="n">
        <v>1948</v>
      </c>
      <c r="C1975" s="316" t="n">
        <v>33396387</v>
      </c>
      <c r="D1975" s="316" t="inlineStr">
        <is>
          <t>5076711_Scatter_Estee Lauder Moisturizer_Q219_NAV W3554 Custom Show List - Digital Entertainment</t>
        </is>
      </c>
      <c r="E1975" s="316" t="inlineStr">
        <is>
          <t>NBC Broadcast</t>
        </is>
      </c>
      <c r="F1975" s="317" t="n">
        <v>43581</v>
      </c>
      <c r="G1975" s="317" t="n">
        <v>43646</v>
      </c>
      <c r="H1975" s="316" t="n">
        <v>929560</v>
      </c>
      <c r="I1975" s="316" t="n">
        <v>929560</v>
      </c>
      <c r="J1975" s="316" t="n">
        <v>0.71</v>
      </c>
      <c r="K1975" s="316">
        <f>ROUND(I1975*(J1975/1000),2)</f>
        <v/>
      </c>
    </row>
    <row r="1976">
      <c r="B1976" s="315" t="n">
        <v>1949</v>
      </c>
      <c r="C1976" s="316" t="n">
        <v>33396387</v>
      </c>
      <c r="D1976" s="316" t="inlineStr">
        <is>
          <t>5076711_Scatter_Estee Lauder Moisturizer_Q219_NAV W3554 Custom Show List - Digital Entertainment</t>
        </is>
      </c>
      <c r="E1976" s="316" t="inlineStr">
        <is>
          <t>Telemundo</t>
        </is>
      </c>
      <c r="F1976" s="317" t="n">
        <v>43581</v>
      </c>
      <c r="G1976" s="317" t="n">
        <v>43646</v>
      </c>
      <c r="H1976" s="316" t="n">
        <v>16454</v>
      </c>
      <c r="I1976" s="316" t="n">
        <v>16454</v>
      </c>
      <c r="J1976" s="316" t="n">
        <v>0.71</v>
      </c>
      <c r="K1976" s="316">
        <f>ROUND(I1976*(J1976/1000),2)</f>
        <v/>
      </c>
    </row>
    <row r="1977">
      <c r="B1977" s="315" t="n">
        <v>1950</v>
      </c>
      <c r="C1977" s="316" t="n">
        <v>33396903</v>
      </c>
      <c r="D1977" s="316" t="inlineStr">
        <is>
          <t>5076992_STX Ugly Dolls 2Q19 Bravo - Digital Entertainment</t>
        </is>
      </c>
      <c r="E1977" s="316" t="inlineStr">
        <is>
          <t>Bravo</t>
        </is>
      </c>
      <c r="F1977" s="317" t="n">
        <v>43581</v>
      </c>
      <c r="G1977" s="317" t="n">
        <v>43588</v>
      </c>
      <c r="H1977" s="316" t="n">
        <v>570932</v>
      </c>
      <c r="I1977" s="316" t="n">
        <v>570932</v>
      </c>
      <c r="J1977" s="316" t="n">
        <v>0.71</v>
      </c>
      <c r="K1977" s="316">
        <f>ROUND(I1977*(J1977/1000),2)</f>
        <v/>
      </c>
    </row>
    <row r="1978">
      <c r="B1978" s="315" t="n">
        <v>1951</v>
      </c>
      <c r="C1978" s="316" t="n">
        <v>33402295</v>
      </c>
      <c r="D1978" s="316" t="inlineStr">
        <is>
          <t>5076970_TJX Marshalls The Voice Q219 FEP sponsorship - Digital Entertainment</t>
        </is>
      </c>
      <c r="E1978" s="316" t="inlineStr">
        <is>
          <t>NBC Broadcast</t>
        </is>
      </c>
      <c r="F1978" s="317" t="n">
        <v>43585</v>
      </c>
      <c r="G1978" s="317" t="n">
        <v>43615</v>
      </c>
      <c r="H1978" s="316" t="n">
        <v>23329</v>
      </c>
      <c r="I1978" s="316" t="n">
        <v>23329</v>
      </c>
      <c r="J1978" s="316" t="n">
        <v>0.71</v>
      </c>
      <c r="K1978" s="316">
        <f>ROUND(I1978*(J1978/1000),2)</f>
        <v/>
      </c>
    </row>
    <row r="1979">
      <c r="B1979" s="315" t="n">
        <v>1952</v>
      </c>
      <c r="C1979" s="316" t="n">
        <v>33404117</v>
      </c>
      <c r="D1979" s="316" t="inlineStr">
        <is>
          <t>5075885_Tempur Sealy Bravo Deal#723990  2Q19 TAD - Digital Lifestyle</t>
        </is>
      </c>
      <c r="E1979" s="316" t="inlineStr">
        <is>
          <t>Bravo</t>
        </is>
      </c>
      <c r="F1979" s="317" t="n">
        <v>43581</v>
      </c>
      <c r="G1979" s="317" t="n">
        <v>43604</v>
      </c>
      <c r="H1979" s="316" t="n">
        <v>817400</v>
      </c>
      <c r="I1979" s="316" t="n">
        <v>817400</v>
      </c>
      <c r="J1979" s="316" t="n">
        <v>0.71</v>
      </c>
      <c r="K1979" s="316">
        <f>ROUND(I1979*(J1979/1000),2)</f>
        <v/>
      </c>
    </row>
    <row r="1980">
      <c r="B1980" s="315" t="n">
        <v>1953</v>
      </c>
      <c r="C1980" s="316" t="n">
        <v>33404117</v>
      </c>
      <c r="D1980" s="316" t="inlineStr">
        <is>
          <t>5075885_Tempur Sealy Bravo Deal#723990  2Q19 TAD - Digital Lifestyle</t>
        </is>
      </c>
      <c r="E1980" s="316" t="inlineStr">
        <is>
          <t>E!</t>
        </is>
      </c>
      <c r="F1980" s="317" t="n">
        <v>43581</v>
      </c>
      <c r="G1980" s="317" t="n">
        <v>43604</v>
      </c>
      <c r="H1980" s="316" t="n">
        <v>298411</v>
      </c>
      <c r="I1980" s="316" t="n">
        <v>298411</v>
      </c>
      <c r="J1980" s="316" t="n">
        <v>0.71</v>
      </c>
      <c r="K1980" s="316">
        <f>ROUND(I1980*(J1980/1000),2)</f>
        <v/>
      </c>
    </row>
    <row r="1981">
      <c r="B1981" s="315" t="n">
        <v>1954</v>
      </c>
      <c r="C1981" s="316" t="n">
        <v>33404117</v>
      </c>
      <c r="D1981" s="316" t="inlineStr">
        <is>
          <t>5075885_Tempur Sealy Bravo Deal#723990  2Q19 TAD - Digital Lifestyle</t>
        </is>
      </c>
      <c r="E1981" s="316" t="inlineStr">
        <is>
          <t>USA</t>
        </is>
      </c>
      <c r="F1981" s="317" t="n">
        <v>43581</v>
      </c>
      <c r="G1981" s="317" t="n">
        <v>43604</v>
      </c>
      <c r="H1981" s="316" t="n">
        <v>407578</v>
      </c>
      <c r="I1981" s="316" t="n">
        <v>407578</v>
      </c>
      <c r="J1981" s="316" t="n">
        <v>0.71</v>
      </c>
      <c r="K1981" s="316">
        <f>ROUND(I1981*(J1981/1000),2)</f>
        <v/>
      </c>
    </row>
    <row r="1982">
      <c r="B1982" s="315" t="n">
        <v>1955</v>
      </c>
      <c r="C1982" s="316" t="n">
        <v>33416438</v>
      </c>
      <c r="D1982" s="316" t="inlineStr">
        <is>
          <t>5076746_Dairy Queen USA + Bravo TAD 2Q - Digital Lifestyle</t>
        </is>
      </c>
      <c r="E1982" s="316" t="inlineStr">
        <is>
          <t>Bravo</t>
        </is>
      </c>
      <c r="F1982" s="317" t="n">
        <v>43584</v>
      </c>
      <c r="G1982" s="317" t="n">
        <v>43640</v>
      </c>
      <c r="H1982" s="316" t="n">
        <v>257115</v>
      </c>
      <c r="I1982" s="316" t="n">
        <v>257115</v>
      </c>
      <c r="J1982" s="316" t="n">
        <v>0.71</v>
      </c>
      <c r="K1982" s="316">
        <f>ROUND(I1982*(J1982/1000),2)</f>
        <v/>
      </c>
    </row>
    <row r="1983">
      <c r="B1983" s="315" t="n">
        <v>1956</v>
      </c>
      <c r="C1983" s="316" t="n">
        <v>33416438</v>
      </c>
      <c r="D1983" s="316" t="inlineStr">
        <is>
          <t>5076746_Dairy Queen USA + Bravo TAD 2Q - Digital Lifestyle</t>
        </is>
      </c>
      <c r="E1983" s="316" t="inlineStr">
        <is>
          <t>USA</t>
        </is>
      </c>
      <c r="F1983" s="317" t="n">
        <v>43584</v>
      </c>
      <c r="G1983" s="317" t="n">
        <v>43640</v>
      </c>
      <c r="H1983" s="316" t="n">
        <v>143634</v>
      </c>
      <c r="I1983" s="316" t="n">
        <v>143634</v>
      </c>
      <c r="J1983" s="316" t="n">
        <v>0.71</v>
      </c>
      <c r="K1983" s="316">
        <f>ROUND(I1983*(J1983/1000),2)</f>
        <v/>
      </c>
    </row>
    <row r="1984">
      <c r="B1984" s="315" t="n">
        <v>1957</v>
      </c>
      <c r="C1984" s="316" t="n">
        <v>33417083</v>
      </c>
      <c r="D1984" s="316" t="inlineStr">
        <is>
          <t>5076448_MSFT End User Q219 E! TAD - Digital Lifestyle</t>
        </is>
      </c>
      <c r="E1984" s="316" t="inlineStr">
        <is>
          <t>E!</t>
        </is>
      </c>
      <c r="F1984" s="317" t="n">
        <v>43584</v>
      </c>
      <c r="G1984" s="317" t="n">
        <v>43604</v>
      </c>
      <c r="H1984" s="316" t="n">
        <v>43371</v>
      </c>
      <c r="I1984" s="316" t="n">
        <v>43371</v>
      </c>
      <c r="J1984" s="316" t="n">
        <v>0.71</v>
      </c>
      <c r="K1984" s="316">
        <f>ROUND(I1984*(J1984/1000),2)</f>
        <v/>
      </c>
    </row>
    <row r="1985">
      <c r="B1985" s="315" t="n">
        <v>1958</v>
      </c>
      <c r="C1985" s="316" t="n">
        <v>33417340</v>
      </c>
      <c r="D1985" s="316" t="inlineStr">
        <is>
          <t>5076926_TAD Culligan (Prime #886149) Q2 19 A25-54 - Digital Entertainment</t>
        </is>
      </c>
      <c r="E1985" s="316" t="inlineStr">
        <is>
          <t>NBC Broadcast</t>
        </is>
      </c>
      <c r="F1985" s="317" t="n">
        <v>43582</v>
      </c>
      <c r="G1985" s="317" t="n">
        <v>43597</v>
      </c>
      <c r="H1985" s="316" t="n">
        <v>138690</v>
      </c>
      <c r="I1985" s="316" t="n">
        <v>138690</v>
      </c>
      <c r="J1985" s="316" t="n">
        <v>0.71</v>
      </c>
      <c r="K1985" s="316">
        <f>ROUND(I1985*(J1985/1000),2)</f>
        <v/>
      </c>
    </row>
    <row r="1986">
      <c r="B1986" s="315" t="n">
        <v>1959</v>
      </c>
      <c r="C1986" s="316" t="n">
        <v>33417340</v>
      </c>
      <c r="D1986" s="316" t="inlineStr">
        <is>
          <t>5076926_TAD Culligan (Prime #886149) Q2 19 A25-54 - Digital Entertainment</t>
        </is>
      </c>
      <c r="E1986" s="316" t="inlineStr">
        <is>
          <t>NBC News</t>
        </is>
      </c>
      <c r="F1986" s="317" t="n">
        <v>43582</v>
      </c>
      <c r="G1986" s="317" t="n">
        <v>43597</v>
      </c>
      <c r="H1986" s="316" t="n">
        <v>14452</v>
      </c>
      <c r="I1986" s="316" t="n">
        <v>14452</v>
      </c>
      <c r="J1986" s="316" t="n">
        <v>0.71</v>
      </c>
      <c r="K1986" s="316">
        <f>ROUND(I1986*(J1986/1000),2)</f>
        <v/>
      </c>
    </row>
    <row r="1987">
      <c r="B1987" s="315" t="n">
        <v>1960</v>
      </c>
      <c r="C1987" s="316" t="n">
        <v>33419408</v>
      </c>
      <c r="D1987" s="316" t="inlineStr">
        <is>
          <t>5076444_MSFT End User Q219 Bravo TAD - Digital Lifestyle</t>
        </is>
      </c>
      <c r="E1987" s="316" t="inlineStr">
        <is>
          <t>Bravo</t>
        </is>
      </c>
      <c r="F1987" s="317" t="n">
        <v>43584</v>
      </c>
      <c r="G1987" s="317" t="n">
        <v>43604</v>
      </c>
      <c r="H1987" s="316" t="n">
        <v>47114</v>
      </c>
      <c r="I1987" s="316" t="n">
        <v>47114</v>
      </c>
      <c r="J1987" s="316" t="n">
        <v>0.71</v>
      </c>
      <c r="K1987" s="316">
        <f>ROUND(I1987*(J1987/1000),2)</f>
        <v/>
      </c>
    </row>
    <row r="1988">
      <c r="B1988" s="315" t="n">
        <v>1961</v>
      </c>
      <c r="C1988" s="316" t="n">
        <v>33446196</v>
      </c>
      <c r="D1988" s="316" t="inlineStr">
        <is>
          <t>5076713_1819_Q219 May-June_KFC_NBC Prime C-Measurement &amp; NBC Select Direct_A1849 - Digital Entertainment</t>
        </is>
      </c>
      <c r="E1988" s="316" t="inlineStr">
        <is>
          <t>NBC Broadcast</t>
        </is>
      </c>
      <c r="F1988" s="317" t="n">
        <v>43585</v>
      </c>
      <c r="G1988" s="317" t="n">
        <v>43604</v>
      </c>
      <c r="H1988" s="316" t="n">
        <v>20111</v>
      </c>
      <c r="I1988" s="316" t="n">
        <v>20111</v>
      </c>
      <c r="J1988" s="316" t="n">
        <v>0.71</v>
      </c>
      <c r="K1988" s="316">
        <f>ROUND(I1988*(J1988/1000),2)</f>
        <v/>
      </c>
    </row>
    <row r="1989">
      <c r="B1989" s="315" t="n">
        <v>1962</v>
      </c>
      <c r="C1989" s="316" t="n">
        <v>33446196</v>
      </c>
      <c r="D1989" s="316" t="inlineStr">
        <is>
          <t>5076713_1819_Q219 May-June_KFC_NBC Prime C-Measurement &amp; NBC Select Direct_A1849 - Digital Entertainment</t>
        </is>
      </c>
      <c r="E1989" s="316" t="inlineStr">
        <is>
          <t>NBC News</t>
        </is>
      </c>
      <c r="F1989" s="317" t="n">
        <v>43585</v>
      </c>
      <c r="G1989" s="317" t="n">
        <v>43604</v>
      </c>
      <c r="H1989" s="316" t="n">
        <v>1126</v>
      </c>
      <c r="I1989" s="316" t="n">
        <v>1126</v>
      </c>
      <c r="J1989" s="316" t="n">
        <v>0.71</v>
      </c>
      <c r="K1989" s="316">
        <f>ROUND(I1989*(J1989/1000),2)</f>
        <v/>
      </c>
    </row>
    <row r="1990">
      <c r="B1990" s="315" t="n">
        <v>1963</v>
      </c>
      <c r="C1990" s="316" t="n">
        <v>33446403</v>
      </c>
      <c r="D1990" s="316" t="inlineStr">
        <is>
          <t>5076768_WB Godzilla // E! &amp; Bravo 2Q TAD - Digital Lifestyle</t>
        </is>
      </c>
      <c r="E1990" s="316" t="inlineStr">
        <is>
          <t>Bravo</t>
        </is>
      </c>
      <c r="F1990" s="317" t="n">
        <v>43585</v>
      </c>
      <c r="G1990" s="317" t="n">
        <v>43618</v>
      </c>
      <c r="H1990" s="316" t="n">
        <v>88785</v>
      </c>
      <c r="I1990" s="316" t="n">
        <v>88785</v>
      </c>
      <c r="J1990" s="316" t="n">
        <v>0.71</v>
      </c>
      <c r="K1990" s="316">
        <f>ROUND(I1990*(J1990/1000),2)</f>
        <v/>
      </c>
    </row>
    <row r="1991">
      <c r="B1991" s="315" t="n">
        <v>1964</v>
      </c>
      <c r="C1991" s="316" t="n">
        <v>33446403</v>
      </c>
      <c r="D1991" s="316" t="inlineStr">
        <is>
          <t>5076768_WB Godzilla // E! &amp; Bravo 2Q TAD - Digital Lifestyle</t>
        </is>
      </c>
      <c r="E1991" s="316" t="inlineStr">
        <is>
          <t>E!</t>
        </is>
      </c>
      <c r="F1991" s="317" t="n">
        <v>43585</v>
      </c>
      <c r="G1991" s="317" t="n">
        <v>43618</v>
      </c>
      <c r="H1991" s="316" t="n">
        <v>29574</v>
      </c>
      <c r="I1991" s="316" t="n">
        <v>29574</v>
      </c>
      <c r="J1991" s="316" t="n">
        <v>0.71</v>
      </c>
      <c r="K1991" s="316">
        <f>ROUND(I1991*(J1991/1000),2)</f>
        <v/>
      </c>
    </row>
    <row r="1992">
      <c r="B1992" s="315" t="n">
        <v>1965</v>
      </c>
      <c r="C1992" s="316" t="n">
        <v>33459413</v>
      </c>
      <c r="D1992" s="316" t="inlineStr">
        <is>
          <t>5077053_Hallmark_2Q 1819 UF_NAV_P2+ - Digital Entertainment</t>
        </is>
      </c>
      <c r="E1992" s="316" t="inlineStr">
        <is>
          <t>Bravo</t>
        </is>
      </c>
      <c r="F1992" s="317" t="n">
        <v>43585</v>
      </c>
      <c r="G1992" s="317" t="n">
        <v>43597</v>
      </c>
      <c r="H1992" s="316" t="n">
        <v>36196</v>
      </c>
      <c r="I1992" s="316" t="n">
        <v>36196</v>
      </c>
      <c r="J1992" s="316" t="n">
        <v>0.71</v>
      </c>
      <c r="K1992" s="316">
        <f>ROUND(I1992*(J1992/1000),2)</f>
        <v/>
      </c>
    </row>
    <row r="1993">
      <c r="B1993" s="315" t="n">
        <v>1966</v>
      </c>
      <c r="C1993" s="316" t="n">
        <v>33459413</v>
      </c>
      <c r="D1993" s="316" t="inlineStr">
        <is>
          <t>5077053_Hallmark_2Q 1819 UF_NAV_P2+ - Digital Entertainment</t>
        </is>
      </c>
      <c r="E1993" s="316" t="inlineStr">
        <is>
          <t>E!</t>
        </is>
      </c>
      <c r="F1993" s="317" t="n">
        <v>43585</v>
      </c>
      <c r="G1993" s="317" t="n">
        <v>43597</v>
      </c>
      <c r="H1993" s="316" t="n">
        <v>11587</v>
      </c>
      <c r="I1993" s="316" t="n">
        <v>11587</v>
      </c>
      <c r="J1993" s="316" t="n">
        <v>0.71</v>
      </c>
      <c r="K1993" s="316">
        <f>ROUND(I1993*(J1993/1000),2)</f>
        <v/>
      </c>
    </row>
    <row r="1994">
      <c r="B1994" s="315" t="n">
        <v>1967</v>
      </c>
      <c r="C1994" s="316" t="n">
        <v>33459413</v>
      </c>
      <c r="D1994" s="316" t="inlineStr">
        <is>
          <t>5077053_Hallmark_2Q 1819 UF_NAV_P2+ - Digital Entertainment</t>
        </is>
      </c>
      <c r="E1994" s="316" t="inlineStr">
        <is>
          <t>NBC Broadcast</t>
        </is>
      </c>
      <c r="F1994" s="317" t="n">
        <v>43585</v>
      </c>
      <c r="G1994" s="317" t="n">
        <v>43597</v>
      </c>
      <c r="H1994" s="316" t="n">
        <v>62602</v>
      </c>
      <c r="I1994" s="316" t="n">
        <v>62602</v>
      </c>
      <c r="J1994" s="316" t="n">
        <v>0.71</v>
      </c>
      <c r="K1994" s="316">
        <f>ROUND(I1994*(J1994/1000),2)</f>
        <v/>
      </c>
    </row>
    <row r="1995">
      <c r="B1995" s="315" t="n">
        <v>1968</v>
      </c>
      <c r="C1995" s="316" t="n">
        <v>33459413</v>
      </c>
      <c r="D1995" s="316" t="inlineStr">
        <is>
          <t>5077053_Hallmark_2Q 1819 UF_NAV_P2+ - Digital Entertainment</t>
        </is>
      </c>
      <c r="E1995" s="316" t="inlineStr">
        <is>
          <t>NBC News</t>
        </is>
      </c>
      <c r="F1995" s="317" t="n">
        <v>43585</v>
      </c>
      <c r="G1995" s="317" t="n">
        <v>43597</v>
      </c>
      <c r="H1995" s="316" t="n">
        <v>2529</v>
      </c>
      <c r="I1995" s="316" t="n">
        <v>2529</v>
      </c>
      <c r="J1995" s="316" t="n">
        <v>0.71</v>
      </c>
      <c r="K1995" s="316">
        <f>ROUND(I1995*(J1995/1000),2)</f>
        <v/>
      </c>
    </row>
    <row r="1996">
      <c r="B1996" s="315" t="n">
        <v>1969</v>
      </c>
      <c r="C1996" s="316" t="n">
        <v>33459413</v>
      </c>
      <c r="D1996" s="316" t="inlineStr">
        <is>
          <t>5077053_Hallmark_2Q 1819 UF_NAV_P2+ - Digital Entertainment</t>
        </is>
      </c>
      <c r="E1996" s="316" t="inlineStr">
        <is>
          <t>Oxygen</t>
        </is>
      </c>
      <c r="F1996" s="317" t="n">
        <v>43585</v>
      </c>
      <c r="G1996" s="317" t="n">
        <v>43597</v>
      </c>
      <c r="H1996" s="316" t="n">
        <v>8418</v>
      </c>
      <c r="I1996" s="316" t="n">
        <v>8418</v>
      </c>
      <c r="J1996" s="316" t="n">
        <v>0.71</v>
      </c>
      <c r="K1996" s="316">
        <f>ROUND(I1996*(J1996/1000),2)</f>
        <v/>
      </c>
    </row>
    <row r="1997">
      <c r="B1997" s="315" t="n">
        <v>1970</v>
      </c>
      <c r="C1997" s="316" t="n">
        <v>33459413</v>
      </c>
      <c r="D1997" s="316" t="inlineStr">
        <is>
          <t>5077053_Hallmark_2Q 1819 UF_NAV_P2+ - Digital Entertainment</t>
        </is>
      </c>
      <c r="E1997" s="316" t="inlineStr">
        <is>
          <t>Syfy</t>
        </is>
      </c>
      <c r="F1997" s="317" t="n">
        <v>43585</v>
      </c>
      <c r="G1997" s="317" t="n">
        <v>43597</v>
      </c>
      <c r="H1997" s="316" t="n">
        <v>32098</v>
      </c>
      <c r="I1997" s="316" t="n">
        <v>32098</v>
      </c>
      <c r="J1997" s="316" t="n">
        <v>0.71</v>
      </c>
      <c r="K1997" s="316">
        <f>ROUND(I1997*(J1997/1000),2)</f>
        <v/>
      </c>
    </row>
    <row r="1998">
      <c r="B1998" s="315" t="n">
        <v>1971</v>
      </c>
      <c r="C1998" s="316" t="n">
        <v>33459413</v>
      </c>
      <c r="D1998" s="316" t="inlineStr">
        <is>
          <t>5077053_Hallmark_2Q 1819 UF_NAV_P2+ - Digital Entertainment</t>
        </is>
      </c>
      <c r="E1998" s="316" t="inlineStr">
        <is>
          <t>USA</t>
        </is>
      </c>
      <c r="F1998" s="317" t="n">
        <v>43585</v>
      </c>
      <c r="G1998" s="317" t="n">
        <v>43597</v>
      </c>
      <c r="H1998" s="316" t="n">
        <v>15769</v>
      </c>
      <c r="I1998" s="316" t="n">
        <v>15769</v>
      </c>
      <c r="J1998" s="316" t="n">
        <v>0.71</v>
      </c>
      <c r="K1998" s="316">
        <f>ROUND(I1998*(J1998/1000),2)</f>
        <v/>
      </c>
    </row>
    <row r="1999">
      <c r="B1999" s="315" t="n">
        <v>1972</v>
      </c>
      <c r="C1999" s="316" t="n">
        <v>33467653</v>
      </c>
      <c r="D1999" s="316" t="inlineStr">
        <is>
          <t>5077051_Capella E! Deal#66333 2Q19 TAD - Digital Lifestyle</t>
        </is>
      </c>
      <c r="E1999" s="316" t="inlineStr">
        <is>
          <t>Bravo</t>
        </is>
      </c>
      <c r="F1999" s="317" t="n">
        <v>43585</v>
      </c>
      <c r="G1999" s="317" t="n">
        <v>43590</v>
      </c>
      <c r="H1999" s="316" t="n">
        <v>56826</v>
      </c>
      <c r="I1999" s="316" t="n">
        <v>56826</v>
      </c>
      <c r="J1999" s="316" t="n">
        <v>0.71</v>
      </c>
      <c r="K1999" s="316">
        <f>ROUND(I1999*(J1999/1000),2)</f>
        <v/>
      </c>
    </row>
    <row r="2000">
      <c r="B2000" s="315" t="n">
        <v>1973</v>
      </c>
      <c r="C2000" s="316" t="n">
        <v>33467653</v>
      </c>
      <c r="D2000" s="316" t="inlineStr">
        <is>
          <t>5077051_Capella E! Deal#66333 2Q19 TAD - Digital Lifestyle</t>
        </is>
      </c>
      <c r="E2000" s="316" t="inlineStr">
        <is>
          <t>E!</t>
        </is>
      </c>
      <c r="F2000" s="317" t="n">
        <v>43585</v>
      </c>
      <c r="G2000" s="317" t="n">
        <v>43590</v>
      </c>
      <c r="H2000" s="316" t="n">
        <v>18751</v>
      </c>
      <c r="I2000" s="316" t="n">
        <v>18751</v>
      </c>
      <c r="J2000" s="316" t="n">
        <v>0.71</v>
      </c>
      <c r="K2000" s="316">
        <f>ROUND(I2000*(J2000/1000),2)</f>
        <v/>
      </c>
    </row>
    <row r="2001">
      <c r="B2001" s="315" t="n">
        <v>1974</v>
      </c>
      <c r="C2001" s="316" t="n">
        <v>33467653</v>
      </c>
      <c r="D2001" s="316" t="inlineStr">
        <is>
          <t>5077051_Capella E! Deal#66333 2Q19 TAD - Digital Lifestyle</t>
        </is>
      </c>
      <c r="E2001" s="316" t="inlineStr">
        <is>
          <t>Oxygen</t>
        </is>
      </c>
      <c r="F2001" s="317" t="n">
        <v>43585</v>
      </c>
      <c r="G2001" s="317" t="n">
        <v>43590</v>
      </c>
      <c r="H2001" s="316" t="n">
        <v>7917</v>
      </c>
      <c r="I2001" s="316" t="n">
        <v>7917</v>
      </c>
      <c r="J2001" s="316" t="n">
        <v>0.71</v>
      </c>
      <c r="K2001" s="316">
        <f>ROUND(I2001*(J2001/1000),2)</f>
        <v/>
      </c>
    </row>
    <row r="2002">
      <c r="B2002" s="315" t="n">
        <v>1975</v>
      </c>
      <c r="C2002" s="316" t="n">
        <v>33467653</v>
      </c>
      <c r="D2002" s="316" t="inlineStr">
        <is>
          <t>5077051_Capella E! Deal#66333 2Q19 TAD - Digital Lifestyle</t>
        </is>
      </c>
      <c r="E2002" s="316" t="inlineStr">
        <is>
          <t>Syfy</t>
        </is>
      </c>
      <c r="F2002" s="317" t="n">
        <v>43585</v>
      </c>
      <c r="G2002" s="317" t="n">
        <v>43590</v>
      </c>
      <c r="H2002" s="316" t="n">
        <v>36489</v>
      </c>
      <c r="I2002" s="316" t="n">
        <v>36489</v>
      </c>
      <c r="J2002" s="316" t="n">
        <v>0.71</v>
      </c>
      <c r="K2002" s="316">
        <f>ROUND(I2002*(J2002/1000),2)</f>
        <v/>
      </c>
    </row>
    <row r="2003">
      <c r="B2003" s="315" t="n">
        <v>1976</v>
      </c>
      <c r="C2003" s="316" t="n">
        <v>33467653</v>
      </c>
      <c r="D2003" s="316" t="inlineStr">
        <is>
          <t>5077051_Capella E! Deal#66333 2Q19 TAD - Digital Lifestyle</t>
        </is>
      </c>
      <c r="E2003" s="316" t="inlineStr">
        <is>
          <t>USA</t>
        </is>
      </c>
      <c r="F2003" s="317" t="n">
        <v>43585</v>
      </c>
      <c r="G2003" s="317" t="n">
        <v>43590</v>
      </c>
      <c r="H2003" s="316" t="n">
        <v>22749</v>
      </c>
      <c r="I2003" s="316" t="n">
        <v>22749</v>
      </c>
      <c r="J2003" s="316" t="n">
        <v>0.71</v>
      </c>
      <c r="K2003" s="316">
        <f>ROUND(I2003*(J2003/1000),2)</f>
        <v/>
      </c>
    </row>
    <row r="2004">
      <c r="B2004" s="315" t="n">
        <v>1977</v>
      </c>
      <c r="C2004" s="316" t="n">
        <v>33469705</v>
      </c>
      <c r="D2004" s="316" t="inlineStr">
        <is>
          <t>5076596_Etsy_NBCU OLV_Pre emptible_Q219 - Digital Entertainment</t>
        </is>
      </c>
      <c r="E2004" s="316" t="inlineStr">
        <is>
          <t>Bravo</t>
        </is>
      </c>
      <c r="F2004" s="317" t="n">
        <v>43585</v>
      </c>
      <c r="G2004" s="317" t="n">
        <v>43611</v>
      </c>
      <c r="H2004" s="316" t="n">
        <v>9585</v>
      </c>
      <c r="I2004" s="316" t="n">
        <v>9585</v>
      </c>
      <c r="J2004" s="316" t="n">
        <v>0.71</v>
      </c>
      <c r="K2004" s="316">
        <f>ROUND(I2004*(J2004/1000),2)</f>
        <v/>
      </c>
    </row>
    <row r="2005">
      <c r="B2005" s="315" t="n">
        <v>1978</v>
      </c>
      <c r="C2005" s="316" t="n">
        <v>33469705</v>
      </c>
      <c r="D2005" s="316" t="inlineStr">
        <is>
          <t>5076596_Etsy_NBCU OLV_Pre emptible_Q219 - Digital Entertainment</t>
        </is>
      </c>
      <c r="E2005" s="316" t="inlineStr">
        <is>
          <t>E!</t>
        </is>
      </c>
      <c r="F2005" s="317" t="n">
        <v>43585</v>
      </c>
      <c r="G2005" s="317" t="n">
        <v>43611</v>
      </c>
      <c r="H2005" s="316" t="n">
        <v>3234</v>
      </c>
      <c r="I2005" s="316" t="n">
        <v>3234</v>
      </c>
      <c r="J2005" s="316" t="n">
        <v>0.71</v>
      </c>
      <c r="K2005" s="316">
        <f>ROUND(I2005*(J2005/1000),2)</f>
        <v/>
      </c>
    </row>
    <row r="2006">
      <c r="B2006" s="315" t="n">
        <v>1979</v>
      </c>
      <c r="C2006" s="316" t="n">
        <v>33469705</v>
      </c>
      <c r="D2006" s="316" t="inlineStr">
        <is>
          <t>5076596_Etsy_NBCU OLV_Pre emptible_Q219 - Digital Entertainment</t>
        </is>
      </c>
      <c r="E2006" s="316" t="inlineStr">
        <is>
          <t>NBC Broadcast</t>
        </is>
      </c>
      <c r="F2006" s="317" t="n">
        <v>43585</v>
      </c>
      <c r="G2006" s="317" t="n">
        <v>43611</v>
      </c>
      <c r="H2006" s="316" t="n">
        <v>27023</v>
      </c>
      <c r="I2006" s="316" t="n">
        <v>27023</v>
      </c>
      <c r="J2006" s="316" t="n">
        <v>0.71</v>
      </c>
      <c r="K2006" s="316">
        <f>ROUND(I2006*(J2006/1000),2)</f>
        <v/>
      </c>
    </row>
    <row r="2007">
      <c r="B2007" s="315" t="n">
        <v>1980</v>
      </c>
      <c r="C2007" s="316" t="n">
        <v>33469705</v>
      </c>
      <c r="D2007" s="316" t="inlineStr">
        <is>
          <t>5076596_Etsy_NBCU OLV_Pre emptible_Q219 - Digital Entertainment</t>
        </is>
      </c>
      <c r="E2007" s="316" t="inlineStr">
        <is>
          <t>NBC News</t>
        </is>
      </c>
      <c r="F2007" s="317" t="n">
        <v>43585</v>
      </c>
      <c r="G2007" s="317" t="n">
        <v>43611</v>
      </c>
      <c r="H2007" s="316" t="n">
        <v>1430</v>
      </c>
      <c r="I2007" s="316" t="n">
        <v>1430</v>
      </c>
      <c r="J2007" s="316" t="n">
        <v>0.71</v>
      </c>
      <c r="K2007" s="316">
        <f>ROUND(I2007*(J2007/1000),2)</f>
        <v/>
      </c>
    </row>
    <row r="2008">
      <c r="B2008" s="315" t="n">
        <v>1981</v>
      </c>
      <c r="C2008" s="316" t="n">
        <v>33469705</v>
      </c>
      <c r="D2008" s="316" t="inlineStr">
        <is>
          <t>5076596_Etsy_NBCU OLV_Pre emptible_Q219 - Digital Entertainment</t>
        </is>
      </c>
      <c r="E2008" s="316" t="inlineStr">
        <is>
          <t>Oxygen</t>
        </is>
      </c>
      <c r="F2008" s="317" t="n">
        <v>43585</v>
      </c>
      <c r="G2008" s="317" t="n">
        <v>43611</v>
      </c>
      <c r="H2008" s="316" t="n">
        <v>2373</v>
      </c>
      <c r="I2008" s="316" t="n">
        <v>2373</v>
      </c>
      <c r="J2008" s="316" t="n">
        <v>0.71</v>
      </c>
      <c r="K2008" s="316">
        <f>ROUND(I2008*(J2008/1000),2)</f>
        <v/>
      </c>
    </row>
    <row r="2009">
      <c r="B2009" s="315" t="n">
        <v>1982</v>
      </c>
      <c r="C2009" s="316" t="n">
        <v>33469705</v>
      </c>
      <c r="D2009" s="316" t="inlineStr">
        <is>
          <t>5076596_Etsy_NBCU OLV_Pre emptible_Q219 - Digital Entertainment</t>
        </is>
      </c>
      <c r="E2009" s="316" t="inlineStr">
        <is>
          <t>Syfy</t>
        </is>
      </c>
      <c r="F2009" s="317" t="n">
        <v>43585</v>
      </c>
      <c r="G2009" s="317" t="n">
        <v>43611</v>
      </c>
      <c r="H2009" s="316" t="n">
        <v>11907</v>
      </c>
      <c r="I2009" s="316" t="n">
        <v>11907</v>
      </c>
      <c r="J2009" s="316" t="n">
        <v>0.71</v>
      </c>
      <c r="K2009" s="316">
        <f>ROUND(I2009*(J2009/1000),2)</f>
        <v/>
      </c>
    </row>
    <row r="2010">
      <c r="B2010" s="315" t="n">
        <v>1983</v>
      </c>
      <c r="C2010" s="316" t="n">
        <v>33469705</v>
      </c>
      <c r="D2010" s="316" t="inlineStr">
        <is>
          <t>5076596_Etsy_NBCU OLV_Pre emptible_Q219 - Digital Entertainment</t>
        </is>
      </c>
      <c r="E2010" s="316" t="inlineStr">
        <is>
          <t>USA</t>
        </is>
      </c>
      <c r="F2010" s="317" t="n">
        <v>43585</v>
      </c>
      <c r="G2010" s="317" t="n">
        <v>43611</v>
      </c>
      <c r="H2010" s="316" t="n">
        <v>4442</v>
      </c>
      <c r="I2010" s="316" t="n">
        <v>4442</v>
      </c>
      <c r="J2010" s="316" t="n">
        <v>0.71</v>
      </c>
      <c r="K2010" s="316">
        <f>ROUND(I2010*(J2010/1000),2)</f>
        <v/>
      </c>
    </row>
    <row r="2011">
      <c r="B2011" s="315" t="n">
        <v>1984</v>
      </c>
      <c r="C2011" s="316" t="n">
        <v>33470121</v>
      </c>
      <c r="D2011" s="316" t="inlineStr">
        <is>
          <t>5077048_Capella E! Deal#375795 2Q19 TAD - Digital Lifestyle</t>
        </is>
      </c>
      <c r="E2011" s="316" t="inlineStr">
        <is>
          <t>Bravo</t>
        </is>
      </c>
      <c r="F2011" s="317" t="n">
        <v>43585</v>
      </c>
      <c r="G2011" s="317" t="n">
        <v>43590</v>
      </c>
      <c r="H2011" s="316" t="n">
        <v>50165</v>
      </c>
      <c r="I2011" s="316" t="n">
        <v>50165</v>
      </c>
      <c r="J2011" s="316" t="n">
        <v>0.71</v>
      </c>
      <c r="K2011" s="316">
        <f>ROUND(I2011*(J2011/1000),2)</f>
        <v/>
      </c>
    </row>
    <row r="2012">
      <c r="B2012" s="315" t="n">
        <v>1985</v>
      </c>
      <c r="C2012" s="316" t="n">
        <v>33470121</v>
      </c>
      <c r="D2012" s="316" t="inlineStr">
        <is>
          <t>5077048_Capella E! Deal#375795 2Q19 TAD - Digital Lifestyle</t>
        </is>
      </c>
      <c r="E2012" s="316" t="inlineStr">
        <is>
          <t>E!</t>
        </is>
      </c>
      <c r="F2012" s="317" t="n">
        <v>43585</v>
      </c>
      <c r="G2012" s="317" t="n">
        <v>43590</v>
      </c>
      <c r="H2012" s="316" t="n">
        <v>16263</v>
      </c>
      <c r="I2012" s="316" t="n">
        <v>16263</v>
      </c>
      <c r="J2012" s="316" t="n">
        <v>0.71</v>
      </c>
      <c r="K2012" s="316">
        <f>ROUND(I2012*(J2012/1000),2)</f>
        <v/>
      </c>
    </row>
    <row r="2013">
      <c r="B2013" s="315" t="n">
        <v>1986</v>
      </c>
      <c r="C2013" s="316" t="n">
        <v>33470121</v>
      </c>
      <c r="D2013" s="316" t="inlineStr">
        <is>
          <t>5077048_Capella E! Deal#375795 2Q19 TAD - Digital Lifestyle</t>
        </is>
      </c>
      <c r="E2013" s="316" t="inlineStr">
        <is>
          <t>Oxygen</t>
        </is>
      </c>
      <c r="F2013" s="317" t="n">
        <v>43585</v>
      </c>
      <c r="G2013" s="317" t="n">
        <v>43590</v>
      </c>
      <c r="H2013" s="316" t="n">
        <v>6890</v>
      </c>
      <c r="I2013" s="316" t="n">
        <v>6890</v>
      </c>
      <c r="J2013" s="316" t="n">
        <v>0.71</v>
      </c>
      <c r="K2013" s="316">
        <f>ROUND(I2013*(J2013/1000),2)</f>
        <v/>
      </c>
    </row>
    <row r="2014">
      <c r="B2014" s="315" t="n">
        <v>1987</v>
      </c>
      <c r="C2014" s="316" t="n">
        <v>33470121</v>
      </c>
      <c r="D2014" s="316" t="inlineStr">
        <is>
          <t>5077048_Capella E! Deal#375795 2Q19 TAD - Digital Lifestyle</t>
        </is>
      </c>
      <c r="E2014" s="316" t="inlineStr">
        <is>
          <t>Syfy</t>
        </is>
      </c>
      <c r="F2014" s="317" t="n">
        <v>43585</v>
      </c>
      <c r="G2014" s="317" t="n">
        <v>43590</v>
      </c>
      <c r="H2014" s="316" t="n">
        <v>31731</v>
      </c>
      <c r="I2014" s="316" t="n">
        <v>31731</v>
      </c>
      <c r="J2014" s="316" t="n">
        <v>0.71</v>
      </c>
      <c r="K2014" s="316">
        <f>ROUND(I2014*(J2014/1000),2)</f>
        <v/>
      </c>
    </row>
    <row r="2015">
      <c r="B2015" s="315" t="n">
        <v>1988</v>
      </c>
      <c r="C2015" s="316" t="n">
        <v>33470121</v>
      </c>
      <c r="D2015" s="316" t="inlineStr">
        <is>
          <t>5077048_Capella E! Deal#375795 2Q19 TAD - Digital Lifestyle</t>
        </is>
      </c>
      <c r="E2015" s="316" t="inlineStr">
        <is>
          <t>USA</t>
        </is>
      </c>
      <c r="F2015" s="317" t="n">
        <v>43585</v>
      </c>
      <c r="G2015" s="317" t="n">
        <v>43590</v>
      </c>
      <c r="H2015" s="316" t="n">
        <v>20541</v>
      </c>
      <c r="I2015" s="316" t="n">
        <v>20541</v>
      </c>
      <c r="J2015" s="316" t="n">
        <v>0.71</v>
      </c>
      <c r="K2015" s="316">
        <f>ROUND(I2015*(J2015/1000),2)</f>
        <v/>
      </c>
    </row>
    <row r="2016">
      <c r="B2016" s="315" t="n">
        <v>1989</v>
      </c>
      <c r="C2016" s="316" t="n">
        <v>33471298</v>
      </c>
      <c r="D2016" s="316" t="inlineStr">
        <is>
          <t>5077043_Capella Bravo Deal#609830 2Q19 TAD - Digital Lifestyle</t>
        </is>
      </c>
      <c r="E2016" s="316" t="inlineStr">
        <is>
          <t>Bravo</t>
        </is>
      </c>
      <c r="F2016" s="317" t="n">
        <v>43585</v>
      </c>
      <c r="G2016" s="317" t="n">
        <v>43590</v>
      </c>
      <c r="H2016" s="316" t="n">
        <v>51696</v>
      </c>
      <c r="I2016" s="316" t="n">
        <v>51696</v>
      </c>
      <c r="J2016" s="316" t="n">
        <v>0.71</v>
      </c>
      <c r="K2016" s="316">
        <f>ROUND(I2016*(J2016/1000),2)</f>
        <v/>
      </c>
    </row>
    <row r="2017">
      <c r="B2017" s="315" t="n">
        <v>1990</v>
      </c>
      <c r="C2017" s="316" t="n">
        <v>33471298</v>
      </c>
      <c r="D2017" s="316" t="inlineStr">
        <is>
          <t>5077043_Capella Bravo Deal#609830 2Q19 TAD - Digital Lifestyle</t>
        </is>
      </c>
      <c r="E2017" s="316" t="inlineStr">
        <is>
          <t>E!</t>
        </is>
      </c>
      <c r="F2017" s="317" t="n">
        <v>43585</v>
      </c>
      <c r="G2017" s="317" t="n">
        <v>43590</v>
      </c>
      <c r="H2017" s="316" t="n">
        <v>17025</v>
      </c>
      <c r="I2017" s="316" t="n">
        <v>17025</v>
      </c>
      <c r="J2017" s="316" t="n">
        <v>0.71</v>
      </c>
      <c r="K2017" s="316">
        <f>ROUND(I2017*(J2017/1000),2)</f>
        <v/>
      </c>
    </row>
    <row r="2018">
      <c r="B2018" s="315" t="n">
        <v>1991</v>
      </c>
      <c r="C2018" s="316" t="n">
        <v>33471298</v>
      </c>
      <c r="D2018" s="316" t="inlineStr">
        <is>
          <t>5077043_Capella Bravo Deal#609830 2Q19 TAD - Digital Lifestyle</t>
        </is>
      </c>
      <c r="E2018" s="316" t="inlineStr">
        <is>
          <t>Oxygen</t>
        </is>
      </c>
      <c r="F2018" s="317" t="n">
        <v>43585</v>
      </c>
      <c r="G2018" s="317" t="n">
        <v>43590</v>
      </c>
      <c r="H2018" s="316" t="n">
        <v>7094</v>
      </c>
      <c r="I2018" s="316" t="n">
        <v>7094</v>
      </c>
      <c r="J2018" s="316" t="n">
        <v>0.71</v>
      </c>
      <c r="K2018" s="316">
        <f>ROUND(I2018*(J2018/1000),2)</f>
        <v/>
      </c>
    </row>
    <row r="2019">
      <c r="B2019" s="315" t="n">
        <v>1992</v>
      </c>
      <c r="C2019" s="316" t="n">
        <v>33471298</v>
      </c>
      <c r="D2019" s="316" t="inlineStr">
        <is>
          <t>5077043_Capella Bravo Deal#609830 2Q19 TAD - Digital Lifestyle</t>
        </is>
      </c>
      <c r="E2019" s="316" t="inlineStr">
        <is>
          <t>Syfy</t>
        </is>
      </c>
      <c r="F2019" s="317" t="n">
        <v>43585</v>
      </c>
      <c r="G2019" s="317" t="n">
        <v>43590</v>
      </c>
      <c r="H2019" s="316" t="n">
        <v>33820</v>
      </c>
      <c r="I2019" s="316" t="n">
        <v>33820</v>
      </c>
      <c r="J2019" s="316" t="n">
        <v>0.71</v>
      </c>
      <c r="K2019" s="316">
        <f>ROUND(I2019*(J2019/1000),2)</f>
        <v/>
      </c>
    </row>
    <row r="2020">
      <c r="B2020" s="315" t="n">
        <v>1993</v>
      </c>
      <c r="C2020" s="316" t="n">
        <v>33471298</v>
      </c>
      <c r="D2020" s="316" t="inlineStr">
        <is>
          <t>5077043_Capella Bravo Deal#609830 2Q19 TAD - Digital Lifestyle</t>
        </is>
      </c>
      <c r="E2020" s="316" t="inlineStr">
        <is>
          <t>USA</t>
        </is>
      </c>
      <c r="F2020" s="317" t="n">
        <v>43585</v>
      </c>
      <c r="G2020" s="317" t="n">
        <v>43590</v>
      </c>
      <c r="H2020" s="316" t="n">
        <v>22581</v>
      </c>
      <c r="I2020" s="316" t="n">
        <v>22581</v>
      </c>
      <c r="J2020" s="316" t="n">
        <v>0.71</v>
      </c>
      <c r="K2020" s="316">
        <f>ROUND(I2020*(J2020/1000),2)</f>
        <v/>
      </c>
    </row>
    <row r="2021">
      <c r="B2021" s="101" t="n"/>
      <c r="C2021" s="101" t="n"/>
      <c r="D2021" s="233" t="n"/>
      <c r="F2021" s="318" t="n"/>
      <c r="G2021" s="318" t="n"/>
      <c r="H2021" s="232" t="n"/>
      <c r="I2021" s="64" t="n"/>
      <c r="J2021" s="352" t="n"/>
      <c r="K2021" s="336" t="n"/>
    </row>
    <row r="2022">
      <c r="B2022" s="101" t="n"/>
      <c r="C2022" s="98" t="n"/>
      <c r="F2022" s="230" t="n"/>
      <c r="G2022" s="50" t="n"/>
      <c r="H2022" s="51" t="n"/>
      <c r="I2022" s="50" t="n"/>
      <c r="J2022" s="330" t="n"/>
      <c r="K2022" s="322" t="n"/>
    </row>
    <row r="2023">
      <c r="B2023" s="101" t="n"/>
      <c r="C2023" s="98" t="n"/>
      <c r="F2023" s="288" t="n"/>
      <c r="G2023" s="64" t="n"/>
      <c r="I2023" s="64" t="n"/>
      <c r="J2023" s="335" t="n"/>
      <c r="K2023" s="320" t="n"/>
    </row>
    <row r="2024">
      <c r="B2024" s="101" t="n"/>
      <c r="C2024" s="98" t="n"/>
      <c r="G2024" s="63" t="inlineStr">
        <is>
          <t>Sub-totals by Network:</t>
        </is>
      </c>
      <c r="H2024" s="224" t="inlineStr">
        <is>
          <t>Bravo</t>
        </is>
      </c>
      <c r="I2024" s="64">
        <f>SUMIF(E28:E2022,H2024,I28:I2022)</f>
        <v/>
      </c>
      <c r="J2024" s="335" t="n"/>
      <c r="K2024" s="323">
        <f>SUMIF(E28:E2022,H2024,K28:K2022)</f>
        <v/>
      </c>
    </row>
    <row r="2025">
      <c r="B2025" s="101" t="n"/>
      <c r="C2025" s="98" t="n"/>
      <c r="G2025" s="63" t="n"/>
      <c r="H2025" s="224" t="inlineStr">
        <is>
          <t>E!</t>
        </is>
      </c>
      <c r="I2025" s="64">
        <f>SUMIF(E28:E2022,H2025,I28:I2022)</f>
        <v/>
      </c>
      <c r="J2025" s="335" t="n"/>
      <c r="K2025" s="323">
        <f>SUMIF(E28:E2022,H2025,K28:K2022)</f>
        <v/>
      </c>
    </row>
    <row r="2026">
      <c r="B2026" s="101" t="n"/>
      <c r="C2026" s="98" t="n"/>
      <c r="G2026" s="64" t="n"/>
      <c r="H2026" s="224" t="inlineStr">
        <is>
          <t>NBC Broadcast</t>
        </is>
      </c>
      <c r="I2026" s="64">
        <f>SUMIF(E28:E2022,H2026,I28:I2022)</f>
        <v/>
      </c>
      <c r="J2026" s="335" t="n"/>
      <c r="K2026" s="323">
        <f>SUMIF(E28:E2022,H2026,K28:K2022)</f>
        <v/>
      </c>
    </row>
    <row r="2027">
      <c r="B2027" s="101" t="n"/>
      <c r="C2027" s="98" t="n"/>
      <c r="G2027" s="64" t="n"/>
      <c r="H2027" s="224" t="inlineStr">
        <is>
          <t>Oxygen</t>
        </is>
      </c>
      <c r="I2027" s="64">
        <f>SUMIF(E28:E2022,H2027,I28:I2022)</f>
        <v/>
      </c>
      <c r="J2027" s="335" t="n"/>
      <c r="K2027" s="323">
        <f>SUMIF(E28:E2022,H2027,K28:K2022)</f>
        <v/>
      </c>
    </row>
    <row r="2028">
      <c r="B2028" s="101" t="n"/>
      <c r="C2028" s="98" t="n"/>
      <c r="G2028" s="64" t="n"/>
      <c r="H2028" s="224" t="inlineStr">
        <is>
          <t>Universal Kids</t>
        </is>
      </c>
      <c r="I2028" s="64">
        <f>SUMIF(E28:E2022,H2028,I28:I2022)</f>
        <v/>
      </c>
      <c r="J2028" s="335" t="n"/>
      <c r="K2028" s="323">
        <f>SUMIF(E28:E2022,H2028,K28:K2022)</f>
        <v/>
      </c>
    </row>
    <row r="2029">
      <c r="B2029" s="101" t="n"/>
      <c r="C2029" s="98" t="n"/>
      <c r="G2029" s="64" t="n"/>
      <c r="H2029" s="224" t="inlineStr">
        <is>
          <t>Syfy</t>
        </is>
      </c>
      <c r="I2029" s="64">
        <f>SUMIF($E$28:$E$28,$H36,$I$28:$I$28)</f>
        <v/>
      </c>
      <c r="J2029" s="335" t="n"/>
      <c r="K2029" s="323">
        <f>SUMIF($E$28:$E$28,$H36,$K$28:$K$28)</f>
        <v/>
      </c>
    </row>
    <row r="2030">
      <c r="B2030" s="101" t="n"/>
      <c r="C2030" s="98" t="n"/>
      <c r="G2030" s="64" t="n"/>
      <c r="H2030" s="224" t="inlineStr">
        <is>
          <t>Telemundo</t>
        </is>
      </c>
      <c r="I2030" s="64">
        <f>SUMIF(E28:E2022,H2030,I28:I2022)</f>
        <v/>
      </c>
      <c r="J2030" s="335" t="n"/>
      <c r="K2030" s="323">
        <f>SUMIF(E28:E2022,H2030,K28:K2022)</f>
        <v/>
      </c>
    </row>
    <row r="2031">
      <c r="B2031" s="101" t="n"/>
      <c r="C2031" s="98" t="n"/>
      <c r="G2031" s="64" t="n"/>
      <c r="H2031" s="224" t="inlineStr">
        <is>
          <t>USA</t>
        </is>
      </c>
      <c r="I2031" s="64">
        <f>SUMIF(E28:E2022,H2031,I28:I2022)</f>
        <v/>
      </c>
      <c r="J2031" s="335" t="n"/>
      <c r="K2031" s="323">
        <f>SUMIF(E28:E2022,H2031,K28:K2022)</f>
        <v/>
      </c>
    </row>
    <row r="2032">
      <c r="B2032" s="101" t="n"/>
      <c r="C2032" s="98" t="n"/>
      <c r="G2032" s="64" t="n"/>
      <c r="H2032" s="224" t="inlineStr">
        <is>
          <t>NBC Sports</t>
        </is>
      </c>
      <c r="I2032" s="64">
        <f>SUMIF(E28:E2022,H2032,I28:I2022)</f>
        <v/>
      </c>
      <c r="J2032" s="335" t="n"/>
      <c r="K2032" s="323">
        <f>SUMIF(E28:E2022,H2032,K28:K2022)</f>
        <v/>
      </c>
    </row>
    <row r="2033">
      <c r="B2033" s="101" t="n"/>
      <c r="C2033" s="98" t="n"/>
      <c r="G2033" s="64" t="n"/>
      <c r="H2033" s="224" t="inlineStr">
        <is>
          <t>NBC News</t>
        </is>
      </c>
      <c r="I2033" s="64">
        <f>SUMIF(E28:E2022,H2033,I28:I2022)</f>
        <v/>
      </c>
      <c r="J2033" s="335" t="n"/>
      <c r="K2033" s="323">
        <f>SUMIF(E28:E2022,H2033,K28:K2022)</f>
        <v/>
      </c>
    </row>
    <row r="2034">
      <c r="B2034" s="101" t="n"/>
      <c r="C2034" s="98" t="n"/>
      <c r="G2034" s="64" t="n"/>
      <c r="H2034" s="224" t="inlineStr">
        <is>
          <t>NBC Universo</t>
        </is>
      </c>
      <c r="I2034" s="64">
        <f>SUMIF(E28:E2022,H2034,I28:I2022)</f>
        <v/>
      </c>
      <c r="J2034" s="335" t="n"/>
      <c r="K2034" s="323">
        <f>SUMIF(E28:E2022,H2034,K28:K2022)</f>
        <v/>
      </c>
    </row>
    <row r="2035">
      <c r="B2035" s="101" t="n"/>
      <c r="C2035" s="98" t="n"/>
      <c r="G2035" s="64" t="n"/>
      <c r="H2035" s="224" t="inlineStr">
        <is>
          <t>MSNBC</t>
        </is>
      </c>
      <c r="I2035" s="64">
        <f>SUMIF(E28:E2022,H2035,I28:I2022)</f>
        <v/>
      </c>
      <c r="J2035" s="335" t="n"/>
      <c r="K2035" s="323">
        <f>SUMIF(E28:E2022,H2035,K28:K2022)</f>
        <v/>
      </c>
    </row>
    <row r="2036">
      <c r="B2036" s="101" t="n"/>
      <c r="C2036" s="98" t="n"/>
      <c r="G2036" s="64" t="n"/>
      <c r="H2036" s="224" t="inlineStr">
        <is>
          <t>CNBC</t>
        </is>
      </c>
      <c r="I2036" s="64">
        <f>SUMIF(E28:E2022,H2036,I28:I2022)</f>
        <v/>
      </c>
      <c r="J2036" s="335" t="n"/>
      <c r="K2036" s="323">
        <f>SUMIF(E28:E2022,H2036,K28:K2022)</f>
        <v/>
      </c>
    </row>
    <row r="2037">
      <c r="B2037" s="101" t="n"/>
      <c r="C2037" s="98" t="n"/>
      <c r="G2037" s="64" t="n"/>
      <c r="H2037" s="224" t="inlineStr">
        <is>
          <t>Golf Channel</t>
        </is>
      </c>
      <c r="I2037" s="64">
        <f>SUMIF(E28:E2022,H2037,I28:I2022)</f>
        <v/>
      </c>
      <c r="J2037" s="335" t="n"/>
      <c r="K2037" s="323">
        <f>SUMIF(E28:E2022,H2037,K28:K2022)</f>
        <v/>
      </c>
    </row>
    <row r="2038">
      <c r="B2038" s="101" t="n"/>
      <c r="C2038" s="98" t="n"/>
      <c r="G2038" s="64" t="n"/>
      <c r="H2038" s="224" t="n"/>
      <c r="I2038" s="64" t="n"/>
      <c r="J2038" s="335" t="n"/>
      <c r="K2038" s="323" t="n"/>
    </row>
    <row r="2039">
      <c r="B2039" s="101" t="n"/>
      <c r="C2039" s="98" t="n"/>
      <c r="F2039" s="230" t="n"/>
      <c r="G2039" s="50" t="n"/>
      <c r="H2039" s="51" t="n"/>
      <c r="I2039" s="50" t="n"/>
      <c r="J2039" s="330" t="n"/>
      <c r="K2039" s="322" t="n"/>
    </row>
    <row r="2040">
      <c r="B2040" s="101" t="n"/>
      <c r="C2040" s="98" t="n"/>
      <c r="F2040" s="288" t="n"/>
      <c r="G2040" s="64" t="n"/>
      <c r="I2040" s="64" t="n"/>
      <c r="J2040" s="335" t="n"/>
      <c r="K2040" s="320" t="n"/>
    </row>
    <row r="2041">
      <c r="G2041" s="63" t="inlineStr">
        <is>
          <t>Total:</t>
        </is>
      </c>
      <c r="H2041" s="64" t="n"/>
      <c r="I2041" s="64">
        <f>SUM(I28:I2022)</f>
        <v/>
      </c>
      <c r="K2041" s="336">
        <f>SUM(K28:K2022)</f>
        <v/>
      </c>
    </row>
    <row r="2042"/>
    <row r="2043">
      <c r="B2043" s="77" t="inlineStr">
        <is>
          <t xml:space="preserve">Invoice Comments:
</t>
        </is>
      </c>
      <c r="C2043" s="69" t="n"/>
      <c r="D2043" s="229" t="n"/>
      <c r="E2043" s="228" t="n"/>
      <c r="F2043" s="228" t="n"/>
      <c r="G2043" s="228" t="n"/>
      <c r="H2043" s="228" t="n"/>
      <c r="I2043" s="228" t="n"/>
      <c r="J2043" s="228" t="n"/>
      <c r="K2043" s="227" t="n"/>
    </row>
    <row r="2044">
      <c r="B2044" s="71" t="n"/>
      <c r="C2044" s="72" t="n"/>
      <c r="D2044" s="226" t="n"/>
      <c r="E2044" s="226" t="n"/>
      <c r="F2044" s="226" t="n"/>
      <c r="G2044" s="226" t="n"/>
      <c r="H2044" s="226" t="n"/>
      <c r="I2044" s="226" t="n"/>
      <c r="J2044" s="226" t="n"/>
      <c r="K2044" s="225" t="n"/>
    </row>
    <row r="2045">
      <c r="B2045" s="35" t="n"/>
      <c r="C2045" s="35" t="n"/>
      <c r="D2045" s="35" t="n"/>
      <c r="E2045" s="35" t="n"/>
      <c r="F2045" s="35" t="n"/>
      <c r="G2045" s="35" t="n"/>
      <c r="H2045" s="35" t="n"/>
      <c r="I2045" s="35" t="n"/>
      <c r="J2045" s="35" t="n"/>
    </row>
    <row r="2046"/>
    <row r="2047">
      <c r="B2047" s="26" t="inlineStr">
        <is>
          <t>Please detach this portion and return with your remittance to:</t>
        </is>
      </c>
      <c r="J2047" s="324" t="n"/>
    </row>
    <row r="2048">
      <c r="J2048" s="224" t="n"/>
      <c r="K2048" s="324" t="n"/>
    </row>
    <row r="2049">
      <c r="C2049" s="32" t="inlineStr">
        <is>
          <t>Canoe Ventures, LLC</t>
        </is>
      </c>
      <c r="D2049" s="140" t="n"/>
      <c r="F2049" s="30" t="inlineStr">
        <is>
          <t>Invoice Date:</t>
        </is>
      </c>
      <c r="G2049" s="28">
        <f>K1</f>
        <v/>
      </c>
      <c r="J2049" s="224" t="n"/>
      <c r="K2049" s="324" t="n"/>
    </row>
    <row r="2050">
      <c r="C2050" s="25" t="inlineStr">
        <is>
          <t>Attention: Accounting Department</t>
        </is>
      </c>
      <c r="D2050" s="75" t="n"/>
      <c r="F2050" s="61" t="inlineStr">
        <is>
          <t>Invoice Number:</t>
        </is>
      </c>
      <c r="G2050" s="29">
        <f>K2</f>
        <v/>
      </c>
    </row>
    <row r="2051">
      <c r="C2051" s="33" t="inlineStr">
        <is>
          <t>200 Union Boulevard, Suite 201</t>
        </is>
      </c>
      <c r="D2051" s="139" t="n"/>
      <c r="F2051" s="61" t="inlineStr">
        <is>
          <t>Programmer:</t>
        </is>
      </c>
      <c r="G2051" s="29">
        <f>D20</f>
        <v/>
      </c>
    </row>
    <row r="2052">
      <c r="C2052" s="34" t="inlineStr">
        <is>
          <t>Lakewood, CO  80228</t>
        </is>
      </c>
      <c r="D2052" s="138" t="n"/>
      <c r="F2052" s="223" t="n"/>
      <c r="G2052" s="172" t="n"/>
      <c r="H2052" s="172" t="n"/>
      <c r="I2052" s="172" t="n"/>
      <c r="J2052" s="27" t="inlineStr">
        <is>
          <t>Amount Due:</t>
        </is>
      </c>
      <c r="K2052" s="326">
        <f>SUM(K28:K2022)</f>
        <v/>
      </c>
    </row>
    <row r="2053">
      <c r="C2053" s="19" t="n"/>
      <c r="D2053" s="19" t="n"/>
      <c r="E2053" s="18" t="n"/>
      <c r="F2053" s="18" t="n"/>
      <c r="G2053" s="172" t="n"/>
      <c r="H2053" s="172" t="n"/>
      <c r="I2053" s="172" t="n"/>
    </row>
    <row r="2054">
      <c r="C2054" s="19" t="n"/>
      <c r="D2054" s="19" t="n"/>
      <c r="E2054" s="18" t="n"/>
      <c r="F2054" s="18" t="n"/>
      <c r="G2054" s="18" t="n"/>
    </row>
  </sheetData>
  <autoFilter ref="B27:K28"/>
  <mergeCells count="11">
    <mergeCell ref="D21:F21"/>
    <mergeCell ref="G5:K5"/>
    <mergeCell ref="G6:K6"/>
    <mergeCell ref="G7:K7"/>
    <mergeCell ref="G4:K4"/>
    <mergeCell ref="G11:K11"/>
    <mergeCell ref="G9:K9"/>
    <mergeCell ref="G8:K8"/>
    <mergeCell ref="G12:K12"/>
    <mergeCell ref="G13:K13"/>
    <mergeCell ref="G15:K15"/>
  </mergeCells>
  <hyperlinks>
    <hyperlink ref="B9" r:id="rId31"/>
    <hyperlink ref="D16" r:id="rId32"/>
    <hyperlink ref="B9" r:id="rId31"/>
    <hyperlink ref="D16" r:id="rId32"/>
    <hyperlink ref="B9" r:id="rId31"/>
    <hyperlink ref="D16" r:id="rId32"/>
    <hyperlink ref="B9" r:id="rId31"/>
    <hyperlink ref="D16" r:id="rId32"/>
    <hyperlink ref="B9" r:id="rId31"/>
    <hyperlink ref="D16" r:id="rId32"/>
    <hyperlink ref="B9" r:id="rId31"/>
    <hyperlink ref="D16" r:id="rId32"/>
    <hyperlink ref="B9" r:id="rId31"/>
    <hyperlink ref="D16" r:id="rId32"/>
    <hyperlink ref="B9" r:id="rId31"/>
    <hyperlink ref="D16" r:id="rId32"/>
    <hyperlink ref="B9" r:id="rId31"/>
    <hyperlink ref="D16" r:id="rId32"/>
    <hyperlink ref="B9" r:id="rId31"/>
    <hyperlink ref="D16" r:id="rId32"/>
    <hyperlink ref="B9" r:id="rId31"/>
    <hyperlink ref="D16" r:id="rId32"/>
    <hyperlink ref="B9" r:id="rId31"/>
    <hyperlink ref="D16" r:id="rId32"/>
    <hyperlink ref="B9" r:id="rId31"/>
    <hyperlink ref="D16" r:id="rId32"/>
    <hyperlink ref="B9" r:id="rId31"/>
    <hyperlink ref="D16" r:id="rId32"/>
    <hyperlink ref="B9" r:id="rId31"/>
    <hyperlink ref="D16" r:id="rId32"/>
    <hyperlink ref="B9" r:id="rId31"/>
    <hyperlink ref="D16" r:id="rId32"/>
  </hyperlinks>
  <printOptions horizontalCentered="1"/>
  <pageMargins bottom="0.6" footer="0.2" header="0.2" left="0.5" right="0.5" top="0.5"/>
  <pageSetup fitToHeight="0" orientation="landscape" scale="52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drawing r:id="rId33"/>
</worksheet>
</file>

<file path=xl/worksheets/sheet14.xml><?xml version="1.0" encoding="utf-8"?>
<worksheet xmlns:r="http://schemas.openxmlformats.org/officeDocument/2006/relationships" xmlns="http://schemas.openxmlformats.org/spreadsheetml/2006/main">
  <sheetPr codeName="Sheet11">
    <outlinePr summaryBelow="1" summaryRight="1"/>
    <pageSetUpPr fitToPage="1"/>
  </sheetPr>
  <dimension ref="A1:O62"/>
  <sheetViews>
    <sheetView showGridLines="0" topLeftCell="A29" workbookViewId="0" zoomScale="130" zoomScaleNormal="130" zoomScalePageLayoutView="90">
      <selection activeCell="F52" sqref="F52"/>
    </sheetView>
  </sheetViews>
  <sheetFormatPr baseColWidth="8" defaultColWidth="8.7109375" defaultRowHeight="15.75" outlineLevelCol="0"/>
  <cols>
    <col customWidth="1" max="1" min="1" style="7" width="1.42578125"/>
    <col customWidth="1" max="2" min="2" style="7" width="10.140625"/>
    <col customWidth="1" max="3" min="3" style="7" width="16.28515625"/>
    <col customWidth="1" max="4" min="4" style="7" width="50.7109375"/>
    <col customWidth="1" max="5" min="5" style="7" width="20.7109375"/>
    <col bestFit="1" customWidth="1" max="6" min="6" style="7" width="11.7109375"/>
    <col customWidth="1" max="7" min="7" style="7" width="12.42578125"/>
    <col bestFit="1" customWidth="1" max="8" min="8" style="7" width="14"/>
    <col customWidth="1" max="9" min="9" style="7" width="13"/>
    <col customWidth="1" max="10" min="10" style="7" width="13.7109375"/>
    <col customWidth="1" max="11" min="11" style="7" width="12.7109375"/>
    <col bestFit="1" customWidth="1" max="13" min="12" style="7" width="12.7109375"/>
    <col customWidth="1" max="14" min="14" style="7" width="12.28515625"/>
    <col customWidth="1" max="15" min="15" style="7" width="16"/>
    <col customWidth="1" max="16" min="16" style="7" width="4.7109375"/>
    <col customWidth="1" max="16384" min="17" style="7" width="8.7109375"/>
  </cols>
  <sheetData>
    <row r="1">
      <c r="B1" s="131" t="n"/>
      <c r="C1" s="131" t="n"/>
      <c r="D1" s="131" t="n"/>
      <c r="E1" s="131" t="n"/>
      <c r="F1" s="131" t="n"/>
      <c r="G1" s="131" t="n"/>
      <c r="H1" s="293" t="n"/>
      <c r="I1" s="293" t="n"/>
      <c r="K1" s="63" t="inlineStr">
        <is>
          <t>06/03/2019</t>
        </is>
      </c>
      <c r="L1" s="137" t="n"/>
    </row>
    <row r="2">
      <c r="B2" s="131" t="n"/>
      <c r="C2" s="131" t="n"/>
      <c r="D2" s="131" t="n"/>
      <c r="E2" s="131" t="n"/>
      <c r="F2" s="131" t="n"/>
      <c r="G2" s="131" t="n"/>
      <c r="H2" s="131" t="n"/>
      <c r="I2" s="131" t="n"/>
      <c r="K2" s="63" t="n">
        <v>8481</v>
      </c>
      <c r="L2" s="157" t="n"/>
    </row>
    <row r="3">
      <c r="B3" s="131" t="n"/>
      <c r="C3" s="131" t="n"/>
      <c r="D3" s="131" t="n"/>
      <c r="E3" s="131" t="n"/>
      <c r="F3" s="131" t="n"/>
      <c r="G3" s="131" t="n"/>
      <c r="H3" s="295" t="n"/>
      <c r="I3" s="295" t="n"/>
      <c r="J3" s="295" t="n"/>
      <c r="K3" s="295" t="n"/>
      <c r="L3" s="295" t="n"/>
    </row>
    <row r="4">
      <c r="B4" s="131" t="n"/>
      <c r="C4" s="131" t="n"/>
      <c r="D4" s="131" t="n"/>
      <c r="E4" s="131" t="n"/>
      <c r="F4" s="131" t="n"/>
      <c r="G4" s="131" t="n"/>
      <c r="H4" s="268" t="inlineStr">
        <is>
          <t>INVOICE</t>
        </is>
      </c>
      <c r="I4" s="304" t="n"/>
      <c r="J4" s="304" t="n"/>
      <c r="K4" s="304" t="n"/>
      <c r="L4" s="304" t="n"/>
    </row>
    <row r="5">
      <c r="C5" s="135" t="n"/>
      <c r="D5" s="135" t="n"/>
      <c r="E5" s="135" t="n"/>
      <c r="F5" s="131" t="n"/>
      <c r="G5" s="131" t="n"/>
      <c r="H5" s="274" t="inlineStr">
        <is>
          <t>PLEASE REMIT TO:</t>
        </is>
      </c>
      <c r="I5" s="305" t="n"/>
      <c r="J5" s="305" t="n"/>
      <c r="K5" s="305" t="n"/>
      <c r="L5" s="305" t="n"/>
    </row>
    <row r="6">
      <c r="B6" s="134" t="inlineStr">
        <is>
          <t>Canoe Ventures, LLC</t>
        </is>
      </c>
      <c r="C6" s="131" t="n"/>
      <c r="D6" s="131" t="n"/>
      <c r="E6" s="131" t="n"/>
      <c r="F6" s="131" t="n"/>
      <c r="G6" s="131" t="n"/>
      <c r="H6" s="277" t="inlineStr">
        <is>
          <t>Canoe Ventures, LLC</t>
        </is>
      </c>
    </row>
    <row r="7">
      <c r="B7" s="133" t="inlineStr">
        <is>
          <t>200 Union Boulevard, Suite 201</t>
        </is>
      </c>
      <c r="C7" s="131" t="n"/>
      <c r="D7" s="131" t="n"/>
      <c r="E7" s="131" t="n"/>
      <c r="F7" s="131" t="n"/>
      <c r="G7" s="131" t="n"/>
      <c r="H7" s="281" t="inlineStr">
        <is>
          <t>Attention: Accounting Department</t>
        </is>
      </c>
    </row>
    <row r="8">
      <c r="B8" s="133" t="inlineStr">
        <is>
          <t>Lakewood, CO  80228</t>
        </is>
      </c>
      <c r="C8" s="131" t="n"/>
      <c r="D8" s="295" t="n"/>
      <c r="E8" s="295" t="n"/>
      <c r="F8" s="295" t="n"/>
      <c r="G8" s="295" t="n"/>
      <c r="H8" s="277" t="inlineStr">
        <is>
          <t>200 Union Boulevard, Suite 201</t>
        </is>
      </c>
    </row>
    <row r="9">
      <c r="B9" s="2" t="inlineStr">
        <is>
          <t>303-224-3000</t>
        </is>
      </c>
      <c r="C9" s="295" t="n"/>
      <c r="D9" s="131" t="n"/>
      <c r="E9" s="131" t="n"/>
      <c r="F9" s="131" t="n"/>
      <c r="G9" s="131" t="n"/>
      <c r="H9" s="277" t="inlineStr">
        <is>
          <t>Lakewood, CO  80228</t>
        </is>
      </c>
    </row>
    <row r="10">
      <c r="B10" s="132" t="inlineStr">
        <is>
          <t>invoices@canoeventures.com</t>
        </is>
      </c>
      <c r="C10" s="295" t="n"/>
      <c r="D10" s="131" t="n"/>
      <c r="E10" s="131" t="n"/>
      <c r="F10" s="131" t="n"/>
      <c r="G10" s="131" t="n"/>
    </row>
    <row r="11">
      <c r="C11" s="130" t="n"/>
      <c r="D11" s="128" t="n"/>
      <c r="E11" s="128" t="n"/>
      <c r="F11" s="128" t="n"/>
      <c r="G11" s="128" t="n"/>
      <c r="H11" s="276" t="inlineStr">
        <is>
          <t xml:space="preserve">TERMS                 : NET 30 DAYS      </t>
        </is>
      </c>
    </row>
    <row r="12">
      <c r="B12" s="122" t="inlineStr">
        <is>
          <t>Bill To:</t>
        </is>
      </c>
      <c r="C12" s="128" t="n"/>
      <c r="D12" s="185" t="inlineStr">
        <is>
          <t>Reelz</t>
        </is>
      </c>
      <c r="E12" s="128" t="n"/>
      <c r="F12" s="128" t="n"/>
      <c r="G12" s="128" t="n"/>
      <c r="H12" s="278" t="inlineStr">
        <is>
          <t>FEDERAL TAX ID : 26-2372059</t>
        </is>
      </c>
    </row>
    <row r="13">
      <c r="C13" s="128" t="n"/>
      <c r="D13" s="126" t="inlineStr">
        <is>
          <t>Attention: Christine Georgakakis</t>
        </is>
      </c>
      <c r="E13" s="128" t="n"/>
      <c r="F13" s="128" t="n"/>
      <c r="G13" s="128" t="n"/>
      <c r="H13" s="279" t="inlineStr">
        <is>
          <t>Invoice # is required on all remittances</t>
        </is>
      </c>
    </row>
    <row r="14">
      <c r="C14" s="128" t="n"/>
      <c r="D14" s="125" t="inlineStr">
        <is>
          <t>AccountsPayable@reelzchannel.com</t>
        </is>
      </c>
      <c r="E14" s="293" t="n"/>
      <c r="F14" s="293" t="n"/>
      <c r="G14" s="293" t="n"/>
      <c r="H14" s="295" t="n"/>
      <c r="I14" s="295" t="n"/>
      <c r="J14" s="295" t="n"/>
      <c r="K14" s="295" t="n"/>
      <c r="L14" s="295" t="n"/>
    </row>
    <row r="15">
      <c r="A15" s="7" t="inlineStr">
        <is>
          <t xml:space="preserve"> </t>
        </is>
      </c>
      <c r="C15" s="293" t="n"/>
      <c r="D15" s="125" t="inlineStr">
        <is>
          <t>Cgeorgakakis@reelz.com</t>
        </is>
      </c>
      <c r="E15" s="293" t="n"/>
      <c r="F15" s="293" t="n"/>
      <c r="G15" s="293" t="n"/>
      <c r="H15" s="280" t="inlineStr">
        <is>
          <t>RATE CARD (current Tier in yellow)</t>
        </is>
      </c>
    </row>
    <row r="16">
      <c r="D16" s="185" t="n"/>
      <c r="E16" s="293" t="n"/>
      <c r="F16" s="293" t="n"/>
      <c r="G16" s="293" t="n"/>
      <c r="H16" s="240" t="n"/>
      <c r="I16" s="238" t="inlineStr">
        <is>
          <t>Tier</t>
        </is>
      </c>
      <c r="J16" s="238" t="inlineStr">
        <is>
          <t>CPM</t>
        </is>
      </c>
      <c r="K16" s="239" t="inlineStr">
        <is>
          <t>YTD Impressions</t>
        </is>
      </c>
      <c r="L16" s="238" t="n"/>
    </row>
    <row r="17">
      <c r="C17" s="293" t="n"/>
      <c r="D17" s="79" t="n"/>
      <c r="E17" s="293" t="n"/>
      <c r="F17" s="293" t="n"/>
      <c r="G17" s="293" t="n"/>
      <c r="H17" s="111" t="n"/>
      <c r="I17" s="110" t="inlineStr">
        <is>
          <t xml:space="preserve">    0M - 200M</t>
        </is>
      </c>
      <c r="J17" s="309" t="n">
        <v>1.05</v>
      </c>
      <c r="K17" s="344" t="n"/>
      <c r="L17" s="107" t="n"/>
    </row>
    <row r="18">
      <c r="B18" s="124" t="inlineStr">
        <is>
          <t>Invoice Period Start:</t>
        </is>
      </c>
      <c r="D18" s="123" t="n">
        <v>43556</v>
      </c>
      <c r="E18" s="293" t="n"/>
      <c r="F18" s="293" t="n"/>
      <c r="G18" s="293" t="n"/>
      <c r="H18" s="111" t="n"/>
      <c r="I18" s="110" t="inlineStr">
        <is>
          <t>200M - 400M</t>
        </is>
      </c>
      <c r="J18" s="309" t="n">
        <v>1</v>
      </c>
      <c r="K18" s="117" t="n"/>
      <c r="L18" s="107" t="n"/>
    </row>
    <row r="19">
      <c r="B19" s="124" t="inlineStr">
        <is>
          <t>Invoice Period End:</t>
        </is>
      </c>
      <c r="D19" s="123" t="n">
        <v>43585</v>
      </c>
      <c r="E19" s="293" t="n"/>
      <c r="F19" s="293" t="n"/>
      <c r="G19" s="293" t="n"/>
      <c r="H19" s="111" t="n"/>
      <c r="I19" s="110" t="inlineStr">
        <is>
          <t>400M - 600M</t>
        </is>
      </c>
      <c r="J19" s="309" t="n">
        <v>0.95</v>
      </c>
      <c r="K19" s="117" t="n"/>
      <c r="L19" s="107" t="n"/>
    </row>
    <row r="20">
      <c r="B20" s="122" t="inlineStr">
        <is>
          <t>Programming Group:</t>
        </is>
      </c>
      <c r="D20" s="284" t="inlineStr">
        <is>
          <t>Reelz</t>
        </is>
      </c>
      <c r="E20" s="293" t="n"/>
      <c r="F20" s="293" t="n"/>
      <c r="G20" s="293" t="n"/>
      <c r="H20" s="111" t="n"/>
      <c r="I20" s="110" t="inlineStr">
        <is>
          <t>600M - 800M</t>
        </is>
      </c>
      <c r="J20" s="309" t="n">
        <v>0.89</v>
      </c>
      <c r="K20" s="117" t="n"/>
      <c r="L20" s="107" t="n"/>
    </row>
    <row r="21">
      <c r="B21" s="122" t="inlineStr">
        <is>
          <t>Network(s):</t>
        </is>
      </c>
      <c r="D21" s="284" t="inlineStr">
        <is>
          <t>Reelz</t>
        </is>
      </c>
      <c r="F21" s="293" t="n"/>
      <c r="G21" s="293" t="n"/>
      <c r="H21" s="111" t="n"/>
      <c r="I21" s="110" t="inlineStr">
        <is>
          <t xml:space="preserve">  800M - 2B        </t>
        </is>
      </c>
      <c r="J21" s="309" t="n">
        <v>0.84</v>
      </c>
      <c r="K21" s="117" t="n"/>
      <c r="L21" s="107" t="n"/>
    </row>
    <row r="22">
      <c r="B22" s="26" t="inlineStr">
        <is>
          <t>Previous YTD Impressions:</t>
        </is>
      </c>
      <c r="D22" s="49" t="n">
        <v>0</v>
      </c>
      <c r="E22" s="293" t="n"/>
      <c r="F22" s="293" t="n"/>
      <c r="G22" s="293" t="n"/>
      <c r="H22" s="111" t="n"/>
      <c r="I22" s="110" t="inlineStr">
        <is>
          <t xml:space="preserve">2B - 3B    </t>
        </is>
      </c>
      <c r="J22" s="309" t="n">
        <v>0.79</v>
      </c>
      <c r="K22" s="314" t="n"/>
      <c r="L22" s="107" t="n"/>
    </row>
    <row r="23">
      <c r="B23" s="26" t="n"/>
      <c r="D23" s="49" t="n"/>
      <c r="E23" s="293" t="n"/>
      <c r="F23" s="293" t="n"/>
      <c r="G23" s="293" t="n"/>
      <c r="H23" s="111" t="n"/>
      <c r="I23" s="110" t="inlineStr">
        <is>
          <t>3B - 4B</t>
        </is>
      </c>
      <c r="J23" s="309" t="n">
        <v>0.75</v>
      </c>
      <c r="K23" s="314" t="n"/>
      <c r="L23" s="107" t="n"/>
    </row>
    <row r="24">
      <c r="B24" s="26" t="n"/>
      <c r="D24" s="49" t="n"/>
      <c r="E24" s="293" t="n"/>
      <c r="F24" s="293" t="n"/>
      <c r="G24" s="293" t="n"/>
      <c r="H24" s="111" t="n"/>
      <c r="I24" s="110" t="inlineStr">
        <is>
          <t>4B+</t>
        </is>
      </c>
      <c r="J24" s="309" t="n">
        <v>0.73</v>
      </c>
      <c r="K24" s="314" t="n"/>
      <c r="L24" s="107" t="n"/>
    </row>
    <row r="25">
      <c r="B25" s="293" t="n"/>
      <c r="C25" s="293" t="n"/>
      <c r="D25" s="293" t="n"/>
      <c r="E25" s="293" t="n"/>
      <c r="F25" s="293" t="n"/>
      <c r="G25" s="293" t="n"/>
      <c r="H25" s="293" t="n"/>
      <c r="I25" s="293" t="n"/>
      <c r="J25" s="293" t="n"/>
      <c r="L25" s="295" t="n"/>
      <c r="M25" s="295" t="n"/>
      <c r="N25" s="295" t="n"/>
      <c r="O25" s="295" t="n"/>
    </row>
    <row customHeight="1" ht="47.25" r="26" s="62">
      <c r="B26" s="20" t="inlineStr">
        <is>
          <t>Invoice Line #</t>
        </is>
      </c>
      <c r="C26" s="20" t="inlineStr">
        <is>
          <t>Campaign Reference ID</t>
        </is>
      </c>
      <c r="D26" s="20" t="inlineStr">
        <is>
          <t>Campaign Name</t>
        </is>
      </c>
      <c r="E26" s="20" t="inlineStr">
        <is>
          <t>Network</t>
        </is>
      </c>
      <c r="F26" s="291" t="inlineStr">
        <is>
          <t>Start Date</t>
        </is>
      </c>
      <c r="G26" s="291" t="inlineStr">
        <is>
          <t>End Date</t>
        </is>
      </c>
      <c r="H26" s="291" t="inlineStr">
        <is>
          <t>Campaign Goal</t>
        </is>
      </c>
      <c r="I26" s="291" t="inlineStr">
        <is>
          <t>Total Impressions Delivered</t>
        </is>
      </c>
      <c r="J26" s="291" t="inlineStr">
        <is>
          <t>Current Billed Impressions</t>
        </is>
      </c>
      <c r="K26" s="291" t="inlineStr">
        <is>
          <t>CPM</t>
        </is>
      </c>
      <c r="L26" s="291" t="inlineStr">
        <is>
          <t>Total</t>
        </is>
      </c>
    </row>
    <row r="27">
      <c r="B27" s="315" t="n">
        <v>1</v>
      </c>
      <c r="C27" s="316" t="n">
        <v>10161973</v>
      </c>
      <c r="D27" s="316" t="inlineStr">
        <is>
          <t>CBFM_Reelz_CPA_Campaign</t>
        </is>
      </c>
      <c r="E27" s="316" t="inlineStr">
        <is>
          <t>Backfill Campaigns</t>
        </is>
      </c>
      <c r="F27" s="317" t="n">
        <v>43430</v>
      </c>
      <c r="G27" s="317" t="n">
        <v>43830</v>
      </c>
      <c r="H27" s="316" t="n">
        <v>1170941</v>
      </c>
      <c r="I27" s="316" t="n">
        <v>274330</v>
      </c>
      <c r="J27" s="316" t="n">
        <v>1.05</v>
      </c>
      <c r="K27" s="316">
        <f>ROUND(I27*(J27/1000),2)</f>
        <v/>
      </c>
    </row>
    <row customHeight="1" ht="16.5" r="28" s="62" thickBot="1">
      <c r="B28" s="315" t="n">
        <v>2</v>
      </c>
      <c r="C28" s="316" t="n">
        <v>10161992</v>
      </c>
      <c r="D28" s="316" t="inlineStr">
        <is>
          <t>CBFM_Reelz_CPM_Campaign</t>
        </is>
      </c>
      <c r="E28" s="316" t="inlineStr">
        <is>
          <t>Backfill Campaigns</t>
        </is>
      </c>
      <c r="F28" s="317" t="n">
        <v>43465</v>
      </c>
      <c r="G28" s="317" t="n">
        <v>43830</v>
      </c>
      <c r="H28" s="316" t="n">
        <v>1008655</v>
      </c>
      <c r="I28" s="316" t="n">
        <v>297998</v>
      </c>
      <c r="J28" s="316" t="n">
        <v>1.05</v>
      </c>
      <c r="K28" s="316">
        <f>ROUND(I28*(J28/1000),2)</f>
        <v/>
      </c>
    </row>
    <row customHeight="1" ht="16.5" r="29" s="62" thickTop="1">
      <c r="B29" s="101" t="n"/>
      <c r="E29" s="29" t="n"/>
      <c r="F29" s="204" t="n"/>
      <c r="G29" s="204" t="n"/>
      <c r="H29" s="64" t="n"/>
      <c r="I29" s="64" t="n"/>
      <c r="J29" s="287" t="n"/>
      <c r="K29" s="335" t="n"/>
      <c r="L29" s="336" t="n"/>
    </row>
    <row r="30">
      <c r="B30" s="101" t="n"/>
      <c r="C30" s="98" t="n"/>
      <c r="F30" s="318" t="n"/>
      <c r="G30" s="50" t="n"/>
      <c r="H30" s="50" t="n"/>
      <c r="I30" s="50" t="n"/>
      <c r="J30" s="330" t="n"/>
      <c r="K30" s="331" t="n"/>
      <c r="L30" s="331" t="n"/>
    </row>
    <row r="31">
      <c r="B31" s="101" t="n"/>
      <c r="C31" s="98" t="n"/>
      <c r="F31" s="318" t="n"/>
      <c r="G31" s="64" t="n"/>
      <c r="H31" s="64" t="n"/>
      <c r="J31" s="64" t="n"/>
      <c r="K31" s="335" t="n"/>
      <c r="L31" s="336" t="n"/>
    </row>
    <row r="32">
      <c r="B32" s="101" t="n"/>
      <c r="C32" s="98" t="n"/>
      <c r="F32" s="318" t="n"/>
      <c r="G32" s="288" t="n"/>
      <c r="H32" s="106" t="inlineStr">
        <is>
          <t>Sub-totals by Network:</t>
        </is>
      </c>
      <c r="I32" s="288" t="inlineStr">
        <is>
          <t>Reelz</t>
        </is>
      </c>
      <c r="J32" s="287">
        <f>SUMIF($E$27:$E$28,$I30,$J$27:$J$28)</f>
        <v/>
      </c>
      <c r="K32" s="332" t="n"/>
      <c r="L32" s="334">
        <f>SUMIF($E$27:$E$28,$I30,$L$27:$L$28)</f>
        <v/>
      </c>
    </row>
    <row r="33">
      <c r="B33" s="101" t="n"/>
      <c r="C33" s="98" t="n"/>
      <c r="F33" s="318" t="n"/>
      <c r="G33" s="288" t="n"/>
      <c r="H33" s="106" t="n"/>
      <c r="I33" s="288" t="inlineStr">
        <is>
          <t>Backfill Campaigns</t>
        </is>
      </c>
      <c r="J33" s="287">
        <f>SUMIF($E$27:$E$28,$I31,$J$27:$J$28)</f>
        <v/>
      </c>
      <c r="K33" s="332" t="n"/>
      <c r="L33" s="341" t="inlineStr">
        <is>
          <t xml:space="preserve">Not billed </t>
        </is>
      </c>
    </row>
    <row customHeight="1" ht="16.5" r="34" s="62" thickBot="1">
      <c r="B34" s="101" t="n"/>
      <c r="C34" s="98" t="n"/>
      <c r="F34" s="318" t="n"/>
      <c r="G34" s="288" t="n"/>
      <c r="H34" s="106" t="n"/>
      <c r="I34" s="288" t="n"/>
      <c r="J34" s="287" t="n"/>
      <c r="K34" s="332" t="n"/>
      <c r="L34" s="334" t="n"/>
    </row>
    <row customHeight="1" ht="16.5" r="35" s="62" thickTop="1">
      <c r="B35" s="101" t="n"/>
      <c r="C35" s="98" t="n"/>
      <c r="F35" s="318" t="n"/>
      <c r="G35" s="288" t="n"/>
      <c r="H35" s="106" t="n"/>
      <c r="I35" s="288" t="n"/>
      <c r="J35" s="287" t="n"/>
      <c r="K35" s="332" t="n"/>
      <c r="L35" s="334" t="n"/>
    </row>
    <row r="36">
      <c r="B36" s="101" t="n"/>
      <c r="C36" s="98" t="n"/>
      <c r="F36" s="318" t="n"/>
      <c r="G36" s="50" t="n"/>
      <c r="H36" s="50" t="n"/>
      <c r="I36" s="51" t="n"/>
      <c r="J36" s="50" t="n"/>
      <c r="K36" s="330" t="n"/>
      <c r="L36" s="331" t="n"/>
    </row>
    <row r="37">
      <c r="B37" s="101" t="n"/>
      <c r="C37" s="98" t="n"/>
      <c r="F37" s="318" t="n"/>
      <c r="G37" s="288" t="n"/>
      <c r="H37" s="64" t="n"/>
      <c r="J37" s="64" t="n"/>
      <c r="K37" s="335" t="n"/>
      <c r="L37" s="336" t="n"/>
    </row>
    <row customHeight="1" ht="15.75" r="38" s="62">
      <c r="B38" s="101" t="n"/>
      <c r="C38" s="98" t="n"/>
      <c r="F38" s="318" t="n"/>
      <c r="G38" s="288" t="n"/>
      <c r="H38" s="106" t="inlineStr">
        <is>
          <t>Total:</t>
        </is>
      </c>
      <c r="J38" s="64">
        <f>SUM(J30:J30)</f>
        <v/>
      </c>
      <c r="K38" s="335" t="n"/>
      <c r="L38" s="345">
        <f>SUM(L30:L32)</f>
        <v/>
      </c>
    </row>
    <row customHeight="1" ht="15.75" r="39" s="62">
      <c r="B39" s="101" t="n"/>
      <c r="C39" s="98" t="n"/>
      <c r="F39" s="318" t="n"/>
      <c r="G39" s="288" t="n"/>
      <c r="H39" s="64" t="n"/>
      <c r="J39" s="64" t="n"/>
      <c r="K39" s="335" t="n"/>
      <c r="L39" s="336" t="n"/>
    </row>
    <row customHeight="1" ht="16.5" r="40" s="62" thickBot="1">
      <c r="B40" s="77" t="inlineStr">
        <is>
          <t xml:space="preserve">Invoice Comments:
</t>
        </is>
      </c>
      <c r="C40" s="69" t="n"/>
      <c r="D40" s="82" t="n"/>
      <c r="E40" s="69" t="n"/>
      <c r="F40" s="69" t="n"/>
      <c r="G40" s="69" t="n"/>
      <c r="H40" s="69" t="n"/>
      <c r="I40" s="69" t="n"/>
      <c r="J40" s="69" t="n"/>
      <c r="K40" s="69" t="n"/>
      <c r="L40" s="70" t="n"/>
    </row>
    <row r="41">
      <c r="B41" s="203" t="n"/>
      <c r="C41" s="201" t="n"/>
      <c r="D41" s="202" t="n"/>
      <c r="E41" s="201" t="n"/>
      <c r="F41" s="201" t="n"/>
      <c r="G41" s="201" t="n"/>
      <c r="H41" s="201" t="n"/>
      <c r="I41" s="201" t="n"/>
      <c r="J41" s="201" t="n"/>
      <c r="K41" s="201" t="n"/>
      <c r="L41" s="200" t="n"/>
    </row>
    <row r="42">
      <c r="B42" s="199" t="n"/>
      <c r="C42" s="199" t="n"/>
      <c r="D42" s="199" t="n"/>
      <c r="E42" s="199" t="n"/>
      <c r="F42" s="199" t="n"/>
      <c r="G42" s="199" t="n"/>
      <c r="H42" s="199" t="n"/>
      <c r="I42" s="199" t="n"/>
      <c r="J42" s="199" t="n"/>
      <c r="K42" s="199" t="n"/>
      <c r="L42" s="199" t="n"/>
    </row>
    <row r="43">
      <c r="B43" s="26" t="inlineStr">
        <is>
          <t>Please detach this portion and return with your remittance to:</t>
        </is>
      </c>
      <c r="K43" s="288" t="n"/>
      <c r="L43" s="334" t="n"/>
    </row>
    <row r="44">
      <c r="L44" s="336" t="n"/>
    </row>
    <row r="45">
      <c r="C45" s="32" t="inlineStr">
        <is>
          <t>Canoe Ventures, LLC</t>
        </is>
      </c>
      <c r="D45" s="140" t="n"/>
      <c r="E45" s="30" t="inlineStr">
        <is>
          <t>Invoice Date:</t>
        </is>
      </c>
      <c r="F45" s="28">
        <f>L1</f>
        <v/>
      </c>
    </row>
    <row customHeight="1" ht="15.75" r="46" s="62">
      <c r="C46" s="25" t="inlineStr">
        <is>
          <t>Attention: Accounting Department</t>
        </is>
      </c>
      <c r="D46" s="75" t="n"/>
      <c r="E46" s="61" t="inlineStr">
        <is>
          <t>Invoice Number:</t>
        </is>
      </c>
      <c r="F46" s="29">
        <f>L2</f>
        <v/>
      </c>
    </row>
    <row r="47">
      <c r="C47" s="33" t="inlineStr">
        <is>
          <t>200 Union Boulevard, Suite 201</t>
        </is>
      </c>
      <c r="D47" s="139" t="n"/>
      <c r="E47" s="61" t="inlineStr">
        <is>
          <t>Programmer:</t>
        </is>
      </c>
      <c r="F47" s="29" t="inlineStr">
        <is>
          <t>Reelz</t>
        </is>
      </c>
    </row>
    <row r="48">
      <c r="C48" s="34" t="inlineStr">
        <is>
          <t>Lakewood, CO  80228</t>
        </is>
      </c>
      <c r="D48" s="138" t="n"/>
      <c r="E48" s="174" t="inlineStr">
        <is>
          <t>Network(s):</t>
        </is>
      </c>
      <c r="F48" s="301" t="inlineStr">
        <is>
          <t>Reelz</t>
        </is>
      </c>
      <c r="G48" s="301" t="n"/>
      <c r="H48" s="172" t="n"/>
      <c r="I48" s="186" t="n"/>
      <c r="K48" s="27" t="inlineStr">
        <is>
          <t>Amount Due:</t>
        </is>
      </c>
      <c r="L48" s="343">
        <f>L36</f>
        <v/>
      </c>
    </row>
    <row r="49">
      <c r="C49" s="19" t="n"/>
      <c r="D49" s="19" t="n"/>
      <c r="E49" s="18" t="n"/>
      <c r="F49" s="172" t="n"/>
      <c r="G49" s="172" t="n"/>
      <c r="H49" s="172" t="n"/>
      <c r="I49" s="172" t="n"/>
    </row>
    <row r="50">
      <c r="C50" s="19" t="n"/>
      <c r="D50" s="19" t="n"/>
      <c r="E50" s="18" t="n"/>
      <c r="F50" s="18" t="n"/>
      <c r="G50" s="18" t="n"/>
    </row>
    <row r="51">
      <c r="C51" s="19" t="n"/>
      <c r="D51" s="19" t="n"/>
      <c r="E51" s="18" t="n"/>
      <c r="F51" s="18" t="n"/>
      <c r="G51" s="18" t="n"/>
    </row>
    <row r="52">
      <c r="C52" s="19" t="n"/>
      <c r="D52" s="19" t="n"/>
      <c r="E52" s="18" t="n"/>
      <c r="F52" s="18" t="n"/>
      <c r="G52" s="18" t="n"/>
    </row>
    <row r="53">
      <c r="C53" s="19" t="n"/>
      <c r="D53" s="19" t="n"/>
      <c r="E53" s="18" t="n"/>
      <c r="F53" s="18" t="n"/>
      <c r="G53" s="18" t="n"/>
    </row>
    <row r="54">
      <c r="C54" s="19" t="n"/>
      <c r="D54" s="19" t="n"/>
      <c r="E54" s="18" t="n"/>
      <c r="F54" s="18" t="n"/>
      <c r="G54" s="18" t="n"/>
    </row>
    <row r="55">
      <c r="C55" s="19" t="n"/>
      <c r="D55" s="19" t="n"/>
      <c r="E55" s="18" t="n"/>
      <c r="F55" s="18" t="n"/>
      <c r="G55" s="18" t="n"/>
    </row>
    <row r="56">
      <c r="C56" s="19" t="n"/>
      <c r="D56" s="19" t="n"/>
      <c r="E56" s="18" t="n"/>
      <c r="F56" s="18" t="n"/>
      <c r="G56" s="18" t="n"/>
    </row>
    <row r="57">
      <c r="C57" s="19" t="n"/>
      <c r="D57" s="19" t="n"/>
      <c r="E57" s="18" t="n"/>
      <c r="F57" s="18" t="n"/>
      <c r="G57" s="18" t="n"/>
    </row>
    <row r="58">
      <c r="C58" s="19" t="n"/>
      <c r="D58" s="19" t="n"/>
      <c r="E58" s="18" t="n"/>
      <c r="F58" s="18" t="n"/>
      <c r="G58" s="18" t="n"/>
    </row>
    <row r="59">
      <c r="C59" s="19" t="n"/>
      <c r="D59" s="19" t="n"/>
      <c r="E59" s="18" t="n"/>
      <c r="F59" s="18" t="n"/>
      <c r="G59" s="18" t="n"/>
    </row>
    <row r="60">
      <c r="C60" s="19" t="n"/>
      <c r="D60" s="19" t="n"/>
      <c r="E60" s="18" t="n"/>
      <c r="F60" s="18" t="n"/>
      <c r="G60" s="18" t="n"/>
    </row>
    <row r="61">
      <c r="C61" s="19" t="n"/>
      <c r="D61" s="19" t="n"/>
      <c r="E61" s="18" t="n"/>
      <c r="F61" s="18" t="n"/>
      <c r="G61" s="18" t="n"/>
    </row>
    <row r="62">
      <c r="C62" s="19" t="n"/>
      <c r="D62" s="19" t="n"/>
      <c r="E62" s="18" t="n"/>
      <c r="F62" s="18" t="n"/>
      <c r="G62" s="18" t="n"/>
    </row>
  </sheetData>
  <autoFilter ref="B26:L27"/>
  <mergeCells count="11">
    <mergeCell ref="D21:E21"/>
    <mergeCell ref="H5:L5"/>
    <mergeCell ref="H6:L6"/>
    <mergeCell ref="H7:L7"/>
    <mergeCell ref="H13:L13"/>
    <mergeCell ref="H15:L15"/>
    <mergeCell ref="H4:L4"/>
    <mergeCell ref="H11:L11"/>
    <mergeCell ref="H9:L9"/>
    <mergeCell ref="H8:L8"/>
    <mergeCell ref="H12:L12"/>
  </mergeCells>
  <hyperlinks>
    <hyperlink ref="B10" r:id="rId46"/>
    <hyperlink display="mailto:AccountsPayable@reelzchannel.com" ref="D14" r:id="rId47"/>
    <hyperlink display="mailto:Cgeorgakakis@reelz.com" ref="D15" r:id="rId48"/>
    <hyperlink ref="B10" r:id="rId46"/>
    <hyperlink display="mailto:AccountsPayable@reelzchannel.com" ref="D14" r:id="rId47"/>
    <hyperlink display="mailto:Cgeorgakakis@reelz.com" ref="D15" r:id="rId48"/>
    <hyperlink ref="B10" r:id="rId46"/>
    <hyperlink display="mailto:AccountsPayable@reelzchannel.com" ref="D14" r:id="rId47"/>
    <hyperlink display="mailto:Cgeorgakakis@reelz.com" ref="D15" r:id="rId48"/>
    <hyperlink ref="B10" r:id="rId46"/>
    <hyperlink display="mailto:AccountsPayable@reelzchannel.com" ref="D14" r:id="rId47"/>
    <hyperlink display="mailto:Cgeorgakakis@reelz.com" ref="D15" r:id="rId48"/>
    <hyperlink ref="B10" r:id="rId46"/>
    <hyperlink display="mailto:AccountsPayable@reelzchannel.com" ref="D14" r:id="rId47"/>
    <hyperlink display="mailto:Cgeorgakakis@reelz.com" ref="D15" r:id="rId48"/>
    <hyperlink ref="B10" r:id="rId46"/>
    <hyperlink display="mailto:AccountsPayable@reelzchannel.com" ref="D14" r:id="rId47"/>
    <hyperlink display="mailto:Cgeorgakakis@reelz.com" ref="D15" r:id="rId48"/>
    <hyperlink ref="B10" r:id="rId46"/>
    <hyperlink display="mailto:AccountsPayable@reelzchannel.com" ref="D14" r:id="rId47"/>
    <hyperlink display="mailto:Cgeorgakakis@reelz.com" ref="D15" r:id="rId48"/>
    <hyperlink ref="B10" r:id="rId46"/>
    <hyperlink display="mailto:AccountsPayable@reelzchannel.com" ref="D14" r:id="rId47"/>
    <hyperlink display="mailto:Cgeorgakakis@reelz.com" ref="D15" r:id="rId48"/>
    <hyperlink ref="B10" r:id="rId46"/>
    <hyperlink display="mailto:AccountsPayable@reelzchannel.com" ref="D14" r:id="rId47"/>
    <hyperlink display="mailto:Cgeorgakakis@reelz.com" ref="D15" r:id="rId48"/>
    <hyperlink ref="B10" r:id="rId46"/>
    <hyperlink display="mailto:AccountsPayable@reelzchannel.com" ref="D14" r:id="rId47"/>
    <hyperlink display="mailto:Cgeorgakakis@reelz.com" ref="D15" r:id="rId48"/>
    <hyperlink ref="B10" r:id="rId46"/>
    <hyperlink display="mailto:AccountsPayable@reelzchannel.com" ref="D14" r:id="rId47"/>
    <hyperlink display="mailto:Cgeorgakakis@reelz.com" ref="D15" r:id="rId48"/>
    <hyperlink ref="B10" r:id="rId46"/>
    <hyperlink display="mailto:AccountsPayable@reelzchannel.com" ref="D14" r:id="rId47"/>
    <hyperlink display="mailto:Cgeorgakakis@reelz.com" ref="D15" r:id="rId48"/>
    <hyperlink ref="B10" r:id="rId46"/>
    <hyperlink display="mailto:AccountsPayable@reelzchannel.com" ref="D14" r:id="rId47"/>
    <hyperlink display="mailto:Cgeorgakakis@reelz.com" ref="D15" r:id="rId48"/>
    <hyperlink ref="B10" r:id="rId46"/>
    <hyperlink display="mailto:AccountsPayable@reelzchannel.com" ref="D14" r:id="rId47"/>
    <hyperlink display="mailto:Cgeorgakakis@reelz.com" ref="D15" r:id="rId48"/>
    <hyperlink ref="B10" r:id="rId46"/>
    <hyperlink display="mailto:AccountsPayable@reelzchannel.com" ref="D14" r:id="rId47"/>
    <hyperlink display="mailto:Cgeorgakakis@reelz.com" ref="D15" r:id="rId48"/>
    <hyperlink ref="B10" r:id="rId46"/>
    <hyperlink display="mailto:AccountsPayable@reelzchannel.com" ref="D14" r:id="rId47"/>
    <hyperlink display="mailto:Cgeorgakakis@reelz.com" ref="D15" r:id="rId48"/>
  </hyperlinks>
  <printOptions horizontalCentered="1"/>
  <pageMargins bottom="0.6" footer="0.2" header="0.2" left="0.5" right="0.5" top="0.5"/>
  <pageSetup fitToHeight="0" orientation="landscape" scale="65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drawing r:id="rId49"/>
</worksheet>
</file>

<file path=xl/worksheets/sheet15.xml><?xml version="1.0" encoding="utf-8"?>
<worksheet xmlns:r="http://schemas.openxmlformats.org/officeDocument/2006/relationships" xmlns="http://schemas.openxmlformats.org/spreadsheetml/2006/main">
  <sheetPr codeName="Sheet12">
    <outlinePr summaryBelow="1" summaryRight="1"/>
    <pageSetUpPr fitToPage="1"/>
  </sheetPr>
  <dimension ref="A1:O69"/>
  <sheetViews>
    <sheetView showGridLines="0" topLeftCell="A22" workbookViewId="0" zoomScale="130" zoomScaleNormal="130" zoomScalePageLayoutView="90">
      <selection activeCell="F45" sqref="F45:G45"/>
    </sheetView>
  </sheetViews>
  <sheetFormatPr baseColWidth="8" defaultColWidth="8.7109375" defaultRowHeight="15.75" outlineLevelCol="0"/>
  <cols>
    <col customWidth="1" max="1" min="1" style="7" width="1.42578125"/>
    <col customWidth="1" max="2" min="2" style="7" width="10.140625"/>
    <col customWidth="1" max="3" min="3" style="7" width="16.28515625"/>
    <col customWidth="1" max="4" min="4" style="7" width="50.7109375"/>
    <col customWidth="1" max="5" min="5" style="7" width="20.7109375"/>
    <col bestFit="1" customWidth="1" max="7" min="6" style="7" width="11.7109375"/>
    <col customWidth="1" max="8" min="8" style="7" width="21.42578125"/>
    <col customWidth="1" max="9" min="9" style="7" width="19.42578125"/>
    <col customWidth="1" max="10" min="10" style="7" width="16.5703125"/>
    <col bestFit="1" customWidth="1" max="11" min="11" style="7" width="12.7109375"/>
    <col customWidth="1" max="12" min="12" style="7" width="12.28515625"/>
    <col customWidth="1" max="13" min="13" style="7" width="16"/>
    <col customWidth="1" max="14" min="14" style="7" width="4.7109375"/>
    <col customWidth="1" max="15" min="15" style="7" width="16"/>
    <col customWidth="1" max="16384" min="16" style="7" width="8.7109375"/>
  </cols>
  <sheetData>
    <row r="1">
      <c r="B1" s="131" t="n"/>
      <c r="C1" s="131" t="n"/>
      <c r="D1" s="131" t="n"/>
      <c r="E1" s="131" t="n"/>
      <c r="F1" s="131" t="n"/>
      <c r="G1" s="293" t="n"/>
      <c r="H1" s="293" t="n"/>
      <c r="I1" s="63" t="inlineStr">
        <is>
          <t>Invoice Date:</t>
        </is>
      </c>
      <c r="J1" s="222" t="n"/>
      <c r="K1" t="inlineStr">
        <is>
          <t>06/03/2019</t>
        </is>
      </c>
    </row>
    <row r="2">
      <c r="B2" s="131" t="n"/>
      <c r="C2" s="131" t="n"/>
      <c r="D2" s="131" t="n"/>
      <c r="E2" s="131" t="n"/>
      <c r="F2" s="131" t="n"/>
      <c r="G2" s="131" t="n"/>
      <c r="H2" s="131" t="n"/>
      <c r="I2" s="63" t="inlineStr">
        <is>
          <t>Invoice Number:</t>
        </is>
      </c>
      <c r="J2" s="221" t="n"/>
      <c r="K2" t="n">
        <v>8482</v>
      </c>
    </row>
    <row r="3">
      <c r="B3" s="131" t="n"/>
      <c r="C3" s="131" t="n"/>
      <c r="D3" s="131" t="n"/>
      <c r="E3" s="131" t="n"/>
      <c r="F3" s="131" t="n"/>
      <c r="G3" s="295" t="n"/>
      <c r="H3" s="295" t="n"/>
      <c r="I3" s="295" t="n"/>
      <c r="J3" s="295" t="n"/>
    </row>
    <row r="4">
      <c r="B4" s="131" t="n"/>
      <c r="C4" s="131" t="n"/>
      <c r="D4" s="131" t="n"/>
      <c r="E4" s="131" t="n"/>
      <c r="F4" s="280" t="inlineStr">
        <is>
          <t>INVOICE</t>
        </is>
      </c>
    </row>
    <row r="5">
      <c r="C5" s="135" t="n"/>
      <c r="D5" s="135" t="n"/>
      <c r="E5" s="135" t="n"/>
      <c r="F5" s="286" t="inlineStr">
        <is>
          <t>PLEASE REMIT TO:</t>
        </is>
      </c>
    </row>
    <row r="6">
      <c r="B6" s="134" t="inlineStr">
        <is>
          <t>Canoe Ventures, LLC</t>
        </is>
      </c>
      <c r="C6" s="131" t="n"/>
      <c r="D6" s="131" t="n"/>
      <c r="E6" s="131" t="n"/>
      <c r="F6" s="131" t="n"/>
      <c r="G6" s="277" t="inlineStr">
        <is>
          <t>Canoe Ventures, LLC</t>
        </is>
      </c>
    </row>
    <row r="7">
      <c r="B7" s="133" t="inlineStr">
        <is>
          <t>200 Union Boulevard, Suite 201</t>
        </is>
      </c>
      <c r="C7" s="131" t="n"/>
      <c r="D7" s="131" t="n"/>
      <c r="E7" s="131" t="n"/>
      <c r="F7" s="131" t="n"/>
      <c r="G7" s="281" t="inlineStr">
        <is>
          <t>Attention: Accounting Department</t>
        </is>
      </c>
    </row>
    <row r="8">
      <c r="B8" s="133" t="inlineStr">
        <is>
          <t>Lakewood, CO  80228</t>
        </is>
      </c>
      <c r="C8" s="131" t="n"/>
      <c r="D8" s="295" t="n"/>
      <c r="E8" s="295" t="n"/>
      <c r="F8" s="295" t="n"/>
      <c r="G8" s="277" t="inlineStr">
        <is>
          <t>200 Union Boulevard, Suite 201</t>
        </is>
      </c>
    </row>
    <row r="9">
      <c r="B9" s="2" t="inlineStr">
        <is>
          <t>303-224-3000</t>
        </is>
      </c>
      <c r="C9" s="295" t="n"/>
      <c r="D9" s="131" t="n"/>
      <c r="E9" s="131" t="n"/>
      <c r="F9" s="131" t="n"/>
      <c r="G9" s="277" t="inlineStr">
        <is>
          <t>Lakewood, CO  80228</t>
        </is>
      </c>
    </row>
    <row r="10">
      <c r="B10" s="132" t="inlineStr">
        <is>
          <t>invoices@canoeventures.com</t>
        </is>
      </c>
      <c r="C10" s="295" t="n"/>
      <c r="D10" s="131" t="n"/>
      <c r="E10" s="131" t="n"/>
      <c r="F10" s="131" t="n"/>
    </row>
    <row r="11">
      <c r="C11" s="130" t="n"/>
      <c r="D11" s="128" t="n"/>
      <c r="E11" s="128" t="n"/>
      <c r="F11" s="128" t="n"/>
      <c r="G11" s="276" t="inlineStr">
        <is>
          <t xml:space="preserve">TERMS                 : NET 30 DAYS      </t>
        </is>
      </c>
    </row>
    <row r="12">
      <c r="B12" s="122" t="inlineStr">
        <is>
          <t>Bill To:</t>
        </is>
      </c>
      <c r="C12" s="128" t="n"/>
      <c r="D12" s="126" t="inlineStr">
        <is>
          <t>Sony</t>
        </is>
      </c>
      <c r="E12" s="128" t="n"/>
      <c r="F12" s="128" t="n"/>
      <c r="G12" s="278" t="inlineStr">
        <is>
          <t>FEDERAL TAX ID : 26-2372059</t>
        </is>
      </c>
    </row>
    <row r="13">
      <c r="C13" s="128" t="n"/>
      <c r="D13" s="129" t="inlineStr">
        <is>
          <t>Attention: Christofer Frey</t>
        </is>
      </c>
      <c r="E13" s="128" t="n"/>
      <c r="F13" s="128" t="n"/>
      <c r="G13" s="279" t="inlineStr">
        <is>
          <t>Invoice # is required on all remittances</t>
        </is>
      </c>
    </row>
    <row r="14">
      <c r="C14" s="128" t="n"/>
      <c r="D14" s="125" t="inlineStr">
        <is>
          <t>christofer_frey@spe.sony.com</t>
        </is>
      </c>
      <c r="E14" s="293" t="n"/>
      <c r="F14" s="293" t="n"/>
      <c r="G14" s="295" t="n"/>
      <c r="H14" s="295" t="n"/>
      <c r="I14" s="295" t="n"/>
      <c r="J14" s="295" t="n"/>
    </row>
    <row r="15">
      <c r="A15" s="7" t="inlineStr">
        <is>
          <t xml:space="preserve"> </t>
        </is>
      </c>
      <c r="C15" s="293" t="n"/>
      <c r="D15" s="220" t="n"/>
      <c r="E15" s="293" t="n"/>
      <c r="F15" s="280" t="inlineStr">
        <is>
          <t>RATE CARD (current Tier in yellow)</t>
        </is>
      </c>
    </row>
    <row r="16">
      <c r="D16" s="185" t="n"/>
      <c r="E16" s="293" t="n"/>
      <c r="F16" s="21" t="n"/>
      <c r="G16" s="22" t="inlineStr">
        <is>
          <t>Tier</t>
        </is>
      </c>
      <c r="H16" s="22" t="inlineStr">
        <is>
          <t>CPM</t>
        </is>
      </c>
      <c r="I16" s="23" t="inlineStr">
        <is>
          <t>YTD Impressions</t>
        </is>
      </c>
      <c r="J16" s="22" t="n"/>
    </row>
    <row r="17">
      <c r="C17" s="293" t="n"/>
      <c r="D17" s="79" t="n"/>
      <c r="E17" s="293" t="n"/>
      <c r="F17" s="111" t="n"/>
      <c r="G17" s="110" t="inlineStr">
        <is>
          <t xml:space="preserve">    0M - 200M</t>
        </is>
      </c>
      <c r="H17" s="309" t="n">
        <v>1.42</v>
      </c>
      <c r="I17" s="156" t="n"/>
      <c r="J17" s="107" t="n"/>
    </row>
    <row r="18">
      <c r="B18" s="124" t="inlineStr">
        <is>
          <t>Invoice Period Start:</t>
        </is>
      </c>
      <c r="D18" s="123" t="n">
        <v>43556</v>
      </c>
      <c r="E18" s="293" t="n"/>
      <c r="F18" s="293" t="n"/>
      <c r="G18" s="110" t="inlineStr">
        <is>
          <t>200M - 400M</t>
        </is>
      </c>
      <c r="H18" s="309" t="n">
        <v>1.35</v>
      </c>
      <c r="J18" s="117" t="n"/>
    </row>
    <row r="19">
      <c r="B19" s="124" t="inlineStr">
        <is>
          <t>Invoice Period End:</t>
        </is>
      </c>
      <c r="D19" s="123" t="n">
        <v>43585</v>
      </c>
      <c r="E19" s="293" t="n"/>
      <c r="F19" s="293" t="n"/>
      <c r="G19" s="110" t="inlineStr">
        <is>
          <t>400M - 600M</t>
        </is>
      </c>
      <c r="H19" s="309" t="n">
        <v>1.28</v>
      </c>
      <c r="J19" s="117" t="n"/>
    </row>
    <row r="20">
      <c r="B20" s="122" t="inlineStr">
        <is>
          <t>Programming Group:</t>
        </is>
      </c>
      <c r="D20" s="284" t="inlineStr">
        <is>
          <t>Sony</t>
        </is>
      </c>
      <c r="E20" s="293" t="n"/>
      <c r="F20" s="293" t="n"/>
      <c r="G20" s="110" t="inlineStr">
        <is>
          <t>600M - 800M</t>
        </is>
      </c>
      <c r="H20" s="309" t="n">
        <v>1.21</v>
      </c>
      <c r="J20" s="117" t="n"/>
    </row>
    <row r="21">
      <c r="B21" s="122" t="inlineStr">
        <is>
          <t>Network(s):</t>
        </is>
      </c>
      <c r="D21" s="284" t="inlineStr">
        <is>
          <t>Cine Sony</t>
        </is>
      </c>
      <c r="F21" s="293" t="n"/>
      <c r="G21" s="110" t="inlineStr">
        <is>
          <t xml:space="preserve">  800M - 2B        </t>
        </is>
      </c>
      <c r="H21" s="309" t="n">
        <v>1.13</v>
      </c>
      <c r="J21" s="117" t="n"/>
    </row>
    <row r="22">
      <c r="B22" s="26" t="inlineStr">
        <is>
          <t>Previous YTD Impressions:</t>
        </is>
      </c>
      <c r="D22" s="49" t="n">
        <v>247729</v>
      </c>
      <c r="E22" s="293" t="n"/>
      <c r="F22" s="293" t="n"/>
      <c r="G22" s="110" t="inlineStr">
        <is>
          <t>2B - 3B</t>
        </is>
      </c>
      <c r="H22" s="309" t="n">
        <v>1.06</v>
      </c>
      <c r="J22" s="314" t="n"/>
    </row>
    <row r="23">
      <c r="B23" s="26" t="n"/>
      <c r="D23" s="49" t="n"/>
      <c r="E23" s="293" t="n"/>
      <c r="F23" s="293" t="n"/>
      <c r="G23" s="110" t="inlineStr">
        <is>
          <t>3B - 4B</t>
        </is>
      </c>
      <c r="H23" s="309" t="n">
        <v>1.03</v>
      </c>
      <c r="J23" s="314" t="n"/>
    </row>
    <row r="24">
      <c r="B24" s="26" t="n"/>
      <c r="D24" s="49" t="n"/>
      <c r="E24" s="293" t="n"/>
      <c r="F24" s="293" t="n"/>
      <c r="G24" s="110" t="inlineStr">
        <is>
          <t>4B - 5B</t>
        </is>
      </c>
      <c r="H24" s="309" t="n">
        <v>0.9899999999999995</v>
      </c>
      <c r="J24" s="314" t="n"/>
    </row>
    <row r="25">
      <c r="B25" s="26" t="n"/>
      <c r="D25" s="49" t="n"/>
      <c r="E25" s="293" t="n"/>
      <c r="F25" s="293" t="n"/>
      <c r="G25" s="110" t="inlineStr">
        <is>
          <t>5B+</t>
        </is>
      </c>
      <c r="H25" s="309" t="n">
        <v>0.9399999999999995</v>
      </c>
      <c r="J25" s="314" t="n"/>
    </row>
    <row r="26">
      <c r="B26" s="293" t="n"/>
      <c r="C26" s="293" t="n"/>
      <c r="D26" s="293" t="n"/>
      <c r="E26" s="293" t="n"/>
      <c r="F26" s="293" t="n"/>
      <c r="G26" s="293" t="n"/>
      <c r="H26" s="293" t="n"/>
      <c r="I26" s="293" t="n"/>
      <c r="K26" s="295" t="n"/>
      <c r="L26" s="295" t="n"/>
      <c r="M26" s="295" t="n"/>
    </row>
    <row customHeight="1" ht="31.5" r="27" s="62">
      <c r="B27" s="20" t="inlineStr">
        <is>
          <t>Invoice Line #</t>
        </is>
      </c>
      <c r="C27" s="20" t="inlineStr">
        <is>
          <t>Campaign Reference ID</t>
        </is>
      </c>
      <c r="D27" s="20" t="inlineStr">
        <is>
          <t>Campaign Name</t>
        </is>
      </c>
      <c r="E27" s="20" t="inlineStr">
        <is>
          <t>Network</t>
        </is>
      </c>
      <c r="F27" s="291" t="inlineStr">
        <is>
          <t>Start Date</t>
        </is>
      </c>
      <c r="G27" s="291" t="inlineStr">
        <is>
          <t>End Date</t>
        </is>
      </c>
      <c r="H27" s="291" t="inlineStr">
        <is>
          <t>Current Billed Impressions</t>
        </is>
      </c>
      <c r="I27" s="291" t="inlineStr">
        <is>
          <t>CPM</t>
        </is>
      </c>
      <c r="J27" s="291" t="inlineStr">
        <is>
          <t>Total</t>
        </is>
      </c>
    </row>
    <row r="28">
      <c r="B28" s="315" t="n">
        <v>1</v>
      </c>
      <c r="C28" s="316" t="n">
        <v>23827912</v>
      </c>
      <c r="D28" s="316" t="inlineStr">
        <is>
          <t>CineSony_OAP</t>
        </is>
      </c>
      <c r="E28" s="316" t="inlineStr">
        <is>
          <t>Cine</t>
        </is>
      </c>
      <c r="F28" s="317" t="n">
        <v>43550</v>
      </c>
      <c r="G28" s="317" t="n">
        <v>43707</v>
      </c>
      <c r="H28" s="316" t="n">
        <v>124862</v>
      </c>
      <c r="I28" s="316" t="n">
        <v>124862</v>
      </c>
      <c r="J28" s="316" t="n">
        <v>1.42</v>
      </c>
      <c r="K28" s="316">
        <f>ROUND(I28*(J28/1000),2)</f>
        <v/>
      </c>
    </row>
    <row customHeight="1" ht="16.5" r="29" s="62" thickBot="1">
      <c r="B29" s="315" t="n">
        <v>2</v>
      </c>
      <c r="C29" s="316" t="n">
        <v>24889397</v>
      </c>
      <c r="D29" s="316" t="inlineStr">
        <is>
          <t>CineSony_CanoeBackfill_ConsolidatedCredit</t>
        </is>
      </c>
      <c r="E29" s="316" t="inlineStr">
        <is>
          <t>Backfill Campaigns</t>
        </is>
      </c>
      <c r="F29" s="317" t="n">
        <v>43473</v>
      </c>
      <c r="G29" s="317" t="n">
        <v>43646</v>
      </c>
      <c r="H29" s="316" t="n">
        <v>6407</v>
      </c>
      <c r="I29" s="316" t="n">
        <v>6407</v>
      </c>
      <c r="J29" s="316" t="n">
        <v>1.42</v>
      </c>
      <c r="K29" s="316">
        <f>ROUND(I29*(J29/1000),2)</f>
        <v/>
      </c>
    </row>
    <row customHeight="1" ht="16.5" r="30" s="62" thickTop="1">
      <c r="B30" s="315" t="n">
        <v>3</v>
      </c>
      <c r="C30" s="316" t="n">
        <v>24889397</v>
      </c>
      <c r="D30" s="316" t="inlineStr">
        <is>
          <t>CineSony_CBFM_ConsolidatedCreditElevator_2018</t>
        </is>
      </c>
      <c r="E30" s="316" t="inlineStr">
        <is>
          <t>Backfill Campaigns</t>
        </is>
      </c>
      <c r="F30" s="317" t="n">
        <v>43473</v>
      </c>
      <c r="G30" s="317" t="n">
        <v>43830</v>
      </c>
      <c r="H30" s="316" t="n">
        <v>14138</v>
      </c>
      <c r="I30" s="316" t="n">
        <v>14138</v>
      </c>
      <c r="J30" s="316" t="n">
        <v>1.42</v>
      </c>
      <c r="K30" s="316">
        <f>ROUND(I30*(J30/1000),2)</f>
        <v/>
      </c>
    </row>
    <row r="31">
      <c r="B31" s="315" t="n">
        <v>4</v>
      </c>
      <c r="C31" s="316" t="n">
        <v>27514261</v>
      </c>
      <c r="D31" s="316" t="inlineStr">
        <is>
          <t>CineSony_CanoeBackfill_OI2GO_Omega_2016</t>
        </is>
      </c>
      <c r="E31" s="316" t="inlineStr">
        <is>
          <t>Backfill Campaigns</t>
        </is>
      </c>
      <c r="F31" s="317" t="n">
        <v>43479</v>
      </c>
      <c r="G31" s="317" t="n">
        <v>43646</v>
      </c>
      <c r="H31" s="316" t="n">
        <v>6151</v>
      </c>
      <c r="I31" s="316" t="n">
        <v>6151</v>
      </c>
      <c r="J31" s="316" t="n">
        <v>1.42</v>
      </c>
      <c r="K31" s="316">
        <f>ROUND(I31*(J31/1000),2)</f>
        <v/>
      </c>
    </row>
    <row r="32">
      <c r="B32" s="315" t="n">
        <v>5</v>
      </c>
      <c r="C32" s="316" t="n">
        <v>27514261</v>
      </c>
      <c r="D32" s="316" t="inlineStr">
        <is>
          <t>CineSony_CBFM_OI2GO_Omega_2018</t>
        </is>
      </c>
      <c r="E32" s="316" t="inlineStr">
        <is>
          <t>Backfill Campaigns</t>
        </is>
      </c>
      <c r="F32" s="317" t="n">
        <v>43479</v>
      </c>
      <c r="G32" s="317" t="n">
        <v>43830</v>
      </c>
      <c r="H32" s="316" t="n">
        <v>13018</v>
      </c>
      <c r="I32" s="316" t="n">
        <v>13018</v>
      </c>
      <c r="J32" s="316" t="n">
        <v>1.42</v>
      </c>
      <c r="K32" s="316">
        <f>ROUND(I32*(J32/1000),2)</f>
        <v/>
      </c>
    </row>
    <row customHeight="1" ht="16.5" r="33" s="62" thickBot="1">
      <c r="B33" s="315" t="n">
        <v>6</v>
      </c>
      <c r="C33" s="316" t="n">
        <v>27514885</v>
      </c>
      <c r="D33" s="316" t="inlineStr">
        <is>
          <t>CineSony_CanoeBackfill_OI2GO_Strata_2016</t>
        </is>
      </c>
      <c r="E33" s="316" t="inlineStr">
        <is>
          <t>Backfill Campaigns</t>
        </is>
      </c>
      <c r="F33" s="317" t="n">
        <v>43479</v>
      </c>
      <c r="G33" s="317" t="n">
        <v>43646</v>
      </c>
      <c r="H33" s="316" t="n">
        <v>6126</v>
      </c>
      <c r="I33" s="316" t="n">
        <v>6126</v>
      </c>
      <c r="J33" s="316" t="n">
        <v>1.42</v>
      </c>
      <c r="K33" s="316">
        <f>ROUND(I33*(J33/1000),2)</f>
        <v/>
      </c>
    </row>
    <row customHeight="1" ht="16.5" r="34" s="62" thickTop="1">
      <c r="B34" s="315" t="n">
        <v>7</v>
      </c>
      <c r="C34" s="316" t="n">
        <v>27514885</v>
      </c>
      <c r="D34" s="316" t="inlineStr">
        <is>
          <t>CineSony_CBFM_OI2GO_Strata_2018</t>
        </is>
      </c>
      <c r="E34" s="316" t="inlineStr">
        <is>
          <t>Backfill Campaigns</t>
        </is>
      </c>
      <c r="F34" s="317" t="n">
        <v>43479</v>
      </c>
      <c r="G34" s="317" t="n">
        <v>43830</v>
      </c>
      <c r="H34" s="316" t="n">
        <v>13209</v>
      </c>
      <c r="I34" s="316" t="n">
        <v>13209</v>
      </c>
      <c r="J34" s="316" t="n">
        <v>1.42</v>
      </c>
      <c r="K34" s="316">
        <f>ROUND(I34*(J34/1000),2)</f>
        <v/>
      </c>
    </row>
    <row r="35">
      <c r="B35" s="315" t="n">
        <v>8</v>
      </c>
      <c r="C35" s="316" t="n">
        <v>31097390</v>
      </c>
      <c r="D35" s="316" t="inlineStr">
        <is>
          <t>CineSony_Canoe_Provsent Q1 2019</t>
        </is>
      </c>
      <c r="E35" s="316" t="inlineStr">
        <is>
          <t>Backfill Campaigns</t>
        </is>
      </c>
      <c r="F35" s="317" t="n">
        <v>43473</v>
      </c>
      <c r="G35" s="317" t="n">
        <v>43646</v>
      </c>
      <c r="H35" s="316" t="n">
        <v>6360</v>
      </c>
      <c r="I35" s="316" t="n">
        <v>6360</v>
      </c>
      <c r="J35" s="316" t="n">
        <v>1.42</v>
      </c>
      <c r="K35" s="316">
        <f>ROUND(I35*(J35/1000),2)</f>
        <v/>
      </c>
    </row>
    <row r="36">
      <c r="B36" s="315" t="n">
        <v>9</v>
      </c>
      <c r="C36" s="316" t="n">
        <v>31097390</v>
      </c>
      <c r="D36" s="316" t="inlineStr">
        <is>
          <t>CineSony_CBFM_Provsent Q118-Q218 (2019)</t>
        </is>
      </c>
      <c r="E36" s="316" t="inlineStr">
        <is>
          <t>Backfill Campaigns</t>
        </is>
      </c>
      <c r="F36" s="317" t="n">
        <v>43473</v>
      </c>
      <c r="G36" s="317" t="n">
        <v>43830</v>
      </c>
      <c r="H36" s="316" t="n">
        <v>10014</v>
      </c>
      <c r="I36" s="316" t="n">
        <v>10014</v>
      </c>
      <c r="J36" s="316" t="n">
        <v>1.42</v>
      </c>
      <c r="K36" s="316">
        <f>ROUND(I36*(J36/1000),2)</f>
        <v/>
      </c>
    </row>
    <row customHeight="1" ht="15.75" r="37" s="62">
      <c r="B37" s="315" t="n">
        <v>10</v>
      </c>
      <c r="C37" s="316" t="n">
        <v>32399495</v>
      </c>
      <c r="D37" s="316" t="inlineStr">
        <is>
          <t>Cine Sony MA- SEP National Hispanic SF</t>
        </is>
      </c>
      <c r="E37" s="316" t="inlineStr">
        <is>
          <t>Cine</t>
        </is>
      </c>
      <c r="F37" s="317" t="n">
        <v>43539</v>
      </c>
      <c r="G37" s="317" t="n">
        <v>43569</v>
      </c>
      <c r="H37" s="316" t="n">
        <v>13311</v>
      </c>
      <c r="I37" s="316" t="n">
        <v>13311</v>
      </c>
      <c r="J37" s="316" t="n">
        <v>1.42</v>
      </c>
      <c r="K37" s="316">
        <f>ROUND(I37*(J37/1000),2)</f>
        <v/>
      </c>
    </row>
    <row r="38">
      <c r="B38" s="101" t="n"/>
      <c r="C38" s="101" t="n"/>
      <c r="E38" s="288" t="n"/>
      <c r="F38" s="318" t="n"/>
      <c r="G38" s="318" t="n"/>
      <c r="H38" s="64" t="n"/>
      <c r="I38" s="335" t="n"/>
      <c r="J38" s="353" t="n"/>
      <c r="L38" s="219" t="n"/>
    </row>
    <row customHeight="1" ht="16.5" r="39" s="62" thickBot="1">
      <c r="B39" s="101" t="n"/>
      <c r="C39" s="98" t="n"/>
      <c r="E39" s="50" t="n"/>
      <c r="F39" s="50" t="n"/>
      <c r="G39" s="51" t="n"/>
      <c r="H39" s="50" t="n"/>
      <c r="I39" s="330" t="n"/>
      <c r="J39" s="331" t="n"/>
    </row>
    <row r="40">
      <c r="B40" s="101" t="n"/>
      <c r="C40" s="98" t="n"/>
      <c r="F40" s="64" t="n"/>
      <c r="H40" s="64" t="n"/>
      <c r="I40" s="335" t="n"/>
      <c r="J40" s="336" t="n"/>
    </row>
    <row r="41">
      <c r="B41" s="101" t="n"/>
      <c r="C41" s="98" t="n"/>
      <c r="F41" s="106" t="inlineStr">
        <is>
          <t>Sub-totals by Network:</t>
        </is>
      </c>
      <c r="G41" s="288" t="inlineStr">
        <is>
          <t>Cine</t>
        </is>
      </c>
      <c r="H41" s="287">
        <f>SUMIF(E28:E29,G31,H28:H28)</f>
        <v/>
      </c>
      <c r="I41" s="332" t="n"/>
      <c r="J41" s="336">
        <f>SUMIF(E28:E29,G31,J28:J28)</f>
        <v/>
      </c>
    </row>
    <row r="42">
      <c r="B42" s="101" t="n"/>
      <c r="C42" s="98" t="n"/>
      <c r="F42" s="106" t="n"/>
      <c r="G42" s="288" t="inlineStr">
        <is>
          <t>Backfill Campaigns</t>
        </is>
      </c>
      <c r="H42" s="287">
        <f>SUMIF(E28:E29,G32,H28:H28)</f>
        <v/>
      </c>
      <c r="I42" s="332" t="n"/>
      <c r="J42" s="342" t="inlineStr">
        <is>
          <t>Not Billed</t>
        </is>
      </c>
    </row>
    <row r="43">
      <c r="B43" s="101" t="n"/>
      <c r="C43" s="98" t="n"/>
      <c r="E43" s="50" t="n"/>
      <c r="F43" s="50" t="n"/>
      <c r="G43" s="51" t="n"/>
      <c r="H43" s="50" t="n"/>
      <c r="I43" s="330" t="n"/>
      <c r="J43" s="331" t="n"/>
    </row>
    <row r="44">
      <c r="B44" s="101" t="n"/>
      <c r="C44" s="98" t="n"/>
      <c r="F44" s="64" t="n"/>
      <c r="H44" s="64" t="n"/>
      <c r="I44" s="335" t="n"/>
      <c r="J44" s="336" t="n"/>
    </row>
    <row customHeight="1" ht="15.75" r="45" s="62">
      <c r="B45" s="101" t="n"/>
      <c r="C45" s="98" t="n"/>
      <c r="F45" s="106" t="inlineStr">
        <is>
          <t>TOTAL:</t>
        </is>
      </c>
      <c r="H45" s="64">
        <f>SUM(H31)</f>
        <v/>
      </c>
      <c r="I45" s="335" t="n"/>
      <c r="J45" s="336">
        <f>SUM(J31)</f>
        <v/>
      </c>
    </row>
    <row r="46">
      <c r="B46" s="101" t="n"/>
      <c r="C46" s="98" t="n"/>
      <c r="F46" s="318" t="n"/>
      <c r="G46" s="288" t="n"/>
      <c r="H46" s="64" t="n"/>
      <c r="J46" s="335" t="n"/>
    </row>
    <row r="47">
      <c r="B47" s="77" t="inlineStr">
        <is>
          <t xml:space="preserve">Invoice Comments:
</t>
        </is>
      </c>
      <c r="C47" s="69" t="n"/>
      <c r="D47" s="82" t="n"/>
      <c r="E47" s="69" t="n"/>
      <c r="F47" s="69" t="n"/>
      <c r="G47" s="69" t="n"/>
      <c r="H47" s="69" t="n"/>
      <c r="I47" s="69" t="n"/>
      <c r="J47" s="70" t="n"/>
    </row>
    <row r="48">
      <c r="B48" s="180" t="n"/>
      <c r="C48" s="179" t="n"/>
      <c r="D48" s="188" t="n"/>
      <c r="E48" s="188" t="n"/>
      <c r="F48" s="188" t="n"/>
      <c r="G48" s="188" t="n"/>
      <c r="H48" s="188" t="n"/>
      <c r="I48" s="188" t="n"/>
      <c r="J48" s="187" t="n"/>
    </row>
    <row r="49">
      <c r="B49" s="176" t="n"/>
      <c r="C49" s="176" t="n"/>
      <c r="D49" s="176" t="n"/>
      <c r="E49" s="176" t="n"/>
      <c r="F49" s="176" t="n"/>
      <c r="G49" s="176" t="n"/>
      <c r="H49" s="176" t="n"/>
      <c r="I49" s="176" t="n"/>
      <c r="J49" s="176" t="n"/>
    </row>
    <row r="50">
      <c r="B50" s="26" t="inlineStr">
        <is>
          <t>Please detach this portion and return with your remittance to:</t>
        </is>
      </c>
      <c r="O50" s="288" t="n"/>
    </row>
    <row r="51"/>
    <row r="52">
      <c r="C52" s="32" t="inlineStr">
        <is>
          <t>Canoe Ventures, LLC</t>
        </is>
      </c>
      <c r="D52" s="140" t="n"/>
      <c r="E52" s="30" t="inlineStr">
        <is>
          <t>Invoice Date:</t>
        </is>
      </c>
      <c r="F52" s="28">
        <f>J1</f>
        <v/>
      </c>
    </row>
    <row r="53">
      <c r="C53" s="25" t="inlineStr">
        <is>
          <t>Attention: Accounting Department</t>
        </is>
      </c>
      <c r="D53" s="75" t="n"/>
      <c r="E53" s="61" t="inlineStr">
        <is>
          <t>Invoice Number:</t>
        </is>
      </c>
      <c r="F53" s="29">
        <f>J2</f>
        <v/>
      </c>
    </row>
    <row r="54">
      <c r="C54" s="33" t="inlineStr">
        <is>
          <t>200 Union Boulevard, Suite 201</t>
        </is>
      </c>
      <c r="D54" s="139" t="n"/>
      <c r="E54" s="61" t="inlineStr">
        <is>
          <t>Programmer:</t>
        </is>
      </c>
      <c r="F54" s="29">
        <f>D20</f>
        <v/>
      </c>
      <c r="I54" s="27" t="inlineStr">
        <is>
          <t>Amount Due:</t>
        </is>
      </c>
      <c r="J54" s="343">
        <f>J35</f>
        <v/>
      </c>
    </row>
    <row r="55">
      <c r="C55" s="34" t="inlineStr">
        <is>
          <t>Lakewood, CO  80228</t>
        </is>
      </c>
      <c r="D55" s="138" t="n"/>
      <c r="E55" s="174" t="inlineStr">
        <is>
          <t>Network(s):</t>
        </is>
      </c>
      <c r="F55" s="301">
        <f>D21</f>
        <v/>
      </c>
      <c r="G55" s="301" t="n"/>
      <c r="M55" s="172" t="n"/>
      <c r="N55" s="186" t="n"/>
    </row>
    <row r="56">
      <c r="C56" s="19" t="n"/>
      <c r="D56" s="19" t="n"/>
      <c r="E56" s="18" t="n"/>
      <c r="F56" s="172" t="n"/>
      <c r="G56" s="172" t="n"/>
      <c r="H56" s="172" t="n"/>
    </row>
    <row r="57">
      <c r="C57" s="19" t="n"/>
      <c r="D57" s="19" t="n"/>
      <c r="E57" s="18" t="n"/>
      <c r="F57" s="18" t="n"/>
      <c r="G57" s="18" t="n"/>
    </row>
    <row r="58">
      <c r="C58" s="19" t="n"/>
      <c r="D58" s="19" t="n"/>
      <c r="E58" s="18" t="n"/>
      <c r="F58" s="18" t="n"/>
      <c r="G58" s="18" t="n"/>
    </row>
    <row r="59">
      <c r="C59" s="19" t="n"/>
      <c r="D59" s="19" t="n"/>
      <c r="E59" s="18" t="n"/>
      <c r="F59" s="18" t="n"/>
      <c r="G59" s="18" t="n"/>
    </row>
    <row r="60">
      <c r="C60" s="19" t="n"/>
      <c r="D60" s="19" t="n"/>
      <c r="E60" s="18" t="n"/>
      <c r="F60" s="18" t="n"/>
      <c r="G60" s="18" t="n"/>
    </row>
    <row r="61">
      <c r="C61" s="19" t="n"/>
      <c r="D61" s="19" t="n"/>
      <c r="E61" s="18" t="n"/>
      <c r="F61" s="18" t="n"/>
      <c r="G61" s="18" t="n"/>
    </row>
    <row r="62">
      <c r="C62" s="19" t="n"/>
      <c r="D62" s="19" t="n"/>
      <c r="E62" s="18" t="n"/>
      <c r="F62" s="18" t="n"/>
      <c r="G62" s="18" t="n"/>
    </row>
    <row r="63">
      <c r="C63" s="19" t="n"/>
      <c r="D63" s="19" t="n"/>
      <c r="E63" s="18" t="n"/>
      <c r="F63" s="18" t="n"/>
      <c r="G63" s="18" t="n"/>
    </row>
    <row r="64">
      <c r="C64" s="19" t="n"/>
      <c r="D64" s="19" t="n"/>
      <c r="E64" s="18" t="n"/>
      <c r="F64" s="18" t="n"/>
      <c r="G64" s="18" t="n"/>
    </row>
    <row r="65">
      <c r="C65" s="19" t="n"/>
      <c r="D65" s="19" t="n"/>
      <c r="E65" s="18" t="n"/>
      <c r="F65" s="18" t="n"/>
      <c r="G65" s="18" t="n"/>
    </row>
    <row r="66">
      <c r="C66" s="19" t="n"/>
      <c r="D66" s="19" t="n"/>
      <c r="E66" s="18" t="n"/>
      <c r="F66" s="18" t="n"/>
      <c r="G66" s="18" t="n"/>
    </row>
    <row r="67">
      <c r="C67" s="19" t="n"/>
      <c r="D67" s="19" t="n"/>
      <c r="E67" s="18" t="n"/>
      <c r="F67" s="18" t="n"/>
      <c r="G67" s="18" t="n"/>
    </row>
    <row r="68">
      <c r="C68" s="19" t="n"/>
      <c r="D68" s="19" t="n"/>
      <c r="E68" s="18" t="n"/>
      <c r="F68" s="18" t="n"/>
      <c r="G68" s="18" t="n"/>
    </row>
    <row r="69">
      <c r="C69" s="19" t="n"/>
      <c r="D69" s="19" t="n"/>
      <c r="E69" s="18" t="n"/>
      <c r="F69" s="18" t="n"/>
      <c r="G69" s="18" t="n"/>
    </row>
  </sheetData>
  <mergeCells count="11">
    <mergeCell ref="F4:J4"/>
    <mergeCell ref="F5:J5"/>
    <mergeCell ref="D21:E21"/>
    <mergeCell ref="G6:J6"/>
    <mergeCell ref="G7:J7"/>
    <mergeCell ref="G8:J8"/>
    <mergeCell ref="G13:J13"/>
    <mergeCell ref="F15:J15"/>
    <mergeCell ref="G11:J11"/>
    <mergeCell ref="G9:J9"/>
    <mergeCell ref="G12:J12"/>
  </mergeCells>
  <hyperlinks>
    <hyperlink ref="B10" r:id="rId31"/>
    <hyperlink ref="D14" r:id="rId32"/>
    <hyperlink ref="B10" r:id="rId31"/>
    <hyperlink ref="D14" r:id="rId32"/>
    <hyperlink ref="B10" r:id="rId31"/>
    <hyperlink ref="D14" r:id="rId32"/>
    <hyperlink ref="B10" r:id="rId31"/>
    <hyperlink ref="D14" r:id="rId32"/>
    <hyperlink ref="B10" r:id="rId31"/>
    <hyperlink ref="D14" r:id="rId32"/>
    <hyperlink ref="B10" r:id="rId31"/>
    <hyperlink ref="D14" r:id="rId32"/>
    <hyperlink ref="B10" r:id="rId31"/>
    <hyperlink ref="D14" r:id="rId32"/>
    <hyperlink ref="B10" r:id="rId31"/>
    <hyperlink ref="D14" r:id="rId32"/>
    <hyperlink ref="B10" r:id="rId31"/>
    <hyperlink ref="D14" r:id="rId32"/>
    <hyperlink ref="B10" r:id="rId31"/>
    <hyperlink ref="D14" r:id="rId32"/>
    <hyperlink ref="B10" r:id="rId31"/>
    <hyperlink ref="D14" r:id="rId32"/>
    <hyperlink ref="B10" r:id="rId31"/>
    <hyperlink ref="D14" r:id="rId32"/>
    <hyperlink ref="B10" r:id="rId31"/>
    <hyperlink ref="D14" r:id="rId32"/>
    <hyperlink ref="B10" r:id="rId31"/>
    <hyperlink ref="D14" r:id="rId32"/>
    <hyperlink ref="B10" r:id="rId31"/>
    <hyperlink ref="D14" r:id="rId32"/>
    <hyperlink ref="B10" r:id="rId31"/>
    <hyperlink ref="D14" r:id="rId32"/>
  </hyperlinks>
  <printOptions horizontalCentered="1"/>
  <pageMargins bottom="0.6" footer="0.2" header="0.2" left="0.5" right="0.5" top="0.5"/>
  <pageSetup fitToHeight="0" orientation="landscape" scale="72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33"/>
</worksheet>
</file>

<file path=xl/worksheets/sheet16.xml><?xml version="1.0" encoding="utf-8"?>
<worksheet xmlns:r="http://schemas.openxmlformats.org/officeDocument/2006/relationships" xmlns="http://schemas.openxmlformats.org/spreadsheetml/2006/main">
  <sheetPr codeName="Sheet13">
    <outlinePr summaryBelow="1" summaryRight="1"/>
    <pageSetUpPr fitToPage="1"/>
  </sheetPr>
  <dimension ref="A1:O68"/>
  <sheetViews>
    <sheetView showGridLines="0" topLeftCell="A25" workbookViewId="0" zoomScale="130" zoomScaleNormal="130" zoomScalePageLayoutView="90">
      <selection activeCell="F47" sqref="F47"/>
    </sheetView>
  </sheetViews>
  <sheetFormatPr baseColWidth="8" defaultColWidth="8.7109375" defaultRowHeight="15.75" outlineLevelCol="0"/>
  <cols>
    <col customWidth="1" max="1" min="1" style="7" width="1.42578125"/>
    <col customWidth="1" max="2" min="2" style="7" width="10.140625"/>
    <col customWidth="1" max="3" min="3" style="7" width="16.28515625"/>
    <col customWidth="1" max="4" min="4" style="7" width="50.7109375"/>
    <col customWidth="1" max="5" min="5" style="7" width="20.7109375"/>
    <col bestFit="1" customWidth="1" max="8" min="6" style="7" width="11.7109375"/>
    <col customWidth="1" max="9" min="9" style="7" width="20"/>
    <col customWidth="1" max="10" min="10" style="7" width="13.7109375"/>
    <col customWidth="1" max="12" min="11" style="7" width="12.7109375"/>
    <col customWidth="1" max="13" min="13" style="7" width="3.42578125"/>
    <col customWidth="1" max="14" min="14" style="7" width="12.28515625"/>
    <col customWidth="1" max="15" min="15" style="7" width="16"/>
    <col customWidth="1" max="16" min="16" style="7" width="4.7109375"/>
    <col customWidth="1" max="16384" min="17" style="7" width="8.7109375"/>
  </cols>
  <sheetData>
    <row r="1">
      <c r="B1" s="131" t="n"/>
      <c r="C1" s="131" t="n"/>
      <c r="D1" s="131" t="n"/>
      <c r="E1" s="131" t="n"/>
      <c r="F1" s="131" t="n"/>
      <c r="G1" s="131" t="n"/>
      <c r="H1" s="293" t="n"/>
      <c r="I1" s="293" t="n"/>
      <c r="K1" s="63" t="inlineStr">
        <is>
          <t>06/03/2019</t>
        </is>
      </c>
      <c r="L1" s="137" t="n"/>
    </row>
    <row r="2">
      <c r="B2" s="131" t="n"/>
      <c r="C2" s="131" t="n"/>
      <c r="D2" s="131" t="n"/>
      <c r="E2" s="131" t="n"/>
      <c r="F2" s="131" t="n"/>
      <c r="G2" s="131" t="n"/>
      <c r="H2" s="131" t="n"/>
      <c r="I2" s="131" t="n"/>
      <c r="K2" s="63" t="n">
        <v>8483</v>
      </c>
      <c r="L2" s="157" t="n"/>
    </row>
    <row r="3">
      <c r="B3" s="131" t="n"/>
      <c r="C3" s="131" t="n"/>
      <c r="D3" s="131" t="n"/>
      <c r="E3" s="131" t="n"/>
      <c r="F3" s="131" t="n"/>
      <c r="G3" s="131" t="n"/>
      <c r="H3" s="295" t="n"/>
      <c r="I3" s="295" t="n"/>
      <c r="J3" s="295" t="n"/>
      <c r="K3" s="295" t="n"/>
      <c r="L3" s="295" t="n"/>
    </row>
    <row r="4">
      <c r="B4" s="131" t="n"/>
      <c r="C4" s="131" t="n"/>
      <c r="D4" s="131" t="n"/>
      <c r="E4" s="131" t="n"/>
      <c r="F4" s="131" t="n"/>
      <c r="G4" s="131" t="n"/>
      <c r="H4" s="268" t="inlineStr">
        <is>
          <t>INVOICE</t>
        </is>
      </c>
      <c r="I4" s="304" t="n"/>
      <c r="J4" s="304" t="n"/>
      <c r="K4" s="304" t="n"/>
      <c r="L4" s="304" t="n"/>
    </row>
    <row r="5">
      <c r="C5" s="135" t="n"/>
      <c r="D5" s="135" t="n"/>
      <c r="E5" s="135" t="n"/>
      <c r="F5" s="131" t="n"/>
      <c r="G5" s="131" t="n"/>
      <c r="H5" s="274" t="inlineStr">
        <is>
          <t>PLEASE REMIT TO:</t>
        </is>
      </c>
      <c r="I5" s="305" t="n"/>
      <c r="J5" s="305" t="n"/>
      <c r="K5" s="305" t="n"/>
      <c r="L5" s="305" t="n"/>
    </row>
    <row r="6">
      <c r="B6" s="134" t="inlineStr">
        <is>
          <t>Canoe Ventures, LLC</t>
        </is>
      </c>
      <c r="C6" s="131" t="n"/>
      <c r="D6" s="131" t="n"/>
      <c r="E6" s="131" t="n"/>
      <c r="F6" s="131" t="n"/>
      <c r="G6" s="131" t="n"/>
      <c r="H6" s="277" t="inlineStr">
        <is>
          <t>Canoe Ventures, LLC</t>
        </is>
      </c>
    </row>
    <row r="7">
      <c r="B7" s="133" t="inlineStr">
        <is>
          <t>200 Union Boulevard, Suite 201</t>
        </is>
      </c>
      <c r="C7" s="131" t="n"/>
      <c r="D7" s="131" t="n"/>
      <c r="E7" s="131" t="n"/>
      <c r="F7" s="131" t="n"/>
      <c r="G7" s="131" t="n"/>
      <c r="H7" s="281" t="inlineStr">
        <is>
          <t>Attention: Accounting Department</t>
        </is>
      </c>
    </row>
    <row r="8">
      <c r="B8" s="133" t="inlineStr">
        <is>
          <t>Lakewood, CO  80228</t>
        </is>
      </c>
      <c r="C8" s="131" t="n"/>
      <c r="D8" s="295" t="n"/>
      <c r="E8" s="295" t="n"/>
      <c r="F8" s="295" t="n"/>
      <c r="G8" s="295" t="n"/>
      <c r="H8" s="277" t="inlineStr">
        <is>
          <t>200 Union Boulevard, Suite 201</t>
        </is>
      </c>
    </row>
    <row r="9">
      <c r="B9" s="2" t="inlineStr">
        <is>
          <t>303-224-3000</t>
        </is>
      </c>
      <c r="C9" s="295" t="n"/>
      <c r="D9" s="131" t="n"/>
      <c r="E9" s="131" t="n"/>
      <c r="F9" s="131" t="n"/>
      <c r="G9" s="131" t="n"/>
      <c r="H9" s="277" t="inlineStr">
        <is>
          <t>Lakewood, CO  80228</t>
        </is>
      </c>
    </row>
    <row r="10">
      <c r="B10" s="132" t="inlineStr">
        <is>
          <t>invoices@canoeventures.com</t>
        </is>
      </c>
      <c r="C10" s="295" t="n"/>
      <c r="D10" s="131" t="n"/>
      <c r="E10" s="131" t="n"/>
      <c r="F10" s="131" t="n"/>
      <c r="G10" s="131" t="n"/>
    </row>
    <row r="11">
      <c r="C11" s="130" t="n"/>
      <c r="D11" s="128" t="n"/>
      <c r="E11" s="128" t="n"/>
      <c r="F11" s="128" t="n"/>
      <c r="G11" s="128" t="n"/>
      <c r="H11" s="276" t="inlineStr">
        <is>
          <t xml:space="preserve">TERMS                 : NET 60 DAYS      </t>
        </is>
      </c>
    </row>
    <row r="12">
      <c r="B12" s="122" t="inlineStr">
        <is>
          <t>Bill To:</t>
        </is>
      </c>
      <c r="C12" s="128" t="n"/>
      <c r="D12" s="185" t="inlineStr">
        <is>
          <t>Starz</t>
        </is>
      </c>
      <c r="E12" s="128" t="n"/>
      <c r="F12" s="128" t="n"/>
      <c r="G12" s="128" t="n"/>
      <c r="H12" s="278" t="inlineStr">
        <is>
          <t>FEDERAL TAX ID : 26-2372059</t>
        </is>
      </c>
    </row>
    <row r="13">
      <c r="C13" s="128" t="n"/>
      <c r="D13" s="126" t="inlineStr">
        <is>
          <t>Attention: Stephen Montgomery</t>
        </is>
      </c>
      <c r="E13" s="128" t="n"/>
      <c r="F13" s="128" t="n"/>
      <c r="G13" s="128" t="n"/>
      <c r="H13" s="279" t="inlineStr">
        <is>
          <t>Invoice # is required on all remittances</t>
        </is>
      </c>
    </row>
    <row r="14">
      <c r="C14" s="128" t="n"/>
      <c r="D14" s="185" t="n"/>
      <c r="E14" s="293" t="n"/>
      <c r="F14" s="293" t="n"/>
      <c r="G14" s="293" t="n"/>
      <c r="H14" s="295" t="n"/>
      <c r="I14" s="295" t="n"/>
      <c r="J14" s="295" t="n"/>
      <c r="K14" s="295" t="n"/>
      <c r="L14" s="295" t="n"/>
    </row>
    <row r="15">
      <c r="A15" s="7" t="inlineStr">
        <is>
          <t xml:space="preserve"> </t>
        </is>
      </c>
      <c r="C15" s="293" t="n"/>
      <c r="D15" s="220" t="inlineStr">
        <is>
          <t>Stephen.Montgomery@starz.com</t>
        </is>
      </c>
      <c r="E15" s="293" t="n"/>
      <c r="F15" s="293" t="n"/>
      <c r="G15" s="293" t="n"/>
      <c r="H15" s="280" t="inlineStr">
        <is>
          <t>RATE CARD (current Tier in yellow)</t>
        </is>
      </c>
    </row>
    <row r="16">
      <c r="D16" s="185" t="n"/>
      <c r="E16" s="293" t="n"/>
      <c r="F16" s="293" t="n"/>
      <c r="G16" s="293" t="n"/>
      <c r="H16" s="21" t="n"/>
      <c r="I16" s="22" t="inlineStr">
        <is>
          <t>Tier</t>
        </is>
      </c>
      <c r="J16" s="22" t="inlineStr">
        <is>
          <t>CPM</t>
        </is>
      </c>
      <c r="K16" s="23" t="inlineStr">
        <is>
          <t>YTD Impressions</t>
        </is>
      </c>
      <c r="L16" s="22" t="n"/>
    </row>
    <row r="17">
      <c r="C17" s="293" t="n"/>
      <c r="D17" s="79" t="n"/>
      <c r="E17" s="293" t="n"/>
      <c r="F17" s="293" t="n"/>
      <c r="G17" s="293" t="n"/>
      <c r="H17" s="111" t="n"/>
      <c r="I17" s="110" t="inlineStr">
        <is>
          <t xml:space="preserve">    0M - 200M</t>
        </is>
      </c>
      <c r="J17" s="309" t="n">
        <v>1.05</v>
      </c>
      <c r="K17" s="156" t="n"/>
      <c r="L17" s="107" t="n"/>
    </row>
    <row r="18">
      <c r="B18" s="124" t="inlineStr">
        <is>
          <t>Invoice Period Start:</t>
        </is>
      </c>
      <c r="D18" s="123" t="n">
        <v>43556</v>
      </c>
      <c r="E18" s="293" t="n"/>
      <c r="F18" s="293" t="n"/>
      <c r="G18" s="293" t="n"/>
      <c r="H18" s="111" t="n"/>
      <c r="I18" s="110" t="inlineStr">
        <is>
          <t>200M - 400M</t>
        </is>
      </c>
      <c r="J18" s="309" t="n">
        <v>1</v>
      </c>
      <c r="K18" s="117" t="n"/>
      <c r="L18" s="107" t="n"/>
    </row>
    <row r="19">
      <c r="B19" s="124" t="inlineStr">
        <is>
          <t>Invoice Period End:</t>
        </is>
      </c>
      <c r="D19" s="123" t="n">
        <v>43585</v>
      </c>
      <c r="E19" s="293" t="n"/>
      <c r="F19" s="293" t="n"/>
      <c r="G19" s="293" t="n"/>
      <c r="H19" s="111" t="n"/>
      <c r="I19" s="110" t="inlineStr">
        <is>
          <t>400M - 600M</t>
        </is>
      </c>
      <c r="J19" s="309" t="n">
        <v>0.95</v>
      </c>
      <c r="K19" s="117" t="n"/>
      <c r="L19" s="107" t="n"/>
    </row>
    <row r="20">
      <c r="B20" s="122" t="inlineStr">
        <is>
          <t>Programming Group:</t>
        </is>
      </c>
      <c r="D20" s="284" t="inlineStr">
        <is>
          <t>Starz</t>
        </is>
      </c>
      <c r="E20" s="293" t="n"/>
      <c r="F20" s="293" t="n"/>
      <c r="G20" s="293" t="n"/>
      <c r="H20" s="111" t="n"/>
      <c r="I20" s="110" t="inlineStr">
        <is>
          <t>600M - 800M</t>
        </is>
      </c>
      <c r="J20" s="309" t="n">
        <v>0.89</v>
      </c>
      <c r="K20" s="117" t="n"/>
      <c r="L20" s="107" t="n"/>
    </row>
    <row r="21">
      <c r="B21" s="122" t="inlineStr">
        <is>
          <t>Network(s):</t>
        </is>
      </c>
      <c r="D21" s="284" t="inlineStr">
        <is>
          <t>Starz, Starz Encore, MoviePlex</t>
        </is>
      </c>
      <c r="F21" s="293" t="n"/>
      <c r="G21" s="293" t="n"/>
      <c r="H21" s="111" t="n"/>
      <c r="I21" s="110" t="inlineStr">
        <is>
          <t xml:space="preserve">  800M - 2B        </t>
        </is>
      </c>
      <c r="J21" s="309" t="n">
        <v>0.84</v>
      </c>
      <c r="K21" s="117" t="n"/>
      <c r="L21" s="107" t="n"/>
    </row>
    <row r="22">
      <c r="B22" s="26" t="inlineStr">
        <is>
          <t>Previous YTD Impressions:</t>
        </is>
      </c>
      <c r="D22" s="49" t="n">
        <v>28417219</v>
      </c>
      <c r="E22" s="293" t="n"/>
      <c r="F22" s="293" t="n"/>
      <c r="G22" s="293" t="n"/>
      <c r="H22" s="111" t="n"/>
      <c r="I22" s="110" t="inlineStr">
        <is>
          <t>2B - 3B</t>
        </is>
      </c>
      <c r="J22" s="309" t="n">
        <v>0.79</v>
      </c>
      <c r="K22" s="314" t="n"/>
      <c r="L22" s="107" t="n"/>
    </row>
    <row r="23">
      <c r="B23" s="26" t="n"/>
      <c r="D23" s="49" t="n"/>
      <c r="E23" s="293" t="n"/>
      <c r="F23" s="293" t="n"/>
      <c r="G23" s="293" t="n"/>
      <c r="H23" s="111" t="n"/>
      <c r="I23" s="110" t="inlineStr">
        <is>
          <t>3B - 4B</t>
        </is>
      </c>
      <c r="J23" s="309" t="n">
        <v>0.75</v>
      </c>
      <c r="K23" s="314" t="n"/>
      <c r="L23" s="107" t="n"/>
    </row>
    <row r="24">
      <c r="B24" s="26" t="n"/>
      <c r="D24" s="49" t="n"/>
      <c r="E24" s="293" t="n"/>
      <c r="F24" s="293" t="n"/>
      <c r="G24" s="293" t="n"/>
      <c r="H24" s="111" t="n"/>
      <c r="I24" s="110" t="inlineStr">
        <is>
          <t>4B+</t>
        </is>
      </c>
      <c r="J24" s="309" t="n">
        <v>0.73</v>
      </c>
      <c r="K24" s="314" t="n"/>
      <c r="L24" s="107" t="n"/>
    </row>
    <row r="25">
      <c r="B25" s="293" t="n"/>
      <c r="C25" s="293" t="n"/>
      <c r="D25" s="293" t="n"/>
      <c r="E25" s="293" t="n"/>
      <c r="F25" s="293" t="n"/>
      <c r="G25" s="293" t="n"/>
      <c r="H25" s="293" t="n"/>
      <c r="I25" s="293" t="n"/>
      <c r="J25" s="293" t="n"/>
      <c r="L25" s="295" t="n"/>
      <c r="M25" s="295" t="n"/>
      <c r="N25" s="295" t="n"/>
      <c r="O25" s="295" t="n"/>
    </row>
    <row customHeight="1" ht="36.4" r="26" s="62">
      <c r="B26" s="20" t="inlineStr">
        <is>
          <t>Invoice Line #</t>
        </is>
      </c>
      <c r="C26" s="20" t="inlineStr">
        <is>
          <t>Campaign Reference ID</t>
        </is>
      </c>
      <c r="D26" s="20" t="inlineStr">
        <is>
          <t>Campaign Name</t>
        </is>
      </c>
      <c r="E26" s="20" t="inlineStr">
        <is>
          <t>Network</t>
        </is>
      </c>
      <c r="F26" s="291" t="inlineStr">
        <is>
          <t>Start Date</t>
        </is>
      </c>
      <c r="G26" s="291" t="inlineStr">
        <is>
          <t>End Date</t>
        </is>
      </c>
      <c r="H26" s="291" t="inlineStr">
        <is>
          <t>Campaign Goal</t>
        </is>
      </c>
      <c r="I26" s="291" t="inlineStr">
        <is>
          <t>Total Impressions Delivered</t>
        </is>
      </c>
      <c r="J26" s="291" t="inlineStr">
        <is>
          <t>Current Billed Impressions</t>
        </is>
      </c>
      <c r="K26" s="291" t="inlineStr">
        <is>
          <t>CPM</t>
        </is>
      </c>
      <c r="L26" s="291" t="inlineStr">
        <is>
          <t>Total</t>
        </is>
      </c>
    </row>
    <row r="27">
      <c r="B27" s="315" t="n">
        <v>1</v>
      </c>
      <c r="C27" s="316" t="n">
        <v>10221973</v>
      </c>
      <c r="D27" s="316" t="inlineStr">
        <is>
          <t>American Gods S2 Hero - NT</t>
        </is>
      </c>
      <c r="E27" s="316" t="inlineStr">
        <is>
          <t>Starz</t>
        </is>
      </c>
      <c r="F27" s="317" t="n">
        <v>43534</v>
      </c>
      <c r="G27" s="317" t="n">
        <v>43583</v>
      </c>
      <c r="H27" s="316" t="n">
        <v>10451173</v>
      </c>
      <c r="I27" s="316" t="n">
        <v>3637576</v>
      </c>
      <c r="J27" s="316" t="n">
        <v>1.05</v>
      </c>
      <c r="K27" s="316">
        <f>ROUND(I27*(J27/1000),2)</f>
        <v/>
      </c>
    </row>
    <row customHeight="1" ht="16.5" r="28" s="62" thickBot="1">
      <c r="B28" s="315" t="n">
        <v>2</v>
      </c>
      <c r="C28" s="316" t="n">
        <v>10221976</v>
      </c>
      <c r="D28" s="316" t="inlineStr">
        <is>
          <t>American Gods S2 NT Upsell</t>
        </is>
      </c>
      <c r="E28" s="316" t="inlineStr">
        <is>
          <t>MoviePlex</t>
        </is>
      </c>
      <c r="F28" s="317" t="n">
        <v>43535</v>
      </c>
      <c r="G28" s="317" t="n">
        <v>43583</v>
      </c>
      <c r="H28" s="316" t="n">
        <v>1627703</v>
      </c>
      <c r="I28" s="316" t="n">
        <v>207109</v>
      </c>
      <c r="J28" s="316" t="n">
        <v>1.05</v>
      </c>
      <c r="K28" s="316">
        <f>ROUND(I28*(J28/1000),2)</f>
        <v/>
      </c>
    </row>
    <row customHeight="1" ht="16.5" r="29" s="62" thickTop="1">
      <c r="B29" s="315" t="n">
        <v>3</v>
      </c>
      <c r="C29" s="316" t="n">
        <v>10221976</v>
      </c>
      <c r="D29" s="316" t="inlineStr">
        <is>
          <t>American Gods S2 NT Upsell</t>
        </is>
      </c>
      <c r="E29" s="316" t="inlineStr">
        <is>
          <t>Starz Encore</t>
        </is>
      </c>
      <c r="F29" s="317" t="n">
        <v>43535</v>
      </c>
      <c r="G29" s="317" t="n">
        <v>43583</v>
      </c>
      <c r="H29" s="316" t="n">
        <v>2451007</v>
      </c>
      <c r="I29" s="316" t="n">
        <v>371632</v>
      </c>
      <c r="J29" s="316" t="n">
        <v>1.05</v>
      </c>
      <c r="K29" s="316">
        <f>ROUND(I29*(J29/1000),2)</f>
        <v/>
      </c>
    </row>
    <row r="30">
      <c r="B30" s="315" t="n">
        <v>4</v>
      </c>
      <c r="C30" s="316" t="n">
        <v>10221977</v>
      </c>
      <c r="D30" s="316" t="inlineStr">
        <is>
          <t>Now Apocalypse NT</t>
        </is>
      </c>
      <c r="E30" s="316" t="inlineStr">
        <is>
          <t>MoviePlex</t>
        </is>
      </c>
      <c r="F30" s="317" t="n">
        <v>43538</v>
      </c>
      <c r="G30" s="317" t="n">
        <v>43629</v>
      </c>
      <c r="H30" s="316" t="n">
        <v>16397</v>
      </c>
      <c r="I30" s="316" t="n">
        <v>9120</v>
      </c>
      <c r="J30" s="316" t="n">
        <v>1.05</v>
      </c>
      <c r="K30" s="316">
        <f>ROUND(I30*(J30/1000),2)</f>
        <v/>
      </c>
    </row>
    <row r="31">
      <c r="B31" s="315" t="n">
        <v>5</v>
      </c>
      <c r="C31" s="316" t="n">
        <v>10221977</v>
      </c>
      <c r="D31" s="316" t="inlineStr">
        <is>
          <t>Now Apocalypse NT</t>
        </is>
      </c>
      <c r="E31" s="316" t="inlineStr">
        <is>
          <t>Starz</t>
        </is>
      </c>
      <c r="F31" s="317" t="n">
        <v>43538</v>
      </c>
      <c r="G31" s="317" t="n">
        <v>43629</v>
      </c>
      <c r="H31" s="316" t="n">
        <v>271215</v>
      </c>
      <c r="I31" s="316" t="n">
        <v>121901</v>
      </c>
      <c r="J31" s="316" t="n">
        <v>1.05</v>
      </c>
      <c r="K31" s="316">
        <f>ROUND(I31*(J31/1000),2)</f>
        <v/>
      </c>
    </row>
    <row r="32">
      <c r="B32" s="315" t="n">
        <v>6</v>
      </c>
      <c r="C32" s="316" t="n">
        <v>10221977</v>
      </c>
      <c r="D32" s="316" t="inlineStr">
        <is>
          <t>Now Apocalypse NT</t>
        </is>
      </c>
      <c r="E32" s="316" t="inlineStr">
        <is>
          <t>Starz Encore</t>
        </is>
      </c>
      <c r="F32" s="317" t="n">
        <v>43538</v>
      </c>
      <c r="G32" s="317" t="n">
        <v>43629</v>
      </c>
      <c r="H32" s="316" t="n">
        <v>2269</v>
      </c>
      <c r="I32" s="316" t="n">
        <v>1817</v>
      </c>
      <c r="J32" s="316" t="n">
        <v>1.05</v>
      </c>
      <c r="K32" s="316">
        <f>ROUND(I32*(J32/1000),2)</f>
        <v/>
      </c>
    </row>
    <row customHeight="1" ht="16.5" r="33" s="62" thickBot="1">
      <c r="B33" s="315" t="n">
        <v>7</v>
      </c>
      <c r="C33" s="316" t="n">
        <v>10221982</v>
      </c>
      <c r="D33" s="316" t="inlineStr">
        <is>
          <t>Spanish Princess Hero Dated</t>
        </is>
      </c>
      <c r="E33" s="316" t="inlineStr">
        <is>
          <t>Starz</t>
        </is>
      </c>
      <c r="F33" s="317" t="n">
        <v>43556</v>
      </c>
      <c r="G33" s="317" t="n">
        <v>43591</v>
      </c>
      <c r="H33" s="316" t="n">
        <v>4473341</v>
      </c>
      <c r="I33" s="316" t="n">
        <v>4473341</v>
      </c>
      <c r="J33" s="316" t="n">
        <v>1.05</v>
      </c>
      <c r="K33" s="316">
        <f>ROUND(I33*(J33/1000),2)</f>
        <v/>
      </c>
    </row>
    <row customHeight="1" ht="16.5" r="34" s="62" thickTop="1">
      <c r="B34" s="315" t="n">
        <v>8</v>
      </c>
      <c r="C34" s="316" t="n">
        <v>10221984</v>
      </c>
      <c r="D34" s="316" t="inlineStr">
        <is>
          <t>STARZ Q2 2019 Image Combo</t>
        </is>
      </c>
      <c r="E34" s="316" t="inlineStr">
        <is>
          <t>Starz</t>
        </is>
      </c>
      <c r="F34" s="317" t="n">
        <v>43556</v>
      </c>
      <c r="G34" s="317" t="n">
        <v>43696</v>
      </c>
      <c r="H34" s="316" t="n">
        <v>265778</v>
      </c>
      <c r="I34" s="316" t="n">
        <v>265778</v>
      </c>
      <c r="J34" s="316" t="n">
        <v>1.05</v>
      </c>
      <c r="K34" s="316">
        <f>ROUND(I34*(J34/1000),2)</f>
        <v/>
      </c>
    </row>
    <row r="35">
      <c r="B35" s="315" t="n">
        <v>9</v>
      </c>
      <c r="C35" s="316" t="n">
        <v>10231971</v>
      </c>
      <c r="D35" s="316" t="inlineStr">
        <is>
          <t>Spanish Princess Upsell Dated</t>
        </is>
      </c>
      <c r="E35" s="316" t="inlineStr">
        <is>
          <t>MoviePlex</t>
        </is>
      </c>
      <c r="F35" s="317" t="n">
        <v>43570</v>
      </c>
      <c r="G35" s="317" t="n">
        <v>43590</v>
      </c>
      <c r="H35" s="316" t="n">
        <v>587709</v>
      </c>
      <c r="I35" s="316" t="n">
        <v>587709</v>
      </c>
      <c r="J35" s="316" t="n">
        <v>1.05</v>
      </c>
      <c r="K35" s="316">
        <f>ROUND(I35*(J35/1000),2)</f>
        <v/>
      </c>
    </row>
    <row customHeight="1" ht="16.5" r="36" s="62" thickBot="1">
      <c r="B36" s="315" t="n">
        <v>10</v>
      </c>
      <c r="C36" s="316" t="n">
        <v>10231971</v>
      </c>
      <c r="D36" s="316" t="inlineStr">
        <is>
          <t>Spanish Princess Upsell Dated</t>
        </is>
      </c>
      <c r="E36" s="316" t="inlineStr">
        <is>
          <t>Starz Encore</t>
        </is>
      </c>
      <c r="F36" s="317" t="n">
        <v>43570</v>
      </c>
      <c r="G36" s="317" t="n">
        <v>43590</v>
      </c>
      <c r="H36" s="316" t="n">
        <v>1067148</v>
      </c>
      <c r="I36" s="316" t="n">
        <v>1067148</v>
      </c>
      <c r="J36" s="316" t="n">
        <v>1.05</v>
      </c>
      <c r="K36" s="316">
        <f>ROUND(I36*(J36/1000),2)</f>
        <v/>
      </c>
    </row>
    <row r="37">
      <c r="B37" s="315" t="n">
        <v>11</v>
      </c>
      <c r="C37" s="316" t="n">
        <v>10241978</v>
      </c>
      <c r="D37" s="316" t="inlineStr">
        <is>
          <t>Vida S2 Dated</t>
        </is>
      </c>
      <c r="E37" s="316" t="inlineStr">
        <is>
          <t>Starz</t>
        </is>
      </c>
      <c r="F37" s="317" t="n">
        <v>43581</v>
      </c>
      <c r="G37" s="317" t="n">
        <v>43608</v>
      </c>
      <c r="H37" s="316" t="n">
        <v>44084</v>
      </c>
      <c r="I37" s="316" t="n">
        <v>44084</v>
      </c>
      <c r="J37" s="316" t="n">
        <v>1.05</v>
      </c>
      <c r="K37" s="316">
        <f>ROUND(I37*(J37/1000),2)</f>
        <v/>
      </c>
    </row>
    <row r="38">
      <c r="B38" s="101" t="n"/>
      <c r="C38" s="101" t="n"/>
      <c r="F38" s="204" t="n"/>
      <c r="G38" s="204" t="n"/>
      <c r="H38" s="287" t="n"/>
      <c r="I38" s="64" t="n"/>
      <c r="J38" s="64" t="n"/>
      <c r="K38" s="335" t="n"/>
      <c r="L38" s="336" t="n"/>
    </row>
    <row r="39">
      <c r="B39" s="101" t="n"/>
      <c r="C39" s="98" t="n"/>
      <c r="F39" s="318" t="n"/>
      <c r="G39" s="288" t="n"/>
      <c r="H39" s="50" t="n"/>
      <c r="I39" s="50" t="n"/>
      <c r="J39" s="330" t="n"/>
      <c r="K39" s="331" t="n"/>
      <c r="L39" s="331" t="n"/>
    </row>
    <row r="40">
      <c r="B40" s="101" t="n"/>
      <c r="C40" s="98" t="n"/>
      <c r="F40" s="318" t="n"/>
      <c r="G40" s="288" t="n"/>
      <c r="H40" s="64" t="n"/>
      <c r="J40" s="64" t="n"/>
      <c r="K40" s="335" t="n"/>
      <c r="L40" s="336" t="n"/>
    </row>
    <row r="41">
      <c r="B41" s="101" t="n"/>
      <c r="C41" s="98" t="n"/>
      <c r="F41" s="318" t="n"/>
      <c r="G41" s="288" t="n"/>
      <c r="H41" s="106" t="inlineStr">
        <is>
          <t>Sub-totals by Network:</t>
        </is>
      </c>
      <c r="I41" s="288" t="inlineStr">
        <is>
          <t>Starz</t>
        </is>
      </c>
      <c r="J41" s="287">
        <f>SUMIF($E$27:$E$28,$I30,$J$27:$J$28)</f>
        <v/>
      </c>
      <c r="K41" s="332" t="n"/>
      <c r="L41" s="334">
        <f>SUMIF($E$27:$E$28,$I30,$L$27:$L$28)</f>
        <v/>
      </c>
    </row>
    <row r="42">
      <c r="B42" s="101" t="n"/>
      <c r="C42" s="98" t="n"/>
      <c r="F42" s="318" t="n"/>
      <c r="G42" s="288" t="n"/>
      <c r="H42" s="106" t="n"/>
      <c r="I42" s="288" t="inlineStr">
        <is>
          <t>MoviePlex</t>
        </is>
      </c>
      <c r="J42" s="287">
        <f>SUMIF($E$27:$E$28,$I31,$J$27:$J$28)</f>
        <v/>
      </c>
      <c r="K42" s="332" t="n"/>
      <c r="L42" s="334">
        <f>SUMIF($E$27:$E$28,$I31,$L$27:$L$28)</f>
        <v/>
      </c>
    </row>
    <row customHeight="1" ht="15.75" r="43" s="62">
      <c r="B43" s="101" t="n"/>
      <c r="C43" s="98" t="n"/>
      <c r="F43" s="318" t="n"/>
      <c r="G43" s="288" t="n"/>
      <c r="H43" s="106" t="n"/>
      <c r="I43" s="288" t="inlineStr">
        <is>
          <t>Starz Encore</t>
        </is>
      </c>
      <c r="J43" s="287">
        <f>SUMIF($E$27:$E$28,$I32,$J$27:$J$28)</f>
        <v/>
      </c>
      <c r="K43" s="332" t="n"/>
      <c r="L43" s="334">
        <f>SUMIF($E$27:$E$28,$I32,$L$27:$L$28)</f>
        <v/>
      </c>
    </row>
    <row r="44">
      <c r="B44" s="101" t="n"/>
      <c r="C44" s="98" t="n"/>
      <c r="F44" s="318" t="n"/>
      <c r="G44" s="288" t="n"/>
      <c r="H44" s="50" t="n"/>
      <c r="I44" s="51" t="n"/>
      <c r="J44" s="50" t="n"/>
      <c r="K44" s="330" t="n"/>
      <c r="L44" s="331" t="n"/>
    </row>
    <row customHeight="1" ht="15.75" r="45" s="62">
      <c r="B45" s="101" t="n"/>
      <c r="C45" s="98" t="n"/>
      <c r="F45" s="318" t="n"/>
      <c r="G45" s="288" t="n"/>
      <c r="H45" s="64" t="n"/>
      <c r="J45" s="64" t="n"/>
      <c r="K45" s="335" t="n"/>
      <c r="L45" s="336" t="n"/>
    </row>
    <row r="46">
      <c r="B46" s="101" t="n"/>
      <c r="C46" s="98" t="n"/>
      <c r="F46" s="318" t="n"/>
      <c r="G46" s="288" t="n"/>
      <c r="H46" s="106" t="inlineStr">
        <is>
          <t>TOTAL:</t>
        </is>
      </c>
      <c r="J46" s="64">
        <f>SUM($J$30:$J$32)</f>
        <v/>
      </c>
      <c r="K46" s="335" t="n"/>
      <c r="L46" s="345">
        <f>SUM(L30:L32)</f>
        <v/>
      </c>
    </row>
    <row r="47">
      <c r="B47" s="199" t="n"/>
      <c r="C47" s="199" t="n"/>
      <c r="D47" s="199" t="n"/>
      <c r="E47" s="199" t="n"/>
      <c r="F47" s="199" t="n"/>
      <c r="G47" s="199" t="n"/>
      <c r="H47" s="199" t="n"/>
      <c r="I47" s="199" t="n"/>
      <c r="J47" s="199" t="n"/>
      <c r="K47" s="199" t="n"/>
      <c r="L47" s="199" t="n"/>
    </row>
    <row r="48">
      <c r="B48" s="175" t="n"/>
      <c r="C48" s="175" t="n"/>
      <c r="D48" s="175" t="n"/>
      <c r="E48" s="175" t="n"/>
      <c r="F48" s="175" t="n"/>
      <c r="G48" s="175" t="n"/>
      <c r="H48" s="175" t="n"/>
      <c r="I48" s="175" t="n"/>
      <c r="J48" s="175" t="n"/>
      <c r="K48" s="175" t="n"/>
      <c r="L48" s="175" t="n"/>
    </row>
    <row r="49">
      <c r="B49" s="26" t="inlineStr">
        <is>
          <t>Please detach this portion and return with your remittance to:</t>
        </is>
      </c>
      <c r="K49" s="288" t="n"/>
      <c r="L49" s="334" t="n"/>
    </row>
    <row r="50">
      <c r="B50" s="26" t="n"/>
      <c r="K50" s="288" t="n"/>
      <c r="L50" s="334" t="n"/>
    </row>
    <row r="51">
      <c r="C51" s="32" t="inlineStr">
        <is>
          <t>Canoe Ventures, LLC</t>
        </is>
      </c>
      <c r="D51" s="140" t="n"/>
      <c r="E51" s="30" t="inlineStr">
        <is>
          <t>Invoice Date:</t>
        </is>
      </c>
      <c r="F51" s="28">
        <f>L1</f>
        <v/>
      </c>
    </row>
    <row r="52">
      <c r="C52" s="25" t="inlineStr">
        <is>
          <t>Attention: Accounting Department</t>
        </is>
      </c>
      <c r="D52" s="75" t="n"/>
      <c r="E52" s="61" t="inlineStr">
        <is>
          <t>Invoice Number:</t>
        </is>
      </c>
      <c r="F52" s="29">
        <f>L2</f>
        <v/>
      </c>
    </row>
    <row r="53">
      <c r="C53" s="33" t="inlineStr">
        <is>
          <t>200 Union Boulevard, Suite 201</t>
        </is>
      </c>
      <c r="D53" s="139" t="n"/>
      <c r="E53" s="61" t="inlineStr">
        <is>
          <t>Programmer:</t>
        </is>
      </c>
      <c r="F53" s="29">
        <f>D20</f>
        <v/>
      </c>
    </row>
    <row r="54">
      <c r="C54" s="34" t="inlineStr">
        <is>
          <t>Lakewood, CO  80228</t>
        </is>
      </c>
      <c r="D54" s="138" t="n"/>
      <c r="E54" s="174" t="inlineStr">
        <is>
          <t>Network(s):</t>
        </is>
      </c>
      <c r="F54" s="29">
        <f>D21</f>
        <v/>
      </c>
      <c r="G54" s="302" t="n"/>
      <c r="H54" s="302" t="n"/>
      <c r="I54" s="302" t="n"/>
      <c r="K54" s="27" t="inlineStr">
        <is>
          <t>Amount Due:</t>
        </is>
      </c>
      <c r="L54" s="343">
        <f>L35</f>
        <v/>
      </c>
    </row>
    <row r="55">
      <c r="C55" s="19" t="n"/>
      <c r="D55" s="19" t="n"/>
      <c r="E55" s="18" t="n"/>
      <c r="F55" s="172" t="n"/>
      <c r="G55" s="172" t="n"/>
      <c r="H55" s="172" t="n"/>
      <c r="I55" s="172" t="n"/>
    </row>
    <row r="56">
      <c r="C56" s="19" t="n"/>
      <c r="D56" s="19" t="n"/>
      <c r="E56" s="18" t="n"/>
      <c r="F56" s="18" t="n"/>
      <c r="G56" s="18" t="n"/>
    </row>
    <row r="57">
      <c r="C57" s="19" t="n"/>
      <c r="D57" s="19" t="n"/>
      <c r="E57" s="18" t="n"/>
      <c r="F57" s="18" t="n"/>
      <c r="G57" s="18" t="n"/>
    </row>
    <row r="58">
      <c r="C58" s="19" t="n"/>
      <c r="D58" s="19" t="n"/>
      <c r="E58" s="18" t="n"/>
      <c r="F58" s="18" t="n"/>
      <c r="G58" s="18" t="n"/>
    </row>
    <row r="59">
      <c r="C59" s="19" t="n"/>
      <c r="D59" s="19" t="n"/>
      <c r="E59" s="18" t="n"/>
      <c r="F59" s="18" t="n"/>
      <c r="G59" s="18" t="n"/>
    </row>
    <row r="60">
      <c r="C60" s="19" t="n"/>
      <c r="D60" s="19" t="n"/>
      <c r="E60" s="18" t="n"/>
      <c r="F60" s="18" t="n"/>
      <c r="G60" s="18" t="n"/>
    </row>
    <row r="61">
      <c r="C61" s="19" t="n"/>
      <c r="D61" s="19" t="n"/>
      <c r="E61" s="18" t="n"/>
      <c r="F61" s="18" t="n"/>
      <c r="G61" s="18" t="n"/>
    </row>
    <row r="62">
      <c r="C62" s="19" t="n"/>
      <c r="D62" s="19" t="n"/>
      <c r="E62" s="18" t="n"/>
      <c r="F62" s="18" t="n"/>
      <c r="G62" s="18" t="n"/>
    </row>
    <row r="63">
      <c r="C63" s="19" t="n"/>
      <c r="D63" s="19" t="n"/>
      <c r="E63" s="18" t="n"/>
      <c r="F63" s="18" t="n"/>
      <c r="G63" s="18" t="n"/>
    </row>
    <row r="64">
      <c r="C64" s="19" t="n"/>
      <c r="D64" s="19" t="n"/>
      <c r="E64" s="18" t="n"/>
      <c r="F64" s="18" t="n"/>
      <c r="G64" s="18" t="n"/>
    </row>
    <row r="65">
      <c r="C65" s="19" t="n"/>
      <c r="D65" s="19" t="n"/>
      <c r="E65" s="18" t="n"/>
      <c r="F65" s="18" t="n"/>
      <c r="G65" s="18" t="n"/>
    </row>
    <row r="66">
      <c r="C66" s="19" t="n"/>
      <c r="D66" s="19" t="n"/>
      <c r="E66" s="18" t="n"/>
      <c r="F66" s="18" t="n"/>
      <c r="G66" s="18" t="n"/>
    </row>
    <row r="67">
      <c r="C67" s="19" t="n"/>
      <c r="D67" s="19" t="n"/>
      <c r="E67" s="18" t="n"/>
      <c r="F67" s="18" t="n"/>
      <c r="G67" s="18" t="n"/>
    </row>
    <row r="68">
      <c r="C68" s="19" t="n"/>
      <c r="D68" s="19" t="n"/>
      <c r="E68" s="18" t="n"/>
      <c r="F68" s="18" t="n"/>
      <c r="G68" s="18" t="n"/>
    </row>
  </sheetData>
  <autoFilter ref="B26:L27"/>
  <mergeCells count="11">
    <mergeCell ref="H4:L4"/>
    <mergeCell ref="H11:L11"/>
    <mergeCell ref="H9:L9"/>
    <mergeCell ref="H8:L8"/>
    <mergeCell ref="H12:L12"/>
    <mergeCell ref="D21:E21"/>
    <mergeCell ref="H5:L5"/>
    <mergeCell ref="H6:L6"/>
    <mergeCell ref="H7:L7"/>
    <mergeCell ref="H13:L13"/>
    <mergeCell ref="H15:L15"/>
  </mergeCells>
  <hyperlinks>
    <hyperlink ref="B10" r:id="rId31"/>
    <hyperlink ref="D15" r:id="rId32"/>
    <hyperlink ref="B10" r:id="rId31"/>
    <hyperlink ref="D15" r:id="rId32"/>
    <hyperlink ref="B10" r:id="rId31"/>
    <hyperlink ref="D15" r:id="rId32"/>
    <hyperlink ref="B10" r:id="rId31"/>
    <hyperlink ref="D15" r:id="rId32"/>
    <hyperlink ref="B10" r:id="rId31"/>
    <hyperlink ref="D15" r:id="rId32"/>
    <hyperlink ref="B10" r:id="rId31"/>
    <hyperlink ref="D15" r:id="rId32"/>
    <hyperlink ref="B10" r:id="rId31"/>
    <hyperlink ref="D15" r:id="rId32"/>
    <hyperlink ref="B10" r:id="rId31"/>
    <hyperlink ref="D15" r:id="rId32"/>
    <hyperlink ref="B10" r:id="rId31"/>
    <hyperlink ref="D15" r:id="rId32"/>
    <hyperlink ref="B10" r:id="rId31"/>
    <hyperlink ref="D15" r:id="rId32"/>
    <hyperlink ref="B10" r:id="rId31"/>
    <hyperlink ref="D15" r:id="rId32"/>
    <hyperlink ref="B10" r:id="rId31"/>
    <hyperlink ref="D15" r:id="rId32"/>
    <hyperlink ref="B10" r:id="rId31"/>
    <hyperlink ref="D15" r:id="rId32"/>
    <hyperlink ref="B10" r:id="rId31"/>
    <hyperlink ref="D15" r:id="rId32"/>
    <hyperlink ref="B10" r:id="rId31"/>
    <hyperlink ref="D15" r:id="rId32"/>
    <hyperlink ref="B10" r:id="rId31"/>
    <hyperlink ref="D15" r:id="rId32"/>
  </hyperlinks>
  <printOptions horizontalCentered="1"/>
  <pageMargins bottom="0.6" footer="0.2" header="0.2" left="0.5" right="0.5" top="0.5"/>
  <pageSetup fitToHeight="0" orientation="landscape" scale="66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33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71"/>
  <sheetViews>
    <sheetView showGridLines="0" topLeftCell="A42" workbookViewId="0" zoomScaleNormal="100" zoomScalePageLayoutView="90">
      <selection activeCell="F68" sqref="F68"/>
    </sheetView>
  </sheetViews>
  <sheetFormatPr baseColWidth="8" defaultColWidth="8.7109375" defaultRowHeight="15.75" outlineLevelCol="0"/>
  <cols>
    <col customWidth="1" max="1" min="1" style="7" width="1.42578125"/>
    <col customWidth="1" max="2" min="2" style="7" width="10.140625"/>
    <col customWidth="1" max="3" min="3" style="7" width="16.85546875"/>
    <col customWidth="1" max="4" min="4" style="7" width="112.5703125"/>
    <col customWidth="1" max="5" min="5" style="7" width="20.7109375"/>
    <col customWidth="1" max="6" min="6" style="7" width="12.5703125"/>
    <col customWidth="1" max="7" min="7" style="7" width="18.140625"/>
    <col customWidth="1" max="8" min="8" style="7" width="14.42578125"/>
    <col bestFit="1" customWidth="1" max="9" min="9" style="7" width="16.7109375"/>
    <col customWidth="1" max="10" min="10" style="7" width="16.5703125"/>
    <col customWidth="1" max="11" min="11" style="7" width="2.7109375"/>
    <col bestFit="1" customWidth="1" max="12" min="12" style="7" width="15.140625"/>
    <col customWidth="1" max="13" min="13" style="7" width="16"/>
    <col bestFit="1" customWidth="1" max="14" min="14" style="7" width="14.140625"/>
    <col bestFit="1" customWidth="1" max="15" min="15" style="7" width="15.28515625"/>
    <col bestFit="1" customWidth="1" max="16" min="16" style="7" width="13"/>
    <col customWidth="1" max="16384" min="17" style="7" width="8.7109375"/>
  </cols>
  <sheetData>
    <row r="1">
      <c r="B1" s="131" t="n"/>
      <c r="C1" s="131" t="n"/>
      <c r="D1" s="131" t="n"/>
      <c r="E1" s="131" t="n"/>
      <c r="F1" s="131" t="n"/>
      <c r="G1" s="293" t="n"/>
      <c r="H1" s="293" t="n"/>
      <c r="I1" s="63" t="inlineStr">
        <is>
          <t>Invoice Date:</t>
        </is>
      </c>
      <c r="J1" s="137" t="n"/>
      <c r="K1" t="inlineStr">
        <is>
          <t>06/03/2019</t>
        </is>
      </c>
    </row>
    <row r="2">
      <c r="B2" s="131" t="n"/>
      <c r="C2" s="131" t="n"/>
      <c r="D2" s="131" t="n"/>
      <c r="E2" s="131" t="n"/>
      <c r="F2" s="131" t="n"/>
      <c r="G2" s="131" t="n"/>
      <c r="H2" s="131" t="n"/>
      <c r="I2" s="63" t="inlineStr">
        <is>
          <t>Invoice Number:</t>
        </is>
      </c>
      <c r="J2" s="157" t="n"/>
      <c r="K2" t="n">
        <v>8485</v>
      </c>
    </row>
    <row r="3">
      <c r="B3" s="131" t="n"/>
      <c r="C3" s="131" t="n"/>
      <c r="D3" s="131" t="n"/>
      <c r="E3" s="131" t="n"/>
      <c r="F3" s="131" t="n"/>
      <c r="G3" s="295" t="n"/>
      <c r="H3" s="295" t="n"/>
      <c r="I3" s="295" t="n"/>
      <c r="J3" s="295" t="n"/>
    </row>
    <row r="4">
      <c r="B4" s="131" t="n"/>
      <c r="C4" s="131" t="n"/>
      <c r="D4" s="131" t="n"/>
      <c r="E4" s="131" t="n"/>
      <c r="F4" s="252" t="inlineStr">
        <is>
          <t>INVOICE</t>
        </is>
      </c>
      <c r="G4" s="252" t="n"/>
      <c r="H4" s="252" t="n"/>
      <c r="I4" s="252" t="n"/>
      <c r="J4" s="252" t="n"/>
    </row>
    <row r="5">
      <c r="C5" s="135" t="n"/>
      <c r="D5" s="135" t="n"/>
      <c r="E5" s="135" t="n"/>
      <c r="F5" s="286" t="inlineStr">
        <is>
          <t>PLEASE REMIT TO:</t>
        </is>
      </c>
    </row>
    <row r="6">
      <c r="B6" s="134" t="inlineStr">
        <is>
          <t>Canoe Ventures, LLC</t>
        </is>
      </c>
      <c r="C6" s="131" t="n"/>
      <c r="D6" s="131" t="n"/>
      <c r="E6" s="131" t="n"/>
      <c r="F6" s="295" t="inlineStr">
        <is>
          <t>Canoe Ventures, LLC</t>
        </is>
      </c>
    </row>
    <row r="7">
      <c r="B7" s="133" t="inlineStr">
        <is>
          <t>200 Union Boulevard, Suite 201</t>
        </is>
      </c>
      <c r="C7" s="131" t="n"/>
      <c r="D7" s="131" t="n"/>
      <c r="E7" s="131" t="n"/>
      <c r="F7" s="296" t="inlineStr">
        <is>
          <t>Attention: Accounting Department</t>
        </is>
      </c>
    </row>
    <row r="8">
      <c r="B8" s="133" t="inlineStr">
        <is>
          <t>Lakewood, CO  80228</t>
        </is>
      </c>
      <c r="C8" s="131" t="n"/>
      <c r="D8" s="295" t="n"/>
      <c r="E8" s="295" t="n"/>
      <c r="F8" s="295" t="inlineStr">
        <is>
          <t>200 Union Boulevard, Suite 201</t>
        </is>
      </c>
    </row>
    <row r="9">
      <c r="B9" s="2" t="inlineStr">
        <is>
          <t>303-224-3000</t>
        </is>
      </c>
      <c r="C9" s="295" t="n"/>
      <c r="D9" s="131" t="n"/>
      <c r="E9" s="131" t="n"/>
      <c r="F9" s="295" t="inlineStr">
        <is>
          <t>Lakewood, CO  80228</t>
        </is>
      </c>
    </row>
    <row r="10">
      <c r="B10" s="132" t="inlineStr">
        <is>
          <t>invoices@canoeventures.com</t>
        </is>
      </c>
      <c r="C10" s="295" t="n"/>
      <c r="D10" s="131" t="n"/>
      <c r="E10" s="131" t="n"/>
      <c r="F10" s="131" t="n"/>
    </row>
    <row r="11">
      <c r="C11" s="130" t="n"/>
      <c r="D11" s="128" t="n"/>
      <c r="E11" s="128" t="n"/>
      <c r="F11" s="294" t="inlineStr">
        <is>
          <t xml:space="preserve">TERMS                 : NET 60 DAYS      </t>
        </is>
      </c>
    </row>
    <row r="12">
      <c r="B12" s="122" t="inlineStr">
        <is>
          <t>Bill To:</t>
        </is>
      </c>
      <c r="C12" s="128" t="n"/>
      <c r="D12" s="253" t="inlineStr">
        <is>
          <t>Turner Broadcasting System</t>
        </is>
      </c>
      <c r="E12" s="128" t="n"/>
      <c r="F12" s="293" t="inlineStr">
        <is>
          <t>FEDERAL TAX ID : 26-2372059</t>
        </is>
      </c>
    </row>
    <row r="13">
      <c r="C13" s="128" t="n"/>
      <c r="D13" s="253" t="inlineStr">
        <is>
          <t>Dan Kopp</t>
        </is>
      </c>
      <c r="E13" s="128" t="n"/>
      <c r="F13" s="292" t="inlineStr">
        <is>
          <t>Invoice # is required on all remittances</t>
        </is>
      </c>
    </row>
    <row r="14">
      <c r="C14" s="128" t="n"/>
      <c r="D14" s="253" t="inlineStr">
        <is>
          <t>P. O. Box 5520</t>
        </is>
      </c>
      <c r="E14" s="293" t="n"/>
      <c r="F14" s="293" t="n"/>
      <c r="G14" s="295" t="n"/>
      <c r="H14" s="295" t="n"/>
      <c r="I14" s="295" t="n"/>
      <c r="J14" s="295" t="n"/>
    </row>
    <row r="15">
      <c r="A15" s="7" t="inlineStr">
        <is>
          <t xml:space="preserve"> </t>
        </is>
      </c>
      <c r="C15" s="293" t="n"/>
      <c r="D15" s="253" t="inlineStr">
        <is>
          <t>Portland, OR  97228-5520</t>
        </is>
      </c>
      <c r="E15" s="293" t="n"/>
      <c r="F15" s="252" t="inlineStr">
        <is>
          <t>RATE CARD (current Tier in yellow)</t>
        </is>
      </c>
      <c r="G15" s="252" t="n"/>
      <c r="H15" s="252" t="n"/>
      <c r="I15" s="252" t="n"/>
      <c r="J15" s="252" t="n"/>
      <c r="L15" s="307" t="n"/>
      <c r="M15" s="307" t="n"/>
      <c r="N15" s="49" t="n"/>
      <c r="O15" s="64" t="n"/>
      <c r="P15" s="64" t="n"/>
    </row>
    <row r="16">
      <c r="D16" s="125" t="n"/>
      <c r="E16" s="293" t="n"/>
      <c r="F16" s="21" t="n"/>
      <c r="G16" s="22" t="inlineStr">
        <is>
          <t>Tier</t>
        </is>
      </c>
      <c r="H16" s="22" t="inlineStr">
        <is>
          <t>CPM</t>
        </is>
      </c>
      <c r="I16" s="23" t="inlineStr">
        <is>
          <t>YTD Impressions</t>
        </is>
      </c>
      <c r="J16" s="22" t="n"/>
      <c r="L16" s="307" t="n"/>
      <c r="M16" s="307" t="n"/>
      <c r="N16" s="307" t="n"/>
    </row>
    <row r="17">
      <c r="C17" s="293" t="n"/>
      <c r="E17" s="293" t="n"/>
      <c r="F17" s="111" t="n"/>
      <c r="G17" s="110" t="inlineStr">
        <is>
          <t xml:space="preserve">    0M - 200M</t>
        </is>
      </c>
      <c r="H17" s="309" t="n">
        <v>1.28</v>
      </c>
      <c r="I17" s="117" t="n"/>
      <c r="J17" s="107" t="n"/>
      <c r="L17" s="307" t="n"/>
      <c r="M17" s="307" t="n"/>
    </row>
    <row r="18">
      <c r="B18" s="124" t="inlineStr">
        <is>
          <t>Invoice Period Start:</t>
        </is>
      </c>
      <c r="D18" s="123" t="n">
        <v>43556</v>
      </c>
      <c r="E18" s="293" t="n"/>
      <c r="F18" s="111" t="n"/>
      <c r="G18" s="110" t="inlineStr">
        <is>
          <t>200M - 400M</t>
        </is>
      </c>
      <c r="H18" s="309" t="n">
        <v>1.13</v>
      </c>
      <c r="I18" s="117" t="n"/>
      <c r="J18" s="107" t="n"/>
      <c r="L18" s="307" t="n"/>
      <c r="M18" s="307" t="n"/>
    </row>
    <row r="19">
      <c r="B19" s="124" t="inlineStr">
        <is>
          <t>Invoice Period End:</t>
        </is>
      </c>
      <c r="D19" s="123" t="n">
        <v>43585</v>
      </c>
      <c r="E19" s="293" t="n"/>
      <c r="F19" s="111" t="n"/>
      <c r="G19" s="110" t="inlineStr">
        <is>
          <t>400M - 600M</t>
        </is>
      </c>
      <c r="H19" s="309" t="n">
        <v>0.9900000000000001</v>
      </c>
      <c r="I19" s="117" t="n"/>
      <c r="J19" s="107" t="n"/>
      <c r="L19" s="308" t="n"/>
      <c r="M19" s="308" t="n"/>
    </row>
    <row r="20">
      <c r="B20" s="122" t="inlineStr">
        <is>
          <t>Programming Group:</t>
        </is>
      </c>
      <c r="D20" s="284" t="inlineStr">
        <is>
          <t>Turner</t>
        </is>
      </c>
      <c r="E20" s="293" t="n"/>
      <c r="F20" s="111" t="n"/>
      <c r="G20" s="110" t="inlineStr">
        <is>
          <t>600M - 800M</t>
        </is>
      </c>
      <c r="H20" s="309" t="n">
        <v>0.8500000000000001</v>
      </c>
      <c r="I20" s="117" t="n"/>
      <c r="J20" s="107" t="n"/>
      <c r="L20" s="64" t="n"/>
      <c r="M20" s="64" t="n"/>
    </row>
    <row r="21">
      <c r="B21" s="122" t="inlineStr">
        <is>
          <t>Network(s):</t>
        </is>
      </c>
      <c r="D21" s="284" t="inlineStr">
        <is>
          <t>TBS, TNT, Adult Swim, Boomerang, Cartoon Network, HLN, truTV, CNN</t>
        </is>
      </c>
      <c r="F21" s="111" t="n"/>
      <c r="G21" s="110" t="inlineStr">
        <is>
          <t xml:space="preserve">  800M - 2B        </t>
        </is>
      </c>
      <c r="H21" s="309" t="n">
        <v>0.7100000000000001</v>
      </c>
      <c r="I21" s="117" t="n"/>
      <c r="J21" s="107" t="n"/>
      <c r="L21" s="308" t="n"/>
      <c r="M21" s="308" t="n"/>
    </row>
    <row r="22">
      <c r="B22" s="26" t="inlineStr">
        <is>
          <t>Previous YTD Impressions:</t>
        </is>
      </c>
      <c r="D22" s="49" t="n">
        <v>936196178</v>
      </c>
      <c r="E22" s="293" t="n"/>
      <c r="F22" s="111" t="n"/>
      <c r="G22" s="110" t="inlineStr">
        <is>
          <t>2B - 3B</t>
        </is>
      </c>
      <c r="H22" s="309" t="n">
        <v>0.6100000000000001</v>
      </c>
      <c r="I22" s="117" t="n"/>
      <c r="J22" s="107" t="n"/>
      <c r="L22" s="308" t="n"/>
      <c r="M22" s="308" t="n"/>
    </row>
    <row r="23">
      <c r="B23" s="26" t="n"/>
      <c r="D23" s="49" t="n"/>
      <c r="E23" s="293" t="n"/>
      <c r="F23" s="111" t="n"/>
      <c r="G23" s="110" t="inlineStr">
        <is>
          <t>3B - 4B</t>
        </is>
      </c>
      <c r="H23" s="309" t="n">
        <v>0.5800000000000001</v>
      </c>
      <c r="I23" s="117" t="n"/>
      <c r="J23" s="107" t="n"/>
      <c r="L23" s="64" t="n"/>
      <c r="M23" s="308" t="n"/>
    </row>
    <row r="24">
      <c r="B24" s="26" t="n"/>
      <c r="D24" s="49" t="n"/>
      <c r="E24" s="293" t="n"/>
      <c r="F24" s="111" t="n"/>
      <c r="G24" s="296" t="inlineStr">
        <is>
          <t>4B - 5B</t>
        </is>
      </c>
      <c r="H24" s="328" t="n">
        <v>0.55</v>
      </c>
      <c r="I24" s="314" t="n"/>
      <c r="L24" s="308" t="n"/>
      <c r="M24" s="308" t="n"/>
    </row>
    <row r="25">
      <c r="B25" s="26" t="n"/>
      <c r="D25" s="49" t="n"/>
      <c r="E25" s="293" t="n"/>
      <c r="F25" s="111" t="n"/>
      <c r="G25" s="296" t="inlineStr">
        <is>
          <t>5B+</t>
        </is>
      </c>
      <c r="H25" s="328" t="n">
        <v>0.5</v>
      </c>
      <c r="I25" s="314" t="n"/>
      <c r="L25" s="308" t="n"/>
      <c r="M25" s="308" t="n"/>
    </row>
    <row r="26">
      <c r="B26" s="293" t="n"/>
      <c r="C26" s="293" t="n"/>
      <c r="D26" s="293" t="n"/>
      <c r="E26" s="293" t="n"/>
      <c r="F26" s="295" t="n"/>
      <c r="G26" s="347" t="n"/>
      <c r="I26" s="308" t="n"/>
    </row>
    <row customHeight="1" ht="46.9" r="27" s="62">
      <c r="B27" s="289" t="inlineStr">
        <is>
          <t>Invoice Line #</t>
        </is>
      </c>
      <c r="C27" s="354" t="n"/>
      <c r="D27" s="20" t="inlineStr">
        <is>
          <t>Campaign Name</t>
        </is>
      </c>
      <c r="E27" s="20" t="inlineStr">
        <is>
          <t>Network</t>
        </is>
      </c>
      <c r="F27" s="291" t="inlineStr">
        <is>
          <t>Start Date</t>
        </is>
      </c>
      <c r="G27" s="291" t="inlineStr">
        <is>
          <t>End Date</t>
        </is>
      </c>
      <c r="H27" s="291" t="inlineStr">
        <is>
          <t>Billed Impressions</t>
        </is>
      </c>
      <c r="I27" s="355" t="n"/>
      <c r="J27" s="245" t="inlineStr">
        <is>
          <t>Total</t>
        </is>
      </c>
    </row>
    <row r="28">
      <c r="B28" s="152">
        <f>"001"&amp;"A"</f>
        <v/>
      </c>
      <c r="C28" s="98" t="n"/>
      <c r="D28" s="7">
        <f>E28&amp;" March 19 Campaigns"</f>
        <v/>
      </c>
      <c r="E28" s="7" t="inlineStr">
        <is>
          <t>truTV</t>
        </is>
      </c>
      <c r="F28" s="318">
        <f>$D$18</f>
        <v/>
      </c>
      <c r="G28" s="318">
        <f>$D$19</f>
        <v/>
      </c>
      <c r="H28" s="287">
        <f>H45</f>
        <v/>
      </c>
      <c r="J28" s="334">
        <f>J45</f>
        <v/>
      </c>
      <c r="M28" s="308" t="n"/>
    </row>
    <row r="29">
      <c r="B29" s="152">
        <f>"002"&amp;"A"</f>
        <v/>
      </c>
      <c r="C29" s="98" t="n"/>
      <c r="D29" s="7">
        <f>E29&amp;" March 19 Campaigns"</f>
        <v/>
      </c>
      <c r="E29" s="7" t="inlineStr">
        <is>
          <t>Adult Swim</t>
        </is>
      </c>
      <c r="F29" s="318">
        <f>$D$18</f>
        <v/>
      </c>
      <c r="G29" s="318">
        <f>$D$19</f>
        <v/>
      </c>
      <c r="H29" s="287">
        <f>H46</f>
        <v/>
      </c>
      <c r="J29" s="334">
        <f>J46</f>
        <v/>
      </c>
    </row>
    <row r="30">
      <c r="B30" s="152">
        <f>"003"&amp;"A"</f>
        <v/>
      </c>
      <c r="C30" s="98" t="n"/>
      <c r="D30" s="7">
        <f>E30&amp;" March 19 Campaigns"</f>
        <v/>
      </c>
      <c r="E30" s="7" t="inlineStr">
        <is>
          <t>TBS</t>
        </is>
      </c>
      <c r="F30" s="318">
        <f>$D$18</f>
        <v/>
      </c>
      <c r="G30" s="318">
        <f>$D$19</f>
        <v/>
      </c>
      <c r="H30" s="287">
        <f>H47</f>
        <v/>
      </c>
      <c r="J30" s="334">
        <f>J47</f>
        <v/>
      </c>
      <c r="M30" s="308" t="n"/>
    </row>
    <row r="31">
      <c r="B31" s="152">
        <f>"004"&amp;"A"</f>
        <v/>
      </c>
      <c r="C31" s="98" t="n"/>
      <c r="D31" s="7">
        <f>E31&amp;" March 19 Campaigns"</f>
        <v/>
      </c>
      <c r="E31" s="7" t="inlineStr">
        <is>
          <t>Boomerang</t>
        </is>
      </c>
      <c r="F31" s="318">
        <f>$D$18</f>
        <v/>
      </c>
      <c r="G31" s="318">
        <f>$D$19</f>
        <v/>
      </c>
      <c r="H31" s="287">
        <f>H48</f>
        <v/>
      </c>
      <c r="J31" s="334">
        <f>J48</f>
        <v/>
      </c>
    </row>
    <row r="32">
      <c r="B32" s="152">
        <f>"005"&amp;"A"</f>
        <v/>
      </c>
      <c r="C32" s="98" t="n"/>
      <c r="D32" s="7">
        <f>E32&amp;" March 19 Campaigns"</f>
        <v/>
      </c>
      <c r="E32" s="7" t="inlineStr">
        <is>
          <t>Cartoon Network</t>
        </is>
      </c>
      <c r="F32" s="318">
        <f>$D$18</f>
        <v/>
      </c>
      <c r="G32" s="318">
        <f>$D$19</f>
        <v/>
      </c>
      <c r="H32" s="287">
        <f>H49</f>
        <v/>
      </c>
      <c r="J32" s="334">
        <f>J49</f>
        <v/>
      </c>
    </row>
    <row r="33">
      <c r="B33" s="152">
        <f>"006"&amp;"A"</f>
        <v/>
      </c>
      <c r="C33" s="98" t="n"/>
      <c r="D33" s="7">
        <f>E33&amp;" March 19 Campaigns"</f>
        <v/>
      </c>
      <c r="E33" s="7" t="inlineStr">
        <is>
          <t>Cartoon Network ESP</t>
        </is>
      </c>
      <c r="F33" s="318">
        <f>$D$18</f>
        <v/>
      </c>
      <c r="G33" s="318">
        <f>$D$19</f>
        <v/>
      </c>
      <c r="H33" s="287">
        <f>H50</f>
        <v/>
      </c>
      <c r="J33" s="334">
        <f>J50</f>
        <v/>
      </c>
    </row>
    <row r="34">
      <c r="B34" s="152">
        <f>"007"&amp;"A"</f>
        <v/>
      </c>
      <c r="C34" s="98" t="n"/>
      <c r="D34" s="7">
        <f>E34&amp;" March 19 Campaigns"</f>
        <v/>
      </c>
      <c r="E34" s="7" t="inlineStr">
        <is>
          <t>CNN</t>
        </is>
      </c>
      <c r="F34" s="318">
        <f>$D$18</f>
        <v/>
      </c>
      <c r="G34" s="318">
        <f>$D$19</f>
        <v/>
      </c>
      <c r="H34" s="287">
        <f>H51</f>
        <v/>
      </c>
      <c r="J34" s="334">
        <f>J51</f>
        <v/>
      </c>
    </row>
    <row r="35">
      <c r="B35" s="152">
        <f>"008"&amp;"A"</f>
        <v/>
      </c>
      <c r="C35" s="98" t="n"/>
      <c r="D35" s="7">
        <f>E35&amp;" March 19 Campaigns"</f>
        <v/>
      </c>
      <c r="E35" s="7" t="inlineStr">
        <is>
          <t>HLN</t>
        </is>
      </c>
      <c r="F35" s="318">
        <f>$D$18</f>
        <v/>
      </c>
      <c r="G35" s="318">
        <f>$D$19</f>
        <v/>
      </c>
      <c r="H35" s="287">
        <f>H52</f>
        <v/>
      </c>
      <c r="J35" s="334">
        <f>J52</f>
        <v/>
      </c>
    </row>
    <row r="36">
      <c r="B36" s="152">
        <f>"009"&amp;"A"</f>
        <v/>
      </c>
      <c r="C36" s="98" t="n"/>
      <c r="D36" s="7">
        <f>E36&amp;" March 19 Campaigns"</f>
        <v/>
      </c>
      <c r="E36" s="7" t="inlineStr">
        <is>
          <t>TNT</t>
        </is>
      </c>
      <c r="F36" s="318">
        <f>$D$18</f>
        <v/>
      </c>
      <c r="G36" s="318">
        <f>$D$19</f>
        <v/>
      </c>
      <c r="H36" s="287">
        <f>H53</f>
        <v/>
      </c>
      <c r="J36" s="334">
        <f>J53</f>
        <v/>
      </c>
    </row>
    <row r="37">
      <c r="B37" s="152">
        <f>"010"&amp;"A"</f>
        <v/>
      </c>
      <c r="C37" s="98" t="n"/>
      <c r="D37" s="7">
        <f>E37&amp;" March 19 Campaigns"</f>
        <v/>
      </c>
      <c r="E37" s="7" t="inlineStr">
        <is>
          <t>March Madness</t>
        </is>
      </c>
      <c r="F37" s="318">
        <f>$D$18</f>
        <v/>
      </c>
      <c r="G37" s="318">
        <f>$D$19</f>
        <v/>
      </c>
      <c r="H37" s="287">
        <f>H54</f>
        <v/>
      </c>
      <c r="J37" s="334">
        <f>J54</f>
        <v/>
      </c>
    </row>
    <row r="38">
      <c r="B38" s="101" t="n"/>
      <c r="C38" s="98" t="n"/>
      <c r="F38" s="318" t="n"/>
      <c r="G38" s="318" t="n"/>
      <c r="H38" s="334" t="n"/>
      <c r="I38" s="342" t="n"/>
      <c r="J38" s="342" t="n"/>
    </row>
    <row r="39">
      <c r="B39" s="101" t="n"/>
      <c r="C39" s="98" t="n"/>
      <c r="F39" s="318" t="n"/>
      <c r="G39" s="318" t="n"/>
      <c r="H39" s="334" t="n"/>
      <c r="I39" s="356" t="inlineStr">
        <is>
          <t>TOTAL DUE:</t>
        </is>
      </c>
      <c r="J39" s="357">
        <f>SUM(J28:J37)</f>
        <v/>
      </c>
    </row>
    <row r="40">
      <c r="B40" s="101" t="n"/>
      <c r="C40" s="98" t="n"/>
      <c r="F40" s="318" t="n"/>
      <c r="G40" s="318" t="n"/>
      <c r="H40" s="64" t="n"/>
      <c r="I40" s="358" t="n"/>
      <c r="J40" s="336" t="n"/>
    </row>
    <row customHeight="1" ht="47.25" r="41" s="62">
      <c r="B41" s="247" t="inlineStr">
        <is>
          <t>Invoice Line #</t>
        </is>
      </c>
      <c r="C41" s="20" t="inlineStr">
        <is>
          <t>Campaign Reference ID</t>
        </is>
      </c>
      <c r="D41" s="20" t="inlineStr">
        <is>
          <t>Campaign Name</t>
        </is>
      </c>
      <c r="E41" s="20" t="inlineStr">
        <is>
          <t>Network</t>
        </is>
      </c>
      <c r="F41" s="246" t="inlineStr">
        <is>
          <t>Start Date</t>
        </is>
      </c>
      <c r="G41" s="246" t="inlineStr">
        <is>
          <t>End Date</t>
        </is>
      </c>
      <c r="H41" s="291" t="inlineStr">
        <is>
          <t>Current Billed Impressions</t>
        </is>
      </c>
      <c r="I41" s="291" t="inlineStr">
        <is>
          <t>CPM</t>
        </is>
      </c>
      <c r="J41" s="245" t="inlineStr">
        <is>
          <t>Total</t>
        </is>
      </c>
    </row>
    <row r="42">
      <c r="B42" s="364" t="n">
        <v>1</v>
      </c>
      <c r="C42" t="n">
        <v>16863065</v>
      </c>
      <c r="D42" t="inlineStr">
        <is>
          <t>TruTV House Promos</t>
        </is>
      </c>
      <c r="E42" t="inlineStr">
        <is>
          <t>truTV</t>
        </is>
      </c>
      <c r="F42" s="365" t="n">
        <v>42821</v>
      </c>
      <c r="G42" s="365" t="n">
        <v>43585</v>
      </c>
      <c r="H42" t="n">
        <v>35126</v>
      </c>
    </row>
    <row customHeight="1" ht="16.5" r="43" s="62" thickBot="1">
      <c r="B43" s="101" t="n"/>
      <c r="C43" s="101" t="n"/>
      <c r="F43" s="359" t="n"/>
      <c r="G43" s="359" t="n"/>
      <c r="H43" s="64" t="n"/>
      <c r="I43" s="358" t="n"/>
      <c r="J43" s="336" t="n"/>
    </row>
    <row customHeight="1" ht="16.5" r="44" s="62" thickTop="1">
      <c r="B44" s="101" t="n"/>
      <c r="C44" s="98" t="n"/>
      <c r="E44" s="50" t="n"/>
      <c r="F44" s="50" t="n"/>
      <c r="G44" s="51" t="n"/>
      <c r="H44" s="50" t="n"/>
      <c r="I44" s="330" t="n"/>
      <c r="J44" s="331" t="n"/>
      <c r="K44" s="330" t="n"/>
    </row>
    <row r="45">
      <c r="B45" s="101" t="n"/>
      <c r="C45" s="98" t="n"/>
      <c r="E45" s="318" t="n"/>
      <c r="F45" s="64" t="n"/>
      <c r="H45" s="64" t="n"/>
      <c r="I45" s="335" t="n"/>
      <c r="J45" s="336" t="n"/>
    </row>
    <row r="46">
      <c r="B46" s="101" t="n"/>
      <c r="C46" s="98" t="n"/>
      <c r="E46" s="318" t="n"/>
      <c r="F46" s="106" t="inlineStr">
        <is>
          <t>Sub-totals by Network:</t>
        </is>
      </c>
      <c r="G46" s="288" t="inlineStr">
        <is>
          <t>truTV</t>
        </is>
      </c>
      <c r="H46" s="287">
        <f>SUMIF($E$42:$E$43,$G45,$H$42:$H$43)</f>
        <v/>
      </c>
      <c r="I46" s="332" t="n"/>
      <c r="J46" s="334">
        <f>SUMIF($E$42:$E$43,$G45,$J$42:$J$43)</f>
        <v/>
      </c>
    </row>
    <row r="47">
      <c r="B47" s="101" t="n"/>
      <c r="C47" s="98" t="n"/>
      <c r="E47" s="318" t="n"/>
      <c r="F47" s="106" t="n"/>
      <c r="G47" s="288" t="inlineStr">
        <is>
          <t>Adult Swim</t>
        </is>
      </c>
      <c r="H47" s="287">
        <f>SUMIF($E$42:$E$43,$G46,$H$42:$H$43)</f>
        <v/>
      </c>
      <c r="I47" s="332" t="n"/>
      <c r="J47" s="334">
        <f>SUMIF($E$42:$E$43,$G46,$J$42:$J$43)</f>
        <v/>
      </c>
    </row>
    <row r="48">
      <c r="B48" s="101" t="n"/>
      <c r="C48" s="98" t="n"/>
      <c r="E48" s="318" t="n"/>
      <c r="F48" s="106" t="n"/>
      <c r="G48" s="288" t="inlineStr">
        <is>
          <t>TBS</t>
        </is>
      </c>
      <c r="H48" s="287">
        <f>SUMIF($E$42:$E$43,$G47,$H$42:$H$43)</f>
        <v/>
      </c>
      <c r="I48" s="332" t="n"/>
      <c r="J48" s="334">
        <f>SUMIF($E$42:$E$43,$G47,$J$42:$J$43)</f>
        <v/>
      </c>
    </row>
    <row r="49">
      <c r="B49" s="101" t="n"/>
      <c r="C49" s="98" t="n"/>
      <c r="E49" s="318" t="n"/>
      <c r="F49" s="106" t="n"/>
      <c r="G49" s="288" t="inlineStr">
        <is>
          <t>Boomerang</t>
        </is>
      </c>
      <c r="H49" s="287">
        <f>SUMIF($E$42:$E$43,$G48,$H$42:$H$43)</f>
        <v/>
      </c>
      <c r="I49" s="332" t="n"/>
      <c r="J49" s="334">
        <f>SUMIF($E$42:$E$43,$G48,$J$42:$J$43)</f>
        <v/>
      </c>
    </row>
    <row r="50">
      <c r="B50" s="101" t="n"/>
      <c r="C50" s="98" t="n"/>
      <c r="E50" s="318" t="n"/>
      <c r="F50" s="106" t="n"/>
      <c r="G50" s="288" t="inlineStr">
        <is>
          <t>Cartoon Network</t>
        </is>
      </c>
      <c r="H50" s="287">
        <f>SUMIF($E$42:$E$43,$G49,$H$42:$H$43)</f>
        <v/>
      </c>
      <c r="I50" s="332" t="n"/>
      <c r="J50" s="334">
        <f>SUMIF($E$42:$E$43,$G49,$J$42:$J$43)</f>
        <v/>
      </c>
    </row>
    <row r="51">
      <c r="B51" s="101" t="n"/>
      <c r="C51" s="98" t="n"/>
      <c r="E51" s="318" t="n"/>
      <c r="F51" s="106" t="n"/>
      <c r="G51" s="288" t="inlineStr">
        <is>
          <t>Cartoon Network ESP</t>
        </is>
      </c>
      <c r="H51" s="287">
        <f>SUMIF($E$42:$E$43,$G50,$H$42:$H$43)</f>
        <v/>
      </c>
      <c r="I51" s="332" t="n"/>
      <c r="J51" s="334">
        <f>SUMIF($E$42:$E$43,$G50,$J$42:$J$43)</f>
        <v/>
      </c>
    </row>
    <row r="52">
      <c r="B52" s="101" t="n"/>
      <c r="C52" s="98" t="n"/>
      <c r="E52" s="318" t="n"/>
      <c r="F52" s="106" t="n"/>
      <c r="G52" s="288" t="inlineStr">
        <is>
          <t>CNN</t>
        </is>
      </c>
      <c r="H52" s="287">
        <f>SUMIF($E$42:$E$43,$G51,$H$42:$H$43)</f>
        <v/>
      </c>
      <c r="I52" s="332" t="n"/>
      <c r="J52" s="334">
        <f>SUMIF($E$42:$E$43,$G51,$J$42:$J$43)</f>
        <v/>
      </c>
    </row>
    <row r="53">
      <c r="B53" s="101" t="n"/>
      <c r="C53" s="98" t="n"/>
      <c r="E53" s="318" t="n"/>
      <c r="F53" s="106" t="n"/>
      <c r="G53" s="288" t="inlineStr">
        <is>
          <t>HLN</t>
        </is>
      </c>
      <c r="H53" s="287">
        <f>SUMIF($E$42:$E$43,$G52,$H$42:$H$43)</f>
        <v/>
      </c>
      <c r="I53" s="332" t="n"/>
      <c r="J53" s="334">
        <f>SUMIF($E$42:$E$43,$G52,$J$42:$J$43)</f>
        <v/>
      </c>
    </row>
    <row r="54">
      <c r="B54" s="101" t="n"/>
      <c r="C54" s="98" t="n"/>
      <c r="E54" s="318" t="n"/>
      <c r="F54" s="106" t="n"/>
      <c r="G54" s="288" t="inlineStr">
        <is>
          <t>TNT</t>
        </is>
      </c>
      <c r="H54" s="287">
        <f>SUMIF($E$42:$E$43,$G53,$H$42:$H$43)</f>
        <v/>
      </c>
      <c r="I54" s="332" t="n"/>
      <c r="J54" s="334">
        <f>SUMIF($E$42:$E$43,$G53,$J$42:$J$43)</f>
        <v/>
      </c>
    </row>
    <row customHeight="1" ht="16.5" r="55" s="62" thickBot="1">
      <c r="B55" s="101" t="n"/>
      <c r="C55" s="98" t="n"/>
      <c r="E55" s="318" t="n"/>
      <c r="F55" s="106" t="n"/>
      <c r="G55" s="288" t="inlineStr">
        <is>
          <t>March Madness</t>
        </is>
      </c>
      <c r="H55" s="287">
        <f>SUMIF($E$42:$E$43,$G54,$H$42:$H$43)</f>
        <v/>
      </c>
      <c r="I55" s="332" t="n"/>
      <c r="J55" s="334">
        <f>SUMIF($E$42:$E$43,$G54,$J$42:$J$43)</f>
        <v/>
      </c>
    </row>
    <row customHeight="1" ht="16.5" r="56" s="62" thickTop="1">
      <c r="B56" s="101" t="n"/>
      <c r="C56" s="98" t="n"/>
      <c r="E56" s="50" t="n"/>
      <c r="F56" s="50" t="n"/>
      <c r="G56" s="51" t="n"/>
      <c r="H56" s="50" t="n"/>
      <c r="I56" s="330" t="n"/>
      <c r="J56" s="331" t="n"/>
    </row>
    <row r="57">
      <c r="B57" s="101" t="n"/>
      <c r="C57" s="98" t="n"/>
      <c r="E57" s="318" t="n"/>
      <c r="F57" s="64" t="n"/>
      <c r="H57" s="64" t="n"/>
      <c r="I57" s="335" t="n"/>
      <c r="J57" s="336" t="n"/>
      <c r="L57" s="337" t="n"/>
    </row>
    <row r="58">
      <c r="B58" s="101" t="n"/>
      <c r="C58" s="98" t="n"/>
      <c r="E58" s="318" t="n"/>
      <c r="F58" s="106" t="inlineStr">
        <is>
          <t>TOTAL:</t>
        </is>
      </c>
      <c r="H58" s="64">
        <f>SUM(H45:H55)</f>
        <v/>
      </c>
      <c r="I58" s="335" t="n"/>
      <c r="J58" s="337">
        <f>SUM(J45:J55)</f>
        <v/>
      </c>
    </row>
    <row r="59">
      <c r="L59" s="337" t="n"/>
      <c r="M59" s="337" t="n"/>
    </row>
    <row r="60">
      <c r="B60" s="77" t="inlineStr">
        <is>
          <t xml:space="preserve">Invoice Comments:
</t>
        </is>
      </c>
      <c r="C60" s="69" t="n"/>
      <c r="D60" s="242" t="inlineStr">
        <is>
          <t>March Madness March Impressions billed in April - billing missed for March period</t>
        </is>
      </c>
      <c r="E60" s="69" t="n"/>
      <c r="F60" s="69" t="n"/>
      <c r="G60" s="69" t="n"/>
      <c r="H60" s="69" t="n"/>
      <c r="I60" s="69" t="n"/>
      <c r="J60" s="69" t="n"/>
      <c r="K60" s="70" t="n"/>
    </row>
    <row customHeight="1" ht="15.75" r="61" s="62" thickBot="1">
      <c r="B61" s="71" t="n"/>
      <c r="C61" s="72" t="n"/>
      <c r="D61" s="72" t="n"/>
      <c r="E61" s="72" t="n"/>
      <c r="F61" s="72" t="n"/>
      <c r="G61" s="72" t="n"/>
      <c r="H61" s="72" t="n"/>
      <c r="I61" s="72" t="n"/>
      <c r="J61" s="72" t="n"/>
      <c r="K61" s="73" t="n"/>
    </row>
    <row r="62"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</row>
    <row r="63"/>
    <row r="64">
      <c r="B64" s="26" t="inlineStr">
        <is>
          <t>Please detach this portion and return with your remittance to:</t>
        </is>
      </c>
      <c r="J64" s="288" t="n"/>
    </row>
    <row r="65"/>
    <row r="66">
      <c r="C66" s="32" t="inlineStr">
        <is>
          <t>Canoe Ventures, LLC</t>
        </is>
      </c>
      <c r="D66" s="140" t="n"/>
      <c r="E66" s="30" t="inlineStr">
        <is>
          <t>Invoice Date:</t>
        </is>
      </c>
      <c r="F66" s="28">
        <f>J1</f>
        <v/>
      </c>
    </row>
    <row r="67">
      <c r="C67" s="25" t="inlineStr">
        <is>
          <t>Attention: Accounting Department</t>
        </is>
      </c>
      <c r="D67" s="75" t="n"/>
      <c r="E67" s="61" t="inlineStr">
        <is>
          <t>Invoice Number:</t>
        </is>
      </c>
      <c r="F67" s="29">
        <f>J2</f>
        <v/>
      </c>
    </row>
    <row customHeight="1" ht="15.75" r="68" s="62">
      <c r="C68" s="33" t="inlineStr">
        <is>
          <t>200 Union Boulevard, Suite 201</t>
        </is>
      </c>
      <c r="D68" s="139" t="n"/>
      <c r="E68" s="61" t="inlineStr">
        <is>
          <t>Programmer:</t>
        </is>
      </c>
      <c r="F68" s="29" t="inlineStr">
        <is>
          <t>Turner</t>
        </is>
      </c>
    </row>
    <row r="69">
      <c r="C69" s="34" t="inlineStr">
        <is>
          <t>Lakewood, CO  80228</t>
        </is>
      </c>
      <c r="D69" s="138" t="n"/>
      <c r="E69" s="174" t="n"/>
      <c r="F69" s="303" t="n"/>
      <c r="G69" s="303" t="n"/>
      <c r="H69" s="303" t="n"/>
      <c r="I69" s="27" t="inlineStr">
        <is>
          <t>Amount Due:</t>
        </is>
      </c>
      <c r="J69" s="326">
        <f>SUM(J56:J57)</f>
        <v/>
      </c>
    </row>
    <row customHeight="1" ht="15.75" r="70" s="62">
      <c r="C70" s="19" t="n"/>
      <c r="D70" s="19" t="n"/>
      <c r="E70" s="18" t="n"/>
      <c r="F70" s="303" t="n"/>
      <c r="G70" s="303" t="n"/>
      <c r="H70" s="303" t="n"/>
    </row>
    <row r="71">
      <c r="C71" s="19" t="n"/>
      <c r="D71" s="19" t="n"/>
      <c r="E71" s="18" t="n"/>
      <c r="F71" s="18" t="n"/>
      <c r="G71" s="18" t="n"/>
    </row>
  </sheetData>
  <autoFilter ref="B41:J42"/>
  <mergeCells count="21">
    <mergeCell ref="F5:J5"/>
    <mergeCell ref="F13:J13"/>
    <mergeCell ref="F12:J12"/>
    <mergeCell ref="F11:J11"/>
    <mergeCell ref="F9:J9"/>
    <mergeCell ref="F8:J8"/>
    <mergeCell ref="F7:J7"/>
    <mergeCell ref="F6:J6"/>
    <mergeCell ref="B27:C27"/>
    <mergeCell ref="H27:I27"/>
    <mergeCell ref="H37:I37"/>
    <mergeCell ref="H36:I36"/>
    <mergeCell ref="H35:I35"/>
    <mergeCell ref="H34:I34"/>
    <mergeCell ref="H33:I33"/>
    <mergeCell ref="H32:I32"/>
    <mergeCell ref="H31:I31"/>
    <mergeCell ref="H30:I30"/>
    <mergeCell ref="H29:I29"/>
    <mergeCell ref="H28:I28"/>
    <mergeCell ref="D21:E21"/>
  </mergeCells>
  <hyperlinks>
    <hyperlink ref="B10" r:id="rId16"/>
    <hyperlink ref="B10" r:id="rId16"/>
    <hyperlink ref="B10" r:id="rId16"/>
    <hyperlink ref="B10" r:id="rId16"/>
    <hyperlink ref="B10" r:id="rId16"/>
    <hyperlink ref="B10" r:id="rId16"/>
    <hyperlink ref="B10" r:id="rId16"/>
    <hyperlink ref="B10" r:id="rId16"/>
    <hyperlink ref="B10" r:id="rId16"/>
    <hyperlink ref="B10" r:id="rId16"/>
    <hyperlink ref="B10" r:id="rId16"/>
    <hyperlink ref="B10" r:id="rId16"/>
    <hyperlink ref="B10" r:id="rId16"/>
    <hyperlink ref="B10" r:id="rId16"/>
    <hyperlink ref="B10" r:id="rId16"/>
    <hyperlink ref="B10" r:id="rId16"/>
  </hyperlinks>
  <printOptions horizontalCentered="1"/>
  <pageMargins bottom="0.6" footer="0.2" header="0.2" left="0.5" right="0.5" top="0.5"/>
  <pageSetup fitToHeight="0" orientation="landscape" scale="53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rowBreaks count="1" manualBreakCount="1">
    <brk id="39" man="1" max="16383" min="0"/>
  </rowBreaks>
  <colBreaks/>
  <drawing r:id="rId17"/>
</worksheet>
</file>

<file path=xl/worksheets/sheet18.xml><?xml version="1.0" encoding="utf-8"?>
<worksheet xmlns:r="http://schemas.openxmlformats.org/officeDocument/2006/relationships" xmlns="http://schemas.openxmlformats.org/spreadsheetml/2006/main">
  <sheetPr codeName="Sheet14">
    <outlinePr summaryBelow="1" summaryRight="1"/>
    <pageSetUpPr fitToPage="1"/>
  </sheetPr>
  <dimension ref="A1:O59"/>
  <sheetViews>
    <sheetView showGridLines="0" topLeftCell="A21" workbookViewId="0" zoomScale="115" zoomScaleNormal="115" zoomScalePageLayoutView="90">
      <selection activeCell="F41" sqref="F41:G41"/>
    </sheetView>
  </sheetViews>
  <sheetFormatPr baseColWidth="8" defaultColWidth="8.7109375" defaultRowHeight="15.75" outlineLevelCol="0"/>
  <cols>
    <col customWidth="1" max="1" min="1" style="7" width="1.42578125"/>
    <col customWidth="1" max="2" min="2" style="7" width="10.140625"/>
    <col customWidth="1" max="3" min="3" style="7" width="16.28515625"/>
    <col customWidth="1" max="4" min="4" style="7" width="50.7109375"/>
    <col customWidth="1" max="5" min="5" style="7" width="20.7109375"/>
    <col bestFit="1" customWidth="1" max="6" min="6" style="7" width="12"/>
    <col bestFit="1" customWidth="1" max="7" min="7" style="7" width="11.7109375"/>
    <col bestFit="1" customWidth="1" max="8" min="8" style="7" width="14"/>
    <col customWidth="1" max="9" min="9" style="7" width="20.28515625"/>
    <col customWidth="1" max="10" min="10" style="7" width="16.140625"/>
    <col customWidth="1" max="11" min="11" style="7" width="12.7109375"/>
    <col bestFit="1" customWidth="1" max="12" min="12" style="7" width="12.7109375"/>
    <col customWidth="1" max="13" min="13" style="7" width="2.140625"/>
    <col customWidth="1" max="14" min="14" style="7" width="12.28515625"/>
    <col customWidth="1" max="15" min="15" style="7" width="16"/>
    <col customWidth="1" max="16" min="16" style="7" width="4.7109375"/>
    <col customWidth="1" max="16384" min="17" style="7" width="8.7109375"/>
  </cols>
  <sheetData>
    <row r="1">
      <c r="B1" s="131" t="n"/>
      <c r="C1" s="131" t="n"/>
      <c r="D1" s="131" t="n"/>
      <c r="E1" s="131" t="n"/>
      <c r="F1" s="131" t="n"/>
      <c r="G1" s="131" t="n"/>
      <c r="H1" s="293" t="n"/>
      <c r="I1" s="293" t="n"/>
      <c r="K1" s="63" t="inlineStr">
        <is>
          <t>06/03/2019</t>
        </is>
      </c>
      <c r="L1" s="137" t="n"/>
    </row>
    <row r="2">
      <c r="B2" s="131" t="n"/>
      <c r="C2" s="131" t="n"/>
      <c r="D2" s="131" t="n"/>
      <c r="E2" s="131" t="n"/>
      <c r="F2" s="131" t="n"/>
      <c r="G2" s="131" t="n"/>
      <c r="H2" s="131" t="n"/>
      <c r="I2" s="131" t="n"/>
      <c r="K2" s="63" t="n">
        <v>8484</v>
      </c>
      <c r="L2" s="254" t="n"/>
    </row>
    <row r="3">
      <c r="B3" s="131" t="n"/>
      <c r="C3" s="131" t="n"/>
      <c r="D3" s="131" t="n"/>
      <c r="E3" s="131" t="n"/>
      <c r="F3" s="131" t="n"/>
      <c r="G3" s="131" t="n"/>
      <c r="H3" s="295" t="n"/>
      <c r="I3" s="295" t="n"/>
      <c r="J3" s="295" t="n"/>
      <c r="K3" s="295" t="n"/>
      <c r="L3" s="295" t="n"/>
    </row>
    <row r="4">
      <c r="B4" s="131" t="n"/>
      <c r="C4" s="131" t="n"/>
      <c r="D4" s="131" t="n"/>
      <c r="E4" s="131" t="n"/>
      <c r="F4" s="131" t="n"/>
      <c r="G4" s="131" t="n"/>
      <c r="H4" s="268" t="inlineStr">
        <is>
          <t>INVOICE</t>
        </is>
      </c>
      <c r="I4" s="304" t="n"/>
      <c r="J4" s="304" t="n"/>
      <c r="K4" s="304" t="n"/>
      <c r="L4" s="304" t="n"/>
    </row>
    <row r="5">
      <c r="C5" s="135" t="n"/>
      <c r="D5" s="135" t="n"/>
      <c r="E5" s="135" t="n"/>
      <c r="F5" s="131" t="n"/>
      <c r="G5" s="131" t="n"/>
      <c r="H5" s="274" t="inlineStr">
        <is>
          <t>PLEASE REMIT TO:</t>
        </is>
      </c>
      <c r="I5" s="305" t="n"/>
      <c r="J5" s="305" t="n"/>
      <c r="K5" s="305" t="n"/>
      <c r="L5" s="305" t="n"/>
    </row>
    <row r="6">
      <c r="B6" s="134" t="inlineStr">
        <is>
          <t>Canoe Ventures, LLC</t>
        </is>
      </c>
      <c r="C6" s="131" t="n"/>
      <c r="D6" s="131" t="n"/>
      <c r="E6" s="131" t="n"/>
      <c r="F6" s="131" t="n"/>
      <c r="G6" s="131" t="n"/>
      <c r="H6" s="277" t="inlineStr">
        <is>
          <t>Canoe Ventures, LLC</t>
        </is>
      </c>
    </row>
    <row r="7">
      <c r="B7" s="133" t="inlineStr">
        <is>
          <t>200 Union Boulevard, Suite 201</t>
        </is>
      </c>
      <c r="C7" s="131" t="n"/>
      <c r="D7" s="131" t="n"/>
      <c r="E7" s="131" t="n"/>
      <c r="F7" s="131" t="n"/>
      <c r="G7" s="131" t="n"/>
      <c r="H7" s="281" t="inlineStr">
        <is>
          <t>Attention: Accounting Department</t>
        </is>
      </c>
    </row>
    <row r="8">
      <c r="B8" s="133" t="inlineStr">
        <is>
          <t>Lakewood, CO  80228</t>
        </is>
      </c>
      <c r="C8" s="131" t="n"/>
      <c r="D8" s="295" t="n"/>
      <c r="E8" s="295" t="n"/>
      <c r="F8" s="295" t="n"/>
      <c r="G8" s="295" t="n"/>
      <c r="H8" s="277" t="inlineStr">
        <is>
          <t>200 Union Boulevard, Suite 201</t>
        </is>
      </c>
    </row>
    <row r="9">
      <c r="B9" s="2" t="inlineStr">
        <is>
          <t>303-224-3000</t>
        </is>
      </c>
      <c r="C9" s="295" t="n"/>
      <c r="D9" s="131" t="n"/>
      <c r="E9" s="131" t="n"/>
      <c r="F9" s="131" t="n"/>
      <c r="G9" s="131" t="n"/>
      <c r="H9" s="277" t="inlineStr">
        <is>
          <t>Lakewood, CO  80228</t>
        </is>
      </c>
    </row>
    <row r="10">
      <c r="B10" s="132" t="inlineStr">
        <is>
          <t>invoices@canoeventures.com</t>
        </is>
      </c>
      <c r="C10" s="295" t="n"/>
      <c r="D10" s="131" t="n"/>
      <c r="E10" s="131" t="n"/>
      <c r="F10" s="131" t="n"/>
      <c r="G10" s="131" t="n"/>
    </row>
    <row r="11">
      <c r="C11" s="130" t="n"/>
      <c r="D11" s="128" t="n"/>
      <c r="E11" s="128" t="n"/>
      <c r="F11" s="128" t="n"/>
      <c r="G11" s="128" t="n"/>
      <c r="H11" s="276" t="inlineStr">
        <is>
          <t xml:space="preserve">TERMS                 : NET 30 DAYS      </t>
        </is>
      </c>
    </row>
    <row r="12">
      <c r="B12" s="122" t="inlineStr">
        <is>
          <t>Bill To:</t>
        </is>
      </c>
      <c r="C12" s="128" t="n"/>
      <c r="D12" s="185" t="inlineStr">
        <is>
          <t>TV One</t>
        </is>
      </c>
      <c r="E12" s="128" t="n"/>
      <c r="F12" s="128" t="n"/>
      <c r="G12" s="128" t="n"/>
      <c r="H12" s="278" t="inlineStr">
        <is>
          <t>FEDERAL TAX ID : 26-2372059</t>
        </is>
      </c>
    </row>
    <row r="13">
      <c r="C13" s="128" t="n"/>
      <c r="D13" s="126" t="inlineStr">
        <is>
          <t>Attention: John Fant</t>
        </is>
      </c>
      <c r="E13" s="128" t="n"/>
      <c r="F13" s="128" t="n"/>
      <c r="G13" s="128" t="n"/>
      <c r="H13" s="279" t="inlineStr">
        <is>
          <t>Invoice # is required on all remittances</t>
        </is>
      </c>
    </row>
    <row r="14">
      <c r="C14" s="128" t="n"/>
      <c r="D14" s="185" t="n"/>
      <c r="E14" s="293" t="n"/>
      <c r="F14" s="293" t="n"/>
      <c r="G14" s="293" t="n"/>
      <c r="H14" s="295" t="n"/>
      <c r="I14" s="295" t="n"/>
      <c r="J14" s="295" t="n"/>
      <c r="K14" s="295" t="n"/>
      <c r="L14" s="295" t="n"/>
    </row>
    <row r="15">
      <c r="A15" s="7" t="inlineStr">
        <is>
          <t xml:space="preserve"> </t>
        </is>
      </c>
      <c r="C15" s="293" t="n"/>
      <c r="D15" s="125" t="inlineStr">
        <is>
          <t>jfant@tvone.tv</t>
        </is>
      </c>
      <c r="E15" s="293" t="n"/>
      <c r="F15" s="293" t="n"/>
      <c r="G15" s="293" t="n"/>
      <c r="H15" s="280" t="inlineStr">
        <is>
          <t>RATE CARD (current Tier in yellow)</t>
        </is>
      </c>
    </row>
    <row r="16">
      <c r="D16" s="185" t="n"/>
      <c r="E16" s="293" t="n"/>
      <c r="F16" s="293" t="n"/>
      <c r="G16" s="293" t="n"/>
      <c r="H16" s="21" t="n"/>
      <c r="I16" s="22" t="inlineStr">
        <is>
          <t>Tier</t>
        </is>
      </c>
      <c r="J16" s="22" t="inlineStr">
        <is>
          <t>CPM</t>
        </is>
      </c>
      <c r="K16" s="23" t="inlineStr">
        <is>
          <t>YTD Impressions</t>
        </is>
      </c>
      <c r="L16" s="22" t="n"/>
    </row>
    <row r="17">
      <c r="C17" s="293" t="n"/>
      <c r="D17" s="79" t="n"/>
      <c r="E17" s="293" t="n"/>
      <c r="F17" s="293" t="n"/>
      <c r="G17" s="293" t="n"/>
      <c r="H17" s="111" t="n"/>
      <c r="I17" s="110" t="inlineStr">
        <is>
          <t xml:space="preserve">    0M - 200M</t>
        </is>
      </c>
      <c r="J17" s="309" t="n">
        <v>1.05</v>
      </c>
      <c r="K17" s="344" t="n"/>
      <c r="L17" s="107" t="n"/>
    </row>
    <row r="18">
      <c r="B18" s="124" t="inlineStr">
        <is>
          <t>Invoice Period Start:</t>
        </is>
      </c>
      <c r="D18" s="123" t="n">
        <v>43556</v>
      </c>
      <c r="E18" s="293" t="n"/>
      <c r="F18" s="293" t="n"/>
      <c r="G18" s="293" t="n"/>
      <c r="H18" s="111" t="n"/>
      <c r="I18" s="110" t="inlineStr">
        <is>
          <t>200M - 400M</t>
        </is>
      </c>
      <c r="J18" s="309" t="n">
        <v>1</v>
      </c>
      <c r="K18" s="117" t="n"/>
      <c r="L18" s="107" t="n"/>
    </row>
    <row r="19">
      <c r="B19" s="124" t="inlineStr">
        <is>
          <t>Invoice Period End:</t>
        </is>
      </c>
      <c r="D19" s="123" t="n">
        <v>43585</v>
      </c>
      <c r="E19" s="293" t="n"/>
      <c r="F19" s="293" t="n"/>
      <c r="G19" s="293" t="n"/>
      <c r="H19" s="111" t="n"/>
      <c r="I19" s="110" t="inlineStr">
        <is>
          <t>400M - 600M</t>
        </is>
      </c>
      <c r="J19" s="309" t="n">
        <v>0.95</v>
      </c>
      <c r="K19" s="117" t="n"/>
      <c r="L19" s="107" t="n"/>
    </row>
    <row r="20">
      <c r="B20" s="122" t="inlineStr">
        <is>
          <t>Programming Group:</t>
        </is>
      </c>
      <c r="D20" s="284" t="inlineStr">
        <is>
          <t>TV One</t>
        </is>
      </c>
      <c r="E20" s="293" t="n"/>
      <c r="F20" s="293" t="n"/>
      <c r="G20" s="293" t="n"/>
      <c r="H20" s="111" t="n"/>
      <c r="I20" s="110" t="inlineStr">
        <is>
          <t>600M - 800M</t>
        </is>
      </c>
      <c r="J20" s="309" t="n">
        <v>0.89</v>
      </c>
      <c r="K20" s="117" t="n"/>
      <c r="L20" s="107" t="n"/>
    </row>
    <row r="21">
      <c r="B21" s="122" t="inlineStr">
        <is>
          <t>Network(s):</t>
        </is>
      </c>
      <c r="D21" s="284" t="inlineStr">
        <is>
          <t>TV One</t>
        </is>
      </c>
      <c r="F21" s="293" t="n"/>
      <c r="G21" s="293" t="n"/>
      <c r="H21" s="111" t="n"/>
      <c r="I21" s="110" t="inlineStr">
        <is>
          <t xml:space="preserve">  800M - 2B        </t>
        </is>
      </c>
      <c r="J21" s="309" t="n">
        <v>0.84</v>
      </c>
      <c r="K21" s="117" t="n"/>
      <c r="L21" s="107" t="n"/>
    </row>
    <row r="22">
      <c r="B22" s="26" t="inlineStr">
        <is>
          <t>Previous YTD Impressions:</t>
        </is>
      </c>
      <c r="D22" s="49" t="n">
        <v>207358</v>
      </c>
      <c r="E22" s="293" t="n"/>
      <c r="F22" s="293" t="n"/>
      <c r="G22" s="293" t="n"/>
      <c r="H22" s="111" t="n"/>
      <c r="I22" s="110" t="inlineStr">
        <is>
          <t>2B - 3B</t>
        </is>
      </c>
      <c r="J22" s="309" t="n">
        <v>0.79</v>
      </c>
      <c r="K22" s="314" t="n"/>
      <c r="L22" s="107" t="n"/>
    </row>
    <row r="23">
      <c r="B23" s="26" t="n"/>
      <c r="D23" s="49" t="n"/>
      <c r="E23" s="293" t="n"/>
      <c r="F23" s="293" t="n"/>
      <c r="G23" s="293" t="n"/>
      <c r="H23" s="111" t="n"/>
      <c r="I23" s="110" t="inlineStr">
        <is>
          <t>3B - 4B</t>
        </is>
      </c>
      <c r="J23" s="309" t="n">
        <v>0.75</v>
      </c>
      <c r="K23" s="314" t="n"/>
      <c r="L23" s="107" t="n"/>
    </row>
    <row r="24">
      <c r="B24" s="26" t="n"/>
      <c r="D24" s="49" t="n"/>
      <c r="E24" s="293" t="n"/>
      <c r="F24" s="293" t="n"/>
      <c r="G24" s="293" t="n"/>
      <c r="H24" s="111" t="n"/>
      <c r="I24" s="110" t="inlineStr">
        <is>
          <t>4B+</t>
        </is>
      </c>
      <c r="J24" s="309" t="n">
        <v>0.73</v>
      </c>
      <c r="K24" s="314" t="n"/>
      <c r="L24" s="107" t="n"/>
    </row>
    <row r="25">
      <c r="B25" s="293" t="n"/>
      <c r="C25" s="293" t="n"/>
      <c r="D25" s="293" t="n"/>
      <c r="E25" s="293" t="n"/>
      <c r="F25" s="293" t="n"/>
      <c r="G25" s="293" t="n"/>
      <c r="H25" s="293" t="n"/>
      <c r="I25" s="293" t="n"/>
      <c r="J25" s="293" t="n"/>
      <c r="L25" s="295" t="n"/>
      <c r="M25" s="295" t="n"/>
      <c r="N25" s="295" t="n"/>
      <c r="O25" s="295" t="n"/>
    </row>
    <row customHeight="1" ht="31.5" r="26" s="62">
      <c r="B26" s="20" t="inlineStr">
        <is>
          <t>Invoice Line #</t>
        </is>
      </c>
      <c r="C26" s="20" t="inlineStr">
        <is>
          <t>Campaign Reference ID</t>
        </is>
      </c>
      <c r="D26" s="20" t="inlineStr">
        <is>
          <t>Campaign Name</t>
        </is>
      </c>
      <c r="E26" s="20" t="inlineStr">
        <is>
          <t>Network</t>
        </is>
      </c>
      <c r="F26" s="291" t="inlineStr">
        <is>
          <t>Start Date</t>
        </is>
      </c>
      <c r="G26" s="291" t="inlineStr">
        <is>
          <t>End Date</t>
        </is>
      </c>
      <c r="H26" s="291" t="inlineStr">
        <is>
          <t>Campaign Goal</t>
        </is>
      </c>
      <c r="I26" s="291" t="inlineStr">
        <is>
          <t>Total Impressions Delivered</t>
        </is>
      </c>
      <c r="J26" s="291" t="inlineStr">
        <is>
          <t>Current Billed Impressions</t>
        </is>
      </c>
      <c r="K26" s="291" t="inlineStr">
        <is>
          <t>CPM</t>
        </is>
      </c>
      <c r="L26" s="291" t="inlineStr">
        <is>
          <t>Total</t>
        </is>
      </c>
    </row>
    <row r="27">
      <c r="B27" s="315" t="n">
        <v>1</v>
      </c>
      <c r="C27" s="316" t="n">
        <v>10191974</v>
      </c>
      <c r="D27" s="316" t="inlineStr">
        <is>
          <t>CBFM_TVOne_CPA_Campaign</t>
        </is>
      </c>
      <c r="E27" s="316" t="inlineStr">
        <is>
          <t>Backfill Campaigns</t>
        </is>
      </c>
      <c r="F27" s="317" t="n">
        <v>43495</v>
      </c>
      <c r="G27" s="317" t="n">
        <v>43830</v>
      </c>
      <c r="H27" s="316" t="n">
        <v>59354</v>
      </c>
      <c r="I27" s="316" t="n">
        <v>17539</v>
      </c>
      <c r="J27" s="316" t="n">
        <v>1.05</v>
      </c>
      <c r="K27" s="316">
        <f>ROUND(I27*(J27/1000),2)</f>
        <v/>
      </c>
    </row>
    <row customHeight="1" ht="16.5" r="28" s="62" thickBot="1">
      <c r="B28" s="315" t="n">
        <v>2</v>
      </c>
      <c r="C28" s="316" t="n">
        <v>10191975</v>
      </c>
      <c r="D28" s="316" t="inlineStr">
        <is>
          <t>CBFM_TVOne_CPM_Campaign</t>
        </is>
      </c>
      <c r="E28" s="316" t="inlineStr">
        <is>
          <t>Backfill Campaigns</t>
        </is>
      </c>
      <c r="F28" s="317" t="n">
        <v>43495</v>
      </c>
      <c r="G28" s="317" t="n">
        <v>43830</v>
      </c>
      <c r="H28" s="316" t="n">
        <v>2374195</v>
      </c>
      <c r="I28" s="316" t="n">
        <v>749165</v>
      </c>
      <c r="J28" s="316" t="n">
        <v>1.05</v>
      </c>
      <c r="K28" s="316">
        <f>ROUND(I28*(J28/1000),2)</f>
        <v/>
      </c>
    </row>
    <row customHeight="1" ht="16.5" r="29" s="62" thickTop="1">
      <c r="B29" s="315" t="n">
        <v>3</v>
      </c>
      <c r="C29" s="316" t="n">
        <v>10212222</v>
      </c>
      <c r="D29" s="316" t="inlineStr">
        <is>
          <t>27179|TV One</t>
        </is>
      </c>
      <c r="E29" s="316" t="inlineStr">
        <is>
          <t>TV One</t>
        </is>
      </c>
      <c r="F29" s="317" t="n">
        <v>43558</v>
      </c>
      <c r="G29" s="317" t="n">
        <v>43818</v>
      </c>
      <c r="H29" s="316" t="n">
        <v>152002</v>
      </c>
      <c r="I29" s="316" t="n">
        <v>152002</v>
      </c>
      <c r="J29" s="316" t="n">
        <v>1.05</v>
      </c>
      <c r="K29" s="316">
        <f>ROUND(I29*(J29/1000),2)</f>
        <v/>
      </c>
    </row>
    <row r="30">
      <c r="B30" s="315" t="n">
        <v>4</v>
      </c>
      <c r="C30" s="316" t="n">
        <v>10212227</v>
      </c>
      <c r="D30" s="316" t="inlineStr">
        <is>
          <t>26339|International Animal Rescue</t>
        </is>
      </c>
      <c r="E30" s="316" t="inlineStr">
        <is>
          <t>TV One</t>
        </is>
      </c>
      <c r="F30" s="317" t="n">
        <v>43556</v>
      </c>
      <c r="G30" s="317" t="n">
        <v>43646</v>
      </c>
      <c r="H30" s="316" t="n">
        <v>118566</v>
      </c>
      <c r="I30" s="316" t="n">
        <v>118566</v>
      </c>
      <c r="J30" s="316" t="n">
        <v>1.05</v>
      </c>
      <c r="K30" s="316">
        <f>ROUND(I30*(J30/1000),2)</f>
        <v/>
      </c>
    </row>
    <row r="31">
      <c r="B31" s="101" t="n"/>
      <c r="C31" s="101" t="n"/>
      <c r="E31" s="29" t="n"/>
      <c r="F31" s="204" t="n"/>
      <c r="G31" s="204" t="n"/>
      <c r="H31" s="346" t="n"/>
      <c r="I31" s="287" t="n"/>
      <c r="J31" s="287" t="n"/>
      <c r="K31" s="335" t="n"/>
      <c r="L31" s="336" t="n"/>
    </row>
    <row customHeight="1" ht="16.5" r="32" s="62" thickBot="1">
      <c r="B32" s="101" t="n"/>
      <c r="C32" s="98" t="n"/>
      <c r="F32" s="318" t="n"/>
      <c r="G32" s="50" t="n"/>
      <c r="H32" s="50" t="n"/>
      <c r="I32" s="50" t="n"/>
      <c r="J32" s="330" t="n"/>
      <c r="K32" s="331" t="n"/>
      <c r="L32" s="331" t="n"/>
    </row>
    <row customHeight="1" ht="16.5" r="33" s="62" thickTop="1">
      <c r="B33" s="101" t="n"/>
      <c r="C33" s="98" t="n"/>
      <c r="F33" s="318" t="n"/>
      <c r="G33" s="288" t="n"/>
      <c r="H33" s="64" t="n"/>
      <c r="J33" s="64" t="n"/>
      <c r="K33" s="335" t="n"/>
      <c r="L33" s="336" t="n"/>
    </row>
    <row r="34">
      <c r="B34" s="101" t="n"/>
      <c r="C34" s="98" t="n"/>
      <c r="F34" s="318" t="n"/>
      <c r="G34" s="288" t="n"/>
      <c r="H34" s="106" t="inlineStr">
        <is>
          <t>Sub-totals by Network:</t>
        </is>
      </c>
      <c r="I34" s="288" t="inlineStr">
        <is>
          <t>TV One</t>
        </is>
      </c>
      <c r="J34" s="287">
        <f>SUMIF($E$27:$E$28,$I30,$J$27:$J$28)</f>
        <v/>
      </c>
      <c r="K34" s="332" t="n"/>
      <c r="L34" s="334">
        <f>SUMIF($E$27:$E$28,$I30,$L$27:$L$28)</f>
        <v/>
      </c>
    </row>
    <row customHeight="1" ht="16.5" r="35" s="62" thickBot="1">
      <c r="B35" s="101" t="n"/>
      <c r="C35" s="98" t="n"/>
      <c r="F35" s="318" t="n"/>
      <c r="G35" s="288" t="n"/>
      <c r="H35" s="106" t="n"/>
      <c r="I35" s="288" t="inlineStr">
        <is>
          <t>Backfill Campaigns</t>
        </is>
      </c>
      <c r="J35" s="287">
        <f>SUMIF($E$27:$E$28,$I31,$J$27:$J$28)</f>
        <v/>
      </c>
      <c r="K35" s="332" t="n"/>
      <c r="L35" s="334" t="inlineStr">
        <is>
          <t>(Not Billed)</t>
        </is>
      </c>
    </row>
    <row r="36">
      <c r="B36" s="101" t="n"/>
      <c r="C36" s="98" t="n"/>
      <c r="F36" s="318" t="n"/>
      <c r="G36" s="50" t="n"/>
      <c r="H36" s="50" t="n"/>
      <c r="I36" s="51" t="n"/>
      <c r="J36" s="50" t="n"/>
      <c r="K36" s="330" t="n"/>
      <c r="L36" s="331" t="n"/>
    </row>
    <row r="37">
      <c r="B37" s="101" t="n"/>
      <c r="C37" s="98" t="n"/>
      <c r="F37" s="318" t="n"/>
      <c r="G37" s="288" t="n"/>
      <c r="H37" s="64" t="n"/>
      <c r="J37" s="64" t="n"/>
      <c r="K37" s="335" t="n"/>
      <c r="L37" s="336" t="n"/>
    </row>
    <row r="38">
      <c r="B38" s="101" t="n"/>
      <c r="C38" s="98" t="n"/>
      <c r="F38" s="318" t="n"/>
      <c r="G38" s="288" t="n"/>
      <c r="H38" s="106" t="inlineStr">
        <is>
          <t>Total:</t>
        </is>
      </c>
      <c r="J38" s="64">
        <f>SUM(J30:J30)</f>
        <v/>
      </c>
      <c r="K38" s="335" t="n"/>
      <c r="L38" s="345">
        <f>SUM(L30:L30)</f>
        <v/>
      </c>
    </row>
    <row r="39">
      <c r="B39" s="199" t="n"/>
      <c r="C39" s="199" t="n"/>
      <c r="D39" s="199" t="n"/>
      <c r="E39" s="199" t="n"/>
      <c r="F39" s="199" t="n"/>
      <c r="G39" s="199" t="n"/>
      <c r="H39" s="199" t="n"/>
      <c r="I39" s="199" t="n"/>
      <c r="J39" s="199" t="n"/>
      <c r="K39" s="199" t="n"/>
      <c r="L39" s="199" t="n"/>
    </row>
    <row r="40">
      <c r="B40" s="26" t="inlineStr">
        <is>
          <t>Please detach this portion and return with your remittance to:</t>
        </is>
      </c>
      <c r="K40" s="288" t="n"/>
      <c r="L40" s="334" t="n"/>
    </row>
    <row customHeight="1" ht="15.75" r="41" s="62">
      <c r="L41" s="336" t="n"/>
    </row>
    <row r="42">
      <c r="C42" s="32" t="inlineStr">
        <is>
          <t>Canoe Ventures, LLC</t>
        </is>
      </c>
      <c r="D42" s="140" t="n"/>
      <c r="E42" s="30" t="inlineStr">
        <is>
          <t>Invoice Date:</t>
        </is>
      </c>
      <c r="F42" s="28">
        <f>L1</f>
        <v/>
      </c>
    </row>
    <row r="43">
      <c r="C43" s="25" t="inlineStr">
        <is>
          <t>Attention: Accounting Department</t>
        </is>
      </c>
      <c r="D43" s="75" t="n"/>
      <c r="E43" s="61" t="inlineStr">
        <is>
          <t>Invoice Number:</t>
        </is>
      </c>
      <c r="F43" s="29">
        <f>L2</f>
        <v/>
      </c>
    </row>
    <row r="44">
      <c r="C44" s="33" t="inlineStr">
        <is>
          <t>200 Union Boulevard, Suite 201</t>
        </is>
      </c>
      <c r="D44" s="139" t="n"/>
      <c r="E44" s="61" t="inlineStr">
        <is>
          <t>Programmer:</t>
        </is>
      </c>
      <c r="F44" s="29" t="inlineStr">
        <is>
          <t>TV One</t>
        </is>
      </c>
    </row>
    <row r="45">
      <c r="C45" s="34" t="inlineStr">
        <is>
          <t>Lakewood, CO  80228</t>
        </is>
      </c>
      <c r="D45" s="138" t="n"/>
      <c r="E45" s="174" t="inlineStr">
        <is>
          <t>Network(s):</t>
        </is>
      </c>
      <c r="F45" s="301" t="inlineStr">
        <is>
          <t>TV One</t>
        </is>
      </c>
      <c r="G45" s="301" t="n"/>
      <c r="H45" s="172" t="n"/>
      <c r="I45" s="186" t="n"/>
      <c r="K45" s="27" t="inlineStr">
        <is>
          <t>Amount Due:</t>
        </is>
      </c>
      <c r="L45" s="343">
        <f>L34</f>
        <v/>
      </c>
    </row>
    <row r="46">
      <c r="C46" s="19" t="n"/>
      <c r="D46" s="19" t="n"/>
      <c r="E46" s="18" t="n"/>
      <c r="F46" s="172" t="n"/>
      <c r="G46" s="172" t="n"/>
      <c r="H46" s="172" t="n"/>
      <c r="I46" s="172" t="n"/>
    </row>
    <row r="47">
      <c r="C47" s="19" t="n"/>
      <c r="D47" s="19" t="n"/>
      <c r="E47" s="18" t="n"/>
      <c r="F47" s="18" t="n"/>
      <c r="G47" s="18" t="n"/>
    </row>
    <row r="48">
      <c r="C48" s="19" t="n"/>
      <c r="D48" s="19" t="n"/>
      <c r="E48" s="18" t="n"/>
      <c r="F48" s="18" t="n"/>
      <c r="G48" s="18" t="n"/>
    </row>
    <row r="49">
      <c r="C49" s="19" t="n"/>
      <c r="D49" s="19" t="n"/>
      <c r="E49" s="18" t="n"/>
      <c r="F49" s="18" t="n"/>
      <c r="G49" s="18" t="n"/>
    </row>
    <row r="50">
      <c r="C50" s="19" t="n"/>
      <c r="D50" s="19" t="n"/>
      <c r="E50" s="18" t="n"/>
      <c r="F50" s="18" t="n"/>
      <c r="G50" s="18" t="n"/>
    </row>
    <row r="51">
      <c r="C51" s="19" t="n"/>
      <c r="D51" s="19" t="n"/>
      <c r="E51" s="18" t="n"/>
      <c r="F51" s="18" t="n"/>
      <c r="G51" s="18" t="n"/>
    </row>
    <row r="52">
      <c r="C52" s="19" t="n"/>
      <c r="D52" s="19" t="n"/>
      <c r="E52" s="18" t="n"/>
      <c r="F52" s="18" t="n"/>
      <c r="G52" s="18" t="n"/>
    </row>
    <row r="53">
      <c r="C53" s="19" t="n"/>
      <c r="D53" s="19" t="n"/>
      <c r="E53" s="18" t="n"/>
      <c r="F53" s="18" t="n"/>
      <c r="G53" s="18" t="n"/>
    </row>
    <row r="54">
      <c r="C54" s="19" t="n"/>
      <c r="D54" s="19" t="n"/>
      <c r="E54" s="18" t="n"/>
      <c r="F54" s="18" t="n"/>
      <c r="G54" s="18" t="n"/>
    </row>
    <row r="55">
      <c r="C55" s="19" t="n"/>
      <c r="D55" s="19" t="n"/>
      <c r="E55" s="18" t="n"/>
      <c r="F55" s="18" t="n"/>
      <c r="G55" s="18" t="n"/>
    </row>
    <row r="56">
      <c r="C56" s="19" t="n"/>
      <c r="D56" s="19" t="n"/>
      <c r="E56" s="18" t="n"/>
      <c r="F56" s="18" t="n"/>
      <c r="G56" s="18" t="n"/>
    </row>
    <row r="57">
      <c r="C57" s="19" t="n"/>
      <c r="D57" s="19" t="n"/>
      <c r="E57" s="18" t="n"/>
      <c r="F57" s="18" t="n"/>
      <c r="G57" s="18" t="n"/>
    </row>
    <row r="58">
      <c r="C58" s="19" t="n"/>
      <c r="D58" s="19" t="n"/>
      <c r="E58" s="18" t="n"/>
      <c r="F58" s="18" t="n"/>
      <c r="G58" s="18" t="n"/>
    </row>
    <row r="59">
      <c r="C59" s="19" t="n"/>
      <c r="D59" s="19" t="n"/>
      <c r="E59" s="18" t="n"/>
      <c r="F59" s="18" t="n"/>
      <c r="G59" s="18" t="n"/>
    </row>
  </sheetData>
  <mergeCells count="11">
    <mergeCell ref="D21:E21"/>
    <mergeCell ref="H5:L5"/>
    <mergeCell ref="H6:L6"/>
    <mergeCell ref="H7:L7"/>
    <mergeCell ref="H13:L13"/>
    <mergeCell ref="H15:L15"/>
    <mergeCell ref="H4:L4"/>
    <mergeCell ref="H11:L11"/>
    <mergeCell ref="H9:L9"/>
    <mergeCell ref="H8:L8"/>
    <mergeCell ref="H12:L12"/>
  </mergeCells>
  <hyperlinks>
    <hyperlink ref="B10" r:id="rId31"/>
    <hyperlink ref="D15" r:id="rId32"/>
    <hyperlink ref="B10" r:id="rId31"/>
    <hyperlink ref="D15" r:id="rId32"/>
    <hyperlink ref="B10" r:id="rId31"/>
    <hyperlink ref="D15" r:id="rId32"/>
    <hyperlink ref="B10" r:id="rId31"/>
    <hyperlink ref="D15" r:id="rId32"/>
    <hyperlink ref="B10" r:id="rId31"/>
    <hyperlink ref="D15" r:id="rId32"/>
    <hyperlink ref="B10" r:id="rId31"/>
    <hyperlink ref="D15" r:id="rId32"/>
    <hyperlink ref="B10" r:id="rId31"/>
    <hyperlink ref="D15" r:id="rId32"/>
    <hyperlink ref="B10" r:id="rId31"/>
    <hyperlink ref="D15" r:id="rId32"/>
    <hyperlink ref="B10" r:id="rId31"/>
    <hyperlink ref="D15" r:id="rId32"/>
    <hyperlink ref="B10" r:id="rId31"/>
    <hyperlink ref="D15" r:id="rId32"/>
    <hyperlink ref="B10" r:id="rId31"/>
    <hyperlink ref="D15" r:id="rId32"/>
    <hyperlink ref="B10" r:id="rId31"/>
    <hyperlink ref="D15" r:id="rId32"/>
    <hyperlink ref="B10" r:id="rId31"/>
    <hyperlink ref="D15" r:id="rId32"/>
    <hyperlink ref="B10" r:id="rId31"/>
    <hyperlink ref="D15" r:id="rId32"/>
    <hyperlink ref="B10" r:id="rId31"/>
    <hyperlink ref="D15" r:id="rId32"/>
    <hyperlink ref="B10" r:id="rId31"/>
    <hyperlink ref="D15" r:id="rId32"/>
  </hyperlinks>
  <printOptions horizontalCentered="1"/>
  <pageMargins bottom="0.6" footer="0.2" header="0.2" left="0.5" right="0.5" top="0.5"/>
  <pageSetup fitToHeight="0" orientation="landscape" scale="64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33"/>
</worksheet>
</file>

<file path=xl/worksheets/sheet19.xml><?xml version="1.0" encoding="utf-8"?>
<worksheet xmlns:r="http://schemas.openxmlformats.org/officeDocument/2006/relationships" xmlns="http://schemas.openxmlformats.org/spreadsheetml/2006/main">
  <sheetPr codeName="Sheet15">
    <outlinePr summaryBelow="1" summaryRight="1"/>
    <pageSetUpPr fitToPage="1"/>
  </sheetPr>
  <dimension ref="A1:Q75"/>
  <sheetViews>
    <sheetView showGridLines="0" topLeftCell="A36" workbookViewId="0" zoomScale="145" zoomScaleNormal="145" zoomScalePageLayoutView="90">
      <selection activeCell="G47" sqref="G47"/>
    </sheetView>
  </sheetViews>
  <sheetFormatPr baseColWidth="8" defaultColWidth="8.7109375" defaultRowHeight="15.75" outlineLevelCol="0"/>
  <cols>
    <col customWidth="1" max="1" min="1" style="7" width="1.42578125"/>
    <col customWidth="1" max="2" min="2" style="7" width="10.140625"/>
    <col customWidth="1" max="3" min="3" style="7" width="16.28515625"/>
    <col customWidth="1" max="4" min="4" style="7" width="50.7109375"/>
    <col customWidth="1" max="5" min="5" style="7" width="20.7109375"/>
    <col bestFit="1" customWidth="1" max="6" min="6" style="7" width="12"/>
    <col bestFit="1" customWidth="1" max="7" min="7" style="7" width="11.7109375"/>
    <col customWidth="1" max="8" min="8" style="7" width="13.7109375"/>
    <col customWidth="1" max="9" min="9" style="7" width="12.7109375"/>
    <col bestFit="1" customWidth="1" max="10" min="10" style="7" width="12.7109375"/>
    <col customWidth="1" max="11" min="11" style="7" width="3.140625"/>
    <col customWidth="1" max="12" min="12" style="7" width="12.28515625"/>
    <col customWidth="1" max="13" min="13" style="7" width="16"/>
    <col customWidth="1" max="14" min="14" style="7" width="4.7109375"/>
    <col customWidth="1" max="16384" min="15" style="7" width="8.7109375"/>
  </cols>
  <sheetData>
    <row r="1">
      <c r="B1" s="131" t="n"/>
      <c r="C1" s="131" t="n"/>
      <c r="D1" s="131" t="n"/>
      <c r="E1" s="131" t="n"/>
      <c r="F1" s="293" t="n"/>
      <c r="G1" s="293" t="n"/>
      <c r="I1" s="63" t="inlineStr">
        <is>
          <t>Invoice Date:</t>
        </is>
      </c>
      <c r="J1" s="137" t="n"/>
      <c r="K1" t="inlineStr">
        <is>
          <t>06/03/2019</t>
        </is>
      </c>
    </row>
    <row r="2">
      <c r="B2" s="131" t="n"/>
      <c r="C2" s="131" t="n"/>
      <c r="D2" s="131" t="n"/>
      <c r="E2" s="131" t="n"/>
      <c r="F2" s="131" t="n"/>
      <c r="G2" s="131" t="n"/>
      <c r="I2" s="63" t="inlineStr">
        <is>
          <t>Invoice Number:</t>
        </is>
      </c>
      <c r="J2" s="157" t="n"/>
      <c r="K2" t="n">
        <v>8485</v>
      </c>
    </row>
    <row r="3">
      <c r="B3" s="131" t="n"/>
      <c r="C3" s="131" t="n"/>
      <c r="D3" s="131" t="n"/>
      <c r="E3" s="131" t="n"/>
      <c r="F3" s="295" t="n"/>
      <c r="G3" s="295" t="n"/>
      <c r="H3" s="295" t="n"/>
      <c r="I3" s="295" t="n"/>
      <c r="J3" s="295" t="n"/>
    </row>
    <row r="4">
      <c r="B4" s="131" t="n"/>
      <c r="C4" s="131" t="n"/>
      <c r="D4" s="131" t="n"/>
      <c r="E4" s="131" t="n"/>
      <c r="F4" s="268" t="inlineStr">
        <is>
          <t>INVOICE</t>
        </is>
      </c>
      <c r="G4" s="304" t="n"/>
      <c r="H4" s="304" t="n"/>
      <c r="I4" s="304" t="n"/>
      <c r="J4" s="304" t="n"/>
    </row>
    <row r="5">
      <c r="C5" s="135" t="n"/>
      <c r="D5" s="135" t="n"/>
      <c r="E5" s="135" t="n"/>
      <c r="F5" s="274" t="inlineStr">
        <is>
          <t>PLEASE REMIT TO:</t>
        </is>
      </c>
      <c r="G5" s="305" t="n"/>
      <c r="H5" s="305" t="n"/>
      <c r="I5" s="305" t="n"/>
      <c r="J5" s="305" t="n"/>
    </row>
    <row r="6">
      <c r="B6" s="134" t="inlineStr">
        <is>
          <t>Canoe Ventures, LLC</t>
        </is>
      </c>
      <c r="C6" s="131" t="n"/>
      <c r="D6" s="131" t="n"/>
      <c r="E6" s="131" t="n"/>
      <c r="F6" s="277" t="inlineStr">
        <is>
          <t>Canoe Ventures, LLC</t>
        </is>
      </c>
    </row>
    <row r="7">
      <c r="B7" s="133" t="inlineStr">
        <is>
          <t>200 Union Boulevard, Suite 201</t>
        </is>
      </c>
      <c r="C7" s="131" t="n"/>
      <c r="D7" s="131" t="n"/>
      <c r="E7" s="131" t="n"/>
      <c r="F7" s="281" t="inlineStr">
        <is>
          <t>Attention: Accounting Department</t>
        </is>
      </c>
    </row>
    <row r="8">
      <c r="B8" s="133" t="inlineStr">
        <is>
          <t>Lakewood, CO  80228</t>
        </is>
      </c>
      <c r="C8" s="131" t="n"/>
      <c r="D8" s="295" t="n"/>
      <c r="E8" s="295" t="n"/>
      <c r="F8" s="277" t="inlineStr">
        <is>
          <t>200 Union Boulevard, Suite 201</t>
        </is>
      </c>
    </row>
    <row r="9">
      <c r="B9" s="2" t="inlineStr">
        <is>
          <t>303-224-3000</t>
        </is>
      </c>
      <c r="C9" s="295" t="n"/>
      <c r="D9" s="131" t="n"/>
      <c r="E9" s="131" t="n"/>
      <c r="F9" s="277" t="inlineStr">
        <is>
          <t>Lakewood, CO  80228</t>
        </is>
      </c>
    </row>
    <row r="10">
      <c r="B10" s="132" t="inlineStr">
        <is>
          <t>invoices@canoeventures.com</t>
        </is>
      </c>
      <c r="C10" s="295" t="n"/>
      <c r="D10" s="131" t="n"/>
      <c r="E10" s="131" t="n"/>
    </row>
    <row r="11">
      <c r="C11" s="130" t="n"/>
      <c r="D11" s="128" t="n"/>
      <c r="E11" s="128" t="n"/>
      <c r="F11" s="276" t="inlineStr">
        <is>
          <t xml:space="preserve">TERMS                 : NET 60 DAYS      </t>
        </is>
      </c>
    </row>
    <row r="12">
      <c r="B12" s="122" t="inlineStr">
        <is>
          <t>Bill To:</t>
        </is>
      </c>
      <c r="C12" s="128" t="n"/>
      <c r="D12" s="185" t="inlineStr">
        <is>
          <t>Univision</t>
        </is>
      </c>
      <c r="E12" s="128" t="n"/>
      <c r="F12" s="278" t="inlineStr">
        <is>
          <t>FEDERAL TAX ID : 26-2372059</t>
        </is>
      </c>
    </row>
    <row r="13">
      <c r="C13" s="128" t="n"/>
      <c r="D13" s="126" t="inlineStr">
        <is>
          <t>Attention: interactiveAPinvoices</t>
        </is>
      </c>
      <c r="E13" s="128" t="n"/>
      <c r="F13" s="279" t="inlineStr">
        <is>
          <t>Invoice # is required on all remittances</t>
        </is>
      </c>
    </row>
    <row r="14">
      <c r="C14" s="128" t="n"/>
      <c r="D14" s="185" t="n"/>
      <c r="E14" s="293" t="n"/>
      <c r="F14" s="295" t="n"/>
      <c r="G14" s="295" t="n"/>
      <c r="H14" s="295" t="n"/>
      <c r="I14" s="295" t="n"/>
      <c r="J14" s="295" t="n"/>
    </row>
    <row r="15">
      <c r="A15" s="7" t="inlineStr">
        <is>
          <t xml:space="preserve"> </t>
        </is>
      </c>
      <c r="C15" s="293" t="n"/>
      <c r="D15" s="220" t="inlineStr">
        <is>
          <t>interactiveAPinvoices@univision.net</t>
        </is>
      </c>
      <c r="E15" s="293" t="n"/>
      <c r="F15" s="280" t="inlineStr">
        <is>
          <t>RATE CARD (current Tier in yellow)</t>
        </is>
      </c>
    </row>
    <row r="16">
      <c r="D16" s="185" t="n"/>
      <c r="E16" s="293" t="n"/>
      <c r="F16" s="21" t="n"/>
      <c r="G16" s="22" t="inlineStr">
        <is>
          <t>Tier</t>
        </is>
      </c>
      <c r="H16" s="22" t="inlineStr">
        <is>
          <t>CPM</t>
        </is>
      </c>
      <c r="I16" s="23" t="inlineStr">
        <is>
          <t>YTD Impressions</t>
        </is>
      </c>
      <c r="J16" s="22" t="n"/>
    </row>
    <row r="17">
      <c r="C17" s="293" t="n"/>
      <c r="D17" s="79" t="n"/>
      <c r="E17" s="293" t="n"/>
      <c r="F17" s="111" t="n"/>
      <c r="G17" s="110" t="inlineStr">
        <is>
          <t xml:space="preserve">    0M - 200M</t>
        </is>
      </c>
      <c r="H17" s="309" t="n">
        <v>1.42</v>
      </c>
      <c r="I17" s="156" t="n"/>
      <c r="J17" s="107" t="n"/>
    </row>
    <row r="18">
      <c r="B18" s="124" t="inlineStr">
        <is>
          <t>Invoice Period Start:</t>
        </is>
      </c>
      <c r="D18" s="123" t="n">
        <v>43556</v>
      </c>
      <c r="E18" s="293" t="n"/>
      <c r="F18" s="111" t="n"/>
      <c r="G18" s="110" t="inlineStr">
        <is>
          <t>200M - 400M</t>
        </is>
      </c>
      <c r="H18" s="309" t="n">
        <v>1.35</v>
      </c>
      <c r="I18" s="117" t="n"/>
      <c r="J18" s="107" t="n"/>
    </row>
    <row r="19">
      <c r="B19" s="124" t="inlineStr">
        <is>
          <t>Invoice Period End:</t>
        </is>
      </c>
      <c r="D19" s="123" t="n">
        <v>43585</v>
      </c>
      <c r="E19" s="293" t="n"/>
      <c r="F19" s="111" t="n"/>
      <c r="G19" s="110" t="inlineStr">
        <is>
          <t>400M - 600M</t>
        </is>
      </c>
      <c r="H19" s="309" t="n">
        <v>1.28</v>
      </c>
      <c r="I19" s="117" t="n"/>
      <c r="J19" s="107" t="n"/>
    </row>
    <row r="20">
      <c r="B20" s="122" t="inlineStr">
        <is>
          <t>Programming Group:</t>
        </is>
      </c>
      <c r="D20" s="284" t="inlineStr">
        <is>
          <t>Univision</t>
        </is>
      </c>
      <c r="E20" s="293" t="n"/>
      <c r="F20" s="111" t="n"/>
      <c r="G20" s="110" t="inlineStr">
        <is>
          <t>600M - 800M</t>
        </is>
      </c>
      <c r="H20" s="309" t="n">
        <v>1.21</v>
      </c>
      <c r="I20" s="117" t="n"/>
      <c r="J20" s="107" t="n"/>
    </row>
    <row r="21">
      <c r="B21" s="122" t="inlineStr">
        <is>
          <t>Network(s):</t>
        </is>
      </c>
      <c r="D21" s="284" t="inlineStr">
        <is>
          <t>Univision, Galavision, Unimas, Univision Deportes</t>
        </is>
      </c>
      <c r="F21" s="111" t="n"/>
      <c r="G21" s="110" t="inlineStr">
        <is>
          <t xml:space="preserve">  800M - 2B        </t>
        </is>
      </c>
      <c r="H21" s="309" t="n">
        <v>1.13</v>
      </c>
      <c r="I21" s="117" t="n"/>
      <c r="J21" s="107" t="n"/>
    </row>
    <row r="22">
      <c r="B22" s="26" t="inlineStr">
        <is>
          <t>Previous YTD Impressions:</t>
        </is>
      </c>
      <c r="D22" s="49" t="n">
        <v>1444839</v>
      </c>
      <c r="E22" s="293" t="n"/>
      <c r="F22" s="111" t="n"/>
      <c r="G22" s="110" t="inlineStr">
        <is>
          <t>2B - 3B</t>
        </is>
      </c>
      <c r="H22" s="309" t="n">
        <v>1.06</v>
      </c>
      <c r="I22" s="314" t="n"/>
      <c r="J22" s="107" t="n"/>
    </row>
    <row r="23">
      <c r="B23" s="26" t="n"/>
      <c r="D23" s="49" t="n"/>
      <c r="E23" s="293" t="n"/>
      <c r="F23" s="111" t="n"/>
      <c r="G23" s="110" t="inlineStr">
        <is>
          <t>3B - 4B</t>
        </is>
      </c>
      <c r="H23" s="309" t="n">
        <v>1.03</v>
      </c>
      <c r="I23" s="314" t="n"/>
      <c r="J23" s="107" t="n"/>
    </row>
    <row r="24">
      <c r="B24" s="26" t="n"/>
      <c r="D24" s="49" t="n"/>
      <c r="E24" s="293" t="n"/>
      <c r="F24" s="111" t="n"/>
      <c r="G24" s="110" t="inlineStr">
        <is>
          <t>4B - 5B</t>
        </is>
      </c>
      <c r="H24" s="309" t="n">
        <v>0.9899999999999995</v>
      </c>
      <c r="I24" s="314" t="n"/>
      <c r="J24" s="107" t="n"/>
    </row>
    <row r="25">
      <c r="B25" s="26" t="n"/>
      <c r="D25" s="49" t="n"/>
      <c r="E25" s="293" t="n"/>
      <c r="F25" s="111" t="n"/>
      <c r="G25" s="110" t="inlineStr">
        <is>
          <t>5B +</t>
        </is>
      </c>
      <c r="H25" s="309" t="n">
        <v>0.9399999999999995</v>
      </c>
      <c r="I25" s="314" t="n"/>
      <c r="J25" s="107" t="n"/>
    </row>
    <row r="26">
      <c r="B26" s="293" t="n"/>
      <c r="C26" s="293" t="n"/>
      <c r="D26" s="293" t="n"/>
      <c r="E26" s="293" t="n"/>
      <c r="F26" s="293" t="n"/>
      <c r="G26" s="293" t="n"/>
      <c r="H26" s="293" t="n"/>
      <c r="J26" s="295" t="n"/>
      <c r="K26" s="295" t="n"/>
      <c r="L26" s="295" t="n"/>
      <c r="M26" s="295" t="n"/>
    </row>
    <row customHeight="1" ht="47.25" r="27" s="62">
      <c r="B27" s="20" t="inlineStr">
        <is>
          <t>Invoice Line #</t>
        </is>
      </c>
      <c r="C27" s="20" t="inlineStr">
        <is>
          <t>Campaign Reference ID</t>
        </is>
      </c>
      <c r="D27" s="20" t="inlineStr">
        <is>
          <t>Campaign Name</t>
        </is>
      </c>
      <c r="E27" s="20" t="inlineStr">
        <is>
          <t>Network</t>
        </is>
      </c>
      <c r="F27" s="291" t="inlineStr">
        <is>
          <t>Start Date</t>
        </is>
      </c>
      <c r="G27" s="291" t="inlineStr">
        <is>
          <t>End Date</t>
        </is>
      </c>
      <c r="H27" s="291" t="inlineStr">
        <is>
          <t>Current Billed Impressions</t>
        </is>
      </c>
      <c r="I27" s="291" t="inlineStr">
        <is>
          <t>CPM</t>
        </is>
      </c>
      <c r="J27" s="291" t="inlineStr">
        <is>
          <t>Total</t>
        </is>
      </c>
    </row>
    <row r="28">
      <c r="B28" s="315" t="n">
        <v>1</v>
      </c>
      <c r="C28" s="316" t="n">
        <v>32823441</v>
      </c>
      <c r="D28" s="316" t="inlineStr">
        <is>
          <t>106301_VOD Dona Flor y Sus Dos Maridos</t>
        </is>
      </c>
      <c r="E28" s="316" t="inlineStr">
        <is>
          <t>Bandamax</t>
        </is>
      </c>
      <c r="F28" s="317" t="n">
        <v>43550</v>
      </c>
      <c r="G28" s="317" t="n">
        <v>43584</v>
      </c>
      <c r="H28" s="316" t="n">
        <v>468</v>
      </c>
      <c r="I28" s="316" t="n">
        <v>468</v>
      </c>
      <c r="J28" s="316" t="n">
        <v>1.42</v>
      </c>
      <c r="K28" s="316">
        <f>ROUND(I28*(J28/1000),2)</f>
        <v/>
      </c>
    </row>
    <row customHeight="1" ht="16.5" r="29" s="62" thickBot="1">
      <c r="B29" s="315" t="n">
        <v>2</v>
      </c>
      <c r="C29" s="316" t="n">
        <v>32823441</v>
      </c>
      <c r="D29" s="316" t="inlineStr">
        <is>
          <t>106301_VOD Dona Flor y Sus Dos Maridos</t>
        </is>
      </c>
      <c r="E29" s="316" t="inlineStr">
        <is>
          <t>El Rey</t>
        </is>
      </c>
      <c r="F29" s="317" t="n">
        <v>43550</v>
      </c>
      <c r="G29" s="317" t="n">
        <v>43584</v>
      </c>
      <c r="H29" s="316" t="n">
        <v>24506</v>
      </c>
      <c r="I29" s="316" t="n">
        <v>24506</v>
      </c>
      <c r="J29" s="316" t="n">
        <v>1.42</v>
      </c>
      <c r="K29" s="316">
        <f>ROUND(I29*(J29/1000),2)</f>
        <v/>
      </c>
    </row>
    <row customHeight="1" ht="16.5" r="30" s="62" thickTop="1">
      <c r="B30" s="315" t="n">
        <v>3</v>
      </c>
      <c r="C30" s="316" t="n">
        <v>32823441</v>
      </c>
      <c r="D30" s="316" t="inlineStr">
        <is>
          <t>106301_VOD Dona Flor y Sus Dos Maridos</t>
        </is>
      </c>
      <c r="E30" s="316" t="inlineStr">
        <is>
          <t>Galavision</t>
        </is>
      </c>
      <c r="F30" s="317" t="n">
        <v>43550</v>
      </c>
      <c r="G30" s="317" t="n">
        <v>43584</v>
      </c>
      <c r="H30" s="316" t="n">
        <v>46165</v>
      </c>
      <c r="I30" s="316" t="n">
        <v>46165</v>
      </c>
      <c r="J30" s="316" t="n">
        <v>1.42</v>
      </c>
      <c r="K30" s="316">
        <f>ROUND(I30*(J30/1000),2)</f>
        <v/>
      </c>
    </row>
    <row r="31">
      <c r="B31" s="315" t="n">
        <v>4</v>
      </c>
      <c r="C31" s="316" t="n">
        <v>32823441</v>
      </c>
      <c r="D31" s="316" t="inlineStr">
        <is>
          <t>106301_VOD Dona Flor y Sus Dos Maridos</t>
        </is>
      </c>
      <c r="E31" s="316" t="inlineStr">
        <is>
          <t>TuTv (De Pelicula)</t>
        </is>
      </c>
      <c r="F31" s="317" t="n">
        <v>43550</v>
      </c>
      <c r="G31" s="317" t="n">
        <v>43584</v>
      </c>
      <c r="H31" s="316" t="n">
        <v>579591</v>
      </c>
      <c r="I31" s="316" t="n">
        <v>579591</v>
      </c>
      <c r="J31" s="316" t="n">
        <v>1.42</v>
      </c>
      <c r="K31" s="316">
        <f>ROUND(I31*(J31/1000),2)</f>
        <v/>
      </c>
    </row>
    <row r="32">
      <c r="B32" s="315" t="n">
        <v>5</v>
      </c>
      <c r="C32" s="316" t="n">
        <v>32823441</v>
      </c>
      <c r="D32" s="316" t="inlineStr">
        <is>
          <t>106301_VOD Dona Flor y Sus Dos Maridos</t>
        </is>
      </c>
      <c r="E32" s="316" t="inlineStr">
        <is>
          <t>Unimas</t>
        </is>
      </c>
      <c r="F32" s="317" t="n">
        <v>43550</v>
      </c>
      <c r="G32" s="317" t="n">
        <v>43584</v>
      </c>
      <c r="H32" s="316" t="n">
        <v>362</v>
      </c>
      <c r="I32" s="316" t="n">
        <v>362</v>
      </c>
      <c r="J32" s="316" t="n">
        <v>1.42</v>
      </c>
      <c r="K32" s="316">
        <f>ROUND(I32*(J32/1000),2)</f>
        <v/>
      </c>
    </row>
    <row r="33">
      <c r="B33" s="315" t="n">
        <v>6</v>
      </c>
      <c r="C33" s="316" t="n">
        <v>32823441</v>
      </c>
      <c r="D33" s="316" t="inlineStr">
        <is>
          <t>106301_VOD Dona Flor y Sus Dos Maridos</t>
        </is>
      </c>
      <c r="E33" s="316" t="inlineStr">
        <is>
          <t>Univision</t>
        </is>
      </c>
      <c r="F33" s="317" t="n">
        <v>43550</v>
      </c>
      <c r="G33" s="317" t="n">
        <v>43584</v>
      </c>
      <c r="H33" s="316" t="n">
        <v>3067</v>
      </c>
      <c r="I33" s="316" t="n">
        <v>3067</v>
      </c>
      <c r="J33" s="316" t="n">
        <v>1.42</v>
      </c>
      <c r="K33" s="316">
        <f>ROUND(I33*(J33/1000),2)</f>
        <v/>
      </c>
    </row>
    <row r="34">
      <c r="B34" s="315" t="n">
        <v>7</v>
      </c>
      <c r="C34" s="316" t="n">
        <v>32823441</v>
      </c>
      <c r="D34" s="316" t="inlineStr">
        <is>
          <t>106301_VOD Dona Flor y Sus Dos Maridos</t>
        </is>
      </c>
      <c r="E34" s="316" t="inlineStr">
        <is>
          <t>Univision Deportes</t>
        </is>
      </c>
      <c r="F34" s="317" t="n">
        <v>43550</v>
      </c>
      <c r="G34" s="317" t="n">
        <v>43584</v>
      </c>
      <c r="H34" s="316" t="n">
        <v>1289</v>
      </c>
      <c r="I34" s="316" t="n">
        <v>1289</v>
      </c>
      <c r="J34" s="316" t="n">
        <v>1.42</v>
      </c>
      <c r="K34" s="316">
        <f>ROUND(I34*(J34/1000),2)</f>
        <v/>
      </c>
    </row>
    <row r="35">
      <c r="B35" s="315" t="n">
        <v>8</v>
      </c>
      <c r="C35" s="316" t="n">
        <v>33358746</v>
      </c>
      <c r="D35" s="316" t="inlineStr">
        <is>
          <t>106458_VOD La Reina Soy Yo</t>
        </is>
      </c>
      <c r="E35" s="316" t="inlineStr">
        <is>
          <t>Bandamax</t>
        </is>
      </c>
      <c r="F35" s="317" t="n">
        <v>43579</v>
      </c>
      <c r="G35" s="317" t="n">
        <v>43612</v>
      </c>
      <c r="H35" s="316" t="n">
        <v>192</v>
      </c>
      <c r="I35" s="316" t="n">
        <v>192</v>
      </c>
      <c r="J35" s="316" t="n">
        <v>1.42</v>
      </c>
      <c r="K35" s="316">
        <f>ROUND(I35*(J35/1000),2)</f>
        <v/>
      </c>
    </row>
    <row r="36">
      <c r="B36" s="315" t="n">
        <v>9</v>
      </c>
      <c r="C36" s="316" t="n">
        <v>33358746</v>
      </c>
      <c r="D36" s="316" t="inlineStr">
        <is>
          <t>106458_VOD La Reina Soy Yo</t>
        </is>
      </c>
      <c r="E36" s="316" t="inlineStr">
        <is>
          <t>El Rey</t>
        </is>
      </c>
      <c r="F36" s="317" t="n">
        <v>43579</v>
      </c>
      <c r="G36" s="317" t="n">
        <v>43612</v>
      </c>
      <c r="H36" s="316" t="n">
        <v>9641</v>
      </c>
      <c r="I36" s="316" t="n">
        <v>9641</v>
      </c>
      <c r="J36" s="316" t="n">
        <v>1.42</v>
      </c>
      <c r="K36" s="316">
        <f>ROUND(I36*(J36/1000),2)</f>
        <v/>
      </c>
    </row>
    <row r="37">
      <c r="B37" s="315" t="n">
        <v>10</v>
      </c>
      <c r="C37" s="316" t="n">
        <v>33358746</v>
      </c>
      <c r="D37" s="316" t="inlineStr">
        <is>
          <t>106458_VOD La Reina Soy Yo</t>
        </is>
      </c>
      <c r="E37" s="316" t="inlineStr">
        <is>
          <t>Galavision</t>
        </is>
      </c>
      <c r="F37" s="317" t="n">
        <v>43579</v>
      </c>
      <c r="G37" s="317" t="n">
        <v>43612</v>
      </c>
      <c r="H37" s="316" t="n">
        <v>10870</v>
      </c>
      <c r="I37" s="316" t="n">
        <v>10870</v>
      </c>
      <c r="J37" s="316" t="n">
        <v>1.42</v>
      </c>
      <c r="K37" s="316">
        <f>ROUND(I37*(J37/1000),2)</f>
        <v/>
      </c>
    </row>
    <row customHeight="1" ht="16.5" r="38" s="62" thickBot="1">
      <c r="B38" s="315" t="n">
        <v>11</v>
      </c>
      <c r="C38" s="316" t="n">
        <v>33358746</v>
      </c>
      <c r="D38" s="316" t="inlineStr">
        <is>
          <t>106458_VOD La Reina Soy Yo</t>
        </is>
      </c>
      <c r="E38" s="316" t="inlineStr">
        <is>
          <t>TuTv (De Pelicula)</t>
        </is>
      </c>
      <c r="F38" s="317" t="n">
        <v>43579</v>
      </c>
      <c r="G38" s="317" t="n">
        <v>43612</v>
      </c>
      <c r="H38" s="316" t="n">
        <v>205733</v>
      </c>
      <c r="I38" s="316" t="n">
        <v>205733</v>
      </c>
      <c r="J38" s="316" t="n">
        <v>1.42</v>
      </c>
      <c r="K38" s="316">
        <f>ROUND(I38*(J38/1000),2)</f>
        <v/>
      </c>
    </row>
    <row customHeight="1" ht="16.5" r="39" s="62" thickTop="1">
      <c r="B39" s="315" t="n">
        <v>12</v>
      </c>
      <c r="C39" s="316" t="n">
        <v>33358746</v>
      </c>
      <c r="D39" s="316" t="inlineStr">
        <is>
          <t>106458_VOD La Reina Soy Yo</t>
        </is>
      </c>
      <c r="E39" s="316" t="inlineStr">
        <is>
          <t>Unimas</t>
        </is>
      </c>
      <c r="F39" s="317" t="n">
        <v>43579</v>
      </c>
      <c r="G39" s="317" t="n">
        <v>43612</v>
      </c>
      <c r="H39" s="316" t="n">
        <v>111</v>
      </c>
      <c r="I39" s="316" t="n">
        <v>111</v>
      </c>
      <c r="J39" s="316" t="n">
        <v>1.42</v>
      </c>
      <c r="K39" s="316">
        <f>ROUND(I39*(J39/1000),2)</f>
        <v/>
      </c>
    </row>
    <row r="40">
      <c r="B40" s="315" t="n">
        <v>13</v>
      </c>
      <c r="C40" s="316" t="n">
        <v>33358746</v>
      </c>
      <c r="D40" s="316" t="inlineStr">
        <is>
          <t>106458_VOD La Reina Soy Yo</t>
        </is>
      </c>
      <c r="E40" s="316" t="inlineStr">
        <is>
          <t>Univision</t>
        </is>
      </c>
      <c r="F40" s="317" t="n">
        <v>43579</v>
      </c>
      <c r="G40" s="317" t="n">
        <v>43612</v>
      </c>
      <c r="H40" s="316" t="n">
        <v>1374</v>
      </c>
      <c r="I40" s="316" t="n">
        <v>1374</v>
      </c>
      <c r="J40" s="316" t="n">
        <v>1.42</v>
      </c>
      <c r="K40" s="316">
        <f>ROUND(I40*(J40/1000),2)</f>
        <v/>
      </c>
    </row>
    <row customHeight="1" ht="16.5" r="41" s="62" thickBot="1">
      <c r="B41" s="315" t="n">
        <v>14</v>
      </c>
      <c r="C41" s="316" t="n">
        <v>33358746</v>
      </c>
      <c r="D41" s="316" t="inlineStr">
        <is>
          <t>106458_VOD La Reina Soy Yo</t>
        </is>
      </c>
      <c r="E41" s="316" t="inlineStr">
        <is>
          <t>Univision Deportes</t>
        </is>
      </c>
      <c r="F41" s="317" t="n">
        <v>43579</v>
      </c>
      <c r="G41" s="317" t="n">
        <v>43612</v>
      </c>
      <c r="H41" s="316" t="n">
        <v>804</v>
      </c>
      <c r="I41" s="316" t="n">
        <v>804</v>
      </c>
      <c r="J41" s="316" t="n">
        <v>1.42</v>
      </c>
      <c r="K41" s="316">
        <f>ROUND(I41*(J41/1000),2)</f>
        <v/>
      </c>
    </row>
    <row r="42">
      <c r="B42" s="101" t="n"/>
      <c r="C42" s="101" t="n"/>
      <c r="E42" s="29" t="n"/>
      <c r="F42" s="204" t="n"/>
      <c r="G42" s="204" t="n"/>
      <c r="H42" s="64" t="n"/>
      <c r="I42" s="335" t="n"/>
      <c r="J42" s="336" t="n"/>
    </row>
    <row r="43">
      <c r="B43" s="101" t="n"/>
      <c r="C43" s="98" t="n"/>
      <c r="F43" s="50" t="n"/>
      <c r="G43" s="50" t="n"/>
      <c r="H43" s="330" t="n"/>
      <c r="I43" s="331" t="n"/>
      <c r="J43" s="331" t="n"/>
    </row>
    <row r="44">
      <c r="B44" s="101" t="n"/>
      <c r="C44" s="98" t="n"/>
      <c r="F44" s="64" t="n"/>
      <c r="H44" s="64" t="n"/>
      <c r="I44" s="335" t="n"/>
      <c r="J44" s="336" t="n"/>
    </row>
    <row r="45">
      <c r="B45" s="101" t="n"/>
      <c r="C45" s="98" t="n"/>
      <c r="F45" s="106" t="inlineStr">
        <is>
          <t>Sub-totals by Network:</t>
        </is>
      </c>
      <c r="G45" s="288" t="inlineStr">
        <is>
          <t>Univision</t>
        </is>
      </c>
      <c r="H45" s="287">
        <f>SUMIF($E$28:$E$29,$G31,$H$28:$H$29)</f>
        <v/>
      </c>
      <c r="I45" s="332" t="n"/>
      <c r="J45" s="334">
        <f>SUMIF($E$28:$E$29,$G31,$J$28:$J$29)</f>
        <v/>
      </c>
    </row>
    <row r="46">
      <c r="B46" s="101" t="n"/>
      <c r="C46" s="98" t="n"/>
      <c r="F46" s="106" t="n"/>
      <c r="G46" s="288" t="inlineStr">
        <is>
          <t>Galavision</t>
        </is>
      </c>
      <c r="H46" s="287">
        <f>SUMIF($E$28:$E$29,$G32,$H$28:$H$29)</f>
        <v/>
      </c>
      <c r="I46" s="332" t="n"/>
      <c r="J46" s="334">
        <f>SUMIF($E$28:$E$29,$G32,$J$28:$J$29)</f>
        <v/>
      </c>
    </row>
    <row customHeight="1" ht="15.75" r="47" s="62">
      <c r="B47" s="101" t="n"/>
      <c r="C47" s="98" t="n"/>
      <c r="F47" s="106" t="n"/>
      <c r="G47" s="288" t="inlineStr">
        <is>
          <t>Unimas</t>
        </is>
      </c>
      <c r="H47" s="287">
        <f>SUMIF($E$28:$E$29,$G33,$H$28:$H$29)</f>
        <v/>
      </c>
      <c r="I47" s="332" t="n"/>
      <c r="J47" s="334">
        <f>SUMIF($E$28:$E$29,$G33,$J$28:$J$29)</f>
        <v/>
      </c>
    </row>
    <row r="48">
      <c r="B48" s="101" t="n"/>
      <c r="C48" s="98" t="n"/>
      <c r="F48" s="106" t="n"/>
      <c r="G48" s="288" t="inlineStr">
        <is>
          <t>Univision Deportes</t>
        </is>
      </c>
      <c r="H48" s="287">
        <f>SUMIF($E$28:$E$29,$G34,$H$28:$H$29)</f>
        <v/>
      </c>
      <c r="I48" s="332" t="n"/>
      <c r="J48" s="334">
        <f>SUMIF($E$28:$E$29,$G34,$J$28:$J$29)</f>
        <v/>
      </c>
    </row>
    <row r="49">
      <c r="B49" s="101" t="n"/>
      <c r="C49" s="98" t="n"/>
      <c r="F49" s="106" t="n"/>
      <c r="G49" s="288" t="inlineStr">
        <is>
          <t>El Rey</t>
        </is>
      </c>
      <c r="H49" s="287">
        <f>SUMIF($E$28:$E$29,$G35,$H$28:$H$29)</f>
        <v/>
      </c>
      <c r="I49" s="332" t="n"/>
      <c r="J49" s="334">
        <f>SUMIF($E$28:$E$29,$G35,$J$28:$J$29)</f>
        <v/>
      </c>
    </row>
    <row r="50">
      <c r="B50" s="101" t="n"/>
      <c r="C50" s="98" t="n"/>
      <c r="F50" s="106" t="n"/>
      <c r="G50" s="288" t="inlineStr">
        <is>
          <t>Bandamax</t>
        </is>
      </c>
      <c r="H50" s="287">
        <f>SUMIF($E$28:$E$29,$G36,$H$28:$H$29)</f>
        <v/>
      </c>
      <c r="I50" s="332" t="n"/>
      <c r="J50" s="334">
        <f>SUMIF($E$28:$E$29,$G36,$J$28:$J$29)</f>
        <v/>
      </c>
    </row>
    <row r="51">
      <c r="B51" s="101" t="n"/>
      <c r="C51" s="98" t="n"/>
      <c r="F51" s="106" t="n"/>
      <c r="G51" s="288" t="inlineStr">
        <is>
          <t>TuTv (De Pelicula)</t>
        </is>
      </c>
      <c r="H51" s="287">
        <f>SUMIF($E$28:$E$29,$G37,$H$28:$H$29)</f>
        <v/>
      </c>
      <c r="I51" s="332" t="n"/>
      <c r="J51" s="334">
        <f>SUMIF($E$28:$E$29,$G37,$J$28:$J$29)</f>
        <v/>
      </c>
    </row>
    <row r="52">
      <c r="B52" s="101" t="n"/>
      <c r="C52" s="98" t="n"/>
      <c r="F52" s="50" t="n"/>
      <c r="G52" s="51" t="n"/>
      <c r="H52" s="50" t="n"/>
      <c r="I52" s="330" t="n"/>
      <c r="J52" s="331" t="n"/>
    </row>
    <row r="53">
      <c r="B53" s="101" t="n"/>
      <c r="C53" s="98" t="n"/>
      <c r="F53" s="64" t="n"/>
      <c r="H53" s="64" t="n"/>
      <c r="I53" s="335" t="n"/>
      <c r="J53" s="336" t="n"/>
    </row>
    <row r="54">
      <c r="B54" s="101" t="n"/>
      <c r="C54" s="98" t="n"/>
      <c r="F54" s="106" t="inlineStr">
        <is>
          <t>TOTAL:</t>
        </is>
      </c>
      <c r="H54" s="64">
        <f>SUM($H$31:$H$38)</f>
        <v/>
      </c>
      <c r="I54" s="335" t="n"/>
      <c r="J54" s="345">
        <f>SUM(J31:J38)</f>
        <v/>
      </c>
    </row>
    <row r="55">
      <c r="B55" s="199" t="n"/>
      <c r="C55" s="199" t="n"/>
      <c r="D55" s="199" t="n"/>
      <c r="E55" s="199" t="n"/>
      <c r="F55" s="199" t="n"/>
      <c r="G55" s="199" t="n"/>
      <c r="H55" s="199" t="n"/>
      <c r="I55" s="199" t="n"/>
      <c r="J55" s="199" t="n"/>
    </row>
    <row r="56">
      <c r="B56" s="175" t="n"/>
      <c r="C56" s="175" t="n"/>
      <c r="D56" s="175" t="n"/>
      <c r="E56" s="175" t="n"/>
      <c r="F56" s="175" t="n"/>
      <c r="G56" s="175" t="n"/>
      <c r="H56" s="175" t="n"/>
      <c r="I56" s="175" t="n"/>
      <c r="J56" s="175" t="n"/>
    </row>
    <row r="57">
      <c r="B57" s="26" t="inlineStr">
        <is>
          <t>Please detach this portion and return with your remittance to:</t>
        </is>
      </c>
      <c r="P57" s="288" t="n"/>
      <c r="Q57" s="334" t="n"/>
    </row>
    <row r="58">
      <c r="C58" s="32" t="inlineStr">
        <is>
          <t>Canoe Ventures, LLC</t>
        </is>
      </c>
      <c r="D58" s="140" t="n"/>
      <c r="E58" s="30" t="inlineStr">
        <is>
          <t>Invoice Date:</t>
        </is>
      </c>
      <c r="F58" s="28">
        <f>J1</f>
        <v/>
      </c>
      <c r="G58" s="28" t="n"/>
      <c r="H58" s="28" t="n"/>
      <c r="I58" s="28" t="n"/>
      <c r="J58" s="28" t="n"/>
      <c r="K58" s="28" t="n"/>
    </row>
    <row r="59">
      <c r="C59" s="25" t="inlineStr">
        <is>
          <t>Attention: Accounting Department</t>
        </is>
      </c>
      <c r="D59" s="75" t="n"/>
      <c r="E59" s="61" t="inlineStr">
        <is>
          <t>Invoice Number:</t>
        </is>
      </c>
      <c r="F59" s="29">
        <f>J2</f>
        <v/>
      </c>
      <c r="G59" s="29" t="n"/>
      <c r="H59" s="29" t="n"/>
      <c r="I59" s="29" t="n"/>
      <c r="J59" s="29" t="n"/>
      <c r="K59" s="29" t="n"/>
    </row>
    <row r="60">
      <c r="C60" s="33" t="inlineStr">
        <is>
          <t>200 Union Boulevard, Suite 201</t>
        </is>
      </c>
      <c r="D60" s="139" t="n"/>
      <c r="E60" s="61" t="inlineStr">
        <is>
          <t>Programmer:</t>
        </is>
      </c>
      <c r="F60" s="29">
        <f>D20</f>
        <v/>
      </c>
      <c r="G60" s="29" t="n"/>
      <c r="H60" s="29" t="n"/>
      <c r="I60" s="29" t="n"/>
      <c r="J60" s="29" t="n"/>
      <c r="K60" s="29" t="n"/>
    </row>
    <row r="61">
      <c r="C61" s="34" t="inlineStr">
        <is>
          <t>Lakewood, CO  80228</t>
        </is>
      </c>
      <c r="D61" s="138" t="n"/>
      <c r="E61" s="174" t="n"/>
      <c r="F61" s="29" t="n"/>
      <c r="G61" s="302" t="n"/>
      <c r="I61" s="27" t="inlineStr">
        <is>
          <t>Amount Due:</t>
        </is>
      </c>
      <c r="J61" s="326">
        <f>J40</f>
        <v/>
      </c>
    </row>
    <row r="62">
      <c r="C62" s="19" t="n"/>
      <c r="D62" s="19" t="n"/>
      <c r="E62" s="18" t="n"/>
      <c r="F62" s="172" t="n"/>
      <c r="G62" s="172" t="n"/>
    </row>
    <row r="63">
      <c r="C63" s="19" t="n"/>
      <c r="D63" s="19" t="n"/>
      <c r="E63" s="18" t="n"/>
      <c r="F63" s="18" t="n"/>
      <c r="G63" s="18" t="n"/>
    </row>
    <row r="64">
      <c r="C64" s="19" t="n"/>
      <c r="D64" s="19" t="n"/>
      <c r="E64" s="18" t="n"/>
      <c r="F64" s="18" t="n"/>
      <c r="G64" s="18" t="n"/>
    </row>
    <row r="65">
      <c r="C65" s="19" t="n"/>
      <c r="D65" s="19" t="n"/>
      <c r="E65" s="18" t="n"/>
      <c r="F65" s="18" t="n"/>
      <c r="G65" s="18" t="n"/>
    </row>
    <row r="66">
      <c r="C66" s="19" t="n"/>
      <c r="D66" s="19" t="n"/>
      <c r="E66" s="18" t="n"/>
      <c r="F66" s="18" t="n"/>
      <c r="G66" s="18" t="n"/>
    </row>
    <row r="67">
      <c r="C67" s="19" t="n"/>
      <c r="D67" s="19" t="n"/>
      <c r="E67" s="18" t="n"/>
      <c r="F67" s="18" t="n"/>
      <c r="G67" s="18" t="n"/>
    </row>
    <row r="68">
      <c r="C68" s="19" t="n"/>
      <c r="D68" s="19" t="n"/>
      <c r="E68" s="18" t="n"/>
      <c r="F68" s="18" t="n"/>
      <c r="G68" s="18" t="n"/>
    </row>
    <row r="69">
      <c r="C69" s="19" t="n"/>
      <c r="D69" s="19" t="n"/>
      <c r="E69" s="18" t="n"/>
      <c r="F69" s="18" t="n"/>
      <c r="G69" s="18" t="n"/>
    </row>
    <row r="70">
      <c r="C70" s="19" t="n"/>
      <c r="D70" s="19" t="n"/>
      <c r="E70" s="18" t="n"/>
      <c r="F70" s="18" t="n"/>
      <c r="G70" s="18" t="n"/>
    </row>
    <row r="71">
      <c r="C71" s="19" t="n"/>
      <c r="D71" s="19" t="n"/>
      <c r="E71" s="18" t="n"/>
      <c r="F71" s="18" t="n"/>
      <c r="G71" s="18" t="n"/>
    </row>
    <row r="72">
      <c r="C72" s="19" t="n"/>
      <c r="D72" s="19" t="n"/>
      <c r="E72" s="18" t="n"/>
      <c r="F72" s="18" t="n"/>
      <c r="G72" s="18" t="n"/>
    </row>
    <row r="73">
      <c r="C73" s="19" t="n"/>
      <c r="D73" s="19" t="n"/>
      <c r="E73" s="18" t="n"/>
      <c r="F73" s="18" t="n"/>
      <c r="G73" s="18" t="n"/>
    </row>
    <row r="74">
      <c r="C74" s="19" t="n"/>
      <c r="D74" s="19" t="n"/>
      <c r="E74" s="18" t="n"/>
      <c r="F74" s="18" t="n"/>
      <c r="G74" s="18" t="n"/>
    </row>
    <row r="75">
      <c r="C75" s="19" t="n"/>
      <c r="D75" s="19" t="n"/>
      <c r="E75" s="18" t="n"/>
      <c r="F75" s="18" t="n"/>
      <c r="G75" s="18" t="n"/>
    </row>
  </sheetData>
  <autoFilter ref="B27:J28"/>
  <mergeCells count="11">
    <mergeCell ref="D21:E21"/>
    <mergeCell ref="F5:J5"/>
    <mergeCell ref="F6:J6"/>
    <mergeCell ref="F7:J7"/>
    <mergeCell ref="F13:J13"/>
    <mergeCell ref="F15:J15"/>
    <mergeCell ref="F4:J4"/>
    <mergeCell ref="F11:J11"/>
    <mergeCell ref="F9:J9"/>
    <mergeCell ref="F8:J8"/>
    <mergeCell ref="F12:J12"/>
  </mergeCells>
  <hyperlinks>
    <hyperlink ref="B10" r:id="rId16"/>
    <hyperlink ref="B10" r:id="rId16"/>
    <hyperlink ref="B10" r:id="rId16"/>
    <hyperlink ref="B10" r:id="rId16"/>
    <hyperlink ref="B10" r:id="rId16"/>
    <hyperlink ref="B10" r:id="rId16"/>
    <hyperlink ref="B10" r:id="rId16"/>
    <hyperlink ref="B10" r:id="rId16"/>
    <hyperlink ref="B10" r:id="rId16"/>
    <hyperlink ref="B10" r:id="rId16"/>
    <hyperlink ref="B10" r:id="rId16"/>
    <hyperlink ref="B10" r:id="rId16"/>
    <hyperlink ref="B10" r:id="rId16"/>
    <hyperlink ref="B10" r:id="rId16"/>
    <hyperlink ref="B10" r:id="rId16"/>
    <hyperlink ref="B10" r:id="rId16"/>
  </hyperlinks>
  <printOptions horizontalCentered="1"/>
  <pageMargins bottom="0.6" footer="0.2" header="0.2" left="0.5" right="0.5" top="0.5"/>
  <pageSetup fitToHeight="0" orientation="landscape" scale="65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17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S363"/>
  <sheetViews>
    <sheetView showGridLines="0" topLeftCell="A27" workbookViewId="0" zoomScale="115" zoomScaleNormal="115" zoomScalePageLayoutView="80">
      <selection activeCell="K51" sqref="K51"/>
    </sheetView>
  </sheetViews>
  <sheetFormatPr baseColWidth="8" defaultColWidth="8.7109375" defaultRowHeight="15.75" outlineLevelCol="0"/>
  <cols>
    <col customWidth="1" max="1" min="1" style="7" width="1.42578125"/>
    <col customWidth="1" max="2" min="2" style="7" width="10.140625"/>
    <col customWidth="1" max="3" min="3" style="7" width="16.28515625"/>
    <col customWidth="1" max="4" min="4" style="7" width="80.7109375"/>
    <col customWidth="1" max="5" min="5" style="7" width="20.7109375"/>
    <col bestFit="1" customWidth="1" max="6" min="6" style="7" width="17.140625"/>
    <col bestFit="1" customWidth="1" max="7" min="7" style="7" width="14.7109375"/>
    <col customWidth="1" max="8" min="8" style="7" width="16.140625"/>
    <col customWidth="1" max="9" min="9" style="7" width="16"/>
    <col customWidth="1" max="10" min="10" style="7" width="13.7109375"/>
    <col bestFit="1" customWidth="1" max="11" min="11" style="7" width="15.140625"/>
    <col customWidth="1" max="12" min="12" style="7" width="2.42578125"/>
    <col bestFit="1" customWidth="1" max="13" min="13" style="7" width="15"/>
    <col bestFit="1" customWidth="1" max="14" min="14" style="7" width="18.140625"/>
    <col customWidth="1" max="15" min="15" style="7" width="16"/>
    <col bestFit="1" customWidth="1" max="16" min="16" style="7" width="16.28515625"/>
    <col customWidth="1" max="17" min="17" style="7" width="8.7109375"/>
    <col bestFit="1" customWidth="1" max="18" min="18" style="7" width="17"/>
    <col customWidth="1" max="16384" min="19" style="7" width="8.7109375"/>
  </cols>
  <sheetData>
    <row r="1">
      <c r="B1" s="131" t="n"/>
      <c r="C1" s="131" t="n"/>
      <c r="D1" s="131" t="n"/>
      <c r="E1" s="131" t="n"/>
      <c r="F1" s="131" t="n"/>
      <c r="G1" s="131" t="n"/>
      <c r="H1" s="293" t="n"/>
      <c r="I1" s="293" t="n"/>
      <c r="J1" s="63" t="inlineStr">
        <is>
          <t>Invoice Date:</t>
        </is>
      </c>
      <c r="K1" s="137" t="inlineStr">
        <is>
          <t>06/03/2019</t>
        </is>
      </c>
    </row>
    <row r="2">
      <c r="B2" s="131" t="n"/>
      <c r="C2" s="131" t="n"/>
      <c r="D2" s="131" t="n"/>
      <c r="E2" s="131" t="n"/>
      <c r="F2" s="131" t="n"/>
      <c r="G2" s="131" t="n"/>
      <c r="H2" s="131" t="n"/>
      <c r="J2" s="63" t="inlineStr">
        <is>
          <t>Invoice Number:</t>
        </is>
      </c>
      <c r="K2" s="136" t="n">
        <v>8472</v>
      </c>
    </row>
    <row r="3">
      <c r="B3" s="131" t="n"/>
      <c r="C3" s="131" t="n"/>
      <c r="D3" s="131" t="n"/>
      <c r="E3" s="131" t="n"/>
      <c r="F3" s="131" t="n"/>
      <c r="G3" s="131" t="n"/>
      <c r="H3" s="295" t="n"/>
      <c r="I3" s="295" t="n"/>
      <c r="J3" s="295" t="n"/>
      <c r="K3" s="295" t="n"/>
      <c r="L3" s="295" t="n"/>
    </row>
    <row r="4">
      <c r="B4" s="131" t="n"/>
      <c r="C4" s="131" t="n"/>
      <c r="D4" s="131" t="n"/>
      <c r="E4" s="131" t="n"/>
      <c r="F4" s="131" t="n"/>
      <c r="G4" s="268" t="inlineStr">
        <is>
          <t>INVOICE</t>
        </is>
      </c>
      <c r="H4" s="304" t="n"/>
      <c r="I4" s="304" t="n"/>
      <c r="J4" s="304" t="n"/>
      <c r="K4" s="304" t="n"/>
      <c r="L4" s="131" t="n"/>
    </row>
    <row r="5">
      <c r="C5" s="135" t="n"/>
      <c r="D5" s="135" t="n"/>
      <c r="E5" s="135" t="n"/>
      <c r="F5" s="135" t="n"/>
      <c r="G5" s="274" t="inlineStr">
        <is>
          <t>PLEASE REMIT TO:</t>
        </is>
      </c>
      <c r="H5" s="305" t="n"/>
      <c r="I5" s="305" t="n"/>
      <c r="J5" s="305" t="n"/>
      <c r="K5" s="305" t="n"/>
      <c r="L5" s="135" t="n"/>
    </row>
    <row r="6">
      <c r="B6" s="134" t="inlineStr">
        <is>
          <t>Canoe Ventures, LLC</t>
        </is>
      </c>
      <c r="C6" s="131" t="n"/>
      <c r="D6" s="131" t="n"/>
      <c r="E6" s="131" t="n"/>
      <c r="F6" s="131" t="n"/>
      <c r="G6" s="277" t="inlineStr">
        <is>
          <t>Canoe Ventures, LLC</t>
        </is>
      </c>
      <c r="L6" s="131" t="n"/>
    </row>
    <row r="7">
      <c r="B7" s="133" t="inlineStr">
        <is>
          <t>200 Union Boulevard, Suite 201</t>
        </is>
      </c>
      <c r="C7" s="131" t="n"/>
      <c r="D7" s="131" t="n"/>
      <c r="E7" s="131" t="n"/>
      <c r="F7" s="131" t="n"/>
      <c r="G7" s="281" t="inlineStr">
        <is>
          <t>Attention: Accounting Department</t>
        </is>
      </c>
      <c r="L7" s="131" t="n"/>
    </row>
    <row r="8">
      <c r="B8" s="133" t="inlineStr">
        <is>
          <t>Lakewood, CO  80228</t>
        </is>
      </c>
      <c r="C8" s="131" t="n"/>
      <c r="D8" s="295" t="n"/>
      <c r="E8" s="295" t="n"/>
      <c r="F8" s="295" t="n"/>
      <c r="G8" s="277" t="inlineStr">
        <is>
          <t>200 Union Boulevard, Suite 201</t>
        </is>
      </c>
      <c r="L8" s="295" t="n"/>
    </row>
    <row r="9">
      <c r="B9" s="2" t="inlineStr">
        <is>
          <t>303-224-3000</t>
        </is>
      </c>
      <c r="C9" s="295" t="n"/>
      <c r="D9" s="131" t="n"/>
      <c r="E9" s="131" t="n"/>
      <c r="F9" s="131" t="n"/>
      <c r="G9" s="277" t="inlineStr">
        <is>
          <t>Lakewood, CO  80228</t>
        </is>
      </c>
      <c r="L9" s="131" t="n"/>
    </row>
    <row r="10">
      <c r="B10" s="132" t="inlineStr">
        <is>
          <t>invoices@canoeventures.com</t>
        </is>
      </c>
      <c r="C10" s="295" t="n"/>
      <c r="D10" s="131" t="n"/>
      <c r="E10" s="131" t="n"/>
      <c r="F10" s="131" t="n"/>
      <c r="L10" s="131" t="n"/>
    </row>
    <row r="11">
      <c r="C11" s="130" t="n"/>
      <c r="D11" s="128" t="n"/>
      <c r="E11" s="128" t="n"/>
      <c r="F11" s="128" t="n"/>
      <c r="G11" s="276" t="inlineStr">
        <is>
          <t xml:space="preserve">TERMS                 : NET 60 DAYS      </t>
        </is>
      </c>
      <c r="L11" s="128" t="n"/>
    </row>
    <row r="12">
      <c r="B12" s="122" t="inlineStr">
        <is>
          <t>Bill To:</t>
        </is>
      </c>
      <c r="C12" s="128" t="n"/>
      <c r="D12" s="126" t="inlineStr">
        <is>
          <t>ABC</t>
        </is>
      </c>
      <c r="E12" s="126" t="n"/>
      <c r="F12" s="126" t="n"/>
      <c r="G12" s="278" t="inlineStr">
        <is>
          <t>FEDERAL TAX ID : 26-2372059</t>
        </is>
      </c>
      <c r="L12" s="126" t="n"/>
    </row>
    <row r="13">
      <c r="C13" s="128" t="n"/>
      <c r="D13" s="129" t="inlineStr">
        <is>
          <t>Attention: Karl Reece</t>
        </is>
      </c>
      <c r="E13" s="129" t="n"/>
      <c r="F13" s="129" t="n"/>
      <c r="G13" s="279" t="inlineStr">
        <is>
          <t>Invoice # is required on all remittances</t>
        </is>
      </c>
      <c r="L13" s="129" t="n"/>
    </row>
    <row r="14">
      <c r="C14" s="128" t="n"/>
      <c r="D14" s="126" t="inlineStr">
        <is>
          <t xml:space="preserve">PO# 4505708578 </t>
        </is>
      </c>
      <c r="E14" s="126" t="n"/>
      <c r="F14" s="126" t="n"/>
      <c r="G14" s="295" t="n"/>
      <c r="H14" s="295" t="n"/>
      <c r="I14" s="295" t="n"/>
      <c r="J14" s="295" t="n"/>
      <c r="K14" s="295" t="n"/>
      <c r="L14" s="126" t="n"/>
      <c r="P14" s="64" t="n"/>
    </row>
    <row r="15">
      <c r="A15" s="7" t="inlineStr">
        <is>
          <t xml:space="preserve"> </t>
        </is>
      </c>
      <c r="C15" s="293" t="n"/>
      <c r="D15" s="126" t="n"/>
      <c r="E15" s="126" t="n"/>
      <c r="F15" s="126" t="n"/>
      <c r="G15" s="280" t="inlineStr">
        <is>
          <t>RATE CARD (current Tier in yellow)</t>
        </is>
      </c>
      <c r="L15" s="126" t="n"/>
      <c r="O15" s="307" t="n"/>
      <c r="P15" s="308" t="n"/>
    </row>
    <row r="16">
      <c r="D16" s="79" t="inlineStr">
        <is>
          <t>Karl.Reece@disney.com</t>
        </is>
      </c>
      <c r="E16" s="125" t="n"/>
      <c r="F16" s="125" t="n"/>
      <c r="G16" s="21" t="n"/>
      <c r="H16" s="22" t="inlineStr">
        <is>
          <t>Tier</t>
        </is>
      </c>
      <c r="I16" s="22" t="inlineStr">
        <is>
          <t>CPM</t>
        </is>
      </c>
      <c r="J16" s="23" t="inlineStr">
        <is>
          <t>YTD Impressions</t>
        </is>
      </c>
      <c r="K16" s="22" t="n"/>
      <c r="L16" s="125" t="n"/>
      <c r="N16" s="307" t="n"/>
      <c r="P16" s="308" t="n"/>
    </row>
    <row r="17">
      <c r="C17" s="293" t="n"/>
      <c r="G17" s="111" t="n"/>
      <c r="H17" s="110" t="inlineStr">
        <is>
          <t xml:space="preserve">    0M - 200M</t>
        </is>
      </c>
      <c r="I17" s="309" t="n">
        <v>1.28</v>
      </c>
      <c r="J17" s="117" t="n"/>
      <c r="K17" s="107" t="n"/>
      <c r="N17" s="307" t="n"/>
      <c r="O17" s="308" t="n"/>
      <c r="P17" s="308" t="n"/>
      <c r="Q17" s="308" t="n"/>
      <c r="R17" s="307" t="n"/>
    </row>
    <row r="18">
      <c r="B18" s="124" t="inlineStr">
        <is>
          <t>Invoice Period Start:</t>
        </is>
      </c>
      <c r="D18" s="123" t="n">
        <v>43556</v>
      </c>
      <c r="E18" s="123" t="n"/>
      <c r="F18" s="123" t="n"/>
      <c r="G18" s="111" t="n"/>
      <c r="H18" s="110" t="inlineStr">
        <is>
          <t>200M - 400M</t>
        </is>
      </c>
      <c r="I18" s="309" t="n">
        <v>1.13</v>
      </c>
      <c r="J18" s="117" t="n"/>
      <c r="K18" s="107" t="n"/>
      <c r="L18" s="123" t="n"/>
      <c r="N18" s="287" t="n"/>
      <c r="O18" s="111" t="n"/>
      <c r="P18" s="110" t="n"/>
      <c r="Q18" s="309" t="n"/>
      <c r="R18" s="117" t="n"/>
      <c r="S18" s="107" t="n"/>
    </row>
    <row r="19">
      <c r="B19" s="124" t="inlineStr">
        <is>
          <t>Invoice Period End:</t>
        </is>
      </c>
      <c r="D19" s="123" t="n">
        <v>43585</v>
      </c>
      <c r="E19" s="123" t="n"/>
      <c r="F19" s="123" t="n"/>
      <c r="G19" s="111" t="n"/>
      <c r="H19" s="110" t="inlineStr">
        <is>
          <t>400M - 600M</t>
        </is>
      </c>
      <c r="I19" s="309" t="n">
        <v>0.9900000000000001</v>
      </c>
      <c r="J19" s="117" t="n"/>
      <c r="K19" s="107" t="n"/>
      <c r="L19" s="123" t="n"/>
      <c r="N19" s="287" t="n"/>
      <c r="O19" s="64" t="n"/>
      <c r="R19" s="308" t="n"/>
    </row>
    <row r="20">
      <c r="B20" s="122" t="inlineStr">
        <is>
          <t>Programming Group:</t>
        </is>
      </c>
      <c r="D20" s="284" t="inlineStr">
        <is>
          <t>ABC</t>
        </is>
      </c>
      <c r="E20" s="284" t="n"/>
      <c r="F20" s="284" t="n"/>
      <c r="G20" s="111" t="n"/>
      <c r="H20" s="110" t="inlineStr">
        <is>
          <t>600M - 800M</t>
        </is>
      </c>
      <c r="I20" s="309" t="n">
        <v>0.8500000000000001</v>
      </c>
      <c r="J20" s="117" t="n"/>
      <c r="K20" s="107" t="n"/>
      <c r="L20" s="284" t="n"/>
      <c r="N20" s="287" t="n"/>
      <c r="O20" s="64" t="n"/>
      <c r="P20" s="64" t="n"/>
      <c r="Q20" s="308" t="n"/>
    </row>
    <row r="21">
      <c r="B21" s="122" t="inlineStr">
        <is>
          <t>Network(s):</t>
        </is>
      </c>
      <c r="D21" s="284" t="inlineStr">
        <is>
          <t>ABC, Disney XD, ABC Oscars, FreeForm, Disney Junior</t>
        </is>
      </c>
      <c r="E21" s="284" t="n"/>
      <c r="F21" s="284" t="n"/>
      <c r="G21" s="310" t="n"/>
      <c r="H21" s="311" t="inlineStr">
        <is>
          <t xml:space="preserve">  800M - 2B        </t>
        </is>
      </c>
      <c r="I21" s="312" t="n">
        <v>0.7100000000000001</v>
      </c>
      <c r="J21" s="362">
        <f>SUM(I28:I340) + D22</f>
        <v/>
      </c>
      <c r="K21" s="363" t="n"/>
      <c r="L21" s="284" t="n"/>
      <c r="M21" s="309" t="n"/>
      <c r="N21" s="287" t="n"/>
      <c r="O21" s="119" t="n"/>
    </row>
    <row r="22">
      <c r="B22" s="26" t="inlineStr">
        <is>
          <t>Previous YTD Impressions:</t>
        </is>
      </c>
      <c r="D22" s="49" t="n">
        <v>1151113743</v>
      </c>
      <c r="E22" s="49" t="n"/>
      <c r="F22" s="49" t="n"/>
      <c r="G22" s="111" t="n"/>
      <c r="H22" s="110" t="inlineStr">
        <is>
          <t>2B - 3B</t>
        </is>
      </c>
      <c r="I22" s="309" t="n">
        <v>0.6100000000000001</v>
      </c>
      <c r="J22" s="117" t="n"/>
      <c r="K22" s="107" t="n"/>
      <c r="L22" s="49" t="n"/>
      <c r="N22" s="64" t="n"/>
      <c r="O22" s="64" t="n"/>
      <c r="P22" s="118" t="n"/>
      <c r="Q22" s="64" t="n"/>
    </row>
    <row r="23">
      <c r="B23" s="26" t="n"/>
      <c r="D23" s="49" t="n"/>
      <c r="E23" s="49" t="n"/>
      <c r="F23" s="49" t="n"/>
      <c r="G23" s="111" t="n"/>
      <c r="H23" s="110" t="inlineStr">
        <is>
          <t>3B - 4B</t>
        </is>
      </c>
      <c r="I23" s="309" t="n">
        <v>0.5800000000000001</v>
      </c>
      <c r="J23" s="117" t="n"/>
      <c r="K23" s="107" t="n"/>
      <c r="L23" s="49" t="n"/>
      <c r="N23" s="64" t="n"/>
      <c r="O23" s="64" t="n"/>
      <c r="P23" s="64" t="n"/>
      <c r="Q23" s="64" t="n"/>
    </row>
    <row r="24">
      <c r="B24" s="26" t="n"/>
      <c r="D24" s="49" t="n"/>
      <c r="E24" s="49" t="n"/>
      <c r="F24" s="49" t="n"/>
      <c r="G24" s="111" t="n"/>
      <c r="H24" s="110" t="inlineStr">
        <is>
          <t>4B - 5B</t>
        </is>
      </c>
      <c r="I24" s="309" t="n">
        <v>0.55</v>
      </c>
      <c r="J24" s="117" t="n"/>
      <c r="K24" s="107" t="n"/>
      <c r="L24" s="49" t="n"/>
      <c r="N24" s="64" t="n"/>
      <c r="O24" s="64" t="n"/>
      <c r="P24" s="64" t="n"/>
      <c r="Q24" s="64" t="n"/>
    </row>
    <row r="25">
      <c r="B25" s="26" t="n"/>
      <c r="D25" s="49" t="n"/>
      <c r="E25" s="49" t="n"/>
      <c r="F25" s="49" t="n"/>
      <c r="G25" s="26" t="n"/>
      <c r="H25" s="296" t="inlineStr">
        <is>
          <t>5B +</t>
        </is>
      </c>
      <c r="I25" s="328" t="n">
        <v>0.5</v>
      </c>
      <c r="J25" s="329" t="n"/>
      <c r="K25" s="113" t="n"/>
      <c r="L25" s="49" t="n"/>
      <c r="N25" s="64" t="n"/>
      <c r="O25" s="64" t="n"/>
      <c r="P25" s="64" t="n"/>
      <c r="Q25" s="64" t="n"/>
    </row>
    <row r="26">
      <c r="B26" s="26" t="n"/>
      <c r="D26" s="49" t="n"/>
      <c r="E26" s="49" t="n"/>
      <c r="F26" s="49" t="n"/>
      <c r="G26" s="293" t="n"/>
      <c r="H26" s="111" t="n"/>
      <c r="I26" s="110" t="n"/>
      <c r="J26" s="309" t="n"/>
      <c r="K26" s="314" t="n"/>
      <c r="L26" s="107" t="n"/>
      <c r="N26" s="64" t="n"/>
      <c r="P26" s="64" t="n"/>
    </row>
    <row customHeight="1" ht="31.5" r="27" s="62">
      <c r="B27" s="20" t="inlineStr">
        <is>
          <t>Invoice Line #</t>
        </is>
      </c>
      <c r="C27" s="20" t="inlineStr">
        <is>
          <t>Campaign Reference ID</t>
        </is>
      </c>
      <c r="D27" s="20" t="inlineStr">
        <is>
          <t>Campaign Name</t>
        </is>
      </c>
      <c r="E27" s="20" t="inlineStr">
        <is>
          <t>Network(s)</t>
        </is>
      </c>
      <c r="F27" s="291" t="inlineStr">
        <is>
          <t>Start Date</t>
        </is>
      </c>
      <c r="G27" s="291" t="inlineStr">
        <is>
          <t>End Date</t>
        </is>
      </c>
      <c r="H27" s="291" t="inlineStr">
        <is>
          <t>Total Impressions</t>
        </is>
      </c>
      <c r="I27" s="291" t="inlineStr">
        <is>
          <t>Current Billed Impressions</t>
        </is>
      </c>
      <c r="J27" s="291" t="inlineStr">
        <is>
          <t>CPM</t>
        </is>
      </c>
      <c r="K27" s="291" t="inlineStr">
        <is>
          <t>Total</t>
        </is>
      </c>
      <c r="O27" s="288" t="n"/>
    </row>
    <row r="28">
      <c r="B28" s="315" t="n">
        <v>1</v>
      </c>
      <c r="C28" s="316" t="n">
        <v>10212056</v>
      </c>
      <c r="D28" s="316" t="inlineStr">
        <is>
          <t>XD STB VOD - backfill</t>
        </is>
      </c>
      <c r="E28" s="316" t="inlineStr">
        <is>
          <t>Disney XD</t>
        </is>
      </c>
      <c r="F28" s="317" t="n">
        <v>43549</v>
      </c>
      <c r="G28" s="317" t="n">
        <v>72686</v>
      </c>
      <c r="H28" s="316" t="n">
        <v>12390909</v>
      </c>
      <c r="I28" s="316" t="n">
        <v>11140459</v>
      </c>
      <c r="J28" s="316" t="n">
        <v>0.71</v>
      </c>
      <c r="K28" s="316">
        <f>ROUND(I28*(J28/1000),2)</f>
        <v/>
      </c>
    </row>
    <row customHeight="1" ht="16.5" r="29" s="62" thickBot="1">
      <c r="B29" s="315" t="n">
        <v>2</v>
      </c>
      <c r="C29" s="316" t="n">
        <v>10212058</v>
      </c>
      <c r="D29" s="316" t="inlineStr">
        <is>
          <t>Bumpers - digital and STB</t>
        </is>
      </c>
      <c r="E29" s="316" t="inlineStr">
        <is>
          <t>Disney Channel</t>
        </is>
      </c>
      <c r="F29" s="317" t="n">
        <v>43542</v>
      </c>
      <c r="G29" s="317" t="n">
        <v>72686</v>
      </c>
      <c r="H29" s="316" t="n">
        <v>13138590</v>
      </c>
      <c r="I29" s="316" t="n">
        <v>12014595</v>
      </c>
      <c r="J29" s="316" t="n">
        <v>0.71</v>
      </c>
      <c r="K29" s="316">
        <f>ROUND(I29*(J29/1000),2)</f>
        <v/>
      </c>
    </row>
    <row customHeight="1" ht="16.5" r="30" s="62" thickTop="1">
      <c r="B30" s="315" t="n">
        <v>3</v>
      </c>
      <c r="C30" s="316" t="n">
        <v>10212058</v>
      </c>
      <c r="D30" s="316" t="inlineStr">
        <is>
          <t>Bumpers - digital and STB</t>
        </is>
      </c>
      <c r="E30" s="316" t="inlineStr">
        <is>
          <t>Disney Junior</t>
        </is>
      </c>
      <c r="F30" s="317" t="n">
        <v>43542</v>
      </c>
      <c r="G30" s="317" t="n">
        <v>72686</v>
      </c>
      <c r="H30" s="316" t="n">
        <v>28610532</v>
      </c>
      <c r="I30" s="316" t="n">
        <v>26640289</v>
      </c>
      <c r="J30" s="316" t="n">
        <v>0.71</v>
      </c>
      <c r="K30" s="316">
        <f>ROUND(I30*(J30/1000),2)</f>
        <v/>
      </c>
    </row>
    <row r="31">
      <c r="B31" s="315" t="n">
        <v>4</v>
      </c>
      <c r="C31" s="316" t="n">
        <v>10212058</v>
      </c>
      <c r="D31" s="316" t="inlineStr">
        <is>
          <t>Bumpers - digital and STB</t>
        </is>
      </c>
      <c r="E31" s="316" t="inlineStr">
        <is>
          <t>Disney XD</t>
        </is>
      </c>
      <c r="F31" s="317" t="n">
        <v>43542</v>
      </c>
      <c r="G31" s="317" t="n">
        <v>72686</v>
      </c>
      <c r="H31" s="316" t="n">
        <v>7933152</v>
      </c>
      <c r="I31" s="316" t="n">
        <v>7545074</v>
      </c>
      <c r="J31" s="316" t="n">
        <v>0.71</v>
      </c>
      <c r="K31" s="316">
        <f>ROUND(I31*(J31/1000),2)</f>
        <v/>
      </c>
    </row>
    <row r="32">
      <c r="B32" s="315" t="n">
        <v>5</v>
      </c>
      <c r="C32" s="316" t="n">
        <v>10212059</v>
      </c>
      <c r="D32" s="316" t="inlineStr">
        <is>
          <t>STB Opens and misc</t>
        </is>
      </c>
      <c r="E32" s="316" t="inlineStr">
        <is>
          <t>ABC</t>
        </is>
      </c>
      <c r="F32" s="317" t="n">
        <v>43549</v>
      </c>
      <c r="G32" s="317" t="n">
        <v>72686</v>
      </c>
      <c r="H32" s="316" t="n">
        <v>7323906</v>
      </c>
      <c r="I32" s="316" t="n">
        <v>6628143</v>
      </c>
      <c r="J32" s="316" t="n">
        <v>0.71</v>
      </c>
      <c r="K32" s="316">
        <f>ROUND(I32*(J32/1000),2)</f>
        <v/>
      </c>
    </row>
    <row r="33">
      <c r="B33" s="315" t="n">
        <v>6</v>
      </c>
      <c r="C33" s="316" t="n">
        <v>10212060</v>
      </c>
      <c r="D33" s="316" t="inlineStr">
        <is>
          <t>Freeform Canoe/Altice STB VOD</t>
        </is>
      </c>
      <c r="E33" s="316" t="inlineStr">
        <is>
          <t>Freeform</t>
        </is>
      </c>
      <c r="F33" s="317" t="n">
        <v>43549</v>
      </c>
      <c r="G33" s="317" t="n">
        <v>72686</v>
      </c>
      <c r="H33" s="316" t="n">
        <v>20666535</v>
      </c>
      <c r="I33" s="316" t="n">
        <v>18208776</v>
      </c>
      <c r="J33" s="316" t="n">
        <v>0.71</v>
      </c>
      <c r="K33" s="316">
        <f>ROUND(I33*(J33/1000),2)</f>
        <v/>
      </c>
    </row>
    <row r="34">
      <c r="B34" s="315" t="n">
        <v>7</v>
      </c>
      <c r="C34" s="316" t="n">
        <v>10212061</v>
      </c>
      <c r="D34" s="316" t="inlineStr">
        <is>
          <t>STB VOD DMU Run of content</t>
        </is>
      </c>
      <c r="E34" s="316" t="inlineStr">
        <is>
          <t>ABC</t>
        </is>
      </c>
      <c r="F34" s="317" t="n">
        <v>43549</v>
      </c>
      <c r="G34" s="317" t="n">
        <v>43585</v>
      </c>
      <c r="H34" s="316" t="n">
        <v>3064004</v>
      </c>
      <c r="I34" s="316" t="n">
        <v>414093</v>
      </c>
      <c r="J34" s="316" t="n">
        <v>0.71</v>
      </c>
      <c r="K34" s="316">
        <f>ROUND(I34*(J34/1000),2)</f>
        <v/>
      </c>
    </row>
    <row r="35">
      <c r="B35" s="315" t="n">
        <v>8</v>
      </c>
      <c r="C35" s="316" t="n">
        <v>10212067</v>
      </c>
      <c r="D35" s="316" t="inlineStr">
        <is>
          <t>ABC - Tizen Billboard and Onboarding Lines</t>
        </is>
      </c>
      <c r="E35" s="316" t="inlineStr">
        <is>
          <t>ABC</t>
        </is>
      </c>
      <c r="F35" s="317" t="n">
        <v>43542</v>
      </c>
      <c r="G35" s="317" t="n">
        <v>72686</v>
      </c>
      <c r="H35" s="316" t="n">
        <v>2284269</v>
      </c>
      <c r="I35" s="316" t="n">
        <v>631662</v>
      </c>
      <c r="J35" s="316" t="n">
        <v>0.71</v>
      </c>
      <c r="K35" s="316">
        <f>ROUND(I35*(J35/1000),2)</f>
        <v/>
      </c>
    </row>
    <row customHeight="1" ht="16.5" r="36" s="62" thickBot="1">
      <c r="B36" s="315" t="n">
        <v>9</v>
      </c>
      <c r="C36" s="316" t="n">
        <v>10212068</v>
      </c>
      <c r="D36" s="316" t="inlineStr">
        <is>
          <t>Disney Junior DJ VOD backfill SD HD</t>
        </is>
      </c>
      <c r="E36" s="316" t="inlineStr">
        <is>
          <t>Disney Junior</t>
        </is>
      </c>
      <c r="F36" s="317" t="n">
        <v>43542</v>
      </c>
      <c r="G36" s="317" t="n">
        <v>72686</v>
      </c>
      <c r="H36" s="316" t="n">
        <v>8351187</v>
      </c>
      <c r="I36" s="316" t="n">
        <v>7511856</v>
      </c>
      <c r="J36" s="316" t="n">
        <v>0.71</v>
      </c>
      <c r="K36" s="316">
        <f>ROUND(I36*(J36/1000),2)</f>
        <v/>
      </c>
    </row>
    <row customHeight="1" ht="16.5" r="37" s="62" thickTop="1">
      <c r="B37" s="315" t="n">
        <v>10</v>
      </c>
      <c r="C37" s="316" t="n">
        <v>10212069</v>
      </c>
      <c r="D37" s="316" t="inlineStr">
        <is>
          <t>Disney Channel STB VOD backfill</t>
        </is>
      </c>
      <c r="E37" s="316" t="inlineStr">
        <is>
          <t>Disney Channel</t>
        </is>
      </c>
      <c r="F37" s="317" t="n">
        <v>43551</v>
      </c>
      <c r="G37" s="317" t="n">
        <v>72686</v>
      </c>
      <c r="H37" s="316" t="n">
        <v>8545993</v>
      </c>
      <c r="I37" s="316" t="n">
        <v>7401807</v>
      </c>
      <c r="J37" s="316" t="n">
        <v>0.71</v>
      </c>
      <c r="K37" s="316">
        <f>ROUND(I37*(J37/1000),2)</f>
        <v/>
      </c>
    </row>
    <row r="38">
      <c r="B38" s="315" t="n">
        <v>11</v>
      </c>
      <c r="C38" s="316" t="n">
        <v>10212094</v>
      </c>
      <c r="D38" s="316" t="inlineStr">
        <is>
          <t>STB VOD DMU targeted to Dramas</t>
        </is>
      </c>
      <c r="E38" s="316" t="inlineStr">
        <is>
          <t>ABC</t>
        </is>
      </c>
      <c r="F38" s="317" t="n">
        <v>43549</v>
      </c>
      <c r="G38" s="317" t="n">
        <v>72686</v>
      </c>
      <c r="H38" s="316" t="n">
        <v>11194820</v>
      </c>
      <c r="I38" s="316" t="n">
        <v>11194820</v>
      </c>
      <c r="J38" s="316" t="n">
        <v>0.71</v>
      </c>
      <c r="K38" s="316">
        <f>ROUND(I38*(J38/1000),2)</f>
        <v/>
      </c>
    </row>
    <row r="39">
      <c r="B39" s="315" t="n">
        <v>12</v>
      </c>
      <c r="C39" s="316" t="n">
        <v>10212095</v>
      </c>
      <c r="D39" s="316" t="inlineStr">
        <is>
          <t>11285_ABC_GM_Chevy VOD_Prime_Upfront_Q2_2019_Digital</t>
        </is>
      </c>
      <c r="E39" s="316" t="inlineStr">
        <is>
          <t>ABC</t>
        </is>
      </c>
      <c r="F39" s="317" t="n">
        <v>43556</v>
      </c>
      <c r="G39" s="317" t="n">
        <v>43646</v>
      </c>
      <c r="H39" s="316" t="n">
        <v>1561454</v>
      </c>
      <c r="I39" s="316" t="n">
        <v>1561454</v>
      </c>
      <c r="J39" s="316" t="n">
        <v>0.71</v>
      </c>
      <c r="K39" s="316">
        <f>ROUND(I39*(J39/1000),2)</f>
        <v/>
      </c>
    </row>
    <row r="40">
      <c r="B40" s="315" t="n">
        <v>13</v>
      </c>
      <c r="C40" s="316" t="n">
        <v>10212098</v>
      </c>
      <c r="D40" s="316" t="inlineStr">
        <is>
          <t>11275_ABC_GM_Cadillac VOD_Prime_Upfront_Q2_2019_Digital</t>
        </is>
      </c>
      <c r="E40" s="316" t="inlineStr">
        <is>
          <t>ABC</t>
        </is>
      </c>
      <c r="F40" s="317" t="n">
        <v>43556</v>
      </c>
      <c r="G40" s="317" t="n">
        <v>43646</v>
      </c>
      <c r="H40" s="316" t="n">
        <v>577736</v>
      </c>
      <c r="I40" s="316" t="n">
        <v>577736</v>
      </c>
      <c r="J40" s="316" t="n">
        <v>0.71</v>
      </c>
      <c r="K40" s="316">
        <f>ROUND(I40*(J40/1000),2)</f>
        <v/>
      </c>
    </row>
    <row r="41">
      <c r="B41" s="315" t="n">
        <v>14</v>
      </c>
      <c r="C41" s="316" t="n">
        <v>10212101</v>
      </c>
      <c r="D41" s="316" t="inlineStr">
        <is>
          <t>11175_Freeform_GM_Chevy_Carat_Upfront_2Q19_2019_Digital</t>
        </is>
      </c>
      <c r="E41" s="316" t="inlineStr">
        <is>
          <t>Freeform</t>
        </is>
      </c>
      <c r="F41" s="317" t="n">
        <v>43556</v>
      </c>
      <c r="G41" s="317" t="n">
        <v>43646</v>
      </c>
      <c r="H41" s="316" t="n">
        <v>544458</v>
      </c>
      <c r="I41" s="316" t="n">
        <v>542738</v>
      </c>
      <c r="J41" s="316" t="n">
        <v>0.71</v>
      </c>
      <c r="K41" s="316">
        <f>ROUND(I41*(J41/1000),2)</f>
        <v/>
      </c>
    </row>
    <row customHeight="1" ht="16.5" r="42" s="62" thickBot="1">
      <c r="B42" s="315" t="n">
        <v>15</v>
      </c>
      <c r="C42" s="316" t="n">
        <v>10212103</v>
      </c>
      <c r="D42" s="316" t="inlineStr">
        <is>
          <t>11077_Freeform_Subway_Carat_Upfront_2Q19_2019_Digital</t>
        </is>
      </c>
      <c r="E42" s="316" t="inlineStr">
        <is>
          <t>Freeform</t>
        </is>
      </c>
      <c r="F42" s="317" t="n">
        <v>43556</v>
      </c>
      <c r="G42" s="317" t="n">
        <v>43580</v>
      </c>
      <c r="H42" s="316" t="n">
        <v>77960</v>
      </c>
      <c r="I42" s="316" t="n">
        <v>77960</v>
      </c>
      <c r="J42" s="316" t="n">
        <v>0.71</v>
      </c>
      <c r="K42" s="316">
        <f>ROUND(I42*(J42/1000),2)</f>
        <v/>
      </c>
    </row>
    <row r="43">
      <c r="B43" s="315" t="n">
        <v>16</v>
      </c>
      <c r="C43" s="316" t="n">
        <v>10212104</v>
      </c>
      <c r="D43" s="316" t="inlineStr">
        <is>
          <t>11311_ABC_GM_Buick VOD_Prime_Upfront_Q2_2019_Digital</t>
        </is>
      </c>
      <c r="E43" s="316" t="inlineStr">
        <is>
          <t>ABC</t>
        </is>
      </c>
      <c r="F43" s="317" t="n">
        <v>43557</v>
      </c>
      <c r="G43" s="317" t="n">
        <v>43646</v>
      </c>
      <c r="H43" s="316" t="n">
        <v>616458</v>
      </c>
      <c r="I43" s="316" t="n">
        <v>616458</v>
      </c>
      <c r="J43" s="316" t="n">
        <v>0.71</v>
      </c>
      <c r="K43" s="316">
        <f>ROUND(I43*(J43/1000),2)</f>
        <v/>
      </c>
    </row>
    <row r="44">
      <c r="B44" s="315" t="n">
        <v>17</v>
      </c>
      <c r="C44" s="316" t="n">
        <v>10212106</v>
      </c>
      <c r="D44" s="316" t="inlineStr">
        <is>
          <t>11153_ABC_Showtime_The CHI S2_Primetime_Upfront_Q2_2019_Digital</t>
        </is>
      </c>
      <c r="E44" s="316" t="inlineStr">
        <is>
          <t>ABC</t>
        </is>
      </c>
      <c r="F44" s="317" t="n">
        <v>43556</v>
      </c>
      <c r="G44" s="317" t="n">
        <v>43585</v>
      </c>
      <c r="H44" s="316" t="n">
        <v>668776</v>
      </c>
      <c r="I44" s="316" t="n">
        <v>667524</v>
      </c>
      <c r="J44" s="316" t="n">
        <v>0.71</v>
      </c>
      <c r="K44" s="316">
        <f>ROUND(I44*(J44/1000),2)</f>
        <v/>
      </c>
    </row>
    <row r="45">
      <c r="B45" s="315" t="n">
        <v>18</v>
      </c>
      <c r="C45" s="316" t="n">
        <v>10212111</v>
      </c>
      <c r="D45" s="316" t="inlineStr">
        <is>
          <t>11293_ABC_Apple_iPhone_Primetime VOD DAI_Upfront_Q2_2019_Digital</t>
        </is>
      </c>
      <c r="E45" s="316" t="inlineStr">
        <is>
          <t>ABC</t>
        </is>
      </c>
      <c r="F45" s="317" t="n">
        <v>43556</v>
      </c>
      <c r="G45" s="317" t="n">
        <v>43597</v>
      </c>
      <c r="H45" s="316" t="n">
        <v>598081</v>
      </c>
      <c r="I45" s="316" t="n">
        <v>598081</v>
      </c>
      <c r="J45" s="316" t="n">
        <v>0.71</v>
      </c>
      <c r="K45" s="316">
        <f>ROUND(I45*(J45/1000),2)</f>
        <v/>
      </c>
    </row>
    <row r="46">
      <c r="B46" s="315" t="n">
        <v>19</v>
      </c>
      <c r="C46" s="316" t="n">
        <v>10212111</v>
      </c>
      <c r="D46" s="316" t="inlineStr">
        <is>
          <t>11293_ABC_Apple_iPhone_Primetime VOD DAI_Upfront_Q2_2019_Digital</t>
        </is>
      </c>
      <c r="E46" s="316" t="inlineStr">
        <is>
          <t>Freeform</t>
        </is>
      </c>
      <c r="F46" s="317" t="n">
        <v>43556</v>
      </c>
      <c r="G46" s="317" t="n">
        <v>43597</v>
      </c>
      <c r="H46" s="316" t="n">
        <v>281791</v>
      </c>
      <c r="I46" s="316" t="n">
        <v>281791</v>
      </c>
      <c r="J46" s="316" t="n">
        <v>0.71</v>
      </c>
      <c r="K46" s="316">
        <f>ROUND(I46*(J46/1000),2)</f>
        <v/>
      </c>
    </row>
    <row r="47">
      <c r="B47" s="315" t="n">
        <v>20</v>
      </c>
      <c r="C47" s="316" t="n">
        <v>10212117</v>
      </c>
      <c r="D47" s="316" t="inlineStr">
        <is>
          <t>11298_ABC_Pizza Hut VOD DAI_Primetime LFV/Freeform_A18-49_Upfront_Q2_2019_Digital</t>
        </is>
      </c>
      <c r="E47" s="316" t="inlineStr">
        <is>
          <t>ABC</t>
        </is>
      </c>
      <c r="F47" s="317" t="n">
        <v>43556</v>
      </c>
      <c r="G47" s="317" t="n">
        <v>43632</v>
      </c>
      <c r="H47" s="316" t="n">
        <v>101554</v>
      </c>
      <c r="I47" s="316" t="n">
        <v>101554</v>
      </c>
      <c r="J47" s="316" t="n">
        <v>0.71</v>
      </c>
      <c r="K47" s="316">
        <f>ROUND(I47*(J47/1000),2)</f>
        <v/>
      </c>
    </row>
    <row r="48">
      <c r="B48" s="315" t="n">
        <v>21</v>
      </c>
      <c r="C48" s="316" t="n">
        <v>10212117</v>
      </c>
      <c r="D48" s="316" t="inlineStr">
        <is>
          <t>11298_ABC_Pizza Hut VOD DAI_Primetime LFV/Freeform_A18-49_Upfront_Q2_2019_Digital</t>
        </is>
      </c>
      <c r="E48" s="316" t="inlineStr">
        <is>
          <t>Freeform</t>
        </is>
      </c>
      <c r="F48" s="317" t="n">
        <v>43556</v>
      </c>
      <c r="G48" s="317" t="n">
        <v>43632</v>
      </c>
      <c r="H48" s="316" t="n">
        <v>169315</v>
      </c>
      <c r="I48" s="316" t="n">
        <v>169315</v>
      </c>
      <c r="J48" s="316" t="n">
        <v>0.71</v>
      </c>
      <c r="K48" s="316">
        <f>ROUND(I48*(J48/1000),2)</f>
        <v/>
      </c>
    </row>
    <row customHeight="1" ht="16.5" r="49" s="62" thickBot="1">
      <c r="B49" s="315" t="n">
        <v>22</v>
      </c>
      <c r="C49" s="316" t="n">
        <v>10212118</v>
      </c>
      <c r="D49" s="316" t="inlineStr">
        <is>
          <t>10386_DCWW_Annapurna Pictures_Missing Link_Upfront/Scatter_Q1 Q2_2019_Digital</t>
        </is>
      </c>
      <c r="E49" s="316" t="inlineStr">
        <is>
          <t>Disney Channel</t>
        </is>
      </c>
      <c r="F49" s="317" t="n">
        <v>43556</v>
      </c>
      <c r="G49" s="317" t="n">
        <v>43567</v>
      </c>
      <c r="H49" s="316" t="n">
        <v>838947</v>
      </c>
      <c r="I49" s="316" t="n">
        <v>838947</v>
      </c>
      <c r="J49" s="316" t="n">
        <v>0.71</v>
      </c>
      <c r="K49" s="316">
        <f>ROUND(I49*(J49/1000),2)</f>
        <v/>
      </c>
    </row>
    <row customHeight="1" ht="16.5" r="50" s="62" thickTop="1">
      <c r="B50" s="315" t="n">
        <v>23</v>
      </c>
      <c r="C50" s="316" t="n">
        <v>10212118</v>
      </c>
      <c r="D50" s="316" t="inlineStr">
        <is>
          <t>10386_DCWW_Annapurna Pictures_Missing Link_Upfront/Scatter_Q1 Q2_2019_Digital</t>
        </is>
      </c>
      <c r="E50" s="316" t="inlineStr">
        <is>
          <t>Disney XD</t>
        </is>
      </c>
      <c r="F50" s="317" t="n">
        <v>43556</v>
      </c>
      <c r="G50" s="317" t="n">
        <v>43567</v>
      </c>
      <c r="H50" s="316" t="n">
        <v>589926</v>
      </c>
      <c r="I50" s="316" t="n">
        <v>589926</v>
      </c>
      <c r="J50" s="316" t="n">
        <v>0.71</v>
      </c>
      <c r="K50" s="316">
        <f>ROUND(I50*(J50/1000),2)</f>
        <v/>
      </c>
    </row>
    <row r="51">
      <c r="B51" s="315" t="n">
        <v>24</v>
      </c>
      <c r="C51" s="316" t="n">
        <v>10212123</v>
      </c>
      <c r="D51" s="316" t="inlineStr">
        <is>
          <t>10381_DCWW_Mattel_Lil Gleemerz_Upfront_2Q_2019_Digital</t>
        </is>
      </c>
      <c r="E51" s="316" t="inlineStr">
        <is>
          <t>Disney Channel</t>
        </is>
      </c>
      <c r="F51" s="317" t="n">
        <v>43556</v>
      </c>
      <c r="G51" s="317" t="n">
        <v>43576</v>
      </c>
      <c r="H51" s="316" t="n">
        <v>8063</v>
      </c>
      <c r="I51" s="316" t="n">
        <v>8063</v>
      </c>
      <c r="J51" s="316" t="n">
        <v>0.71</v>
      </c>
      <c r="K51" s="316">
        <f>ROUND(I51*(J51/1000),2)</f>
        <v/>
      </c>
    </row>
    <row r="52">
      <c r="B52" s="315" t="n">
        <v>25</v>
      </c>
      <c r="C52" s="316" t="n">
        <v>10212123</v>
      </c>
      <c r="D52" s="316" t="inlineStr">
        <is>
          <t>10381_DCWW_Mattel_Lil Gleemerz_Upfront_2Q_2019_Digital</t>
        </is>
      </c>
      <c r="E52" s="316" t="inlineStr">
        <is>
          <t>Disney Junior</t>
        </is>
      </c>
      <c r="F52" s="317" t="n">
        <v>43556</v>
      </c>
      <c r="G52" s="317" t="n">
        <v>43576</v>
      </c>
      <c r="H52" s="316" t="n">
        <v>7935</v>
      </c>
      <c r="I52" s="316" t="n">
        <v>7935</v>
      </c>
      <c r="J52" s="316" t="n">
        <v>0.71</v>
      </c>
      <c r="K52" s="316">
        <f>ROUND(I52*(J52/1000),2)</f>
        <v/>
      </c>
    </row>
    <row r="53">
      <c r="B53" s="315" t="n">
        <v>26</v>
      </c>
      <c r="C53" s="316" t="n">
        <v>10212123</v>
      </c>
      <c r="D53" s="316" t="inlineStr">
        <is>
          <t>10381_DCWW_Mattel_Lil Gleemerz_Upfront_2Q_2019_Digital</t>
        </is>
      </c>
      <c r="E53" s="316" t="inlineStr">
        <is>
          <t>Disney XD</t>
        </is>
      </c>
      <c r="F53" s="317" t="n">
        <v>43556</v>
      </c>
      <c r="G53" s="317" t="n">
        <v>43576</v>
      </c>
      <c r="H53" s="316" t="n">
        <v>2376</v>
      </c>
      <c r="I53" s="316" t="n">
        <v>2376</v>
      </c>
      <c r="J53" s="316" t="n">
        <v>0.71</v>
      </c>
      <c r="K53" s="316">
        <f>ROUND(I53*(J53/1000),2)</f>
        <v/>
      </c>
    </row>
    <row r="54">
      <c r="B54" s="315" t="n">
        <v>27</v>
      </c>
      <c r="C54" s="316" t="n">
        <v>10212124</v>
      </c>
      <c r="D54" s="316" t="inlineStr">
        <is>
          <t>STB VOD DMU targeted to Comedies</t>
        </is>
      </c>
      <c r="E54" s="316" t="inlineStr">
        <is>
          <t>ABC</t>
        </is>
      </c>
      <c r="F54" s="317" t="n">
        <v>43557</v>
      </c>
      <c r="G54" s="317" t="n">
        <v>72686</v>
      </c>
      <c r="H54" s="316" t="n">
        <v>4853858</v>
      </c>
      <c r="I54" s="316" t="n">
        <v>4853858</v>
      </c>
      <c r="J54" s="316" t="n">
        <v>0.71</v>
      </c>
      <c r="K54" s="316">
        <f>ROUND(I54*(J54/1000),2)</f>
        <v/>
      </c>
    </row>
    <row r="55">
      <c r="B55" s="315" t="n">
        <v>28</v>
      </c>
      <c r="C55" s="316" t="n">
        <v>10212127</v>
      </c>
      <c r="D55" s="316" t="inlineStr">
        <is>
          <t>11082_Freeform_Apple VOD_iPhone_Upfront_2Q_2019_Digital</t>
        </is>
      </c>
      <c r="E55" s="316" t="inlineStr">
        <is>
          <t>Freeform</t>
        </is>
      </c>
      <c r="F55" s="317" t="n">
        <v>43556</v>
      </c>
      <c r="G55" s="317" t="n">
        <v>43597</v>
      </c>
      <c r="H55" s="316" t="n">
        <v>418635</v>
      </c>
      <c r="I55" s="316" t="n">
        <v>418635</v>
      </c>
      <c r="J55" s="316" t="n">
        <v>0.71</v>
      </c>
      <c r="K55" s="316">
        <f>ROUND(I55*(J55/1000),2)</f>
        <v/>
      </c>
    </row>
    <row r="56">
      <c r="B56" s="315" t="n">
        <v>29</v>
      </c>
      <c r="C56" s="316" t="n">
        <v>10212129</v>
      </c>
      <c r="D56" s="316" t="inlineStr">
        <is>
          <t>11180_DCWW_Kohls_Upfront_Q2_2019_Digital</t>
        </is>
      </c>
      <c r="E56" s="316" t="inlineStr">
        <is>
          <t>Disney Channel</t>
        </is>
      </c>
      <c r="F56" s="317" t="n">
        <v>43557</v>
      </c>
      <c r="G56" s="317" t="n">
        <v>43646</v>
      </c>
      <c r="H56" s="316" t="n">
        <v>225357</v>
      </c>
      <c r="I56" s="316" t="n">
        <v>225357</v>
      </c>
      <c r="J56" s="316" t="n">
        <v>0.71</v>
      </c>
      <c r="K56" s="316">
        <f>ROUND(I56*(J56/1000),2)</f>
        <v/>
      </c>
    </row>
    <row r="57">
      <c r="B57" s="315" t="n">
        <v>30</v>
      </c>
      <c r="C57" s="316" t="n">
        <v>10212129</v>
      </c>
      <c r="D57" s="316" t="inlineStr">
        <is>
          <t>11180_DCWW_Kohls_Upfront_Q2_2019_Digital</t>
        </is>
      </c>
      <c r="E57" s="316" t="inlineStr">
        <is>
          <t>Disney XD</t>
        </is>
      </c>
      <c r="F57" s="317" t="n">
        <v>43557</v>
      </c>
      <c r="G57" s="317" t="n">
        <v>43646</v>
      </c>
      <c r="H57" s="316" t="n">
        <v>201679</v>
      </c>
      <c r="I57" s="316" t="n">
        <v>201679</v>
      </c>
      <c r="J57" s="316" t="n">
        <v>0.71</v>
      </c>
      <c r="K57" s="316">
        <f>ROUND(I57*(J57/1000),2)</f>
        <v/>
      </c>
    </row>
    <row r="58">
      <c r="B58" s="315" t="n">
        <v>31</v>
      </c>
      <c r="C58" s="316" t="n">
        <v>10212130</v>
      </c>
      <c r="D58" s="316" t="inlineStr">
        <is>
          <t>10357_DCWW_MGA_ Baby Born Interactive_DC/DJ/STB VOD_Upfront_2Q_2019_Digital</t>
        </is>
      </c>
      <c r="E58" s="316" t="inlineStr">
        <is>
          <t>Disney Channel</t>
        </is>
      </c>
      <c r="F58" s="317" t="n">
        <v>43557</v>
      </c>
      <c r="G58" s="317" t="n">
        <v>43562</v>
      </c>
      <c r="H58" s="316" t="n">
        <v>180261</v>
      </c>
      <c r="I58" s="316" t="n">
        <v>180261</v>
      </c>
      <c r="J58" s="316" t="n">
        <v>0.71</v>
      </c>
      <c r="K58" s="316">
        <f>ROUND(I58*(J58/1000),2)</f>
        <v/>
      </c>
    </row>
    <row r="59">
      <c r="B59" s="315" t="n">
        <v>32</v>
      </c>
      <c r="C59" s="316" t="n">
        <v>10212130</v>
      </c>
      <c r="D59" s="316" t="inlineStr">
        <is>
          <t>10357_DCWW_MGA_ Baby Born Interactive_DC/DJ/STB VOD_Upfront_2Q_2019_Digital</t>
        </is>
      </c>
      <c r="E59" s="316" t="inlineStr">
        <is>
          <t>Disney Junior</t>
        </is>
      </c>
      <c r="F59" s="317" t="n">
        <v>43557</v>
      </c>
      <c r="G59" s="317" t="n">
        <v>43562</v>
      </c>
      <c r="H59" s="316" t="n">
        <v>510383</v>
      </c>
      <c r="I59" s="316" t="n">
        <v>510383</v>
      </c>
      <c r="J59" s="316" t="n">
        <v>0.71</v>
      </c>
      <c r="K59" s="316">
        <f>ROUND(I59*(J59/1000),2)</f>
        <v/>
      </c>
    </row>
    <row r="60">
      <c r="B60" s="315" t="n">
        <v>33</v>
      </c>
      <c r="C60" s="316" t="n">
        <v>10212137</v>
      </c>
      <c r="D60" s="316" t="inlineStr">
        <is>
          <t>10373_DCWW_Yulu International_Snap Stars_Upfront_Q2_2019_Digital</t>
        </is>
      </c>
      <c r="E60" s="316" t="inlineStr">
        <is>
          <t>Disney Channel</t>
        </is>
      </c>
      <c r="F60" s="317" t="n">
        <v>43556</v>
      </c>
      <c r="G60" s="317" t="n">
        <v>43576</v>
      </c>
      <c r="H60" s="316" t="n">
        <v>1191101</v>
      </c>
      <c r="I60" s="316" t="n">
        <v>1191101</v>
      </c>
      <c r="J60" s="316" t="n">
        <v>0.71</v>
      </c>
      <c r="K60" s="316">
        <f>ROUND(I60*(J60/1000),2)</f>
        <v/>
      </c>
    </row>
    <row r="61">
      <c r="B61" s="315" t="n">
        <v>34</v>
      </c>
      <c r="C61" s="316" t="n">
        <v>10212137</v>
      </c>
      <c r="D61" s="316" t="inlineStr">
        <is>
          <t>10373_DCWW_Yulu International_Snap Stars_Upfront_Q2_2019_Digital</t>
        </is>
      </c>
      <c r="E61" s="316" t="inlineStr">
        <is>
          <t>Disney XD</t>
        </is>
      </c>
      <c r="F61" s="317" t="n">
        <v>43556</v>
      </c>
      <c r="G61" s="317" t="n">
        <v>43576</v>
      </c>
      <c r="H61" s="316" t="n">
        <v>1098712</v>
      </c>
      <c r="I61" s="316" t="n">
        <v>1098712</v>
      </c>
      <c r="J61" s="316" t="n">
        <v>0.71</v>
      </c>
      <c r="K61" s="316">
        <f>ROUND(I61*(J61/1000),2)</f>
        <v/>
      </c>
    </row>
    <row r="62">
      <c r="B62" s="315" t="n">
        <v>35</v>
      </c>
      <c r="C62" s="316" t="n">
        <v>10212139</v>
      </c>
      <c r="D62" s="316" t="inlineStr">
        <is>
          <t>10916_Freeform_Esurance (DR)_Esurance(DR)_Freeform_Q2_2019_Digital</t>
        </is>
      </c>
      <c r="E62" s="316" t="inlineStr">
        <is>
          <t>Freeform</t>
        </is>
      </c>
      <c r="F62" s="317" t="n">
        <v>43557</v>
      </c>
      <c r="G62" s="317" t="n">
        <v>43616</v>
      </c>
      <c r="H62" s="316" t="n">
        <v>1328623</v>
      </c>
      <c r="I62" s="316" t="n">
        <v>1328623</v>
      </c>
      <c r="J62" s="316" t="n">
        <v>0.71</v>
      </c>
      <c r="K62" s="316">
        <f>ROUND(I62*(J62/1000),2)</f>
        <v/>
      </c>
    </row>
    <row r="63">
      <c r="B63" s="315" t="n">
        <v>36</v>
      </c>
      <c r="C63" s="316" t="n">
        <v>10212141</v>
      </c>
      <c r="D63" s="316" t="inlineStr">
        <is>
          <t>11016_ABC/FF_eBay_Primetime VOD DAI_Upfront_Q2_2019_Digital_A18-49_vCE</t>
        </is>
      </c>
      <c r="E63" s="316" t="inlineStr">
        <is>
          <t>Freeform</t>
        </is>
      </c>
      <c r="F63" s="317" t="n">
        <v>43556</v>
      </c>
      <c r="G63" s="317" t="n">
        <v>43646</v>
      </c>
      <c r="H63" s="316" t="n">
        <v>7059</v>
      </c>
      <c r="I63" s="316" t="n">
        <v>7059</v>
      </c>
      <c r="J63" s="316" t="n">
        <v>0.71</v>
      </c>
      <c r="K63" s="316">
        <f>ROUND(I63*(J63/1000),2)</f>
        <v/>
      </c>
    </row>
    <row r="64">
      <c r="B64" s="315" t="n">
        <v>37</v>
      </c>
      <c r="C64" s="316" t="n">
        <v>10212145</v>
      </c>
      <c r="D64" s="316" t="inlineStr">
        <is>
          <t>10362_DCWW_Warner Brothers_Shazam Pre-Opening_Upfront_Q1-Q2_2019_Digital_PG-13</t>
        </is>
      </c>
      <c r="E64" s="316" t="inlineStr">
        <is>
          <t>Disney Channel</t>
        </is>
      </c>
      <c r="F64" s="317" t="n">
        <v>43557</v>
      </c>
      <c r="G64" s="317" t="n">
        <v>43568</v>
      </c>
      <c r="H64" s="316" t="n">
        <v>228994</v>
      </c>
      <c r="I64" s="316" t="n">
        <v>228994</v>
      </c>
      <c r="J64" s="316" t="n">
        <v>0.71</v>
      </c>
      <c r="K64" s="316">
        <f>ROUND(I64*(J64/1000),2)</f>
        <v/>
      </c>
    </row>
    <row r="65">
      <c r="B65" s="315" t="n">
        <v>38</v>
      </c>
      <c r="C65" s="316" t="n">
        <v>10212145</v>
      </c>
      <c r="D65" s="316" t="inlineStr">
        <is>
          <t>10362_DCWW_Warner Brothers_Shazam Pre-Opening_Upfront_Q1-Q2_2019_Digital_PG-13</t>
        </is>
      </c>
      <c r="E65" s="316" t="inlineStr">
        <is>
          <t>Disney XD</t>
        </is>
      </c>
      <c r="F65" s="317" t="n">
        <v>43557</v>
      </c>
      <c r="G65" s="317" t="n">
        <v>43568</v>
      </c>
      <c r="H65" s="316" t="n">
        <v>92499</v>
      </c>
      <c r="I65" s="316" t="n">
        <v>92499</v>
      </c>
      <c r="J65" s="316" t="n">
        <v>0.71</v>
      </c>
      <c r="K65" s="316">
        <f>ROUND(I65*(J65/1000),2)</f>
        <v/>
      </c>
    </row>
    <row r="66">
      <c r="B66" s="315" t="n">
        <v>39</v>
      </c>
      <c r="C66" s="316" t="n">
        <v>10212147</v>
      </c>
      <c r="D66" s="316" t="inlineStr">
        <is>
          <t>11007_Freeform_KFC_Multiple Brands (April)_Wieden &amp; Kennedy/Upfront_Q2_2019_Digital</t>
        </is>
      </c>
      <c r="E66" s="316" t="inlineStr">
        <is>
          <t>Freeform</t>
        </is>
      </c>
      <c r="F66" s="317" t="n">
        <v>43556</v>
      </c>
      <c r="G66" s="317" t="n">
        <v>43583</v>
      </c>
      <c r="H66" s="316" t="n">
        <v>157407</v>
      </c>
      <c r="I66" s="316" t="n">
        <v>157407</v>
      </c>
      <c r="J66" s="316" t="n">
        <v>0.71</v>
      </c>
      <c r="K66" s="316">
        <f>ROUND(I66*(J66/1000),2)</f>
        <v/>
      </c>
    </row>
    <row r="67">
      <c r="B67" s="315" t="n">
        <v>40</v>
      </c>
      <c r="C67" s="316" t="n">
        <v>10212148</v>
      </c>
      <c r="D67" s="316" t="inlineStr">
        <is>
          <t>11342_Freeform_Van Melle_Airheads VOD_Scatter_2Q19_Digital</t>
        </is>
      </c>
      <c r="E67" s="316" t="inlineStr">
        <is>
          <t>Freeform</t>
        </is>
      </c>
      <c r="F67" s="317" t="n">
        <v>43557</v>
      </c>
      <c r="G67" s="317" t="n">
        <v>43646</v>
      </c>
      <c r="H67" s="316" t="n">
        <v>1576232</v>
      </c>
      <c r="I67" s="316" t="n">
        <v>1576232</v>
      </c>
      <c r="J67" s="316" t="n">
        <v>0.71</v>
      </c>
      <c r="K67" s="316">
        <f>ROUND(I67*(J67/1000),2)</f>
        <v/>
      </c>
    </row>
    <row r="68">
      <c r="B68" s="315" t="n">
        <v>41</v>
      </c>
      <c r="C68" s="316" t="n">
        <v>10212150</v>
      </c>
      <c r="D68" s="316" t="inlineStr">
        <is>
          <t>11201_DCWW_Hasbro_Play-Doh Spinning Treats ST2_Upfront_Q2_2019_Digital</t>
        </is>
      </c>
      <c r="E68" s="316" t="inlineStr">
        <is>
          <t>Disney Channel</t>
        </is>
      </c>
      <c r="F68" s="317" t="n">
        <v>43557</v>
      </c>
      <c r="G68" s="317" t="n">
        <v>43576</v>
      </c>
      <c r="H68" s="316" t="n">
        <v>60481</v>
      </c>
      <c r="I68" s="316" t="n">
        <v>60481</v>
      </c>
      <c r="J68" s="316" t="n">
        <v>0.71</v>
      </c>
      <c r="K68" s="316">
        <f>ROUND(I68*(J68/1000),2)</f>
        <v/>
      </c>
    </row>
    <row r="69">
      <c r="B69" s="315" t="n">
        <v>42</v>
      </c>
      <c r="C69" s="316" t="n">
        <v>10212150</v>
      </c>
      <c r="D69" s="316" t="inlineStr">
        <is>
          <t>11201_DCWW_Hasbro_Play-Doh Spinning Treats ST2_Upfront_Q2_2019_Digital</t>
        </is>
      </c>
      <c r="E69" s="316" t="inlineStr">
        <is>
          <t>Disney XD</t>
        </is>
      </c>
      <c r="F69" s="317" t="n">
        <v>43557</v>
      </c>
      <c r="G69" s="317" t="n">
        <v>43576</v>
      </c>
      <c r="H69" s="316" t="n">
        <v>49772</v>
      </c>
      <c r="I69" s="316" t="n">
        <v>49772</v>
      </c>
      <c r="J69" s="316" t="n">
        <v>0.71</v>
      </c>
      <c r="K69" s="316">
        <f>ROUND(I69*(J69/1000),2)</f>
        <v/>
      </c>
    </row>
    <row r="70">
      <c r="B70" s="315" t="n">
        <v>43</v>
      </c>
      <c r="C70" s="316" t="n">
        <v>10212151</v>
      </c>
      <c r="D70" s="316" t="inlineStr">
        <is>
          <t>11236_DCWW_Hasbro_MLP Rainbow Wings - RW2_Upfront_Q2_2019_Digital</t>
        </is>
      </c>
      <c r="E70" s="316" t="inlineStr">
        <is>
          <t>Disney Channel</t>
        </is>
      </c>
      <c r="F70" s="317" t="n">
        <v>43557</v>
      </c>
      <c r="G70" s="317" t="n">
        <v>43576</v>
      </c>
      <c r="H70" s="316" t="n">
        <v>78705</v>
      </c>
      <c r="I70" s="316" t="n">
        <v>78705</v>
      </c>
      <c r="J70" s="316" t="n">
        <v>0.71</v>
      </c>
      <c r="K70" s="316">
        <f>ROUND(I70*(J70/1000),2)</f>
        <v/>
      </c>
    </row>
    <row r="71">
      <c r="B71" s="315" t="n">
        <v>44</v>
      </c>
      <c r="C71" s="316" t="n">
        <v>10212151</v>
      </c>
      <c r="D71" s="316" t="inlineStr">
        <is>
          <t>11236_DCWW_Hasbro_MLP Rainbow Wings - RW2_Upfront_Q2_2019_Digital</t>
        </is>
      </c>
      <c r="E71" s="316" t="inlineStr">
        <is>
          <t>Disney XD</t>
        </is>
      </c>
      <c r="F71" s="317" t="n">
        <v>43557</v>
      </c>
      <c r="G71" s="317" t="n">
        <v>43576</v>
      </c>
      <c r="H71" s="316" t="n">
        <v>73974</v>
      </c>
      <c r="I71" s="316" t="n">
        <v>73974</v>
      </c>
      <c r="J71" s="316" t="n">
        <v>0.71</v>
      </c>
      <c r="K71" s="316">
        <f>ROUND(I71*(J71/1000),2)</f>
        <v/>
      </c>
    </row>
    <row r="72">
      <c r="B72" s="315" t="n">
        <v>45</v>
      </c>
      <c r="C72" s="316" t="n">
        <v>10212152</v>
      </c>
      <c r="D72" s="316" t="inlineStr">
        <is>
          <t>11207_DCWW_Hasbro_Primetime Games Toilet Trouble TT1_DC/XD STB_Upfront_Q2_2019_Digital</t>
        </is>
      </c>
      <c r="E72" s="316" t="inlineStr">
        <is>
          <t>Disney Channel</t>
        </is>
      </c>
      <c r="F72" s="317" t="n">
        <v>43557</v>
      </c>
      <c r="G72" s="317" t="n">
        <v>43576</v>
      </c>
      <c r="H72" s="316" t="n">
        <v>47217</v>
      </c>
      <c r="I72" s="316" t="n">
        <v>47217</v>
      </c>
      <c r="J72" s="316" t="n">
        <v>0.71</v>
      </c>
      <c r="K72" s="316">
        <f>ROUND(I72*(J72/1000),2)</f>
        <v/>
      </c>
    </row>
    <row r="73">
      <c r="B73" s="315" t="n">
        <v>46</v>
      </c>
      <c r="C73" s="316" t="n">
        <v>10212152</v>
      </c>
      <c r="D73" s="316" t="inlineStr">
        <is>
          <t>11207_DCWW_Hasbro_Primetime Games Toilet Trouble TT1_DC/XD STB_Upfront_Q2_2019_Digital</t>
        </is>
      </c>
      <c r="E73" s="316" t="inlineStr">
        <is>
          <t>Disney XD</t>
        </is>
      </c>
      <c r="F73" s="317" t="n">
        <v>43557</v>
      </c>
      <c r="G73" s="317" t="n">
        <v>43576</v>
      </c>
      <c r="H73" s="316" t="n">
        <v>37813</v>
      </c>
      <c r="I73" s="316" t="n">
        <v>37813</v>
      </c>
      <c r="J73" s="316" t="n">
        <v>0.71</v>
      </c>
      <c r="K73" s="316">
        <f>ROUND(I73*(J73/1000),2)</f>
        <v/>
      </c>
    </row>
    <row r="74">
      <c r="B74" s="315" t="n">
        <v>47</v>
      </c>
      <c r="C74" s="316" t="n">
        <v>10212159</v>
      </c>
      <c r="D74" s="316" t="inlineStr">
        <is>
          <t>11232_DCWW_Hasbro_Transformers Cyberverse Action Attacker - CA5_Upfront_Q2_2019_Digital</t>
        </is>
      </c>
      <c r="E74" s="316" t="inlineStr">
        <is>
          <t>Disney XD</t>
        </is>
      </c>
      <c r="F74" s="317" t="n">
        <v>43558</v>
      </c>
      <c r="G74" s="317" t="n">
        <v>43576</v>
      </c>
      <c r="H74" s="316" t="n">
        <v>48095</v>
      </c>
      <c r="I74" s="316" t="n">
        <v>48095</v>
      </c>
      <c r="J74" s="316" t="n">
        <v>0.71</v>
      </c>
      <c r="K74" s="316">
        <f>ROUND(I74*(J74/1000),2)</f>
        <v/>
      </c>
    </row>
    <row r="75">
      <c r="B75" s="315" t="n">
        <v>48</v>
      </c>
      <c r="C75" s="316" t="n">
        <v>10212160</v>
      </c>
      <c r="D75" s="316" t="inlineStr">
        <is>
          <t>11240_DCWW_Hasbro_Nerf Fortnite - NF2_Upfront_Q2_2019_Digital</t>
        </is>
      </c>
      <c r="E75" s="316" t="inlineStr">
        <is>
          <t>Disney XD</t>
        </is>
      </c>
      <c r="F75" s="317" t="n">
        <v>43558</v>
      </c>
      <c r="G75" s="317" t="n">
        <v>43576</v>
      </c>
      <c r="H75" s="316" t="n">
        <v>47351</v>
      </c>
      <c r="I75" s="316" t="n">
        <v>47351</v>
      </c>
      <c r="J75" s="316" t="n">
        <v>0.71</v>
      </c>
      <c r="K75" s="316">
        <f>ROUND(I75*(J75/1000),2)</f>
        <v/>
      </c>
    </row>
    <row r="76">
      <c r="B76" s="315" t="n">
        <v>49</v>
      </c>
      <c r="C76" s="316" t="n">
        <v>10212161</v>
      </c>
      <c r="D76" s="316" t="inlineStr">
        <is>
          <t>11244_DCWW_Hasbro_Nerf Zombie Nailbiter - ZN2_Upfront_Q2_2019_Digital</t>
        </is>
      </c>
      <c r="E76" s="316" t="inlineStr">
        <is>
          <t>Disney XD</t>
        </is>
      </c>
      <c r="F76" s="317" t="n">
        <v>43558</v>
      </c>
      <c r="G76" s="317" t="n">
        <v>43576</v>
      </c>
      <c r="H76" s="316" t="n">
        <v>47682</v>
      </c>
      <c r="I76" s="316" t="n">
        <v>47682</v>
      </c>
      <c r="J76" s="316" t="n">
        <v>0.71</v>
      </c>
      <c r="K76" s="316">
        <f>ROUND(I76*(J76/1000),2)</f>
        <v/>
      </c>
    </row>
    <row r="77">
      <c r="B77" s="315" t="n">
        <v>50</v>
      </c>
      <c r="C77" s="316" t="n">
        <v>10212164</v>
      </c>
      <c r="D77" s="316" t="inlineStr">
        <is>
          <t>11054_Freeform_Kohls_Zenith/Upfront_Q2_2019_Digital</t>
        </is>
      </c>
      <c r="E77" s="316" t="inlineStr">
        <is>
          <t>Freeform</t>
        </is>
      </c>
      <c r="F77" s="317" t="n">
        <v>43557</v>
      </c>
      <c r="G77" s="317" t="n">
        <v>43646</v>
      </c>
      <c r="H77" s="316" t="n">
        <v>123310</v>
      </c>
      <c r="I77" s="316" t="n">
        <v>123310</v>
      </c>
      <c r="J77" s="316" t="n">
        <v>0.71</v>
      </c>
      <c r="K77" s="316">
        <f>ROUND(I77*(J77/1000),2)</f>
        <v/>
      </c>
    </row>
    <row r="78">
      <c r="B78" s="315" t="n">
        <v>51</v>
      </c>
      <c r="C78" s="316" t="n">
        <v>10212166</v>
      </c>
      <c r="D78" s="316" t="inlineStr">
        <is>
          <t>11279_DCWW_Warner Brothers_Detective Pikachu Pre-Opening_Upfront_Q1-Q2_2019_Digital</t>
        </is>
      </c>
      <c r="E78" s="316" t="inlineStr">
        <is>
          <t>Disney Channel</t>
        </is>
      </c>
      <c r="F78" s="317" t="n">
        <v>43556</v>
      </c>
      <c r="G78" s="317" t="n">
        <v>43596</v>
      </c>
      <c r="H78" s="316" t="n">
        <v>797050</v>
      </c>
      <c r="I78" s="316" t="n">
        <v>797050</v>
      </c>
      <c r="J78" s="316" t="n">
        <v>0.71</v>
      </c>
      <c r="K78" s="316">
        <f>ROUND(I78*(J78/1000),2)</f>
        <v/>
      </c>
    </row>
    <row r="79">
      <c r="B79" s="315" t="n">
        <v>52</v>
      </c>
      <c r="C79" s="316" t="n">
        <v>10212166</v>
      </c>
      <c r="D79" s="316" t="inlineStr">
        <is>
          <t>11279_DCWW_Warner Brothers_Detective Pikachu Pre-Opening_Upfront_Q1-Q2_2019_Digital</t>
        </is>
      </c>
      <c r="E79" s="316" t="inlineStr">
        <is>
          <t>Disney XD</t>
        </is>
      </c>
      <c r="F79" s="317" t="n">
        <v>43556</v>
      </c>
      <c r="G79" s="317" t="n">
        <v>43596</v>
      </c>
      <c r="H79" s="316" t="n">
        <v>1386351</v>
      </c>
      <c r="I79" s="316" t="n">
        <v>1386351</v>
      </c>
      <c r="J79" s="316" t="n">
        <v>0.71</v>
      </c>
      <c r="K79" s="316">
        <f>ROUND(I79*(J79/1000),2)</f>
        <v/>
      </c>
    </row>
    <row r="80">
      <c r="B80" s="315" t="n">
        <v>53</v>
      </c>
      <c r="C80" s="316" t="n">
        <v>10212167</v>
      </c>
      <c r="D80" s="316" t="inlineStr">
        <is>
          <t>11031_Freeform_Wells Fargo_Enterprise_Ufpront_2Q_2019_Digital</t>
        </is>
      </c>
      <c r="E80" s="316" t="inlineStr">
        <is>
          <t>Freeform</t>
        </is>
      </c>
      <c r="F80" s="317" t="n">
        <v>43556</v>
      </c>
      <c r="G80" s="317" t="n">
        <v>43646</v>
      </c>
      <c r="H80" s="316" t="n">
        <v>721096</v>
      </c>
      <c r="I80" s="316" t="n">
        <v>721096</v>
      </c>
      <c r="J80" s="316" t="n">
        <v>0.71</v>
      </c>
      <c r="K80" s="316">
        <f>ROUND(I80*(J80/1000),2)</f>
        <v/>
      </c>
    </row>
    <row r="81">
      <c r="B81" s="315" t="n">
        <v>54</v>
      </c>
      <c r="C81" s="316" t="n">
        <v>10212169</v>
      </c>
      <c r="D81" s="316" t="inlineStr">
        <is>
          <t>10383_DCWW_Mattel_Barbie Doggy Daycare_Upfront_2Q_2019_Digital</t>
        </is>
      </c>
      <c r="E81" s="316" t="inlineStr">
        <is>
          <t>Disney Channel</t>
        </is>
      </c>
      <c r="F81" s="317" t="n">
        <v>43556</v>
      </c>
      <c r="G81" s="317" t="n">
        <v>43576</v>
      </c>
      <c r="H81" s="316" t="n">
        <v>196176</v>
      </c>
      <c r="I81" s="316" t="n">
        <v>196176</v>
      </c>
      <c r="J81" s="316" t="n">
        <v>0.71</v>
      </c>
      <c r="K81" s="316">
        <f>ROUND(I81*(J81/1000),2)</f>
        <v/>
      </c>
    </row>
    <row r="82">
      <c r="B82" s="315" t="n">
        <v>55</v>
      </c>
      <c r="C82" s="316" t="n">
        <v>10212169</v>
      </c>
      <c r="D82" s="316" t="inlineStr">
        <is>
          <t>10383_DCWW_Mattel_Barbie Doggy Daycare_Upfront_2Q_2019_Digital</t>
        </is>
      </c>
      <c r="E82" s="316" t="inlineStr">
        <is>
          <t>Disney Junior</t>
        </is>
      </c>
      <c r="F82" s="317" t="n">
        <v>43556</v>
      </c>
      <c r="G82" s="317" t="n">
        <v>43576</v>
      </c>
      <c r="H82" s="316" t="n">
        <v>230148</v>
      </c>
      <c r="I82" s="316" t="n">
        <v>230148</v>
      </c>
      <c r="J82" s="316" t="n">
        <v>0.71</v>
      </c>
      <c r="K82" s="316">
        <f>ROUND(I82*(J82/1000),2)</f>
        <v/>
      </c>
    </row>
    <row r="83">
      <c r="B83" s="315" t="n">
        <v>56</v>
      </c>
      <c r="C83" s="316" t="n">
        <v>10212169</v>
      </c>
      <c r="D83" s="316" t="inlineStr">
        <is>
          <t>10383_DCWW_Mattel_Barbie Doggy Daycare_Upfront_2Q_2019_Digital</t>
        </is>
      </c>
      <c r="E83" s="316" t="inlineStr">
        <is>
          <t>Disney XD</t>
        </is>
      </c>
      <c r="F83" s="317" t="n">
        <v>43556</v>
      </c>
      <c r="G83" s="317" t="n">
        <v>43576</v>
      </c>
      <c r="H83" s="316" t="n">
        <v>276439</v>
      </c>
      <c r="I83" s="316" t="n">
        <v>276439</v>
      </c>
      <c r="J83" s="316" t="n">
        <v>0.71</v>
      </c>
      <c r="K83" s="316">
        <f>ROUND(I83*(J83/1000),2)</f>
        <v/>
      </c>
    </row>
    <row r="84">
      <c r="B84" s="315" t="n">
        <v>57</v>
      </c>
      <c r="C84" s="316" t="n">
        <v>10212170</v>
      </c>
      <c r="D84" s="316" t="inlineStr">
        <is>
          <t>11030_DCWW_Mattel_HW Monster Truck Diecast_Upfront_2Q_2019_Digital</t>
        </is>
      </c>
      <c r="E84" s="316" t="inlineStr">
        <is>
          <t>Disney Channel</t>
        </is>
      </c>
      <c r="F84" s="317" t="n">
        <v>43557</v>
      </c>
      <c r="G84" s="317" t="n">
        <v>43576</v>
      </c>
      <c r="H84" s="316" t="n">
        <v>156575</v>
      </c>
      <c r="I84" s="316" t="n">
        <v>156575</v>
      </c>
      <c r="J84" s="316" t="n">
        <v>0.71</v>
      </c>
      <c r="K84" s="316">
        <f>ROUND(I84*(J84/1000),2)</f>
        <v/>
      </c>
    </row>
    <row r="85">
      <c r="B85" s="315" t="n">
        <v>58</v>
      </c>
      <c r="C85" s="316" t="n">
        <v>10212170</v>
      </c>
      <c r="D85" s="316" t="inlineStr">
        <is>
          <t>11030_DCWW_Mattel_HW Monster Truck Diecast_Upfront_2Q_2019_Digital</t>
        </is>
      </c>
      <c r="E85" s="316" t="inlineStr">
        <is>
          <t>Disney Junior</t>
        </is>
      </c>
      <c r="F85" s="317" t="n">
        <v>43557</v>
      </c>
      <c r="G85" s="317" t="n">
        <v>43576</v>
      </c>
      <c r="H85" s="316" t="n">
        <v>152997</v>
      </c>
      <c r="I85" s="316" t="n">
        <v>152997</v>
      </c>
      <c r="J85" s="316" t="n">
        <v>0.71</v>
      </c>
      <c r="K85" s="316">
        <f>ROUND(I85*(J85/1000),2)</f>
        <v/>
      </c>
    </row>
    <row r="86">
      <c r="B86" s="315" t="n">
        <v>59</v>
      </c>
      <c r="C86" s="316" t="n">
        <v>10212170</v>
      </c>
      <c r="D86" s="316" t="inlineStr">
        <is>
          <t>11030_DCWW_Mattel_HW Monster Truck Diecast_Upfront_2Q_2019_Digital</t>
        </is>
      </c>
      <c r="E86" s="316" t="inlineStr">
        <is>
          <t>Disney XD</t>
        </is>
      </c>
      <c r="F86" s="317" t="n">
        <v>43557</v>
      </c>
      <c r="G86" s="317" t="n">
        <v>43576</v>
      </c>
      <c r="H86" s="316" t="n">
        <v>230748</v>
      </c>
      <c r="I86" s="316" t="n">
        <v>230748</v>
      </c>
      <c r="J86" s="316" t="n">
        <v>0.71</v>
      </c>
      <c r="K86" s="316">
        <f>ROUND(I86*(J86/1000),2)</f>
        <v/>
      </c>
    </row>
    <row r="87">
      <c r="B87" s="315" t="n">
        <v>60</v>
      </c>
      <c r="C87" s="316" t="n">
        <v>10212171</v>
      </c>
      <c r="D87" s="316" t="inlineStr">
        <is>
          <t>10380_DCWW_Mattel_Polly World of Compact_Upfront_2Q_2019_Digital</t>
        </is>
      </c>
      <c r="E87" s="316" t="inlineStr">
        <is>
          <t>Disney Channel</t>
        </is>
      </c>
      <c r="F87" s="317" t="n">
        <v>43557</v>
      </c>
      <c r="G87" s="317" t="n">
        <v>43576</v>
      </c>
      <c r="H87" s="316" t="n">
        <v>508306</v>
      </c>
      <c r="I87" s="316" t="n">
        <v>508306</v>
      </c>
      <c r="J87" s="316" t="n">
        <v>0.71</v>
      </c>
      <c r="K87" s="316">
        <f>ROUND(I87*(J87/1000),2)</f>
        <v/>
      </c>
    </row>
    <row r="88">
      <c r="B88" s="315" t="n">
        <v>61</v>
      </c>
      <c r="C88" s="316" t="n">
        <v>10212171</v>
      </c>
      <c r="D88" s="316" t="inlineStr">
        <is>
          <t>10380_DCWW_Mattel_Polly World of Compact_Upfront_2Q_2019_Digital</t>
        </is>
      </c>
      <c r="E88" s="316" t="inlineStr">
        <is>
          <t>Disney Junior</t>
        </is>
      </c>
      <c r="F88" s="317" t="n">
        <v>43557</v>
      </c>
      <c r="G88" s="317" t="n">
        <v>43576</v>
      </c>
      <c r="H88" s="316" t="n">
        <v>528746</v>
      </c>
      <c r="I88" s="316" t="n">
        <v>528746</v>
      </c>
      <c r="J88" s="316" t="n">
        <v>0.71</v>
      </c>
      <c r="K88" s="316">
        <f>ROUND(I88*(J88/1000),2)</f>
        <v/>
      </c>
    </row>
    <row r="89">
      <c r="B89" s="315" t="n">
        <v>62</v>
      </c>
      <c r="C89" s="316" t="n">
        <v>10212171</v>
      </c>
      <c r="D89" s="316" t="inlineStr">
        <is>
          <t>10380_DCWW_Mattel_Polly World of Compact_Upfront_2Q_2019_Digital</t>
        </is>
      </c>
      <c r="E89" s="316" t="inlineStr">
        <is>
          <t>Disney XD</t>
        </is>
      </c>
      <c r="F89" s="317" t="n">
        <v>43557</v>
      </c>
      <c r="G89" s="317" t="n">
        <v>43576</v>
      </c>
      <c r="H89" s="316" t="n">
        <v>590298</v>
      </c>
      <c r="I89" s="316" t="n">
        <v>590298</v>
      </c>
      <c r="J89" s="316" t="n">
        <v>0.71</v>
      </c>
      <c r="K89" s="316">
        <f>ROUND(I89*(J89/1000),2)</f>
        <v/>
      </c>
    </row>
    <row r="90">
      <c r="B90" s="315" t="n">
        <v>63</v>
      </c>
      <c r="C90" s="316" t="n">
        <v>10212173</v>
      </c>
      <c r="D90" s="316" t="inlineStr">
        <is>
          <t>11297_ABC_Match.com_ABC Digital &amp; Freeform LF/SF_Scatter_2Q_2019_Digital_P2+</t>
        </is>
      </c>
      <c r="E90" s="316" t="inlineStr">
        <is>
          <t>ABC</t>
        </is>
      </c>
      <c r="F90" s="317" t="n">
        <v>43558</v>
      </c>
      <c r="G90" s="317" t="n">
        <v>43646</v>
      </c>
      <c r="H90" s="316" t="n">
        <v>239428</v>
      </c>
      <c r="I90" s="316" t="n">
        <v>239428</v>
      </c>
      <c r="J90" s="316" t="n">
        <v>0.71</v>
      </c>
      <c r="K90" s="316">
        <f>ROUND(I90*(J90/1000),2)</f>
        <v/>
      </c>
    </row>
    <row r="91">
      <c r="B91" s="315" t="n">
        <v>64</v>
      </c>
      <c r="C91" s="316" t="n">
        <v>10212173</v>
      </c>
      <c r="D91" s="316" t="inlineStr">
        <is>
          <t>11297_ABC_Match.com_ABC Digital &amp; Freeform LF/SF_Scatter_2Q_2019_Digital_P2+</t>
        </is>
      </c>
      <c r="E91" s="316" t="inlineStr">
        <is>
          <t>Freeform</t>
        </is>
      </c>
      <c r="F91" s="317" t="n">
        <v>43558</v>
      </c>
      <c r="G91" s="317" t="n">
        <v>43646</v>
      </c>
      <c r="H91" s="316" t="n">
        <v>210107</v>
      </c>
      <c r="I91" s="316" t="n">
        <v>210107</v>
      </c>
      <c r="J91" s="316" t="n">
        <v>0.71</v>
      </c>
      <c r="K91" s="316">
        <f>ROUND(I91*(J91/1000),2)</f>
        <v/>
      </c>
    </row>
    <row r="92">
      <c r="B92" s="315" t="n">
        <v>65</v>
      </c>
      <c r="C92" s="316" t="n">
        <v>10212174</v>
      </c>
      <c r="D92" s="316" t="inlineStr">
        <is>
          <t>10961_DCWW_WDSMP_Avengers Endgame_Upfront_Q1/Q2_2019_DAI_ PG-13</t>
        </is>
      </c>
      <c r="E92" s="316" t="inlineStr">
        <is>
          <t>Disney Channel</t>
        </is>
      </c>
      <c r="F92" s="317" t="n">
        <v>43559</v>
      </c>
      <c r="G92" s="317" t="n">
        <v>43582</v>
      </c>
      <c r="H92" s="316" t="n">
        <v>847174</v>
      </c>
      <c r="I92" s="316" t="n">
        <v>847174</v>
      </c>
      <c r="J92" s="316" t="n">
        <v>0.71</v>
      </c>
      <c r="K92" s="316">
        <f>ROUND(I92*(J92/1000),2)</f>
        <v/>
      </c>
    </row>
    <row r="93">
      <c r="B93" s="315" t="n">
        <v>66</v>
      </c>
      <c r="C93" s="316" t="n">
        <v>10212178</v>
      </c>
      <c r="D93" s="316" t="inlineStr">
        <is>
          <t>11389_DCWW_CraZart_Loom_DC/STB VOD_Upfront_2Q_2019_Digital</t>
        </is>
      </c>
      <c r="E93" s="316" t="inlineStr">
        <is>
          <t>Disney Channel</t>
        </is>
      </c>
      <c r="F93" s="317" t="n">
        <v>43559</v>
      </c>
      <c r="G93" s="317" t="n">
        <v>43576</v>
      </c>
      <c r="H93" s="316" t="n">
        <v>958353</v>
      </c>
      <c r="I93" s="316" t="n">
        <v>958353</v>
      </c>
      <c r="J93" s="316" t="n">
        <v>0.71</v>
      </c>
      <c r="K93" s="316">
        <f>ROUND(I93*(J93/1000),2)</f>
        <v/>
      </c>
    </row>
    <row r="94">
      <c r="B94" s="315" t="n">
        <v>67</v>
      </c>
      <c r="C94" s="316" t="n">
        <v>10212179</v>
      </c>
      <c r="D94" s="316" t="inlineStr">
        <is>
          <t>11391_DCWW_Basic Fun_Cutetitos_DC/DJR STB VOD_Digital</t>
        </is>
      </c>
      <c r="E94" s="316" t="inlineStr">
        <is>
          <t>Disney Channel</t>
        </is>
      </c>
      <c r="F94" s="317" t="n">
        <v>43559</v>
      </c>
      <c r="G94" s="317" t="n">
        <v>43576</v>
      </c>
      <c r="H94" s="316" t="n">
        <v>274268</v>
      </c>
      <c r="I94" s="316" t="n">
        <v>274268</v>
      </c>
      <c r="J94" s="316" t="n">
        <v>0.71</v>
      </c>
      <c r="K94" s="316">
        <f>ROUND(I94*(J94/1000),2)</f>
        <v/>
      </c>
    </row>
    <row r="95">
      <c r="B95" s="315" t="n">
        <v>68</v>
      </c>
      <c r="C95" s="316" t="n">
        <v>10212179</v>
      </c>
      <c r="D95" s="316" t="inlineStr">
        <is>
          <t>11391_DCWW_Basic Fun_Cutetitos_DC/DJR STB VOD_Digital</t>
        </is>
      </c>
      <c r="E95" s="316" t="inlineStr">
        <is>
          <t>Disney Junior</t>
        </is>
      </c>
      <c r="F95" s="317" t="n">
        <v>43559</v>
      </c>
      <c r="G95" s="317" t="n">
        <v>43576</v>
      </c>
      <c r="H95" s="316" t="n">
        <v>641732</v>
      </c>
      <c r="I95" s="316" t="n">
        <v>641732</v>
      </c>
      <c r="J95" s="316" t="n">
        <v>0.71</v>
      </c>
      <c r="K95" s="316">
        <f>ROUND(I95*(J95/1000),2)</f>
        <v/>
      </c>
    </row>
    <row r="96">
      <c r="B96" s="315" t="n">
        <v>69</v>
      </c>
      <c r="C96" s="316" t="n">
        <v>10212180</v>
      </c>
      <c r="D96" s="316" t="inlineStr">
        <is>
          <t>10359_Cepia - Bananas - VOD/Apps - DJR Only</t>
        </is>
      </c>
      <c r="E96" s="316" t="inlineStr">
        <is>
          <t>Disney Junior</t>
        </is>
      </c>
      <c r="F96" s="317" t="n">
        <v>43559</v>
      </c>
      <c r="G96" s="317" t="n">
        <v>43576</v>
      </c>
      <c r="H96" s="316" t="n">
        <v>1281763</v>
      </c>
      <c r="I96" s="316" t="n">
        <v>1281763</v>
      </c>
      <c r="J96" s="316" t="n">
        <v>0.71</v>
      </c>
      <c r="K96" s="316">
        <f>ROUND(I96*(J96/1000),2)</f>
        <v/>
      </c>
    </row>
    <row r="97">
      <c r="B97" s="315" t="n">
        <v>70</v>
      </c>
      <c r="C97" s="316" t="n">
        <v>10212185</v>
      </c>
      <c r="D97" s="316" t="inlineStr">
        <is>
          <t>11213_DCWW_Hasbro_Don't Step In It DS1_Upfront_Q2_2019_Digital</t>
        </is>
      </c>
      <c r="E97" s="316" t="inlineStr">
        <is>
          <t>Disney Channel</t>
        </is>
      </c>
      <c r="F97" s="317" t="n">
        <v>43557</v>
      </c>
      <c r="G97" s="317" t="n">
        <v>43576</v>
      </c>
      <c r="H97" s="316" t="n">
        <v>51083</v>
      </c>
      <c r="I97" s="316" t="n">
        <v>51083</v>
      </c>
      <c r="J97" s="316" t="n">
        <v>0.71</v>
      </c>
      <c r="K97" s="316">
        <f>ROUND(I97*(J97/1000),2)</f>
        <v/>
      </c>
    </row>
    <row r="98">
      <c r="B98" s="315" t="n">
        <v>71</v>
      </c>
      <c r="C98" s="316" t="n">
        <v>10212185</v>
      </c>
      <c r="D98" s="316" t="inlineStr">
        <is>
          <t>11213_DCWW_Hasbro_Don't Step In It DS1_Upfront_Q2_2019_Digital</t>
        </is>
      </c>
      <c r="E98" s="316" t="inlineStr">
        <is>
          <t>Disney XD</t>
        </is>
      </c>
      <c r="F98" s="317" t="n">
        <v>43557</v>
      </c>
      <c r="G98" s="317" t="n">
        <v>43576</v>
      </c>
      <c r="H98" s="316" t="n">
        <v>42591</v>
      </c>
      <c r="I98" s="316" t="n">
        <v>42591</v>
      </c>
      <c r="J98" s="316" t="n">
        <v>0.71</v>
      </c>
      <c r="K98" s="316">
        <f>ROUND(I98*(J98/1000),2)</f>
        <v/>
      </c>
    </row>
    <row r="99">
      <c r="B99" s="315" t="n">
        <v>72</v>
      </c>
      <c r="C99" s="316" t="n">
        <v>10212191</v>
      </c>
      <c r="D99" s="316" t="inlineStr">
        <is>
          <t>11235_DCWW_Hasbro_Play-Doh Buzz N Cut - ZC2_Upfront_Q2_2019_Digital</t>
        </is>
      </c>
      <c r="E99" s="316" t="inlineStr">
        <is>
          <t>Disney Channel</t>
        </is>
      </c>
      <c r="F99" s="317" t="n">
        <v>43557</v>
      </c>
      <c r="G99" s="317" t="n">
        <v>43576</v>
      </c>
      <c r="H99" s="316" t="n">
        <v>71329</v>
      </c>
      <c r="I99" s="316" t="n">
        <v>71329</v>
      </c>
      <c r="J99" s="316" t="n">
        <v>0.71</v>
      </c>
      <c r="K99" s="316">
        <f>ROUND(I99*(J99/1000),2)</f>
        <v/>
      </c>
    </row>
    <row r="100">
      <c r="B100" s="315" t="n">
        <v>73</v>
      </c>
      <c r="C100" s="316" t="n">
        <v>10212191</v>
      </c>
      <c r="D100" s="316" t="inlineStr">
        <is>
          <t>11235_DCWW_Hasbro_Play-Doh Buzz N Cut - ZC2_Upfront_Q2_2019_Digital</t>
        </is>
      </c>
      <c r="E100" s="316" t="inlineStr">
        <is>
          <t>Disney XD</t>
        </is>
      </c>
      <c r="F100" s="317" t="n">
        <v>43557</v>
      </c>
      <c r="G100" s="317" t="n">
        <v>43576</v>
      </c>
      <c r="H100" s="316" t="n">
        <v>58513</v>
      </c>
      <c r="I100" s="316" t="n">
        <v>58513</v>
      </c>
      <c r="J100" s="316" t="n">
        <v>0.71</v>
      </c>
      <c r="K100" s="316">
        <f>ROUND(I100*(J100/1000),2)</f>
        <v/>
      </c>
    </row>
    <row r="101">
      <c r="B101" s="315" t="n">
        <v>74</v>
      </c>
      <c r="C101" s="316" t="n">
        <v>10212192</v>
      </c>
      <c r="D101" s="316" t="inlineStr">
        <is>
          <t>11052_DCWW_Kraft_Lunchables_Upfront_2Q_2019_Digital</t>
        </is>
      </c>
      <c r="E101" s="316" t="inlineStr">
        <is>
          <t>Disney Channel</t>
        </is>
      </c>
      <c r="F101" s="317" t="n">
        <v>43560</v>
      </c>
      <c r="G101" s="317" t="n">
        <v>43646</v>
      </c>
      <c r="H101" s="316" t="n">
        <v>1240076</v>
      </c>
      <c r="I101" s="316" t="n">
        <v>1240076</v>
      </c>
      <c r="J101" s="316" t="n">
        <v>0.71</v>
      </c>
      <c r="K101" s="316">
        <f>ROUND(I101*(J101/1000),2)</f>
        <v/>
      </c>
    </row>
    <row r="102">
      <c r="B102" s="315" t="n">
        <v>75</v>
      </c>
      <c r="C102" s="316" t="n">
        <v>10212192</v>
      </c>
      <c r="D102" s="316" t="inlineStr">
        <is>
          <t>11052_DCWW_Kraft_Lunchables_Upfront_2Q_2019_Digital</t>
        </is>
      </c>
      <c r="E102" s="316" t="inlineStr">
        <is>
          <t>Disney XD</t>
        </is>
      </c>
      <c r="F102" s="317" t="n">
        <v>43560</v>
      </c>
      <c r="G102" s="317" t="n">
        <v>43646</v>
      </c>
      <c r="H102" s="316" t="n">
        <v>474629</v>
      </c>
      <c r="I102" s="316" t="n">
        <v>474629</v>
      </c>
      <c r="J102" s="316" t="n">
        <v>0.71</v>
      </c>
      <c r="K102" s="316">
        <f>ROUND(I102*(J102/1000),2)</f>
        <v/>
      </c>
    </row>
    <row r="103">
      <c r="B103" s="315" t="n">
        <v>76</v>
      </c>
      <c r="C103" s="316" t="n">
        <v>10212197</v>
      </c>
      <c r="D103" s="316" t="inlineStr">
        <is>
          <t>10358_DCWW_Playmonster_Orangutwang_ VOD/Apps/DC/DJr_Upfront_2Q_2019_Digital</t>
        </is>
      </c>
      <c r="E103" s="316" t="inlineStr">
        <is>
          <t>Disney Channel</t>
        </is>
      </c>
      <c r="F103" s="317" t="n">
        <v>43563</v>
      </c>
      <c r="G103" s="317" t="n">
        <v>43576</v>
      </c>
      <c r="H103" s="316" t="n">
        <v>102769</v>
      </c>
      <c r="I103" s="316" t="n">
        <v>102769</v>
      </c>
      <c r="J103" s="316" t="n">
        <v>0.71</v>
      </c>
      <c r="K103" s="316">
        <f>ROUND(I103*(J103/1000),2)</f>
        <v/>
      </c>
    </row>
    <row r="104">
      <c r="B104" s="315" t="n">
        <v>77</v>
      </c>
      <c r="C104" s="316" t="n">
        <v>10212197</v>
      </c>
      <c r="D104" s="316" t="inlineStr">
        <is>
          <t>10358_DCWW_Playmonster_Orangutwang_ VOD/Apps/DC/DJr_Upfront_2Q_2019_Digital</t>
        </is>
      </c>
      <c r="E104" s="316" t="inlineStr">
        <is>
          <t>Disney Junior</t>
        </is>
      </c>
      <c r="F104" s="317" t="n">
        <v>43563</v>
      </c>
      <c r="G104" s="317" t="n">
        <v>43576</v>
      </c>
      <c r="H104" s="316" t="n">
        <v>276461</v>
      </c>
      <c r="I104" s="316" t="n">
        <v>276461</v>
      </c>
      <c r="J104" s="316" t="n">
        <v>0.71</v>
      </c>
      <c r="K104" s="316">
        <f>ROUND(I104*(J104/1000),2)</f>
        <v/>
      </c>
    </row>
    <row r="105">
      <c r="B105" s="315" t="n">
        <v>78</v>
      </c>
      <c r="C105" s="316" t="n">
        <v>10212199</v>
      </c>
      <c r="D105" s="316" t="inlineStr">
        <is>
          <t>10356_DCWW_MGA_Poopsie Cutie Tooties_ DC/DJR/STB VOD_Upfront_2Q_2019_Digital</t>
        </is>
      </c>
      <c r="E105" s="316" t="inlineStr">
        <is>
          <t>Disney Channel</t>
        </is>
      </c>
      <c r="F105" s="317" t="n">
        <v>43560</v>
      </c>
      <c r="G105" s="317" t="n">
        <v>43562</v>
      </c>
      <c r="H105" s="316" t="n">
        <v>593669</v>
      </c>
      <c r="I105" s="316" t="n">
        <v>593669</v>
      </c>
      <c r="J105" s="316" t="n">
        <v>0.71</v>
      </c>
      <c r="K105" s="316">
        <f>ROUND(I105*(J105/1000),2)</f>
        <v/>
      </c>
    </row>
    <row r="106">
      <c r="B106" s="315" t="n">
        <v>79</v>
      </c>
      <c r="C106" s="316" t="n">
        <v>10212199</v>
      </c>
      <c r="D106" s="316" t="inlineStr">
        <is>
          <t>10356_DCWW_MGA_Poopsie Cutie Tooties_ DC/DJR/STB VOD_Upfront_2Q_2019_Digital</t>
        </is>
      </c>
      <c r="E106" s="316" t="inlineStr">
        <is>
          <t>Disney Junior</t>
        </is>
      </c>
      <c r="F106" s="317" t="n">
        <v>43560</v>
      </c>
      <c r="G106" s="317" t="n">
        <v>43562</v>
      </c>
      <c r="H106" s="316" t="n">
        <v>550661</v>
      </c>
      <c r="I106" s="316" t="n">
        <v>550661</v>
      </c>
      <c r="J106" s="316" t="n">
        <v>0.71</v>
      </c>
      <c r="K106" s="316">
        <f>ROUND(I106*(J106/1000),2)</f>
        <v/>
      </c>
    </row>
    <row r="107">
      <c r="B107" s="315" t="n">
        <v>80</v>
      </c>
      <c r="C107" s="316" t="n">
        <v>10212201</v>
      </c>
      <c r="D107" s="316" t="inlineStr">
        <is>
          <t>10355_DCWW_MGA_Viro Rides_STB VOD/DXD_Upfront_2Q_2019_DigitalDC/DJ_Upfront_2Q_2019_Digital</t>
        </is>
      </c>
      <c r="E107" s="316" t="inlineStr">
        <is>
          <t>Disney XD</t>
        </is>
      </c>
      <c r="F107" s="317" t="n">
        <v>43560</v>
      </c>
      <c r="G107" s="317" t="n">
        <v>43569</v>
      </c>
      <c r="H107" s="316" t="n">
        <v>1844777</v>
      </c>
      <c r="I107" s="316" t="n">
        <v>1844777</v>
      </c>
      <c r="J107" s="316" t="n">
        <v>0.71</v>
      </c>
      <c r="K107" s="316">
        <f>ROUND(I107*(J107/1000),2)</f>
        <v/>
      </c>
    </row>
    <row r="108">
      <c r="B108" s="315" t="n">
        <v>81</v>
      </c>
      <c r="C108" s="316" t="n">
        <v>10212202</v>
      </c>
      <c r="D108" s="316" t="inlineStr">
        <is>
          <t>11303_DCWW_Age of Learning_DC/DJR only_Upfront_1819_ Digital</t>
        </is>
      </c>
      <c r="E108" s="316" t="inlineStr">
        <is>
          <t>Disney Channel</t>
        </is>
      </c>
      <c r="F108" s="317" t="n">
        <v>43560</v>
      </c>
      <c r="G108" s="317" t="n">
        <v>43646</v>
      </c>
      <c r="H108" s="316" t="n">
        <v>1998491</v>
      </c>
      <c r="I108" s="316" t="n">
        <v>1998491</v>
      </c>
      <c r="J108" s="316" t="n">
        <v>0.71</v>
      </c>
      <c r="K108" s="316">
        <f>ROUND(I108*(J108/1000),2)</f>
        <v/>
      </c>
    </row>
    <row r="109">
      <c r="B109" s="315" t="n">
        <v>82</v>
      </c>
      <c r="C109" s="316" t="n">
        <v>10212202</v>
      </c>
      <c r="D109" s="316" t="inlineStr">
        <is>
          <t>11303_DCWW_Age of Learning_DC/DJR only_Upfront_1819_ Digital</t>
        </is>
      </c>
      <c r="E109" s="316" t="inlineStr">
        <is>
          <t>Disney Junior</t>
        </is>
      </c>
      <c r="F109" s="317" t="n">
        <v>43560</v>
      </c>
      <c r="G109" s="317" t="n">
        <v>43646</v>
      </c>
      <c r="H109" s="316" t="n">
        <v>2367579</v>
      </c>
      <c r="I109" s="316" t="n">
        <v>2367579</v>
      </c>
      <c r="J109" s="316" t="n">
        <v>0.71</v>
      </c>
      <c r="K109" s="316">
        <f>ROUND(I109*(J109/1000),2)</f>
        <v/>
      </c>
    </row>
    <row r="110">
      <c r="B110" s="315" t="n">
        <v>83</v>
      </c>
      <c r="C110" s="316" t="n">
        <v>10212203</v>
      </c>
      <c r="D110" s="316" t="inlineStr">
        <is>
          <t>10352_DCWW_MGA_Poopsie Unicorn/Poop Packs_DC/DJ/DXD_STB VOD_Upfront_2Q_2019_Digital</t>
        </is>
      </c>
      <c r="E110" s="316" t="inlineStr">
        <is>
          <t>Disney Channel</t>
        </is>
      </c>
      <c r="F110" s="317" t="n">
        <v>43560</v>
      </c>
      <c r="G110" s="317" t="n">
        <v>43576</v>
      </c>
      <c r="H110" s="316" t="n">
        <v>212817</v>
      </c>
      <c r="I110" s="316" t="n">
        <v>212817</v>
      </c>
      <c r="J110" s="316" t="n">
        <v>0.71</v>
      </c>
      <c r="K110" s="316">
        <f>ROUND(I110*(J110/1000),2)</f>
        <v/>
      </c>
    </row>
    <row r="111">
      <c r="B111" s="315" t="n">
        <v>84</v>
      </c>
      <c r="C111" s="316" t="n">
        <v>10212203</v>
      </c>
      <c r="D111" s="316" t="inlineStr">
        <is>
          <t>10352_DCWW_MGA_Poopsie Unicorn/Poop Packs_DC/DJ/DXD_STB VOD_Upfront_2Q_2019_Digital</t>
        </is>
      </c>
      <c r="E111" s="316" t="inlineStr">
        <is>
          <t>Disney Junior</t>
        </is>
      </c>
      <c r="F111" s="317" t="n">
        <v>43560</v>
      </c>
      <c r="G111" s="317" t="n">
        <v>43576</v>
      </c>
      <c r="H111" s="316" t="n">
        <v>273270</v>
      </c>
      <c r="I111" s="316" t="n">
        <v>273270</v>
      </c>
      <c r="J111" s="316" t="n">
        <v>0.71</v>
      </c>
      <c r="K111" s="316">
        <f>ROUND(I111*(J111/1000),2)</f>
        <v/>
      </c>
    </row>
    <row r="112">
      <c r="B112" s="315" t="n">
        <v>85</v>
      </c>
      <c r="C112" s="316" t="n">
        <v>10212203</v>
      </c>
      <c r="D112" s="316" t="inlineStr">
        <is>
          <t>10352_DCWW_MGA_Poopsie Unicorn/Poop Packs_DC/DJ/DXD_STB VOD_Upfront_2Q_2019_Digital</t>
        </is>
      </c>
      <c r="E112" s="316" t="inlineStr">
        <is>
          <t>Disney XD</t>
        </is>
      </c>
      <c r="F112" s="317" t="n">
        <v>43560</v>
      </c>
      <c r="G112" s="317" t="n">
        <v>43576</v>
      </c>
      <c r="H112" s="316" t="n">
        <v>406416</v>
      </c>
      <c r="I112" s="316" t="n">
        <v>406416</v>
      </c>
      <c r="J112" s="316" t="n">
        <v>0.71</v>
      </c>
      <c r="K112" s="316">
        <f>ROUND(I112*(J112/1000),2)</f>
        <v/>
      </c>
    </row>
    <row r="113">
      <c r="B113" s="315" t="n">
        <v>86</v>
      </c>
      <c r="C113" s="316" t="n">
        <v>10212204</v>
      </c>
      <c r="D113" s="316" t="inlineStr">
        <is>
          <t>10348_DCWW_Moose_APP + VOD DAI (DC/XD/DJ/RD)_2Q_2019_Digital</t>
        </is>
      </c>
      <c r="E113" s="316" t="inlineStr">
        <is>
          <t>Disney Channel</t>
        </is>
      </c>
      <c r="F113" s="317" t="n">
        <v>43560</v>
      </c>
      <c r="G113" s="317" t="n">
        <v>43569</v>
      </c>
      <c r="H113" s="316" t="n">
        <v>140348</v>
      </c>
      <c r="I113" s="316" t="n">
        <v>140348</v>
      </c>
      <c r="J113" s="316" t="n">
        <v>0.71</v>
      </c>
      <c r="K113" s="316">
        <f>ROUND(I113*(J113/1000),2)</f>
        <v/>
      </c>
    </row>
    <row r="114">
      <c r="B114" s="315" t="n">
        <v>87</v>
      </c>
      <c r="C114" s="316" t="n">
        <v>10212204</v>
      </c>
      <c r="D114" s="316" t="inlineStr">
        <is>
          <t>10348_DCWW_Moose_APP + VOD DAI (DC/XD/DJ/RD)_2Q_2019_Digital</t>
        </is>
      </c>
      <c r="E114" s="316" t="inlineStr">
        <is>
          <t>Disney Junior</t>
        </is>
      </c>
      <c r="F114" s="317" t="n">
        <v>43560</v>
      </c>
      <c r="G114" s="317" t="n">
        <v>43569</v>
      </c>
      <c r="H114" s="316" t="n">
        <v>366201</v>
      </c>
      <c r="I114" s="316" t="n">
        <v>366201</v>
      </c>
      <c r="J114" s="316" t="n">
        <v>0.71</v>
      </c>
      <c r="K114" s="316">
        <f>ROUND(I114*(J114/1000),2)</f>
        <v/>
      </c>
    </row>
    <row r="115">
      <c r="B115" s="315" t="n">
        <v>88</v>
      </c>
      <c r="C115" s="316" t="n">
        <v>10212204</v>
      </c>
      <c r="D115" s="316" t="inlineStr">
        <is>
          <t>10348_DCWW_Moose_APP + VOD DAI (DC/XD/DJ/RD)_2Q_2019_Digital</t>
        </is>
      </c>
      <c r="E115" s="316" t="inlineStr">
        <is>
          <t>Disney XD</t>
        </is>
      </c>
      <c r="F115" s="317" t="n">
        <v>43560</v>
      </c>
      <c r="G115" s="317" t="n">
        <v>43569</v>
      </c>
      <c r="H115" s="316" t="n">
        <v>157676</v>
      </c>
      <c r="I115" s="316" t="n">
        <v>157676</v>
      </c>
      <c r="J115" s="316" t="n">
        <v>0.71</v>
      </c>
      <c r="K115" s="316">
        <f>ROUND(I115*(J115/1000),2)</f>
        <v/>
      </c>
    </row>
    <row r="116">
      <c r="B116" s="315" t="n">
        <v>89</v>
      </c>
      <c r="C116" s="316" t="n">
        <v>10212205</v>
      </c>
      <c r="D116" s="316" t="inlineStr">
        <is>
          <t>10867_ABC - Northwestern Mutual - 1Q-2Q'19 - Scatter - ABC Digital LFV (OTT &amp; VOD) - DAR - A25-54</t>
        </is>
      </c>
      <c r="E116" s="316" t="inlineStr">
        <is>
          <t>ABC</t>
        </is>
      </c>
      <c r="F116" s="317" t="n">
        <v>43556</v>
      </c>
      <c r="G116" s="317" t="n">
        <v>43569</v>
      </c>
      <c r="H116" s="316" t="n">
        <v>902530</v>
      </c>
      <c r="I116" s="316" t="n">
        <v>902530</v>
      </c>
      <c r="J116" s="316" t="n">
        <v>0.71</v>
      </c>
      <c r="K116" s="316">
        <f>ROUND(I116*(J116/1000),2)</f>
        <v/>
      </c>
    </row>
    <row r="117">
      <c r="B117" s="315" t="n">
        <v>90</v>
      </c>
      <c r="C117" s="316" t="n">
        <v>10212213</v>
      </c>
      <c r="D117" s="316" t="inlineStr">
        <is>
          <t>10370_Blue Plate - Zuru - Rainbocorns - Disney NOW (all apps) &amp; STB - 1Q-2Q19</t>
        </is>
      </c>
      <c r="E117" s="316" t="inlineStr">
        <is>
          <t>Disney Channel</t>
        </is>
      </c>
      <c r="F117" s="317" t="n">
        <v>43563</v>
      </c>
      <c r="G117" s="317" t="n">
        <v>43576</v>
      </c>
      <c r="H117" s="316" t="n">
        <v>187183</v>
      </c>
      <c r="I117" s="316" t="n">
        <v>187183</v>
      </c>
      <c r="J117" s="316" t="n">
        <v>0.71</v>
      </c>
      <c r="K117" s="316">
        <f>ROUND(I117*(J117/1000),2)</f>
        <v/>
      </c>
    </row>
    <row r="118">
      <c r="B118" s="315" t="n">
        <v>91</v>
      </c>
      <c r="C118" s="316" t="n">
        <v>10212213</v>
      </c>
      <c r="D118" s="316" t="inlineStr">
        <is>
          <t>10370_Blue Plate - Zuru - Rainbocorns - Disney NOW (all apps) &amp; STB - 1Q-2Q19</t>
        </is>
      </c>
      <c r="E118" s="316" t="inlineStr">
        <is>
          <t>Disney XD</t>
        </is>
      </c>
      <c r="F118" s="317" t="n">
        <v>43563</v>
      </c>
      <c r="G118" s="317" t="n">
        <v>43576</v>
      </c>
      <c r="H118" s="316" t="n">
        <v>499168</v>
      </c>
      <c r="I118" s="316" t="n">
        <v>499168</v>
      </c>
      <c r="J118" s="316" t="n">
        <v>0.71</v>
      </c>
      <c r="K118" s="316">
        <f>ROUND(I118*(J118/1000),2)</f>
        <v/>
      </c>
    </row>
    <row r="119">
      <c r="B119" s="315" t="n">
        <v>92</v>
      </c>
      <c r="C119" s="316" t="n">
        <v>10212228</v>
      </c>
      <c r="D119" s="316" t="inlineStr">
        <is>
          <t>11589_Freeform_Autotrader VOD_Scatter_2Q_2019_Digital</t>
        </is>
      </c>
      <c r="E119" s="316" t="inlineStr">
        <is>
          <t>Freeform</t>
        </is>
      </c>
      <c r="F119" s="317" t="n">
        <v>43567</v>
      </c>
      <c r="G119" s="317" t="n">
        <v>43632</v>
      </c>
      <c r="H119" s="316" t="n">
        <v>1419171</v>
      </c>
      <c r="I119" s="316" t="n">
        <v>1419171</v>
      </c>
      <c r="J119" s="316" t="n">
        <v>0.71</v>
      </c>
      <c r="K119" s="316">
        <f>ROUND(I119*(J119/1000),2)</f>
        <v/>
      </c>
    </row>
    <row r="120">
      <c r="B120" s="315" t="n">
        <v>93</v>
      </c>
      <c r="C120" s="316" t="n">
        <v>10212229</v>
      </c>
      <c r="D120" s="316" t="inlineStr">
        <is>
          <t>11383_DCWW_MGA_Springlings_DC/DJR_STB VOD_Upfront_2Q_2019_Digital</t>
        </is>
      </c>
      <c r="E120" s="316" t="inlineStr">
        <is>
          <t>Disney Channel</t>
        </is>
      </c>
      <c r="F120" s="317" t="n">
        <v>43568</v>
      </c>
      <c r="G120" s="317" t="n">
        <v>43576</v>
      </c>
      <c r="H120" s="316" t="n">
        <v>930309</v>
      </c>
      <c r="I120" s="316" t="n">
        <v>930309</v>
      </c>
      <c r="J120" s="316" t="n">
        <v>0.71</v>
      </c>
      <c r="K120" s="316">
        <f>ROUND(I120*(J120/1000),2)</f>
        <v/>
      </c>
    </row>
    <row r="121">
      <c r="B121" s="315" t="n">
        <v>94</v>
      </c>
      <c r="C121" s="316" t="n">
        <v>10212229</v>
      </c>
      <c r="D121" s="316" t="inlineStr">
        <is>
          <t>11383_DCWW_MGA_Springlings_DC/DJR_STB VOD_Upfront_2Q_2019_Digital</t>
        </is>
      </c>
      <c r="E121" s="316" t="inlineStr">
        <is>
          <t>Disney Junior</t>
        </is>
      </c>
      <c r="F121" s="317" t="n">
        <v>43568</v>
      </c>
      <c r="G121" s="317" t="n">
        <v>43576</v>
      </c>
      <c r="H121" s="316" t="n">
        <v>1187240</v>
      </c>
      <c r="I121" s="316" t="n">
        <v>1187240</v>
      </c>
      <c r="J121" s="316" t="n">
        <v>0.71</v>
      </c>
      <c r="K121" s="316">
        <f>ROUND(I121*(J121/1000),2)</f>
        <v/>
      </c>
    </row>
    <row r="122">
      <c r="B122" s="315" t="n">
        <v>95</v>
      </c>
      <c r="C122" s="316" t="n">
        <v>10212230</v>
      </c>
      <c r="D122" s="316" t="inlineStr">
        <is>
          <t>11592_Freeform_Van Melle_Mentos VOD_Scatter_2Q19_Digital</t>
        </is>
      </c>
      <c r="E122" s="316" t="inlineStr">
        <is>
          <t>Freeform</t>
        </is>
      </c>
      <c r="F122" s="317" t="n">
        <v>43566</v>
      </c>
      <c r="G122" s="317" t="n">
        <v>43646</v>
      </c>
      <c r="H122" s="316" t="n">
        <v>1630869</v>
      </c>
      <c r="I122" s="316" t="n">
        <v>1630869</v>
      </c>
      <c r="J122" s="316" t="n">
        <v>0.71</v>
      </c>
      <c r="K122" s="316">
        <f>ROUND(I122*(J122/1000),2)</f>
        <v/>
      </c>
    </row>
    <row r="123">
      <c r="B123" s="315" t="n">
        <v>96</v>
      </c>
      <c r="C123" s="316" t="n">
        <v>10212231</v>
      </c>
      <c r="D123" s="316" t="inlineStr">
        <is>
          <t>10290_Bush Beans- 9/24/18-9/22/19- Upfront</t>
        </is>
      </c>
      <c r="E123" s="316" t="inlineStr">
        <is>
          <t>Freeform</t>
        </is>
      </c>
      <c r="F123" s="317" t="n">
        <v>43563</v>
      </c>
      <c r="G123" s="317" t="n">
        <v>43646</v>
      </c>
      <c r="H123" s="316" t="n">
        <v>206873</v>
      </c>
      <c r="I123" s="316" t="n">
        <v>206873</v>
      </c>
      <c r="J123" s="316" t="n">
        <v>0.71</v>
      </c>
      <c r="K123" s="316">
        <f>ROUND(I123*(J123/1000),2)</f>
        <v/>
      </c>
    </row>
    <row r="124">
      <c r="B124" s="315" t="n">
        <v>97</v>
      </c>
      <c r="C124" s="316" t="n">
        <v>10212232</v>
      </c>
      <c r="D124" s="316" t="inlineStr">
        <is>
          <t>11027_DCWW_Mattel_Barbie World of Camper_Upfront_2Q_2019_Digital</t>
        </is>
      </c>
      <c r="E124" s="316" t="inlineStr">
        <is>
          <t>Disney Channel</t>
        </is>
      </c>
      <c r="F124" s="317" t="n">
        <v>43556</v>
      </c>
      <c r="G124" s="317" t="n">
        <v>43576</v>
      </c>
      <c r="H124" s="316" t="n">
        <v>14569</v>
      </c>
      <c r="I124" s="316" t="n">
        <v>14569</v>
      </c>
      <c r="J124" s="316" t="n">
        <v>0.71</v>
      </c>
      <c r="K124" s="316">
        <f>ROUND(I124*(J124/1000),2)</f>
        <v/>
      </c>
    </row>
    <row r="125">
      <c r="B125" s="315" t="n">
        <v>98</v>
      </c>
      <c r="C125" s="316" t="n">
        <v>10212232</v>
      </c>
      <c r="D125" s="316" t="inlineStr">
        <is>
          <t>11027_DCWW_Mattel_Barbie World of Camper_Upfront_2Q_2019_Digital</t>
        </is>
      </c>
      <c r="E125" s="316" t="inlineStr">
        <is>
          <t>Disney Junior</t>
        </is>
      </c>
      <c r="F125" s="317" t="n">
        <v>43556</v>
      </c>
      <c r="G125" s="317" t="n">
        <v>43576</v>
      </c>
      <c r="H125" s="316" t="n">
        <v>151609</v>
      </c>
      <c r="I125" s="316" t="n">
        <v>151609</v>
      </c>
      <c r="J125" s="316" t="n">
        <v>0.71</v>
      </c>
      <c r="K125" s="316">
        <f>ROUND(I125*(J125/1000),2)</f>
        <v/>
      </c>
    </row>
    <row r="126">
      <c r="B126" s="315" t="n">
        <v>99</v>
      </c>
      <c r="C126" s="316" t="n">
        <v>10212232</v>
      </c>
      <c r="D126" s="316" t="inlineStr">
        <is>
          <t>11027_DCWW_Mattel_Barbie World of Camper_Upfront_2Q_2019_Digital</t>
        </is>
      </c>
      <c r="E126" s="316" t="inlineStr">
        <is>
          <t>Disney XD</t>
        </is>
      </c>
      <c r="F126" s="317" t="n">
        <v>43556</v>
      </c>
      <c r="G126" s="317" t="n">
        <v>43576</v>
      </c>
      <c r="H126" s="316" t="n">
        <v>132762</v>
      </c>
      <c r="I126" s="316" t="n">
        <v>132762</v>
      </c>
      <c r="J126" s="316" t="n">
        <v>0.71</v>
      </c>
      <c r="K126" s="316">
        <f>ROUND(I126*(J126/1000),2)</f>
        <v/>
      </c>
    </row>
    <row r="127">
      <c r="B127" s="315" t="n">
        <v>100</v>
      </c>
      <c r="C127" s="316" t="n">
        <v>10212233</v>
      </c>
      <c r="D127" s="316" t="inlineStr">
        <is>
          <t>11076_Freeform_JCPenney_April_Upfront_2Q19_11076</t>
        </is>
      </c>
      <c r="E127" s="316" t="inlineStr">
        <is>
          <t>Freeform</t>
        </is>
      </c>
      <c r="F127" s="317" t="n">
        <v>43557</v>
      </c>
      <c r="G127" s="317" t="n">
        <v>43575</v>
      </c>
      <c r="H127" s="316" t="n">
        <v>64295</v>
      </c>
      <c r="I127" s="316" t="n">
        <v>64295</v>
      </c>
      <c r="J127" s="316" t="n">
        <v>0.71</v>
      </c>
      <c r="K127" s="316">
        <f>ROUND(I127*(J127/1000),2)</f>
        <v/>
      </c>
    </row>
    <row r="128">
      <c r="B128" s="315" t="n">
        <v>101</v>
      </c>
      <c r="C128" s="316" t="n">
        <v>10212234</v>
      </c>
      <c r="D128" s="316" t="inlineStr">
        <is>
          <t>11165_DCWW_Mattel_Sparkle Lights Mermaid_Upfront_2Q_2019_Digital</t>
        </is>
      </c>
      <c r="E128" s="316" t="inlineStr">
        <is>
          <t>Disney Channel</t>
        </is>
      </c>
      <c r="F128" s="317" t="n">
        <v>43556</v>
      </c>
      <c r="G128" s="317" t="n">
        <v>43576</v>
      </c>
      <c r="H128" s="316" t="n">
        <v>17369</v>
      </c>
      <c r="I128" s="316" t="n">
        <v>17369</v>
      </c>
      <c r="J128" s="316" t="n">
        <v>0.71</v>
      </c>
      <c r="K128" s="316">
        <f>ROUND(I128*(J128/1000),2)</f>
        <v/>
      </c>
    </row>
    <row r="129">
      <c r="B129" s="315" t="n">
        <v>102</v>
      </c>
      <c r="C129" s="316" t="n">
        <v>10212234</v>
      </c>
      <c r="D129" s="316" t="inlineStr">
        <is>
          <t>11165_DCWW_Mattel_Sparkle Lights Mermaid_Upfront_2Q_2019_Digital</t>
        </is>
      </c>
      <c r="E129" s="316" t="inlineStr">
        <is>
          <t>Disney Junior</t>
        </is>
      </c>
      <c r="F129" s="317" t="n">
        <v>43556</v>
      </c>
      <c r="G129" s="317" t="n">
        <v>43576</v>
      </c>
      <c r="H129" s="316" t="n">
        <v>144764</v>
      </c>
      <c r="I129" s="316" t="n">
        <v>144764</v>
      </c>
      <c r="J129" s="316" t="n">
        <v>0.71</v>
      </c>
      <c r="K129" s="316">
        <f>ROUND(I129*(J129/1000),2)</f>
        <v/>
      </c>
    </row>
    <row r="130">
      <c r="B130" s="315" t="n">
        <v>103</v>
      </c>
      <c r="C130" s="316" t="n">
        <v>10212234</v>
      </c>
      <c r="D130" s="316" t="inlineStr">
        <is>
          <t>11165_DCWW_Mattel_Sparkle Lights Mermaid_Upfront_2Q_2019_Digital</t>
        </is>
      </c>
      <c r="E130" s="316" t="inlineStr">
        <is>
          <t>Disney XD</t>
        </is>
      </c>
      <c r="F130" s="317" t="n">
        <v>43556</v>
      </c>
      <c r="G130" s="317" t="n">
        <v>43576</v>
      </c>
      <c r="H130" s="316" t="n">
        <v>136620</v>
      </c>
      <c r="I130" s="316" t="n">
        <v>136620</v>
      </c>
      <c r="J130" s="316" t="n">
        <v>0.71</v>
      </c>
      <c r="K130" s="316">
        <f>ROUND(I130*(J130/1000),2)</f>
        <v/>
      </c>
    </row>
    <row r="131">
      <c r="B131" s="315" t="n">
        <v>104</v>
      </c>
      <c r="C131" s="316" t="n">
        <v>10212235</v>
      </c>
      <c r="D131" s="316" t="inlineStr">
        <is>
          <t>11328_DCWW_WDSMP_Penguins_Upfront_Q2_2019_Digital_DC DAI</t>
        </is>
      </c>
      <c r="E131" s="316" t="inlineStr">
        <is>
          <t>Disney Channel</t>
        </is>
      </c>
      <c r="F131" s="317" t="n">
        <v>43567</v>
      </c>
      <c r="G131" s="317" t="n">
        <v>43576</v>
      </c>
      <c r="H131" s="316" t="n">
        <v>546713</v>
      </c>
      <c r="I131" s="316" t="n">
        <v>546713</v>
      </c>
      <c r="J131" s="316" t="n">
        <v>0.71</v>
      </c>
      <c r="K131" s="316">
        <f>ROUND(I131*(J131/1000),2)</f>
        <v/>
      </c>
    </row>
    <row r="132">
      <c r="B132" s="315" t="n">
        <v>105</v>
      </c>
      <c r="C132" s="316" t="n">
        <v>10212236</v>
      </c>
      <c r="D132" s="316" t="inlineStr">
        <is>
          <t>10893_USAF-SITE SOUND &amp; MOTION - 9/17/18-4/21/19</t>
        </is>
      </c>
      <c r="E132" s="316" t="inlineStr">
        <is>
          <t>Freeform</t>
        </is>
      </c>
      <c r="F132" s="317" t="n">
        <v>43563</v>
      </c>
      <c r="G132" s="317" t="n">
        <v>43576</v>
      </c>
      <c r="H132" s="316" t="n">
        <v>20133</v>
      </c>
      <c r="I132" s="316" t="n">
        <v>20133</v>
      </c>
      <c r="J132" s="316" t="n">
        <v>0.71</v>
      </c>
      <c r="K132" s="316">
        <f>ROUND(I132*(J132/1000),2)</f>
        <v/>
      </c>
    </row>
    <row r="133">
      <c r="B133" s="315" t="n">
        <v>106</v>
      </c>
      <c r="C133" s="316" t="n">
        <v>10212237</v>
      </c>
      <c r="D133" s="316" t="inlineStr">
        <is>
          <t>11488_Freeform_Conagra_Reddi Wip_ROS_UPFRONT_2Q_2019_Digital_TV</t>
        </is>
      </c>
      <c r="E133" s="316" t="inlineStr">
        <is>
          <t>Freeform</t>
        </is>
      </c>
      <c r="F133" s="317" t="n">
        <v>43567</v>
      </c>
      <c r="G133" s="317" t="n">
        <v>43604</v>
      </c>
      <c r="H133" s="316" t="n">
        <v>694232</v>
      </c>
      <c r="I133" s="316" t="n">
        <v>694232</v>
      </c>
      <c r="J133" s="316" t="n">
        <v>0.71</v>
      </c>
      <c r="K133" s="316">
        <f>ROUND(I133*(J133/1000),2)</f>
        <v/>
      </c>
    </row>
    <row r="134">
      <c r="B134" s="315" t="n">
        <v>107</v>
      </c>
      <c r="C134" s="316" t="n">
        <v>10212238</v>
      </c>
      <c r="D134" s="316" t="inlineStr">
        <is>
          <t>11238_Freeform_Tracfone_Simple Mobile VOD_2Q19_Digital</t>
        </is>
      </c>
      <c r="E134" s="316" t="inlineStr">
        <is>
          <t>Freeform</t>
        </is>
      </c>
      <c r="F134" s="317" t="n">
        <v>43557</v>
      </c>
      <c r="G134" s="317" t="n">
        <v>43646</v>
      </c>
      <c r="H134" s="316" t="n">
        <v>1776350</v>
      </c>
      <c r="I134" s="316" t="n">
        <v>1776350</v>
      </c>
      <c r="J134" s="316" t="n">
        <v>0.71</v>
      </c>
      <c r="K134" s="316">
        <f>ROUND(I134*(J134/1000),2)</f>
        <v/>
      </c>
    </row>
    <row r="135">
      <c r="B135" s="315" t="n">
        <v>108</v>
      </c>
      <c r="C135" s="316" t="n">
        <v>10212239</v>
      </c>
      <c r="D135" s="316" t="inlineStr">
        <is>
          <t>11013_DCWW_Great Wolf Resorts_Upfront_2Q_2019_Digital</t>
        </is>
      </c>
      <c r="E135" s="316" t="inlineStr">
        <is>
          <t>Disney Channel</t>
        </is>
      </c>
      <c r="F135" s="317" t="n">
        <v>43563</v>
      </c>
      <c r="G135" s="317" t="n">
        <v>43576</v>
      </c>
      <c r="H135" s="316" t="n">
        <v>375131</v>
      </c>
      <c r="I135" s="316" t="n">
        <v>375131</v>
      </c>
      <c r="J135" s="316" t="n">
        <v>0.71</v>
      </c>
      <c r="K135" s="316">
        <f>ROUND(I135*(J135/1000),2)</f>
        <v/>
      </c>
    </row>
    <row r="136">
      <c r="B136" s="315" t="n">
        <v>109</v>
      </c>
      <c r="C136" s="316" t="n">
        <v>10212257</v>
      </c>
      <c r="D136" s="316" t="inlineStr">
        <is>
          <t>11528_Freeform_Apple VOD_Siri Drivers_Upfront_2Q_2019_Digital</t>
        </is>
      </c>
      <c r="E136" s="316" t="inlineStr">
        <is>
          <t>Freeform</t>
        </is>
      </c>
      <c r="F136" s="317" t="n">
        <v>43570</v>
      </c>
      <c r="G136" s="317" t="n">
        <v>43608</v>
      </c>
      <c r="H136" s="316" t="n">
        <v>44484</v>
      </c>
      <c r="I136" s="316" t="n">
        <v>44484</v>
      </c>
      <c r="J136" s="316" t="n">
        <v>0.71</v>
      </c>
      <c r="K136" s="316">
        <f>ROUND(I136*(J136/1000),2)</f>
        <v/>
      </c>
    </row>
    <row r="137">
      <c r="B137" s="315" t="n">
        <v>110</v>
      </c>
      <c r="C137" s="316" t="n">
        <v>10212265</v>
      </c>
      <c r="D137" s="316" t="inlineStr">
        <is>
          <t>10351_DCWW_MGA_Poopsie Unicorn/Sparkly Critters_DC/DJ/STB VOD_Upfront_2Q_2019_Digital</t>
        </is>
      </c>
      <c r="E137" s="316" t="inlineStr">
        <is>
          <t>Disney Channel</t>
        </is>
      </c>
      <c r="F137" s="317" t="n">
        <v>43571</v>
      </c>
      <c r="G137" s="317" t="n">
        <v>43576</v>
      </c>
      <c r="H137" s="316" t="n">
        <v>1174366</v>
      </c>
      <c r="I137" s="316" t="n">
        <v>1174366</v>
      </c>
      <c r="J137" s="316" t="n">
        <v>0.71</v>
      </c>
      <c r="K137" s="316">
        <f>ROUND(I137*(J137/1000),2)</f>
        <v/>
      </c>
    </row>
    <row r="138">
      <c r="B138" s="315" t="n">
        <v>111</v>
      </c>
      <c r="C138" s="316" t="n">
        <v>10212265</v>
      </c>
      <c r="D138" s="316" t="inlineStr">
        <is>
          <t>10351_DCWW_MGA_Poopsie Unicorn/Sparkly Critters_DC/DJ/STB VOD_Upfront_2Q_2019_Digital</t>
        </is>
      </c>
      <c r="E138" s="316" t="inlineStr">
        <is>
          <t>Disney Junior</t>
        </is>
      </c>
      <c r="F138" s="317" t="n">
        <v>43571</v>
      </c>
      <c r="G138" s="317" t="n">
        <v>43576</v>
      </c>
      <c r="H138" s="316" t="n">
        <v>1176927</v>
      </c>
      <c r="I138" s="316" t="n">
        <v>1176927</v>
      </c>
      <c r="J138" s="316" t="n">
        <v>0.71</v>
      </c>
      <c r="K138" s="316">
        <f>ROUND(I138*(J138/1000),2)</f>
        <v/>
      </c>
    </row>
    <row r="139">
      <c r="B139" s="315" t="n">
        <v>112</v>
      </c>
      <c r="C139" s="316" t="n">
        <v>10212269</v>
      </c>
      <c r="D139" s="316" t="inlineStr">
        <is>
          <t>11518_DCWW_Party City_Happy Birthday Sweepstakes_App/VOD/Social_Scatter_Q2 - Q3_2019-Digital</t>
        </is>
      </c>
      <c r="E139" s="316" t="inlineStr">
        <is>
          <t>Disney Channel</t>
        </is>
      </c>
      <c r="F139" s="317" t="n">
        <v>43570</v>
      </c>
      <c r="G139" s="317" t="n">
        <v>43646</v>
      </c>
      <c r="H139" s="316" t="n">
        <v>310433</v>
      </c>
      <c r="I139" s="316" t="n">
        <v>310433</v>
      </c>
      <c r="J139" s="316" t="n">
        <v>0.71</v>
      </c>
      <c r="K139" s="316">
        <f>ROUND(I139*(J139/1000),2)</f>
        <v/>
      </c>
    </row>
    <row r="140">
      <c r="B140" s="315" t="n">
        <v>113</v>
      </c>
      <c r="C140" s="316" t="n">
        <v>10212269</v>
      </c>
      <c r="D140" s="316" t="inlineStr">
        <is>
          <t>11518_DCWW_Party City_Happy Birthday Sweepstakes_App/VOD/Social_Scatter_Q2 - Q3_2019-Digital</t>
        </is>
      </c>
      <c r="E140" s="316" t="inlineStr">
        <is>
          <t>Disney Junior</t>
        </is>
      </c>
      <c r="F140" s="317" t="n">
        <v>43570</v>
      </c>
      <c r="G140" s="317" t="n">
        <v>43646</v>
      </c>
      <c r="H140" s="316" t="n">
        <v>320521</v>
      </c>
      <c r="I140" s="316" t="n">
        <v>320521</v>
      </c>
      <c r="J140" s="316" t="n">
        <v>0.71</v>
      </c>
      <c r="K140" s="316">
        <f>ROUND(I140*(J140/1000),2)</f>
        <v/>
      </c>
    </row>
    <row r="141">
      <c r="B141" s="315" t="n">
        <v>114</v>
      </c>
      <c r="C141" s="316" t="n">
        <v>10212272</v>
      </c>
      <c r="D141" s="316" t="inlineStr">
        <is>
          <t>10834_ABC - Petsmart - Q2'19 Upfront - Primetime VOD DAI - A25-54 (DAR)</t>
        </is>
      </c>
      <c r="E141" s="316" t="inlineStr">
        <is>
          <t>ABC</t>
        </is>
      </c>
      <c r="F141" s="317" t="n">
        <v>43572</v>
      </c>
      <c r="G141" s="317" t="n">
        <v>43639</v>
      </c>
      <c r="H141" s="316" t="n">
        <v>999348</v>
      </c>
      <c r="I141" s="316" t="n">
        <v>999348</v>
      </c>
      <c r="J141" s="316" t="n">
        <v>0.71</v>
      </c>
      <c r="K141" s="316">
        <f>ROUND(I141*(J141/1000),2)</f>
        <v/>
      </c>
    </row>
    <row r="142">
      <c r="B142" s="315" t="n">
        <v>115</v>
      </c>
      <c r="C142" s="316" t="n">
        <v>10212279</v>
      </c>
      <c r="D142" s="316" t="inlineStr">
        <is>
          <t>11141_Freeform_P&amp;G_Crest Paste Gum Health_Upfront_2Q19_Digital</t>
        </is>
      </c>
      <c r="E142" s="316" t="inlineStr">
        <is>
          <t>Freeform</t>
        </is>
      </c>
      <c r="F142" s="317" t="n">
        <v>43559</v>
      </c>
      <c r="G142" s="317" t="n">
        <v>43646</v>
      </c>
      <c r="H142" s="316" t="n">
        <v>496692</v>
      </c>
      <c r="I142" s="316" t="n">
        <v>496692</v>
      </c>
      <c r="J142" s="316" t="n">
        <v>0.71</v>
      </c>
      <c r="K142" s="316">
        <f>ROUND(I142*(J142/1000),2)</f>
        <v/>
      </c>
    </row>
    <row r="143">
      <c r="B143" s="315" t="n">
        <v>116</v>
      </c>
      <c r="C143" s="316" t="n">
        <v>10212281</v>
      </c>
      <c r="D143" s="316" t="inlineStr">
        <is>
          <t>11257_Freeform_Geico_Horizon/Upfront_Q2_2019_Digital</t>
        </is>
      </c>
      <c r="E143" s="316" t="inlineStr">
        <is>
          <t>Freeform</t>
        </is>
      </c>
      <c r="F143" s="317" t="n">
        <v>43574</v>
      </c>
      <c r="G143" s="317" t="n">
        <v>43646</v>
      </c>
      <c r="H143" s="316" t="n">
        <v>558550</v>
      </c>
      <c r="I143" s="316" t="n">
        <v>558550</v>
      </c>
      <c r="J143" s="316" t="n">
        <v>0.71</v>
      </c>
      <c r="K143" s="316">
        <f>ROUND(I143*(J143/1000),2)</f>
        <v/>
      </c>
    </row>
    <row r="144">
      <c r="B144" s="315" t="n">
        <v>117</v>
      </c>
      <c r="C144" s="316" t="n">
        <v>10212282</v>
      </c>
      <c r="D144" s="316" t="inlineStr">
        <is>
          <t>10985_DDN/DCWW_Skechers_Spring 2019_Scatter_2Q_2019_Digital</t>
        </is>
      </c>
      <c r="E144" s="316" t="inlineStr">
        <is>
          <t>Disney Channel</t>
        </is>
      </c>
      <c r="F144" s="317" t="n">
        <v>43557</v>
      </c>
      <c r="G144" s="317" t="n">
        <v>43616</v>
      </c>
      <c r="H144" s="316" t="n">
        <v>2</v>
      </c>
      <c r="I144" s="316" t="n">
        <v>2</v>
      </c>
      <c r="J144" s="316" t="n">
        <v>0.71</v>
      </c>
      <c r="K144" s="316">
        <f>ROUND(I144*(J144/1000),2)</f>
        <v/>
      </c>
    </row>
    <row r="145">
      <c r="B145" s="315" t="n">
        <v>118</v>
      </c>
      <c r="C145" s="316" t="n">
        <v>10212282</v>
      </c>
      <c r="D145" s="316" t="inlineStr">
        <is>
          <t>10985_DDN/DCWW_Skechers_Spring 2019_Scatter_2Q_2019_Digital</t>
        </is>
      </c>
      <c r="E145" s="316" t="inlineStr">
        <is>
          <t>Disney XD</t>
        </is>
      </c>
      <c r="F145" s="317" t="n">
        <v>43557</v>
      </c>
      <c r="G145" s="317" t="n">
        <v>43616</v>
      </c>
      <c r="H145" s="316" t="n">
        <v>4</v>
      </c>
      <c r="I145" s="316" t="n">
        <v>4</v>
      </c>
      <c r="J145" s="316" t="n">
        <v>0.71</v>
      </c>
      <c r="K145" s="316">
        <f>ROUND(I145*(J145/1000),2)</f>
        <v/>
      </c>
    </row>
    <row r="146">
      <c r="B146" s="315" t="n">
        <v>119</v>
      </c>
      <c r="C146" s="316" t="n">
        <v>10212283</v>
      </c>
      <c r="D146" s="316" t="inlineStr">
        <is>
          <t>PSAs on Freeform - Q3 Q4 FY 2019</t>
        </is>
      </c>
      <c r="E146" s="316" t="inlineStr">
        <is>
          <t>Freeform</t>
        </is>
      </c>
      <c r="F146" s="317" t="n">
        <v>43572</v>
      </c>
      <c r="G146" s="317" t="n">
        <v>43830</v>
      </c>
      <c r="H146" s="316" t="n">
        <v>428560</v>
      </c>
      <c r="I146" s="316" t="n">
        <v>428560</v>
      </c>
      <c r="J146" s="316" t="n">
        <v>0.71</v>
      </c>
      <c r="K146" s="316">
        <f>ROUND(I146*(J146/1000),2)</f>
        <v/>
      </c>
    </row>
    <row r="147">
      <c r="B147" s="315" t="n">
        <v>120</v>
      </c>
      <c r="C147" s="316" t="n">
        <v>10212285</v>
      </c>
      <c r="D147" s="316" t="inlineStr">
        <is>
          <t>11761_Freeform_Clorox_CDW Disinfecting Wipes_Upfront_2Q_2019_Digital</t>
        </is>
      </c>
      <c r="E147" s="316" t="inlineStr">
        <is>
          <t>Freeform</t>
        </is>
      </c>
      <c r="F147" s="317" t="n">
        <v>43574</v>
      </c>
      <c r="G147" s="317" t="n">
        <v>43646</v>
      </c>
      <c r="H147" s="316" t="n">
        <v>225804</v>
      </c>
      <c r="I147" s="316" t="n">
        <v>225804</v>
      </c>
      <c r="J147" s="316" t="n">
        <v>0.71</v>
      </c>
      <c r="K147" s="316">
        <f>ROUND(I147*(J147/1000),2)</f>
        <v/>
      </c>
    </row>
    <row r="148">
      <c r="B148" s="315" t="n">
        <v>121</v>
      </c>
      <c r="C148" s="316" t="n">
        <v>10212288</v>
      </c>
      <c r="D148" s="316" t="inlineStr">
        <is>
          <t>11155_DCWW_Kraft_Capri Sun_Upfront_2Q_2019_Digital</t>
        </is>
      </c>
      <c r="E148" s="316" t="inlineStr">
        <is>
          <t>Disney Channel</t>
        </is>
      </c>
      <c r="F148" s="317" t="n">
        <v>43577</v>
      </c>
      <c r="G148" s="317" t="n">
        <v>43646</v>
      </c>
      <c r="H148" s="316" t="n">
        <v>405007</v>
      </c>
      <c r="I148" s="316" t="n">
        <v>405007</v>
      </c>
      <c r="J148" s="316" t="n">
        <v>0.71</v>
      </c>
      <c r="K148" s="316">
        <f>ROUND(I148*(J148/1000),2)</f>
        <v/>
      </c>
    </row>
    <row r="149">
      <c r="B149" s="315" t="n">
        <v>122</v>
      </c>
      <c r="C149" s="316" t="n">
        <v>10212288</v>
      </c>
      <c r="D149" s="316" t="inlineStr">
        <is>
          <t>11155_DCWW_Kraft_Capri Sun_Upfront_2Q_2019_Digital</t>
        </is>
      </c>
      <c r="E149" s="316" t="inlineStr">
        <is>
          <t>Disney XD</t>
        </is>
      </c>
      <c r="F149" s="317" t="n">
        <v>43577</v>
      </c>
      <c r="G149" s="317" t="n">
        <v>43646</v>
      </c>
      <c r="H149" s="316" t="n">
        <v>157549</v>
      </c>
      <c r="I149" s="316" t="n">
        <v>157549</v>
      </c>
      <c r="J149" s="316" t="n">
        <v>0.71</v>
      </c>
      <c r="K149" s="316">
        <f>ROUND(I149*(J149/1000),2)</f>
        <v/>
      </c>
    </row>
    <row r="150">
      <c r="B150" s="315" t="n">
        <v>123</v>
      </c>
      <c r="C150" s="316" t="n">
        <v>10231974</v>
      </c>
      <c r="D150" s="316" t="inlineStr">
        <is>
          <t>11420_DCWW - Playmonster - Orangutwang - DJR/DC VOD/APP - Upfront - 2Q - 2019 - Digital</t>
        </is>
      </c>
      <c r="E150" s="316" t="inlineStr">
        <is>
          <t>Disney Channel</t>
        </is>
      </c>
      <c r="F150" s="317" t="n">
        <v>43577</v>
      </c>
      <c r="G150" s="317" t="n">
        <v>43590</v>
      </c>
      <c r="H150" s="316" t="n">
        <v>209000</v>
      </c>
      <c r="I150" s="316" t="n">
        <v>209000</v>
      </c>
      <c r="J150" s="316" t="n">
        <v>0.71</v>
      </c>
      <c r="K150" s="316">
        <f>ROUND(I150*(J150/1000),2)</f>
        <v/>
      </c>
    </row>
    <row r="151">
      <c r="B151" s="315" t="n">
        <v>124</v>
      </c>
      <c r="C151" s="316" t="n">
        <v>10231974</v>
      </c>
      <c r="D151" s="316" t="inlineStr">
        <is>
          <t>11420_DCWW - Playmonster - Orangutwang - DJR/DC VOD/APP - Upfront - 2Q - 2019 - Digital</t>
        </is>
      </c>
      <c r="E151" s="316" t="inlineStr">
        <is>
          <t>Disney Junior</t>
        </is>
      </c>
      <c r="F151" s="317" t="n">
        <v>43577</v>
      </c>
      <c r="G151" s="317" t="n">
        <v>43590</v>
      </c>
      <c r="H151" s="316" t="n">
        <v>318253</v>
      </c>
      <c r="I151" s="316" t="n">
        <v>318253</v>
      </c>
      <c r="J151" s="316" t="n">
        <v>0.71</v>
      </c>
      <c r="K151" s="316">
        <f>ROUND(I151*(J151/1000),2)</f>
        <v/>
      </c>
    </row>
    <row r="152">
      <c r="B152" s="315" t="n">
        <v>125</v>
      </c>
      <c r="C152" s="316" t="n">
        <v>10231975</v>
      </c>
      <c r="D152" s="316" t="inlineStr">
        <is>
          <t>11760_Freeform_Clorox_GLT Glad Trash Bag_Upfront_2Q_2019_Digital</t>
        </is>
      </c>
      <c r="E152" s="316" t="inlineStr">
        <is>
          <t>Freeform</t>
        </is>
      </c>
      <c r="F152" s="317" t="n">
        <v>43578</v>
      </c>
      <c r="G152" s="317" t="n">
        <v>43616</v>
      </c>
      <c r="H152" s="316" t="n">
        <v>328567</v>
      </c>
      <c r="I152" s="316" t="n">
        <v>328567</v>
      </c>
      <c r="J152" s="316" t="n">
        <v>0.71</v>
      </c>
      <c r="K152" s="316">
        <f>ROUND(I152*(J152/1000),2)</f>
        <v/>
      </c>
    </row>
    <row r="153">
      <c r="B153" s="315" t="n">
        <v>126</v>
      </c>
      <c r="C153" s="316" t="n">
        <v>10231977</v>
      </c>
      <c r="D153" s="316" t="inlineStr">
        <is>
          <t>11778_Freeform_Tracfone_Straight Talk VOD_2Q19_Upfront_Digitial</t>
        </is>
      </c>
      <c r="E153" s="316" t="inlineStr">
        <is>
          <t>Freeform</t>
        </is>
      </c>
      <c r="F153" s="317" t="n">
        <v>43577</v>
      </c>
      <c r="G153" s="317" t="n">
        <v>43646</v>
      </c>
      <c r="H153" s="316" t="n">
        <v>432893</v>
      </c>
      <c r="I153" s="316" t="n">
        <v>432893</v>
      </c>
      <c r="J153" s="316" t="n">
        <v>0.71</v>
      </c>
      <c r="K153" s="316">
        <f>ROUND(I153*(J153/1000),2)</f>
        <v/>
      </c>
    </row>
    <row r="154">
      <c r="B154" s="315" t="n">
        <v>127</v>
      </c>
      <c r="C154" s="316" t="n">
        <v>10231984</v>
      </c>
      <c r="D154" s="316" t="inlineStr">
        <is>
          <t>11587_DCWW_McDonalds_ PG-13 Avengers_2Q19_Upfront_2019_Digital</t>
        </is>
      </c>
      <c r="E154" s="316" t="inlineStr">
        <is>
          <t>Disney Channel</t>
        </is>
      </c>
      <c r="F154" s="317" t="n">
        <v>43579</v>
      </c>
      <c r="G154" s="317" t="n">
        <v>43605</v>
      </c>
      <c r="H154" s="316" t="n">
        <v>145089</v>
      </c>
      <c r="I154" s="316" t="n">
        <v>145089</v>
      </c>
      <c r="J154" s="316" t="n">
        <v>0.71</v>
      </c>
      <c r="K154" s="316">
        <f>ROUND(I154*(J154/1000),2)</f>
        <v/>
      </c>
    </row>
    <row r="155">
      <c r="B155" s="315" t="n">
        <v>128</v>
      </c>
      <c r="C155" s="316" t="n">
        <v>10231984</v>
      </c>
      <c r="D155" s="316" t="inlineStr">
        <is>
          <t>11587_DCWW_McDonalds_ PG-13 Avengers_2Q19_Upfront_2019_Digital</t>
        </is>
      </c>
      <c r="E155" s="316" t="inlineStr">
        <is>
          <t>Disney XD</t>
        </is>
      </c>
      <c r="F155" s="317" t="n">
        <v>43579</v>
      </c>
      <c r="G155" s="317" t="n">
        <v>43605</v>
      </c>
      <c r="H155" s="316" t="n">
        <v>45043</v>
      </c>
      <c r="I155" s="316" t="n">
        <v>45043</v>
      </c>
      <c r="J155" s="316" t="n">
        <v>0.71</v>
      </c>
      <c r="K155" s="316">
        <f>ROUND(I155*(J155/1000),2)</f>
        <v/>
      </c>
    </row>
    <row r="156">
      <c r="B156" s="315" t="n">
        <v>129</v>
      </c>
      <c r="C156" s="316" t="n">
        <v>10231987</v>
      </c>
      <c r="D156" s="316" t="inlineStr">
        <is>
          <t>11089_Freeform_Sprint_Horizon_Upfront_2Q_2019_Digital_AD1849</t>
        </is>
      </c>
      <c r="E156" s="316" t="inlineStr">
        <is>
          <t>Freeform</t>
        </is>
      </c>
      <c r="F156" s="317" t="n">
        <v>43556</v>
      </c>
      <c r="G156" s="317" t="n">
        <v>43646</v>
      </c>
      <c r="H156" s="316" t="n">
        <v>77376</v>
      </c>
      <c r="I156" s="316" t="n">
        <v>77376</v>
      </c>
      <c r="J156" s="316" t="n">
        <v>0.71</v>
      </c>
      <c r="K156" s="316">
        <f>ROUND(I156*(J156/1000),2)</f>
        <v/>
      </c>
    </row>
    <row r="157">
      <c r="B157" s="315" t="n">
        <v>130</v>
      </c>
      <c r="C157" s="316" t="n">
        <v>10231991</v>
      </c>
      <c r="D157" s="316" t="inlineStr">
        <is>
          <t>11793_ABC_T-Mobile_Primetime LFV_Upfront_Q2_2019_Digital_A18-49_vCE(+)_19P281</t>
        </is>
      </c>
      <c r="E157" s="316" t="inlineStr">
        <is>
          <t>ABC</t>
        </is>
      </c>
      <c r="F157" s="317" t="n">
        <v>43574</v>
      </c>
      <c r="G157" s="317" t="n">
        <v>43646</v>
      </c>
      <c r="H157" s="316" t="n">
        <v>80486</v>
      </c>
      <c r="I157" s="316" t="n">
        <v>80486</v>
      </c>
      <c r="J157" s="316" t="n">
        <v>0.71</v>
      </c>
      <c r="K157" s="316">
        <f>ROUND(I157*(J157/1000),2)</f>
        <v/>
      </c>
    </row>
    <row r="158">
      <c r="B158" s="315" t="n">
        <v>131</v>
      </c>
      <c r="C158" s="316" t="n">
        <v>10231997</v>
      </c>
      <c r="D158" s="316" t="inlineStr">
        <is>
          <t>11605_ABC_Bayer_Coppertone_Primetime_Upfront Unified_Q2_2019_TV#19P048_BYR_COP_015_</t>
        </is>
      </c>
      <c r="E158" s="316" t="inlineStr">
        <is>
          <t>ABC</t>
        </is>
      </c>
      <c r="F158" s="317" t="n">
        <v>43584</v>
      </c>
      <c r="G158" s="317" t="n">
        <v>43632</v>
      </c>
      <c r="H158" s="316" t="n">
        <v>48668</v>
      </c>
      <c r="I158" s="316" t="n">
        <v>48668</v>
      </c>
      <c r="J158" s="316" t="n">
        <v>0.71</v>
      </c>
      <c r="K158" s="316">
        <f>ROUND(I158*(J158/1000),2)</f>
        <v/>
      </c>
    </row>
    <row r="159">
      <c r="B159" s="315" t="n">
        <v>132</v>
      </c>
      <c r="C159" s="316" t="n">
        <v>10251977</v>
      </c>
      <c r="D159" s="316" t="inlineStr">
        <is>
          <t>11321_Freeform_AT&amp;T VOD_Upfront_2Q_2019_Digital</t>
        </is>
      </c>
      <c r="E159" s="316" t="inlineStr">
        <is>
          <t>Freeform</t>
        </is>
      </c>
      <c r="F159" s="317" t="n">
        <v>43563</v>
      </c>
      <c r="G159" s="317" t="n">
        <v>43646</v>
      </c>
      <c r="H159" s="316" t="n">
        <v>1286043</v>
      </c>
      <c r="I159" s="316" t="n">
        <v>1286043</v>
      </c>
      <c r="J159" s="316" t="n">
        <v>0.71</v>
      </c>
      <c r="K159" s="316">
        <f>ROUND(I159*(J159/1000),2)</f>
        <v/>
      </c>
    </row>
    <row r="160">
      <c r="B160" s="315" t="n">
        <v>133</v>
      </c>
      <c r="C160" s="316" t="n">
        <v>10271976</v>
      </c>
      <c r="D160" s="316" t="inlineStr">
        <is>
          <t>11284_ABC_Priceline_Prime_Upfront Backfill_Q2_2019_Digital</t>
        </is>
      </c>
      <c r="E160" s="316" t="inlineStr">
        <is>
          <t>ABC</t>
        </is>
      </c>
      <c r="F160" s="317" t="n">
        <v>43556</v>
      </c>
      <c r="G160" s="317" t="n">
        <v>43646</v>
      </c>
      <c r="H160" s="316" t="n">
        <v>70239</v>
      </c>
      <c r="I160" s="316" t="n">
        <v>70239</v>
      </c>
      <c r="J160" s="316" t="n">
        <v>0.71</v>
      </c>
      <c r="K160" s="316">
        <f>ROUND(I160*(J160/1000),2)</f>
        <v/>
      </c>
    </row>
    <row r="161">
      <c r="B161" s="315" t="n">
        <v>134</v>
      </c>
      <c r="C161" s="316" t="n">
        <v>10271977</v>
      </c>
      <c r="D161" s="316" t="inlineStr">
        <is>
          <t>11079_ABC_Conagra_Orville_Primetime_Upfront Unified_2Q_2019_Digital_19P268_W25-54 DAR</t>
        </is>
      </c>
      <c r="E161" s="316" t="inlineStr">
        <is>
          <t>ABC</t>
        </is>
      </c>
      <c r="F161" s="317" t="n">
        <v>43556</v>
      </c>
      <c r="G161" s="317" t="n">
        <v>43611</v>
      </c>
      <c r="H161" s="316" t="n">
        <v>189433</v>
      </c>
      <c r="I161" s="316" t="n">
        <v>189433</v>
      </c>
      <c r="J161" s="316" t="n">
        <v>0.71</v>
      </c>
      <c r="K161" s="316">
        <f>ROUND(I161*(J161/1000),2)</f>
        <v/>
      </c>
    </row>
    <row r="162">
      <c r="B162" s="315" t="n">
        <v>135</v>
      </c>
      <c r="C162" s="316" t="n">
        <v>10271978</v>
      </c>
      <c r="D162" s="316" t="inlineStr">
        <is>
          <t>11009_ABC_Select Comfort_Sleep Number_Primetime_Upfront Unified_Q2_2019_Digital_19P105</t>
        </is>
      </c>
      <c r="E162" s="316" t="inlineStr">
        <is>
          <t>ABC</t>
        </is>
      </c>
      <c r="F162" s="317" t="n">
        <v>43556</v>
      </c>
      <c r="G162" s="317" t="n">
        <v>43646</v>
      </c>
      <c r="H162" s="316" t="n">
        <v>8876</v>
      </c>
      <c r="I162" s="316" t="n">
        <v>8876</v>
      </c>
      <c r="J162" s="316" t="n">
        <v>0.71</v>
      </c>
      <c r="K162" s="316">
        <f>ROUND(I162*(J162/1000),2)</f>
        <v/>
      </c>
    </row>
    <row r="163">
      <c r="B163" s="315" t="n">
        <v>136</v>
      </c>
      <c r="C163" s="316" t="n">
        <v>10271980</v>
      </c>
      <c r="D163" s="316" t="inlineStr">
        <is>
          <t>11933_Freeform_Walmart_Fight Hunger 2_Upfront_Q2_2019_Digital</t>
        </is>
      </c>
      <c r="E163" s="316" t="inlineStr">
        <is>
          <t>Freeform</t>
        </is>
      </c>
      <c r="F163" s="317" t="n">
        <v>43586</v>
      </c>
      <c r="G163" s="317" t="n">
        <v>43597</v>
      </c>
      <c r="H163" s="316" t="n">
        <v>247</v>
      </c>
      <c r="I163" s="316" t="n">
        <v>247</v>
      </c>
      <c r="J163" s="316" t="n">
        <v>0.71</v>
      </c>
      <c r="K163" s="316">
        <f>ROUND(I163*(J163/1000),2)</f>
        <v/>
      </c>
    </row>
    <row r="164">
      <c r="B164" s="315" t="n">
        <v>137</v>
      </c>
      <c r="C164" s="316" t="n">
        <v>10271981</v>
      </c>
      <c r="D164" s="316" t="inlineStr">
        <is>
          <t>10990_ABC_Acura_National_Prime_Upfront_Q2_2019_Digital</t>
        </is>
      </c>
      <c r="E164" s="316" t="inlineStr">
        <is>
          <t>ABC</t>
        </is>
      </c>
      <c r="F164" s="317" t="n">
        <v>43556</v>
      </c>
      <c r="G164" s="317" t="n">
        <v>43625</v>
      </c>
      <c r="H164" s="316" t="n">
        <v>14451</v>
      </c>
      <c r="I164" s="316" t="n">
        <v>14451</v>
      </c>
      <c r="J164" s="316" t="n">
        <v>0.71</v>
      </c>
      <c r="K164" s="316">
        <f>ROUND(I164*(J164/1000),2)</f>
        <v/>
      </c>
    </row>
    <row r="165">
      <c r="B165" s="315" t="n">
        <v>138</v>
      </c>
      <c r="C165" s="316" t="n">
        <v>10271982</v>
      </c>
      <c r="D165" s="316" t="inlineStr">
        <is>
          <t>11309_ABC_Farmers_Primetime_Unified Upfront_Q2_2019_Digital_19P127</t>
        </is>
      </c>
      <c r="E165" s="316" t="inlineStr">
        <is>
          <t>ABC</t>
        </is>
      </c>
      <c r="F165" s="317" t="n">
        <v>43556</v>
      </c>
      <c r="G165" s="317" t="n">
        <v>43646</v>
      </c>
      <c r="H165" s="316" t="n">
        <v>40640</v>
      </c>
      <c r="I165" s="316" t="n">
        <v>40640</v>
      </c>
      <c r="J165" s="316" t="n">
        <v>0.71</v>
      </c>
      <c r="K165" s="316">
        <f>ROUND(I165*(J165/1000),2)</f>
        <v/>
      </c>
    </row>
    <row r="166">
      <c r="B166" s="315" t="n">
        <v>139</v>
      </c>
      <c r="C166" s="316" t="n">
        <v>10271983</v>
      </c>
      <c r="D166" s="316" t="inlineStr">
        <is>
          <t>11386_ABC_Honda_National Phoenix_Prime_Upfront_Q2_2019_Digital</t>
        </is>
      </c>
      <c r="E166" s="316" t="inlineStr">
        <is>
          <t>ABC</t>
        </is>
      </c>
      <c r="F166" s="317" t="n">
        <v>43556</v>
      </c>
      <c r="G166" s="317" t="n">
        <v>43611</v>
      </c>
      <c r="H166" s="316" t="n">
        <v>396555</v>
      </c>
      <c r="I166" s="316" t="n">
        <v>396555</v>
      </c>
      <c r="J166" s="316" t="n">
        <v>0.71</v>
      </c>
      <c r="K166" s="316">
        <f>ROUND(I166*(J166/1000),2)</f>
        <v/>
      </c>
    </row>
    <row r="167">
      <c r="B167" s="315" t="n">
        <v>140</v>
      </c>
      <c r="C167" s="316" t="n">
        <v>10271984</v>
      </c>
      <c r="D167" s="316" t="inlineStr">
        <is>
          <t>11199_ABC_Conagra_Bird's Eye_Primetime LF_Upfront Unified_2Q_2019_19P268_W25-54 DAR</t>
        </is>
      </c>
      <c r="E167" s="316" t="inlineStr">
        <is>
          <t>ABC</t>
        </is>
      </c>
      <c r="F167" s="317" t="n">
        <v>43556</v>
      </c>
      <c r="G167" s="317" t="n">
        <v>43611</v>
      </c>
      <c r="H167" s="316" t="n">
        <v>81594</v>
      </c>
      <c r="I167" s="316" t="n">
        <v>81594</v>
      </c>
      <c r="J167" s="316" t="n">
        <v>0.71</v>
      </c>
      <c r="K167" s="316">
        <f>ROUND(I167*(J167/1000),2)</f>
        <v/>
      </c>
    </row>
    <row r="168">
      <c r="B168" s="315" t="n">
        <v>141</v>
      </c>
      <c r="C168" s="316" t="n">
        <v>10271985</v>
      </c>
      <c r="D168" s="316" t="inlineStr">
        <is>
          <t>11562_ABC/FF_Aflac_Primetime &amp; Freeform VOD_Upfront_Q2_2019_Digital</t>
        </is>
      </c>
      <c r="E168" s="316" t="inlineStr">
        <is>
          <t>ABC</t>
        </is>
      </c>
      <c r="F168" s="317" t="n">
        <v>43565</v>
      </c>
      <c r="G168" s="317" t="n">
        <v>43646</v>
      </c>
      <c r="H168" s="316" t="n">
        <v>48646</v>
      </c>
      <c r="I168" s="316" t="n">
        <v>48646</v>
      </c>
      <c r="J168" s="316" t="n">
        <v>0.71</v>
      </c>
      <c r="K168" s="316">
        <f>ROUND(I168*(J168/1000),2)</f>
        <v/>
      </c>
    </row>
    <row r="169">
      <c r="B169" s="315" t="n">
        <v>142</v>
      </c>
      <c r="C169" s="316" t="n">
        <v>10271985</v>
      </c>
      <c r="D169" s="316" t="inlineStr">
        <is>
          <t>11562_ABC/FF_Aflac_Primetime &amp; Freeform VOD_Upfront_Q2_2019_Digital</t>
        </is>
      </c>
      <c r="E169" s="316" t="inlineStr">
        <is>
          <t>Freeform</t>
        </is>
      </c>
      <c r="F169" s="317" t="n">
        <v>43565</v>
      </c>
      <c r="G169" s="317" t="n">
        <v>43646</v>
      </c>
      <c r="H169" s="316" t="n">
        <v>26470</v>
      </c>
      <c r="I169" s="316" t="n">
        <v>26470</v>
      </c>
      <c r="J169" s="316" t="n">
        <v>0.71</v>
      </c>
      <c r="K169" s="316">
        <f>ROUND(I169*(J169/1000),2)</f>
        <v/>
      </c>
    </row>
    <row r="170">
      <c r="B170" s="315" t="n">
        <v>143</v>
      </c>
      <c r="C170" s="316" t="n">
        <v>10271986</v>
      </c>
      <c r="D170" s="316" t="inlineStr">
        <is>
          <t>10950_ABC_Pizza Hut_Primetime_Upfront_Q2_2019_Digital_ LFV A18-49_vCE</t>
        </is>
      </c>
      <c r="E170" s="316" t="inlineStr">
        <is>
          <t>ABC</t>
        </is>
      </c>
      <c r="F170" s="317" t="n">
        <v>43556</v>
      </c>
      <c r="G170" s="317" t="n">
        <v>43646</v>
      </c>
      <c r="H170" s="316" t="n">
        <v>98722</v>
      </c>
      <c r="I170" s="316" t="n">
        <v>98722</v>
      </c>
      <c r="J170" s="316" t="n">
        <v>0.71</v>
      </c>
      <c r="K170" s="316">
        <f>ROUND(I170*(J170/1000),2)</f>
        <v/>
      </c>
    </row>
    <row r="171">
      <c r="B171" s="315" t="n">
        <v>144</v>
      </c>
      <c r="C171" s="316" t="n">
        <v>10271987</v>
      </c>
      <c r="D171" s="316" t="inlineStr">
        <is>
          <t>11332_ABC_Wendy's_Primetime_Unified Upfront_Q2_2019_Digital_TV#19P235</t>
        </is>
      </c>
      <c r="E171" s="316" t="inlineStr">
        <is>
          <t>ABC</t>
        </is>
      </c>
      <c r="F171" s="317" t="n">
        <v>43556</v>
      </c>
      <c r="G171" s="317" t="n">
        <v>43646</v>
      </c>
      <c r="H171" s="316" t="n">
        <v>98931</v>
      </c>
      <c r="I171" s="316" t="n">
        <v>98931</v>
      </c>
      <c r="J171" s="316" t="n">
        <v>0.71</v>
      </c>
      <c r="K171" s="316">
        <f>ROUND(I171*(J171/1000),2)</f>
        <v/>
      </c>
    </row>
    <row r="172">
      <c r="B172" s="315" t="n">
        <v>145</v>
      </c>
      <c r="C172" s="316" t="n">
        <v>10271988</v>
      </c>
      <c r="D172" s="316" t="inlineStr">
        <is>
          <t>11268_ABC_Rakuten_Prime_Upfront Backfill_Q2_2019_Digital</t>
        </is>
      </c>
      <c r="E172" s="316" t="inlineStr">
        <is>
          <t>ABC</t>
        </is>
      </c>
      <c r="F172" s="317" t="n">
        <v>43556</v>
      </c>
      <c r="G172" s="317" t="n">
        <v>43590</v>
      </c>
      <c r="H172" s="316" t="n">
        <v>169896</v>
      </c>
      <c r="I172" s="316" t="n">
        <v>169896</v>
      </c>
      <c r="J172" s="316" t="n">
        <v>0.71</v>
      </c>
      <c r="K172" s="316">
        <f>ROUND(I172*(J172/1000),2)</f>
        <v/>
      </c>
    </row>
    <row r="173">
      <c r="B173" s="315" t="n">
        <v>146</v>
      </c>
      <c r="C173" s="316" t="n">
        <v>10271989</v>
      </c>
      <c r="D173" s="316" t="inlineStr">
        <is>
          <t>11409_Freeform_SmileDirect__SmileDirect_Scatter_Q2_2019_Digital</t>
        </is>
      </c>
      <c r="E173" s="316" t="inlineStr">
        <is>
          <t>Freeform</t>
        </is>
      </c>
      <c r="F173" s="317" t="n">
        <v>43563</v>
      </c>
      <c r="G173" s="317" t="n">
        <v>43646</v>
      </c>
      <c r="H173" s="316" t="n">
        <v>20981</v>
      </c>
      <c r="I173" s="316" t="n">
        <v>20981</v>
      </c>
      <c r="J173" s="316" t="n">
        <v>0.71</v>
      </c>
      <c r="K173" s="316">
        <f>ROUND(I173*(J173/1000),2)</f>
        <v/>
      </c>
    </row>
    <row r="174">
      <c r="B174" s="315" t="n">
        <v>147</v>
      </c>
      <c r="C174" s="316" t="n">
        <v>10271990</v>
      </c>
      <c r="D174" s="316" t="inlineStr">
        <is>
          <t>11288_ABC_Allergan_Botox Chronic Migrain_Primetime_Upfront Unified_Q2_2019_TV#19P247_AG1_BCM_028_</t>
        </is>
      </c>
      <c r="E174" s="316" t="inlineStr">
        <is>
          <t>ABC</t>
        </is>
      </c>
      <c r="F174" s="317" t="n">
        <v>43556</v>
      </c>
      <c r="G174" s="317" t="n">
        <v>43646</v>
      </c>
      <c r="H174" s="316" t="n">
        <v>56</v>
      </c>
      <c r="I174" s="316" t="n">
        <v>56</v>
      </c>
      <c r="J174" s="316" t="n">
        <v>0.71</v>
      </c>
      <c r="K174" s="316">
        <f>ROUND(I174*(J174/1000),2)</f>
        <v/>
      </c>
    </row>
    <row r="175">
      <c r="B175" s="315" t="n">
        <v>148</v>
      </c>
      <c r="C175" s="316" t="n">
        <v>10271992</v>
      </c>
      <c r="D175" s="316" t="inlineStr">
        <is>
          <t>11618_ABC_Apartments.com_Prime_Scatter_Q2_2019_Digital</t>
        </is>
      </c>
      <c r="E175" s="316" t="inlineStr">
        <is>
          <t>ABC</t>
        </is>
      </c>
      <c r="F175" s="317" t="n">
        <v>43566</v>
      </c>
      <c r="G175" s="317" t="n">
        <v>43646</v>
      </c>
      <c r="H175" s="316" t="n">
        <v>31614</v>
      </c>
      <c r="I175" s="316" t="n">
        <v>31614</v>
      </c>
      <c r="J175" s="316" t="n">
        <v>0.71</v>
      </c>
      <c r="K175" s="316">
        <f>ROUND(I175*(J175/1000),2)</f>
        <v/>
      </c>
    </row>
    <row r="176">
      <c r="B176" s="315" t="n">
        <v>149</v>
      </c>
      <c r="C176" s="316" t="n">
        <v>10271993</v>
      </c>
      <c r="D176" s="316" t="inlineStr">
        <is>
          <t>11120_ABC_Mercedes_Primetime_Upfront_Q2_2019_Digital_TV#19P216</t>
        </is>
      </c>
      <c r="E176" s="316" t="inlineStr">
        <is>
          <t>ABC</t>
        </is>
      </c>
      <c r="F176" s="317" t="n">
        <v>43556</v>
      </c>
      <c r="G176" s="317" t="n">
        <v>43646</v>
      </c>
      <c r="H176" s="316" t="n">
        <v>61856</v>
      </c>
      <c r="I176" s="316" t="n">
        <v>61856</v>
      </c>
      <c r="J176" s="316" t="n">
        <v>0.71</v>
      </c>
      <c r="K176" s="316">
        <f>ROUND(I176*(J176/1000),2)</f>
        <v/>
      </c>
    </row>
    <row r="177">
      <c r="B177" s="315" t="n">
        <v>150</v>
      </c>
      <c r="C177" s="316" t="n">
        <v>10271995</v>
      </c>
      <c r="D177" s="316" t="inlineStr">
        <is>
          <t>10946_ABC_Carmax_Prime VOD_Upfront_Q2_2019_Digital</t>
        </is>
      </c>
      <c r="E177" s="316" t="inlineStr">
        <is>
          <t>ABC</t>
        </is>
      </c>
      <c r="F177" s="317" t="n">
        <v>43563</v>
      </c>
      <c r="G177" s="317" t="n">
        <v>43640</v>
      </c>
      <c r="H177" s="316" t="n">
        <v>128032</v>
      </c>
      <c r="I177" s="316" t="n">
        <v>128032</v>
      </c>
      <c r="J177" s="316" t="n">
        <v>0.71</v>
      </c>
      <c r="K177" s="316">
        <f>ROUND(I177*(J177/1000),2)</f>
        <v/>
      </c>
    </row>
    <row r="178">
      <c r="B178" s="315" t="n">
        <v>151</v>
      </c>
      <c r="C178" s="316" t="n">
        <v>10271996</v>
      </c>
      <c r="D178" s="316" t="inlineStr">
        <is>
          <t>11122_ABC_ADT Home Security_ABC Digital LFV FEP_Scatter_2Q_2019_A25-54_DAR</t>
        </is>
      </c>
      <c r="E178" s="316" t="inlineStr">
        <is>
          <t>ABC</t>
        </is>
      </c>
      <c r="F178" s="317" t="n">
        <v>43560</v>
      </c>
      <c r="G178" s="317" t="n">
        <v>43646</v>
      </c>
      <c r="H178" s="316" t="n">
        <v>22389</v>
      </c>
      <c r="I178" s="316" t="n">
        <v>22389</v>
      </c>
      <c r="J178" s="316" t="n">
        <v>0.71</v>
      </c>
      <c r="K178" s="316">
        <f>ROUND(I178*(J178/1000),2)</f>
        <v/>
      </c>
    </row>
    <row r="179">
      <c r="B179" s="315" t="n">
        <v>152</v>
      </c>
      <c r="C179" s="316" t="n">
        <v>10271998</v>
      </c>
      <c r="D179" s="316" t="inlineStr">
        <is>
          <t>10956_ABC_Kia_Primetime_Upfront_2Q_2019_Digtal_TV#19P236</t>
        </is>
      </c>
      <c r="E179" s="316" t="inlineStr">
        <is>
          <t>ABC</t>
        </is>
      </c>
      <c r="F179" s="317" t="n">
        <v>43579</v>
      </c>
      <c r="G179" s="317" t="n">
        <v>43646</v>
      </c>
      <c r="H179" s="316" t="n">
        <v>159717</v>
      </c>
      <c r="I179" s="316" t="n">
        <v>159717</v>
      </c>
      <c r="J179" s="316" t="n">
        <v>0.71</v>
      </c>
      <c r="K179" s="316">
        <f>ROUND(I179*(J179/1000),2)</f>
        <v/>
      </c>
    </row>
    <row r="180">
      <c r="B180" s="315" t="n">
        <v>153</v>
      </c>
      <c r="C180" s="316" t="n">
        <v>10272000</v>
      </c>
      <c r="D180" s="316" t="inlineStr">
        <is>
          <t>11073_ABC - SharkNinja - Duo Clean - 2Q'19 - Upfront Unified - LFV - #19P160 - W35-54 - DAR (+)</t>
        </is>
      </c>
      <c r="E180" s="316" t="inlineStr">
        <is>
          <t>ABC</t>
        </is>
      </c>
      <c r="F180" s="317" t="n">
        <v>43558</v>
      </c>
      <c r="G180" s="317" t="n">
        <v>43597</v>
      </c>
      <c r="H180" s="316" t="n">
        <v>116</v>
      </c>
      <c r="I180" s="316" t="n">
        <v>116</v>
      </c>
      <c r="J180" s="316" t="n">
        <v>0.71</v>
      </c>
      <c r="K180" s="316">
        <f>ROUND(I180*(J180/1000),2)</f>
        <v/>
      </c>
    </row>
    <row r="181">
      <c r="B181" s="315" t="n">
        <v>154</v>
      </c>
      <c r="C181" s="316" t="n">
        <v>10272002</v>
      </c>
      <c r="D181" s="316" t="inlineStr">
        <is>
          <t>11597_ABC_Johnson &amp; Johnson_UM/Prime_VOD Upfront_2Q_2019_Digital</t>
        </is>
      </c>
      <c r="E181" s="316" t="inlineStr">
        <is>
          <t>ABC</t>
        </is>
      </c>
      <c r="F181" s="317" t="n">
        <v>43565</v>
      </c>
      <c r="G181" s="317" t="n">
        <v>43646</v>
      </c>
      <c r="H181" s="316" t="n">
        <v>323760</v>
      </c>
      <c r="I181" s="316" t="n">
        <v>323760</v>
      </c>
      <c r="J181" s="316" t="n">
        <v>0.71</v>
      </c>
      <c r="K181" s="316">
        <f>ROUND(I181*(J181/1000),2)</f>
        <v/>
      </c>
    </row>
    <row r="182">
      <c r="B182" s="315" t="n">
        <v>155</v>
      </c>
      <c r="C182" s="316" t="n">
        <v>10272003</v>
      </c>
      <c r="D182" s="316" t="inlineStr">
        <is>
          <t>11863_ABC_ Walmart_ GP_Prime Unified_Upfront_2Q_2019_TV#19P113</t>
        </is>
      </c>
      <c r="E182" s="316" t="inlineStr">
        <is>
          <t>ABC</t>
        </is>
      </c>
      <c r="F182" s="317" t="n">
        <v>43586</v>
      </c>
      <c r="G182" s="317" t="n">
        <v>43616</v>
      </c>
      <c r="H182" s="316" t="n">
        <v>91</v>
      </c>
      <c r="I182" s="316" t="n">
        <v>91</v>
      </c>
      <c r="J182" s="316" t="n">
        <v>0.71</v>
      </c>
      <c r="K182" s="316">
        <f>ROUND(I182*(J182/1000),2)</f>
        <v/>
      </c>
    </row>
    <row r="183">
      <c r="B183" s="315" t="n">
        <v>156</v>
      </c>
      <c r="C183" s="316" t="n">
        <v>10272004</v>
      </c>
      <c r="D183" s="316" t="inlineStr">
        <is>
          <t>10959_ABC_KFC_Primetime/JKL_Upfront_Q2_2019_Digital</t>
        </is>
      </c>
      <c r="E183" s="316" t="inlineStr">
        <is>
          <t>ABC</t>
        </is>
      </c>
      <c r="F183" s="317" t="n">
        <v>43556</v>
      </c>
      <c r="G183" s="317" t="n">
        <v>43583</v>
      </c>
      <c r="H183" s="316" t="n">
        <v>130229</v>
      </c>
      <c r="I183" s="316" t="n">
        <v>130229</v>
      </c>
      <c r="J183" s="316" t="n">
        <v>0.71</v>
      </c>
      <c r="K183" s="316">
        <f>ROUND(I183*(J183/1000),2)</f>
        <v/>
      </c>
    </row>
    <row r="184">
      <c r="B184" s="315" t="n">
        <v>157</v>
      </c>
      <c r="C184" s="316" t="n">
        <v>10272005</v>
      </c>
      <c r="D184" s="316" t="inlineStr">
        <is>
          <t>11281_ABC_WDSMP_Avengers Endgame_Primetime_Upfront_Q2_2019_Digital_TV#11281</t>
        </is>
      </c>
      <c r="E184" s="316" t="inlineStr">
        <is>
          <t>ABC</t>
        </is>
      </c>
      <c r="F184" s="317" t="n">
        <v>43557</v>
      </c>
      <c r="G184" s="317" t="n">
        <v>43583</v>
      </c>
      <c r="H184" s="316" t="n">
        <v>327027</v>
      </c>
      <c r="I184" s="316" t="n">
        <v>327027</v>
      </c>
      <c r="J184" s="316" t="n">
        <v>0.71</v>
      </c>
      <c r="K184" s="316">
        <f>ROUND(I184*(J184/1000),2)</f>
        <v/>
      </c>
    </row>
    <row r="185">
      <c r="B185" s="315" t="n">
        <v>158</v>
      </c>
      <c r="C185" s="316" t="n">
        <v>10272006</v>
      </c>
      <c r="D185" s="316" t="inlineStr">
        <is>
          <t>11578_ABC_GSK_Sensodyne_Primetime_Unified Upfront_Q2_2019_TV#19P248</t>
        </is>
      </c>
      <c r="E185" s="316" t="inlineStr">
        <is>
          <t>ABC</t>
        </is>
      </c>
      <c r="F185" s="317" t="n">
        <v>43563</v>
      </c>
      <c r="G185" s="317" t="n">
        <v>43639</v>
      </c>
      <c r="H185" s="316" t="n">
        <v>53073</v>
      </c>
      <c r="I185" s="316" t="n">
        <v>53073</v>
      </c>
      <c r="J185" s="316" t="n">
        <v>0.71</v>
      </c>
      <c r="K185" s="316">
        <f>ROUND(I185*(J185/1000),2)</f>
        <v/>
      </c>
    </row>
    <row r="186">
      <c r="B186" s="315" t="n">
        <v>159</v>
      </c>
      <c r="C186" s="316" t="n">
        <v>10272007</v>
      </c>
      <c r="D186" s="316" t="inlineStr">
        <is>
          <t>11335_ABC_GSK_Excedrin_Primetime_Unified Upfront_Q2_2019_Digital_TV#19P248</t>
        </is>
      </c>
      <c r="E186" s="316" t="inlineStr">
        <is>
          <t>ABC</t>
        </is>
      </c>
      <c r="F186" s="317" t="n">
        <v>43556</v>
      </c>
      <c r="G186" s="317" t="n">
        <v>43639</v>
      </c>
      <c r="H186" s="316" t="n">
        <v>126450</v>
      </c>
      <c r="I186" s="316" t="n">
        <v>126450</v>
      </c>
      <c r="J186" s="316" t="n">
        <v>0.71</v>
      </c>
      <c r="K186" s="316">
        <f>ROUND(I186*(J186/1000),2)</f>
        <v/>
      </c>
    </row>
    <row r="187">
      <c r="B187" s="315" t="n">
        <v>160</v>
      </c>
      <c r="C187" s="316" t="n">
        <v>10272008</v>
      </c>
      <c r="D187" s="316" t="inlineStr">
        <is>
          <t>11116_ABC/FF_Estee Lauder_Advanced Night Repair_Elevate_Scatter_2Q_2019_Digital</t>
        </is>
      </c>
      <c r="E187" s="316" t="inlineStr">
        <is>
          <t>ABC</t>
        </is>
      </c>
      <c r="F187" s="317" t="n">
        <v>43566</v>
      </c>
      <c r="G187" s="317" t="n">
        <v>43646</v>
      </c>
      <c r="H187" s="316" t="n">
        <v>36227</v>
      </c>
      <c r="I187" s="316" t="n">
        <v>36227</v>
      </c>
      <c r="J187" s="316" t="n">
        <v>0.71</v>
      </c>
      <c r="K187" s="316">
        <f>ROUND(I187*(J187/1000),2)</f>
        <v/>
      </c>
    </row>
    <row r="188">
      <c r="B188" s="315" t="n">
        <v>161</v>
      </c>
      <c r="C188" s="316" t="n">
        <v>10272008</v>
      </c>
      <c r="D188" s="316" t="inlineStr">
        <is>
          <t>11116_ABC/FF_Estee Lauder_Advanced Night Repair_Elevate_Scatter_2Q_2019_Digital</t>
        </is>
      </c>
      <c r="E188" s="316" t="inlineStr">
        <is>
          <t>Freeform</t>
        </is>
      </c>
      <c r="F188" s="317" t="n">
        <v>43566</v>
      </c>
      <c r="G188" s="317" t="n">
        <v>43646</v>
      </c>
      <c r="H188" s="316" t="n">
        <v>816</v>
      </c>
      <c r="I188" s="316" t="n">
        <v>816</v>
      </c>
      <c r="J188" s="316" t="n">
        <v>0.71</v>
      </c>
      <c r="K188" s="316">
        <f>ROUND(I188*(J188/1000),2)</f>
        <v/>
      </c>
    </row>
    <row r="189">
      <c r="B189" s="315" t="n">
        <v>162</v>
      </c>
      <c r="C189" s="316" t="n">
        <v>10272009</v>
      </c>
      <c r="D189" s="316" t="inlineStr">
        <is>
          <t>11736_ABC_Chipotle_Prime/Kimmel_Upfront_Q2_2019_Digital</t>
        </is>
      </c>
      <c r="E189" s="316" t="inlineStr">
        <is>
          <t>ABC</t>
        </is>
      </c>
      <c r="F189" s="317" t="n">
        <v>43570</v>
      </c>
      <c r="G189" s="317" t="n">
        <v>43590</v>
      </c>
      <c r="H189" s="316" t="n">
        <v>305447</v>
      </c>
      <c r="I189" s="316" t="n">
        <v>305447</v>
      </c>
      <c r="J189" s="316" t="n">
        <v>0.71</v>
      </c>
      <c r="K189" s="316">
        <f>ROUND(I189*(J189/1000),2)</f>
        <v/>
      </c>
    </row>
    <row r="190">
      <c r="B190" s="315" t="n">
        <v>163</v>
      </c>
      <c r="C190" s="316" t="n">
        <v>10272011</v>
      </c>
      <c r="D190" s="316" t="inlineStr">
        <is>
          <t>11734_ABC_Toyota_Corolla_Primetime_Unified Upfront_Q2_2019_Digital_TV#19P131</t>
        </is>
      </c>
      <c r="E190" s="316" t="inlineStr">
        <is>
          <t>ABC</t>
        </is>
      </c>
      <c r="F190" s="317" t="n">
        <v>43570</v>
      </c>
      <c r="G190" s="317" t="n">
        <v>43646</v>
      </c>
      <c r="H190" s="316" t="n">
        <v>121916</v>
      </c>
      <c r="I190" s="316" t="n">
        <v>121916</v>
      </c>
      <c r="J190" s="316" t="n">
        <v>0.71</v>
      </c>
      <c r="K190" s="316">
        <f>ROUND(I190*(J190/1000),2)</f>
        <v/>
      </c>
    </row>
    <row r="191">
      <c r="B191" s="315" t="n">
        <v>164</v>
      </c>
      <c r="C191" s="316" t="n">
        <v>10272012</v>
      </c>
      <c r="D191" s="316" t="inlineStr">
        <is>
          <t>11820_ABC_Starz_Spanish Princess_Primetime LF_Scatter_2Q_2019_Digital</t>
        </is>
      </c>
      <c r="E191" s="316" t="inlineStr">
        <is>
          <t>ABC</t>
        </is>
      </c>
      <c r="F191" s="317" t="n">
        <v>43577</v>
      </c>
      <c r="G191" s="317" t="n">
        <v>43592</v>
      </c>
      <c r="H191" s="316" t="n">
        <v>97270</v>
      </c>
      <c r="I191" s="316" t="n">
        <v>97270</v>
      </c>
      <c r="J191" s="316" t="n">
        <v>0.71</v>
      </c>
      <c r="K191" s="316">
        <f>ROUND(I191*(J191/1000),2)</f>
        <v/>
      </c>
    </row>
    <row r="192">
      <c r="B192" s="315" t="n">
        <v>165</v>
      </c>
      <c r="C192" s="316" t="n">
        <v>10272013</v>
      </c>
      <c r="D192" s="316" t="inlineStr">
        <is>
          <t>10474_ABC/FF_ KAO_ Biore_Scatter_2Q_2019_Digital</t>
        </is>
      </c>
      <c r="E192" s="316" t="inlineStr">
        <is>
          <t>ABC</t>
        </is>
      </c>
      <c r="F192" s="317" t="n">
        <v>43561</v>
      </c>
      <c r="G192" s="317" t="n">
        <v>43597</v>
      </c>
      <c r="H192" s="316" t="n">
        <v>20639</v>
      </c>
      <c r="I192" s="316" t="n">
        <v>20639</v>
      </c>
      <c r="J192" s="316" t="n">
        <v>0.71</v>
      </c>
      <c r="K192" s="316">
        <f>ROUND(I192*(J192/1000),2)</f>
        <v/>
      </c>
    </row>
    <row r="193">
      <c r="B193" s="315" t="n">
        <v>166</v>
      </c>
      <c r="C193" s="316" t="n">
        <v>10272014</v>
      </c>
      <c r="D193" s="316" t="inlineStr">
        <is>
          <t>11388_ABC_Wells Fargo_Primetime &amp; JKL_Upfront_Q2_2019_Digital_TV#19P250</t>
        </is>
      </c>
      <c r="E193" s="316" t="inlineStr">
        <is>
          <t>ABC</t>
        </is>
      </c>
      <c r="F193" s="317" t="n">
        <v>43556</v>
      </c>
      <c r="G193" s="317" t="n">
        <v>43646</v>
      </c>
      <c r="H193" s="316" t="n">
        <v>21</v>
      </c>
      <c r="I193" s="316" t="n">
        <v>21</v>
      </c>
      <c r="J193" s="316" t="n">
        <v>0.71</v>
      </c>
      <c r="K193" s="316">
        <f>ROUND(I193*(J193/1000),2)</f>
        <v/>
      </c>
    </row>
    <row r="194">
      <c r="B194" s="315" t="n">
        <v>167</v>
      </c>
      <c r="C194" s="316" t="n">
        <v>10272015</v>
      </c>
      <c r="D194" s="316" t="inlineStr">
        <is>
          <t>11830_ABC_Etsy_Primetime + JKL_Scatter Backfill_2Q_2019_Digital</t>
        </is>
      </c>
      <c r="E194" s="316" t="inlineStr">
        <is>
          <t>ABC</t>
        </is>
      </c>
      <c r="F194" s="317" t="n">
        <v>43584</v>
      </c>
      <c r="G194" s="317" t="n">
        <v>43611</v>
      </c>
      <c r="H194" s="316" t="n">
        <v>5481</v>
      </c>
      <c r="I194" s="316" t="n">
        <v>5481</v>
      </c>
      <c r="J194" s="316" t="n">
        <v>0.71</v>
      </c>
      <c r="K194" s="316">
        <f>ROUND(I194*(J194/1000),2)</f>
        <v/>
      </c>
    </row>
    <row r="195">
      <c r="B195" s="315" t="n">
        <v>168</v>
      </c>
      <c r="C195" s="316" t="n">
        <v>10272016</v>
      </c>
      <c r="D195" s="316" t="inlineStr">
        <is>
          <t>11017_ABC_GSK_ProNamel_Primetime_Unified Upfront_Q2_2019_TV#19P248</t>
        </is>
      </c>
      <c r="E195" s="316" t="inlineStr">
        <is>
          <t>ABC</t>
        </is>
      </c>
      <c r="F195" s="317" t="n">
        <v>43556</v>
      </c>
      <c r="G195" s="317" t="n">
        <v>43646</v>
      </c>
      <c r="H195" s="316" t="n">
        <v>497</v>
      </c>
      <c r="I195" s="316" t="n">
        <v>497</v>
      </c>
      <c r="J195" s="316" t="n">
        <v>0.71</v>
      </c>
      <c r="K195" s="316">
        <f>ROUND(I195*(J195/1000),2)</f>
        <v/>
      </c>
    </row>
    <row r="196">
      <c r="B196" s="315" t="n">
        <v>169</v>
      </c>
      <c r="C196" s="316" t="n">
        <v>10272017</v>
      </c>
      <c r="D196" s="316" t="inlineStr">
        <is>
          <t>11069_ABC_Infiniti_Primetime_Upfront_Q2_2019_Digital</t>
        </is>
      </c>
      <c r="E196" s="316" t="inlineStr">
        <is>
          <t>ABC</t>
        </is>
      </c>
      <c r="F196" s="317" t="n">
        <v>43557</v>
      </c>
      <c r="G196" s="317" t="n">
        <v>43646</v>
      </c>
      <c r="H196" s="316" t="n">
        <v>143734</v>
      </c>
      <c r="I196" s="316" t="n">
        <v>143734</v>
      </c>
      <c r="J196" s="316" t="n">
        <v>0.71</v>
      </c>
      <c r="K196" s="316">
        <f>ROUND(I196*(J196/1000),2)</f>
        <v/>
      </c>
    </row>
    <row r="197">
      <c r="B197" s="315" t="n">
        <v>170</v>
      </c>
      <c r="C197" s="316" t="n">
        <v>10272019</v>
      </c>
      <c r="D197" s="316" t="inlineStr">
        <is>
          <t>11343_ABC_P&amp;G_PAMPERS SWADDLERS DIAPER_Primetime_ADI_Q2_2019_Digital_TV#19P100</t>
        </is>
      </c>
      <c r="E197" s="316" t="inlineStr">
        <is>
          <t>ABC</t>
        </is>
      </c>
      <c r="F197" s="317" t="n">
        <v>43556</v>
      </c>
      <c r="G197" s="317" t="n">
        <v>43646</v>
      </c>
      <c r="H197" s="316" t="n">
        <v>105737</v>
      </c>
      <c r="I197" s="316" t="n">
        <v>105737</v>
      </c>
      <c r="J197" s="316" t="n">
        <v>0.71</v>
      </c>
      <c r="K197" s="316">
        <f>ROUND(I197*(J197/1000),2)</f>
        <v/>
      </c>
    </row>
    <row r="198">
      <c r="B198" s="315" t="n">
        <v>171</v>
      </c>
      <c r="C198" s="316" t="n">
        <v>10272020</v>
      </c>
      <c r="D198" s="316" t="inlineStr">
        <is>
          <t>11339_ABC_P&amp;G_LUVS_Primetime_ADI_Q2_2019_Digital_TV#19P100</t>
        </is>
      </c>
      <c r="E198" s="316" t="inlineStr">
        <is>
          <t>ABC</t>
        </is>
      </c>
      <c r="F198" s="317" t="n">
        <v>43558</v>
      </c>
      <c r="G198" s="317" t="n">
        <v>43646</v>
      </c>
      <c r="H198" s="316" t="n">
        <v>34647</v>
      </c>
      <c r="I198" s="316" t="n">
        <v>34647</v>
      </c>
      <c r="J198" s="316" t="n">
        <v>0.71</v>
      </c>
      <c r="K198" s="316">
        <f>ROUND(I198*(J198/1000),2)</f>
        <v/>
      </c>
    </row>
    <row r="199">
      <c r="B199" s="315" t="n">
        <v>172</v>
      </c>
      <c r="C199" s="316" t="n">
        <v>10272021</v>
      </c>
      <c r="D199" s="316" t="inlineStr">
        <is>
          <t>11458_FF_Apartments.com_Scatter_Q2_2019_Digital</t>
        </is>
      </c>
      <c r="E199" s="316" t="inlineStr">
        <is>
          <t>Freeform</t>
        </is>
      </c>
      <c r="F199" s="317" t="n">
        <v>43563</v>
      </c>
      <c r="G199" s="317" t="n">
        <v>43646</v>
      </c>
      <c r="H199" s="316" t="n">
        <v>26061</v>
      </c>
      <c r="I199" s="316" t="n">
        <v>26061</v>
      </c>
      <c r="J199" s="316" t="n">
        <v>0.71</v>
      </c>
      <c r="K199" s="316">
        <f>ROUND(I199*(J199/1000),2)</f>
        <v/>
      </c>
    </row>
    <row r="200">
      <c r="B200" s="315" t="n">
        <v>173</v>
      </c>
      <c r="C200" s="316" t="n">
        <v>10272022</v>
      </c>
      <c r="D200" s="316" t="inlineStr">
        <is>
          <t>11142_ABC_Sprint_VOD DAI_Upfront_Q2_2019_Digital</t>
        </is>
      </c>
      <c r="E200" s="316" t="inlineStr">
        <is>
          <t>ABC</t>
        </is>
      </c>
      <c r="F200" s="317" t="n">
        <v>43556</v>
      </c>
      <c r="G200" s="317" t="n">
        <v>43646</v>
      </c>
      <c r="H200" s="316" t="n">
        <v>1292</v>
      </c>
      <c r="I200" s="316" t="n">
        <v>1292</v>
      </c>
      <c r="J200" s="316" t="n">
        <v>0.71</v>
      </c>
      <c r="K200" s="316">
        <f>ROUND(I200*(J200/1000),2)</f>
        <v/>
      </c>
    </row>
    <row r="201">
      <c r="B201" s="315" t="n">
        <v>174</v>
      </c>
      <c r="C201" s="316" t="n">
        <v>10272023</v>
      </c>
      <c r="D201" s="316" t="inlineStr">
        <is>
          <t>11111_ABC_P&amp;G_SWIFFER SWEEPER CLEANING SYSTEM_Primetime_Upfront_Q2_2019_Digital_TV#19P100</t>
        </is>
      </c>
      <c r="E201" s="316" t="inlineStr">
        <is>
          <t>ABC</t>
        </is>
      </c>
      <c r="F201" s="317" t="n">
        <v>43556</v>
      </c>
      <c r="G201" s="317" t="n">
        <v>43646</v>
      </c>
      <c r="H201" s="316" t="n">
        <v>129371</v>
      </c>
      <c r="I201" s="316" t="n">
        <v>129371</v>
      </c>
      <c r="J201" s="316" t="n">
        <v>0.71</v>
      </c>
      <c r="K201" s="316">
        <f>ROUND(I201*(J201/1000),2)</f>
        <v/>
      </c>
    </row>
    <row r="202">
      <c r="B202" s="315" t="n">
        <v>175</v>
      </c>
      <c r="C202" s="316" t="n">
        <v>10272024</v>
      </c>
      <c r="D202" s="316" t="inlineStr">
        <is>
          <t>11484_ABC/FF_Kao_Jergens_Scatter_Q2_2019_Digital</t>
        </is>
      </c>
      <c r="E202" s="316" t="inlineStr">
        <is>
          <t>ABC</t>
        </is>
      </c>
      <c r="F202" s="317" t="n">
        <v>43565</v>
      </c>
      <c r="G202" s="317" t="n">
        <v>43674</v>
      </c>
      <c r="H202" s="316" t="n">
        <v>10860</v>
      </c>
      <c r="I202" s="316" t="n">
        <v>10860</v>
      </c>
      <c r="J202" s="316" t="n">
        <v>0.71</v>
      </c>
      <c r="K202" s="316">
        <f>ROUND(I202*(J202/1000),2)</f>
        <v/>
      </c>
    </row>
    <row r="203">
      <c r="B203" s="315" t="n">
        <v>176</v>
      </c>
      <c r="C203" s="316" t="n">
        <v>10272024</v>
      </c>
      <c r="D203" s="316" t="inlineStr">
        <is>
          <t>11484_ABC/FF_Kao_Jergens_Scatter_Q2_2019_Digital</t>
        </is>
      </c>
      <c r="E203" s="316" t="inlineStr">
        <is>
          <t>Freeform</t>
        </is>
      </c>
      <c r="F203" s="317" t="n">
        <v>43565</v>
      </c>
      <c r="G203" s="317" t="n">
        <v>43674</v>
      </c>
      <c r="H203" s="316" t="n">
        <v>3</v>
      </c>
      <c r="I203" s="316" t="n">
        <v>3</v>
      </c>
      <c r="J203" s="316" t="n">
        <v>0.71</v>
      </c>
      <c r="K203" s="316">
        <f>ROUND(I203*(J203/1000),2)</f>
        <v/>
      </c>
    </row>
    <row r="204">
      <c r="B204" s="315" t="n">
        <v>177</v>
      </c>
      <c r="C204" s="316" t="n">
        <v>10272026</v>
      </c>
      <c r="D204" s="316" t="inlineStr">
        <is>
          <t>11338_ABC_University Of Phoenix_Primetime_Upfront_Q2_2019_Digital</t>
        </is>
      </c>
      <c r="E204" s="316" t="inlineStr">
        <is>
          <t>ABC</t>
        </is>
      </c>
      <c r="F204" s="317" t="n">
        <v>43556</v>
      </c>
      <c r="G204" s="317" t="n">
        <v>43646</v>
      </c>
      <c r="H204" s="316" t="n">
        <v>195011</v>
      </c>
      <c r="I204" s="316" t="n">
        <v>195011</v>
      </c>
      <c r="J204" s="316" t="n">
        <v>0.71</v>
      </c>
      <c r="K204" s="316">
        <f>ROUND(I204*(J204/1000),2)</f>
        <v/>
      </c>
    </row>
    <row r="205">
      <c r="B205" s="315" t="n">
        <v>178</v>
      </c>
      <c r="C205" s="316" t="n">
        <v>10272027</v>
      </c>
      <c r="D205" s="316" t="inlineStr">
        <is>
          <t>11010_ABC_Lowe's_Prime_Upfront_2Q19_Digital_P2+</t>
        </is>
      </c>
      <c r="E205" s="316" t="inlineStr">
        <is>
          <t>ABC</t>
        </is>
      </c>
      <c r="F205" s="317" t="n">
        <v>43556</v>
      </c>
      <c r="G205" s="317" t="n">
        <v>43646</v>
      </c>
      <c r="H205" s="316" t="n">
        <v>36914</v>
      </c>
      <c r="I205" s="316" t="n">
        <v>36914</v>
      </c>
      <c r="J205" s="316" t="n">
        <v>0.71</v>
      </c>
      <c r="K205" s="316">
        <f>ROUND(I205*(J205/1000),2)</f>
        <v/>
      </c>
    </row>
    <row r="206">
      <c r="B206" s="315" t="n">
        <v>179</v>
      </c>
      <c r="C206" s="316" t="n">
        <v>10272028</v>
      </c>
      <c r="D206" s="316" t="inlineStr">
        <is>
          <t>11659_ABC_GSK_Flonase_Primetime_Unified Upfront_Q2_2019_TV#19P248</t>
        </is>
      </c>
      <c r="E206" s="316" t="inlineStr">
        <is>
          <t>ABC</t>
        </is>
      </c>
      <c r="F206" s="317" t="n">
        <v>43570</v>
      </c>
      <c r="G206" s="317" t="n">
        <v>43611</v>
      </c>
      <c r="H206" s="316" t="n">
        <v>473075</v>
      </c>
      <c r="I206" s="316" t="n">
        <v>473075</v>
      </c>
      <c r="J206" s="316" t="n">
        <v>0.71</v>
      </c>
      <c r="K206" s="316">
        <f>ROUND(I206*(J206/1000),2)</f>
        <v/>
      </c>
    </row>
    <row r="207">
      <c r="B207" s="315" t="n">
        <v>180</v>
      </c>
      <c r="C207" s="316" t="n">
        <v>10272029</v>
      </c>
      <c r="D207" s="316" t="inlineStr">
        <is>
          <t>10953_ABC_Pfizer_Xeljanz UC_Prime_Upfront_Q2_2019_Digital_19P060</t>
        </is>
      </c>
      <c r="E207" s="316" t="inlineStr">
        <is>
          <t>ABC</t>
        </is>
      </c>
      <c r="F207" s="317" t="n">
        <v>43556</v>
      </c>
      <c r="G207" s="317" t="n">
        <v>43632</v>
      </c>
      <c r="H207" s="316" t="n">
        <v>1873</v>
      </c>
      <c r="I207" s="316" t="n">
        <v>1873</v>
      </c>
      <c r="J207" s="316" t="n">
        <v>0.71</v>
      </c>
      <c r="K207" s="316">
        <f>ROUND(I207*(J207/1000),2)</f>
        <v/>
      </c>
    </row>
    <row r="208">
      <c r="B208" s="315" t="n">
        <v>181</v>
      </c>
      <c r="C208" s="316" t="n">
        <v>10272030</v>
      </c>
      <c r="D208" s="316" t="inlineStr">
        <is>
          <t>11189_ABC_Conagra_Marie Callender's_Primetime LF_Upfront Unified_2Q_2019_19P268_W25-54 DAR</t>
        </is>
      </c>
      <c r="E208" s="316" t="inlineStr">
        <is>
          <t>ABC</t>
        </is>
      </c>
      <c r="F208" s="317" t="n">
        <v>43556</v>
      </c>
      <c r="G208" s="317" t="n">
        <v>43611</v>
      </c>
      <c r="H208" s="316" t="n">
        <v>128885</v>
      </c>
      <c r="I208" s="316" t="n">
        <v>128885</v>
      </c>
      <c r="J208" s="316" t="n">
        <v>0.71</v>
      </c>
      <c r="K208" s="316">
        <f>ROUND(I208*(J208/1000),2)</f>
        <v/>
      </c>
    </row>
    <row r="209">
      <c r="B209" s="315" t="n">
        <v>182</v>
      </c>
      <c r="C209" s="316" t="n">
        <v>10272031</v>
      </c>
      <c r="D209" s="316" t="inlineStr">
        <is>
          <t>11163_Freeform_P&amp;G_Gain Scent Boosters Beads_Upfront_2Q19_Digital</t>
        </is>
      </c>
      <c r="E209" s="316" t="inlineStr">
        <is>
          <t>Freeform</t>
        </is>
      </c>
      <c r="F209" s="317" t="n">
        <v>43557</v>
      </c>
      <c r="G209" s="317" t="n">
        <v>43639</v>
      </c>
      <c r="H209" s="316" t="n">
        <v>525895</v>
      </c>
      <c r="I209" s="316" t="n">
        <v>525895</v>
      </c>
      <c r="J209" s="316" t="n">
        <v>0.71</v>
      </c>
      <c r="K209" s="316">
        <f>ROUND(I209*(J209/1000),2)</f>
        <v/>
      </c>
    </row>
    <row r="210">
      <c r="B210" s="315" t="n">
        <v>183</v>
      </c>
      <c r="C210" s="316" t="n">
        <v>10272032</v>
      </c>
      <c r="D210" s="316" t="inlineStr">
        <is>
          <t>11331_ABC_Marriott_Loyalty_Primetime_Upfront_Q2_2019_Digital</t>
        </is>
      </c>
      <c r="E210" s="316" t="inlineStr">
        <is>
          <t>ABC</t>
        </is>
      </c>
      <c r="F210" s="317" t="n">
        <v>43556</v>
      </c>
      <c r="G210" s="317" t="n">
        <v>43646</v>
      </c>
      <c r="H210" s="316" t="n">
        <v>67684</v>
      </c>
      <c r="I210" s="316" t="n">
        <v>67684</v>
      </c>
      <c r="J210" s="316" t="n">
        <v>0.71</v>
      </c>
      <c r="K210" s="316">
        <f>ROUND(I210*(J210/1000),2)</f>
        <v/>
      </c>
    </row>
    <row r="211">
      <c r="B211" s="315" t="n">
        <v>184</v>
      </c>
      <c r="C211" s="316" t="n">
        <v>10272033</v>
      </c>
      <c r="D211" s="316" t="inlineStr">
        <is>
          <t>10968_ABC_Novartis_Cosentyx PSA_Upfront Unified_Q2_2019_Digital_19P259</t>
        </is>
      </c>
      <c r="E211" s="316" t="inlineStr">
        <is>
          <t>ABC</t>
        </is>
      </c>
      <c r="F211" s="317" t="n">
        <v>43556</v>
      </c>
      <c r="G211" s="317" t="n">
        <v>43646</v>
      </c>
      <c r="H211" s="316" t="n">
        <v>32329</v>
      </c>
      <c r="I211" s="316" t="n">
        <v>32329</v>
      </c>
      <c r="J211" s="316" t="n">
        <v>0.71</v>
      </c>
      <c r="K211" s="316">
        <f>ROUND(I211*(J211/1000),2)</f>
        <v/>
      </c>
    </row>
    <row r="212">
      <c r="B212" s="315" t="n">
        <v>185</v>
      </c>
      <c r="C212" s="316" t="n">
        <v>10272034</v>
      </c>
      <c r="D212" s="316" t="inlineStr">
        <is>
          <t>10766_ABC - Royal Caribbean - 2Q'19 - Upfront - Prime/Kimmel - P2+</t>
        </is>
      </c>
      <c r="E212" s="316" t="inlineStr">
        <is>
          <t>ABC</t>
        </is>
      </c>
      <c r="F212" s="317" t="n">
        <v>43557</v>
      </c>
      <c r="G212" s="317" t="n">
        <v>43646</v>
      </c>
      <c r="H212" s="316" t="n">
        <v>152803</v>
      </c>
      <c r="I212" s="316" t="n">
        <v>152803</v>
      </c>
      <c r="J212" s="316" t="n">
        <v>0.71</v>
      </c>
      <c r="K212" s="316">
        <f>ROUND(I212*(J212/1000),2)</f>
        <v/>
      </c>
    </row>
    <row r="213">
      <c r="B213" s="315" t="n">
        <v>186</v>
      </c>
      <c r="C213" s="316" t="n">
        <v>10272035</v>
      </c>
      <c r="D213" s="316" t="inlineStr">
        <is>
          <t>11576_FF_Storck_Toffifay_Upfront_2Q_2019_Digital</t>
        </is>
      </c>
      <c r="E213" s="316" t="inlineStr">
        <is>
          <t>Freeform</t>
        </is>
      </c>
      <c r="F213" s="317" t="n">
        <v>43567</v>
      </c>
      <c r="G213" s="317" t="n">
        <v>43590</v>
      </c>
      <c r="H213" s="316" t="n">
        <v>3056</v>
      </c>
      <c r="I213" s="316" t="n">
        <v>3056</v>
      </c>
      <c r="J213" s="316" t="n">
        <v>0.71</v>
      </c>
      <c r="K213" s="316">
        <f>ROUND(I213*(J213/1000),2)</f>
        <v/>
      </c>
    </row>
    <row r="214">
      <c r="B214" s="315" t="n">
        <v>187</v>
      </c>
      <c r="C214" s="316" t="n">
        <v>10272036</v>
      </c>
      <c r="D214" s="316" t="inlineStr">
        <is>
          <t>10808_ABC_Beech-Nut_Naturals_ABC Digital + Freeform LF/SF_Scatter_2Q_2019_Digital_P2+</t>
        </is>
      </c>
      <c r="E214" s="316" t="inlineStr">
        <is>
          <t>ABC</t>
        </is>
      </c>
      <c r="F214" s="317" t="n">
        <v>43557</v>
      </c>
      <c r="G214" s="317" t="n">
        <v>43646</v>
      </c>
      <c r="H214" s="316" t="n">
        <v>15544</v>
      </c>
      <c r="I214" s="316" t="n">
        <v>15544</v>
      </c>
      <c r="J214" s="316" t="n">
        <v>0.71</v>
      </c>
      <c r="K214" s="316">
        <f>ROUND(I214*(J214/1000),2)</f>
        <v/>
      </c>
    </row>
    <row r="215">
      <c r="B215" s="315" t="n">
        <v>188</v>
      </c>
      <c r="C215" s="316" t="n">
        <v>10272037</v>
      </c>
      <c r="D215" s="316" t="inlineStr">
        <is>
          <t>10740_ABC - National Association Of Realtors - 2Q'19 - Scatter</t>
        </is>
      </c>
      <c r="E215" s="316" t="inlineStr">
        <is>
          <t>ABC</t>
        </is>
      </c>
      <c r="F215" s="317" t="n">
        <v>43563</v>
      </c>
      <c r="G215" s="317" t="n">
        <v>43646</v>
      </c>
      <c r="H215" s="316" t="n">
        <v>12</v>
      </c>
      <c r="I215" s="316" t="n">
        <v>12</v>
      </c>
      <c r="J215" s="316" t="n">
        <v>0.71</v>
      </c>
      <c r="K215" s="316">
        <f>ROUND(I215*(J215/1000),2)</f>
        <v/>
      </c>
    </row>
    <row r="216">
      <c r="B216" s="315" t="n">
        <v>189</v>
      </c>
      <c r="C216" s="316" t="n">
        <v>10272038</v>
      </c>
      <c r="D216" s="316" t="inlineStr">
        <is>
          <t>11456_ABC_Mars_Snickers_Primetime_Upfront_Q2_2019_VOD</t>
        </is>
      </c>
      <c r="E216" s="316" t="inlineStr">
        <is>
          <t>ABC</t>
        </is>
      </c>
      <c r="F216" s="317" t="n">
        <v>43560</v>
      </c>
      <c r="G216" s="317" t="n">
        <v>43604</v>
      </c>
      <c r="H216" s="316" t="n">
        <v>254482</v>
      </c>
      <c r="I216" s="316" t="n">
        <v>254482</v>
      </c>
      <c r="J216" s="316" t="n">
        <v>0.71</v>
      </c>
      <c r="K216" s="316">
        <f>ROUND(I216*(J216/1000),2)</f>
        <v/>
      </c>
    </row>
    <row r="217">
      <c r="B217" s="315" t="n">
        <v>190</v>
      </c>
      <c r="C217" s="316" t="n">
        <v>10272039</v>
      </c>
      <c r="D217" s="316" t="inlineStr">
        <is>
          <t>11721_ABC_Clorox_Powerful Bleach Clean_Prime VOD_Upfront_Q2_2019_Digital_TV #19P276_11721_4/15</t>
        </is>
      </c>
      <c r="E217" s="316" t="inlineStr">
        <is>
          <t>ABC</t>
        </is>
      </c>
      <c r="F217" s="317" t="n">
        <v>43578</v>
      </c>
      <c r="G217" s="317" t="n">
        <v>43646</v>
      </c>
      <c r="H217" s="316" t="n">
        <v>454314</v>
      </c>
      <c r="I217" s="316" t="n">
        <v>454314</v>
      </c>
      <c r="J217" s="316" t="n">
        <v>0.71</v>
      </c>
      <c r="K217" s="316">
        <f>ROUND(I217*(J217/1000),2)</f>
        <v/>
      </c>
    </row>
    <row r="218">
      <c r="B218" s="315" t="n">
        <v>191</v>
      </c>
      <c r="C218" s="316" t="n">
        <v>10272040</v>
      </c>
      <c r="D218" s="316" t="inlineStr">
        <is>
          <t>11227_ABC_Kohl's_Primetime_Unified Upfront_Q2_2019_Digital_TV#19P151</t>
        </is>
      </c>
      <c r="E218" s="316" t="inlineStr">
        <is>
          <t>ABC</t>
        </is>
      </c>
      <c r="F218" s="317" t="n">
        <v>43557</v>
      </c>
      <c r="G218" s="317" t="n">
        <v>43646</v>
      </c>
      <c r="H218" s="316" t="n">
        <v>66023</v>
      </c>
      <c r="I218" s="316" t="n">
        <v>66023</v>
      </c>
      <c r="J218" s="316" t="n">
        <v>0.71</v>
      </c>
      <c r="K218" s="316">
        <f>ROUND(I218*(J218/1000),2)</f>
        <v/>
      </c>
    </row>
    <row r="219">
      <c r="B219" s="315" t="n">
        <v>192</v>
      </c>
      <c r="C219" s="316" t="n">
        <v>10272041</v>
      </c>
      <c r="D219" s="316" t="inlineStr">
        <is>
          <t>11307_ABC_Fidelity_Value Tier 1_Primetime VOD_Scatter_Q2_2019_Digital</t>
        </is>
      </c>
      <c r="E219" s="316" t="inlineStr">
        <is>
          <t>ABC</t>
        </is>
      </c>
      <c r="F219" s="317" t="n">
        <v>43558</v>
      </c>
      <c r="G219" s="317" t="n">
        <v>43597</v>
      </c>
      <c r="H219" s="316" t="n">
        <v>98902</v>
      </c>
      <c r="I219" s="316" t="n">
        <v>98902</v>
      </c>
      <c r="J219" s="316" t="n">
        <v>0.71</v>
      </c>
      <c r="K219" s="316">
        <f>ROUND(I219*(J219/1000),2)</f>
        <v/>
      </c>
    </row>
    <row r="220">
      <c r="B220" s="315" t="n">
        <v>193</v>
      </c>
      <c r="C220" s="316" t="n">
        <v>10272042</v>
      </c>
      <c r="D220" s="316" t="inlineStr">
        <is>
          <t>11792_ABC_ Walmart_ Fight Hunger_Prime Unified_Upfront_2Q_2019_TV#19P113</t>
        </is>
      </c>
      <c r="E220" s="316" t="inlineStr">
        <is>
          <t>ABC</t>
        </is>
      </c>
      <c r="F220" s="317" t="n">
        <v>43577</v>
      </c>
      <c r="G220" s="317" t="n">
        <v>43597</v>
      </c>
      <c r="H220" s="316" t="n">
        <v>194519</v>
      </c>
      <c r="I220" s="316" t="n">
        <v>194519</v>
      </c>
      <c r="J220" s="316" t="n">
        <v>0.71</v>
      </c>
      <c r="K220" s="316">
        <f>ROUND(I220*(J220/1000),2)</f>
        <v/>
      </c>
    </row>
    <row r="221">
      <c r="B221" s="315" t="n">
        <v>194</v>
      </c>
      <c r="C221" s="316" t="n">
        <v>10272043</v>
      </c>
      <c r="D221" s="316" t="inlineStr">
        <is>
          <t>10802_ABC/FF_JAMRS_Prime/FF_Upfront_Q2_2019_Digital</t>
        </is>
      </c>
      <c r="E221" s="316" t="inlineStr">
        <is>
          <t>ABC</t>
        </is>
      </c>
      <c r="F221" s="317" t="n">
        <v>43571</v>
      </c>
      <c r="G221" s="317" t="n">
        <v>43585</v>
      </c>
      <c r="H221" s="316" t="n">
        <v>74236</v>
      </c>
      <c r="I221" s="316" t="n">
        <v>74236</v>
      </c>
      <c r="J221" s="316" t="n">
        <v>0.71</v>
      </c>
      <c r="K221" s="316">
        <f>ROUND(I221*(J221/1000),2)</f>
        <v/>
      </c>
    </row>
    <row r="222">
      <c r="B222" s="315" t="n">
        <v>195</v>
      </c>
      <c r="C222" s="316" t="n">
        <v>10272043</v>
      </c>
      <c r="D222" s="316" t="inlineStr">
        <is>
          <t>10802_ABC/FF_JAMRS_Prime/FF_Upfront_Q2_2019_Digital</t>
        </is>
      </c>
      <c r="E222" s="316" t="inlineStr">
        <is>
          <t>Freeform</t>
        </is>
      </c>
      <c r="F222" s="317" t="n">
        <v>43571</v>
      </c>
      <c r="G222" s="317" t="n">
        <v>43585</v>
      </c>
      <c r="H222" s="316" t="n">
        <v>197920</v>
      </c>
      <c r="I222" s="316" t="n">
        <v>197920</v>
      </c>
      <c r="J222" s="316" t="n">
        <v>0.71</v>
      </c>
      <c r="K222" s="316">
        <f>ROUND(I222*(J222/1000),2)</f>
        <v/>
      </c>
    </row>
    <row r="223">
      <c r="B223" s="315" t="n">
        <v>196</v>
      </c>
      <c r="C223" s="316" t="n">
        <v>10272044</v>
      </c>
      <c r="D223" s="316" t="inlineStr">
        <is>
          <t>11101_ABC_P&amp;G_MR CLEAN SURFACE CARE_Primetime_Upfront_Q2_2019_Digital_TV#19P100</t>
        </is>
      </c>
      <c r="E223" s="316" t="inlineStr">
        <is>
          <t>ABC</t>
        </is>
      </c>
      <c r="F223" s="317" t="n">
        <v>43556</v>
      </c>
      <c r="G223" s="317" t="n">
        <v>43646</v>
      </c>
      <c r="H223" s="316" t="n">
        <v>65985</v>
      </c>
      <c r="I223" s="316" t="n">
        <v>65985</v>
      </c>
      <c r="J223" s="316" t="n">
        <v>0.71</v>
      </c>
      <c r="K223" s="316">
        <f>ROUND(I223*(J223/1000),2)</f>
        <v/>
      </c>
    </row>
    <row r="224">
      <c r="B224" s="315" t="n">
        <v>197</v>
      </c>
      <c r="C224" s="316" t="n">
        <v>10272045</v>
      </c>
      <c r="D224" s="316" t="inlineStr">
        <is>
          <t>11187_ABC_Capital One_Consumer_Primetime_Upfront_Q2_2019_Digital</t>
        </is>
      </c>
      <c r="E224" s="316" t="inlineStr">
        <is>
          <t>ABC</t>
        </is>
      </c>
      <c r="F224" s="317" t="n">
        <v>43556</v>
      </c>
      <c r="G224" s="317" t="n">
        <v>43646</v>
      </c>
      <c r="H224" s="316" t="n">
        <v>76985</v>
      </c>
      <c r="I224" s="316" t="n">
        <v>76985</v>
      </c>
      <c r="J224" s="316" t="n">
        <v>0.71</v>
      </c>
      <c r="K224" s="316">
        <f>ROUND(I224*(J224/1000),2)</f>
        <v/>
      </c>
    </row>
    <row r="225">
      <c r="B225" s="315" t="n">
        <v>198</v>
      </c>
      <c r="C225" s="316" t="n">
        <v>10272046</v>
      </c>
      <c r="D225" s="316" t="inlineStr">
        <is>
          <t>11099_ABC_P&amp;G_GAIN SCENT BOOSTERS BEADS_Primetime_Upfront_Q2_2019_Digital_TV#19P100</t>
        </is>
      </c>
      <c r="E225" s="316" t="inlineStr">
        <is>
          <t>ABC</t>
        </is>
      </c>
      <c r="F225" s="317" t="n">
        <v>43557</v>
      </c>
      <c r="G225" s="317" t="n">
        <v>43639</v>
      </c>
      <c r="H225" s="316" t="n">
        <v>199092</v>
      </c>
      <c r="I225" s="316" t="n">
        <v>199092</v>
      </c>
      <c r="J225" s="316" t="n">
        <v>0.71</v>
      </c>
      <c r="K225" s="316">
        <f>ROUND(I225*(J225/1000),2)</f>
        <v/>
      </c>
    </row>
    <row r="226">
      <c r="B226" s="315" t="n">
        <v>199</v>
      </c>
      <c r="C226" s="316" t="n">
        <v>10272048</v>
      </c>
      <c r="D226" s="316" t="inlineStr">
        <is>
          <t>11042_ABC_Geico_VOD DAI_Upfront_Q2_2019_Digital</t>
        </is>
      </c>
      <c r="E226" s="316" t="inlineStr">
        <is>
          <t>ABC</t>
        </is>
      </c>
      <c r="F226" s="317" t="n">
        <v>43556</v>
      </c>
      <c r="G226" s="317" t="n">
        <v>43646</v>
      </c>
      <c r="H226" s="316" t="n">
        <v>14568</v>
      </c>
      <c r="I226" s="316" t="n">
        <v>14568</v>
      </c>
      <c r="J226" s="316" t="n">
        <v>0.71</v>
      </c>
      <c r="K226" s="316">
        <f>ROUND(I226*(J226/1000),2)</f>
        <v/>
      </c>
    </row>
    <row r="227">
      <c r="B227" s="315" t="n">
        <v>200</v>
      </c>
      <c r="C227" s="316" t="n">
        <v>10272048</v>
      </c>
      <c r="D227" s="316" t="inlineStr">
        <is>
          <t>11042_ABC_Geico_VOD DAI_Upfront_Q2_2019_Digital</t>
        </is>
      </c>
      <c r="E227" s="316" t="inlineStr">
        <is>
          <t>Freeform</t>
        </is>
      </c>
      <c r="F227" s="317" t="n">
        <v>43556</v>
      </c>
      <c r="G227" s="317" t="n">
        <v>43646</v>
      </c>
      <c r="H227" s="316" t="n">
        <v>27928</v>
      </c>
      <c r="I227" s="316" t="n">
        <v>27928</v>
      </c>
      <c r="J227" s="316" t="n">
        <v>0.71</v>
      </c>
      <c r="K227" s="316">
        <f>ROUND(I227*(J227/1000),2)</f>
        <v/>
      </c>
    </row>
    <row r="228">
      <c r="B228" s="315" t="n">
        <v>201</v>
      </c>
      <c r="C228" s="316" t="n">
        <v>10272049</v>
      </c>
      <c r="D228" s="316" t="inlineStr">
        <is>
          <t>11196_Freeform_P&amp;G_Swiffer Sweeper Cleaning System _Upfront_2Q19_Digital</t>
        </is>
      </c>
      <c r="E228" s="316" t="inlineStr">
        <is>
          <t>Freeform</t>
        </is>
      </c>
      <c r="F228" s="317" t="n">
        <v>43556</v>
      </c>
      <c r="G228" s="317" t="n">
        <v>43646</v>
      </c>
      <c r="H228" s="316" t="n">
        <v>479366</v>
      </c>
      <c r="I228" s="316" t="n">
        <v>479366</v>
      </c>
      <c r="J228" s="316" t="n">
        <v>0.71</v>
      </c>
      <c r="K228" s="316">
        <f>ROUND(I228*(J228/1000),2)</f>
        <v/>
      </c>
    </row>
    <row r="229">
      <c r="B229" s="315" t="n">
        <v>202</v>
      </c>
      <c r="C229" s="316" t="n">
        <v>10272050</v>
      </c>
      <c r="D229" s="316" t="inlineStr">
        <is>
          <t>11246_ABC/FF_Henkel_Entertainment &amp; Lifestyle_Upfront_2Q_2019_Digital_W25-49</t>
        </is>
      </c>
      <c r="E229" s="316" t="inlineStr">
        <is>
          <t>ABC</t>
        </is>
      </c>
      <c r="F229" s="317" t="n">
        <v>43573</v>
      </c>
      <c r="G229" s="317" t="n">
        <v>43639</v>
      </c>
      <c r="H229" s="316" t="n">
        <v>171229</v>
      </c>
      <c r="I229" s="316" t="n">
        <v>171229</v>
      </c>
      <c r="J229" s="316" t="n">
        <v>0.71</v>
      </c>
      <c r="K229" s="316">
        <f>ROUND(I229*(J229/1000),2)</f>
        <v/>
      </c>
    </row>
    <row r="230">
      <c r="B230" s="315" t="n">
        <v>203</v>
      </c>
      <c r="C230" s="316" t="n">
        <v>10272050</v>
      </c>
      <c r="D230" s="316" t="inlineStr">
        <is>
          <t>11246_ABC/FF_Henkel_Entertainment &amp; Lifestyle_Upfront_2Q_2019_Digital_W25-49</t>
        </is>
      </c>
      <c r="E230" s="316" t="inlineStr">
        <is>
          <t>Freeform</t>
        </is>
      </c>
      <c r="F230" s="317" t="n">
        <v>43573</v>
      </c>
      <c r="G230" s="317" t="n">
        <v>43639</v>
      </c>
      <c r="H230" s="316" t="n">
        <v>1552</v>
      </c>
      <c r="I230" s="316" t="n">
        <v>1552</v>
      </c>
      <c r="J230" s="316" t="n">
        <v>0.71</v>
      </c>
      <c r="K230" s="316">
        <f>ROUND(I230*(J230/1000),2)</f>
        <v/>
      </c>
    </row>
    <row r="231">
      <c r="B231" s="315" t="n">
        <v>204</v>
      </c>
      <c r="C231" s="316" t="n">
        <v>10272051</v>
      </c>
      <c r="D231" s="316" t="inlineStr">
        <is>
          <t>11406_ABC_Bayer_OAD Under 50_Primetime_Upfront Unified_Q2_2019_TV#19P048_BYR_OU5_002_</t>
        </is>
      </c>
      <c r="E231" s="316" t="inlineStr">
        <is>
          <t>ABC</t>
        </is>
      </c>
      <c r="F231" s="317" t="n">
        <v>43563</v>
      </c>
      <c r="G231" s="317" t="n">
        <v>43632</v>
      </c>
      <c r="H231" s="316" t="n">
        <v>227641</v>
      </c>
      <c r="I231" s="316" t="n">
        <v>227641</v>
      </c>
      <c r="J231" s="316" t="n">
        <v>0.71</v>
      </c>
      <c r="K231" s="316">
        <f>ROUND(I231*(J231/1000),2)</f>
        <v/>
      </c>
    </row>
    <row r="232">
      <c r="B232" s="315" t="n">
        <v>205</v>
      </c>
      <c r="C232" s="316" t="n">
        <v>10272052</v>
      </c>
      <c r="D232" s="316" t="inlineStr">
        <is>
          <t>10398_ABC/FF - Red Bull - Classic Cartoon - Q2 FY19 - Scatter</t>
        </is>
      </c>
      <c r="E232" s="316" t="inlineStr">
        <is>
          <t>ABC</t>
        </is>
      </c>
      <c r="F232" s="317" t="n">
        <v>43563</v>
      </c>
      <c r="G232" s="317" t="n">
        <v>43639</v>
      </c>
      <c r="H232" s="316" t="n">
        <v>35092</v>
      </c>
      <c r="I232" s="316" t="n">
        <v>35092</v>
      </c>
      <c r="J232" s="316" t="n">
        <v>0.71</v>
      </c>
      <c r="K232" s="316">
        <f>ROUND(I232*(J232/1000),2)</f>
        <v/>
      </c>
    </row>
    <row r="233">
      <c r="B233" s="315" t="n">
        <v>206</v>
      </c>
      <c r="C233" s="316" t="n">
        <v>10272052</v>
      </c>
      <c r="D233" s="316" t="inlineStr">
        <is>
          <t>10398_ABC/FF - Red Bull - Classic Cartoon - Q2 FY19 - Scatter</t>
        </is>
      </c>
      <c r="E233" s="316" t="inlineStr">
        <is>
          <t>Freeform</t>
        </is>
      </c>
      <c r="F233" s="317" t="n">
        <v>43563</v>
      </c>
      <c r="G233" s="317" t="n">
        <v>43639</v>
      </c>
      <c r="H233" s="316" t="n">
        <v>15382</v>
      </c>
      <c r="I233" s="316" t="n">
        <v>15382</v>
      </c>
      <c r="J233" s="316" t="n">
        <v>0.71</v>
      </c>
      <c r="K233" s="316">
        <f>ROUND(I233*(J233/1000),2)</f>
        <v/>
      </c>
    </row>
    <row r="234">
      <c r="B234" s="315" t="n">
        <v>207</v>
      </c>
      <c r="C234" s="316" t="n">
        <v>10272053</v>
      </c>
      <c r="D234" s="316" t="inlineStr">
        <is>
          <t>11390_ABC/FF_Duracell_Primetime &amp; Freeform VOD_Upfront_Q2_2019_Digital</t>
        </is>
      </c>
      <c r="E234" s="316" t="inlineStr">
        <is>
          <t>ABC</t>
        </is>
      </c>
      <c r="F234" s="317" t="n">
        <v>43556</v>
      </c>
      <c r="G234" s="317" t="n">
        <v>43646</v>
      </c>
      <c r="H234" s="316" t="n">
        <v>497932</v>
      </c>
      <c r="I234" s="316" t="n">
        <v>497932</v>
      </c>
      <c r="J234" s="316" t="n">
        <v>0.71</v>
      </c>
      <c r="K234" s="316">
        <f>ROUND(I234*(J234/1000),2)</f>
        <v/>
      </c>
    </row>
    <row r="235">
      <c r="B235" s="315" t="n">
        <v>208</v>
      </c>
      <c r="C235" s="316" t="n">
        <v>10272053</v>
      </c>
      <c r="D235" s="316" t="inlineStr">
        <is>
          <t>11390_ABC/FF_Duracell_Primetime &amp; Freeform VOD_Upfront_Q2_2019_Digital</t>
        </is>
      </c>
      <c r="E235" s="316" t="inlineStr">
        <is>
          <t>Freeform</t>
        </is>
      </c>
      <c r="F235" s="317" t="n">
        <v>43556</v>
      </c>
      <c r="G235" s="317" t="n">
        <v>43646</v>
      </c>
      <c r="H235" s="316" t="n">
        <v>62374</v>
      </c>
      <c r="I235" s="316" t="n">
        <v>62374</v>
      </c>
      <c r="J235" s="316" t="n">
        <v>0.71</v>
      </c>
      <c r="K235" s="316">
        <f>ROUND(I235*(J235/1000),2)</f>
        <v/>
      </c>
    </row>
    <row r="236">
      <c r="B236" s="315" t="n">
        <v>209</v>
      </c>
      <c r="C236" s="316" t="n">
        <v>10272055</v>
      </c>
      <c r="D236" s="316" t="inlineStr">
        <is>
          <t>11394_ABC_Ancestry_News_Upfront_Q2_2019_Digital</t>
        </is>
      </c>
      <c r="E236" s="316" t="inlineStr">
        <is>
          <t>ABC</t>
        </is>
      </c>
      <c r="F236" s="317" t="n">
        <v>43556</v>
      </c>
      <c r="G236" s="317" t="n">
        <v>43646</v>
      </c>
      <c r="H236" s="316" t="n">
        <v>28265</v>
      </c>
      <c r="I236" s="316" t="n">
        <v>28265</v>
      </c>
      <c r="J236" s="316" t="n">
        <v>0.71</v>
      </c>
      <c r="K236" s="316">
        <f>ROUND(I236*(J236/1000),2)</f>
        <v/>
      </c>
    </row>
    <row r="237">
      <c r="B237" s="315" t="n">
        <v>210</v>
      </c>
      <c r="C237" s="316" t="n">
        <v>10272056</v>
      </c>
      <c r="D237" s="316" t="inlineStr">
        <is>
          <t>11022_Freeform_Conagra_Healthy Choice_ROS_Upfront_2Q_2019_Digital</t>
        </is>
      </c>
      <c r="E237" s="316" t="inlineStr">
        <is>
          <t>Freeform</t>
        </is>
      </c>
      <c r="F237" s="317" t="n">
        <v>43558</v>
      </c>
      <c r="G237" s="317" t="n">
        <v>43611</v>
      </c>
      <c r="H237" s="316" t="n">
        <v>55359</v>
      </c>
      <c r="I237" s="316" t="n">
        <v>55359</v>
      </c>
      <c r="J237" s="316" t="n">
        <v>0.71</v>
      </c>
      <c r="K237" s="316">
        <f>ROUND(I237*(J237/1000),2)</f>
        <v/>
      </c>
    </row>
    <row r="238">
      <c r="B238" s="315" t="n">
        <v>211</v>
      </c>
      <c r="C238" s="316" t="n">
        <v>10272058</v>
      </c>
      <c r="D238" s="316" t="inlineStr">
        <is>
          <t>11643_ABC_Sun Pharma_Healix/Prime ADI_Scatter_2Q_2019_Digital</t>
        </is>
      </c>
      <c r="E238" s="316" t="inlineStr">
        <is>
          <t>ABC</t>
        </is>
      </c>
      <c r="F238" s="317" t="n">
        <v>43572</v>
      </c>
      <c r="G238" s="317" t="n">
        <v>43616</v>
      </c>
      <c r="H238" s="316" t="n">
        <v>6409</v>
      </c>
      <c r="I238" s="316" t="n">
        <v>6409</v>
      </c>
      <c r="J238" s="316" t="n">
        <v>0.71</v>
      </c>
      <c r="K238" s="316">
        <f>ROUND(I238*(J238/1000),2)</f>
        <v/>
      </c>
    </row>
    <row r="239">
      <c r="B239" s="315" t="n">
        <v>212</v>
      </c>
      <c r="C239" s="316" t="n">
        <v>10272059</v>
      </c>
      <c r="D239" s="316" t="inlineStr">
        <is>
          <t>11145_ABC_Unilever_Knorr_Primetime_Non-Unified Upfront_2Q_2019</t>
        </is>
      </c>
      <c r="E239" s="316" t="inlineStr">
        <is>
          <t>ABC</t>
        </is>
      </c>
      <c r="F239" s="317" t="n">
        <v>43558</v>
      </c>
      <c r="G239" s="317" t="n">
        <v>43646</v>
      </c>
      <c r="H239" s="316" t="n">
        <v>638929</v>
      </c>
      <c r="I239" s="316" t="n">
        <v>638929</v>
      </c>
      <c r="J239" s="316" t="n">
        <v>0.71</v>
      </c>
      <c r="K239" s="316">
        <f>ROUND(I239*(J239/1000),2)</f>
        <v/>
      </c>
    </row>
    <row r="240">
      <c r="B240" s="315" t="n">
        <v>213</v>
      </c>
      <c r="C240" s="316" t="n">
        <v>10272060</v>
      </c>
      <c r="D240" s="316" t="inlineStr">
        <is>
          <t>11318_ABC_Lionsgate_Long Shot_Prime JKL_Unified Upfront_Q2_2019_Digital_19P303</t>
        </is>
      </c>
      <c r="E240" s="316" t="inlineStr">
        <is>
          <t>ABC</t>
        </is>
      </c>
      <c r="F240" s="317" t="n">
        <v>43556</v>
      </c>
      <c r="G240" s="317" t="n">
        <v>43590</v>
      </c>
      <c r="H240" s="316" t="n">
        <v>26</v>
      </c>
      <c r="I240" s="316" t="n">
        <v>26</v>
      </c>
      <c r="J240" s="316" t="n">
        <v>0.71</v>
      </c>
      <c r="K240" s="316">
        <f>ROUND(I240*(J240/1000),2)</f>
        <v/>
      </c>
    </row>
    <row r="241">
      <c r="B241" s="315" t="n">
        <v>214</v>
      </c>
      <c r="C241" s="316" t="n">
        <v>10272061</v>
      </c>
      <c r="D241" s="316" t="inlineStr">
        <is>
          <t>11241_ABC_Liberty Mutual_Primetime_Unified_Q2_2019_Digital_TV#19P523</t>
        </is>
      </c>
      <c r="E241" s="316" t="inlineStr">
        <is>
          <t>ABC</t>
        </is>
      </c>
      <c r="F241" s="317" t="n">
        <v>43570</v>
      </c>
      <c r="G241" s="317" t="n">
        <v>43646</v>
      </c>
      <c r="H241" s="316" t="n">
        <v>145487</v>
      </c>
      <c r="I241" s="316" t="n">
        <v>145487</v>
      </c>
      <c r="J241" s="316" t="n">
        <v>0.71</v>
      </c>
      <c r="K241" s="316">
        <f>ROUND(I241*(J241/1000),2)</f>
        <v/>
      </c>
    </row>
    <row r="242">
      <c r="B242" s="315" t="n">
        <v>215</v>
      </c>
      <c r="C242" s="316" t="n">
        <v>10272063</v>
      </c>
      <c r="D242" s="316" t="inlineStr">
        <is>
          <t>11186_ABC_Capital One_Bank_Primetime_Upfront_Q2_2019_Digital</t>
        </is>
      </c>
      <c r="E242" s="316" t="inlineStr">
        <is>
          <t>ABC</t>
        </is>
      </c>
      <c r="F242" s="317" t="n">
        <v>43556</v>
      </c>
      <c r="G242" s="317" t="n">
        <v>43646</v>
      </c>
      <c r="H242" s="316" t="n">
        <v>32348</v>
      </c>
      <c r="I242" s="316" t="n">
        <v>32348</v>
      </c>
      <c r="J242" s="316" t="n">
        <v>0.71</v>
      </c>
      <c r="K242" s="316">
        <f>ROUND(I242*(J242/1000),2)</f>
        <v/>
      </c>
    </row>
    <row r="243">
      <c r="B243" s="315" t="n">
        <v>216</v>
      </c>
      <c r="C243" s="316" t="n">
        <v>10272064</v>
      </c>
      <c r="D243" s="316" t="inlineStr">
        <is>
          <t>11065_ABC_MillerCoors_Coors Light_Primetime LF + JKL LF/SF_Scatter_2Q_2019_Digital_P2+</t>
        </is>
      </c>
      <c r="E243" s="316" t="inlineStr">
        <is>
          <t>ABC</t>
        </is>
      </c>
      <c r="F243" s="317" t="n">
        <v>43556</v>
      </c>
      <c r="G243" s="317" t="n">
        <v>43646</v>
      </c>
      <c r="H243" s="316" t="n">
        <v>26246</v>
      </c>
      <c r="I243" s="316" t="n">
        <v>26246</v>
      </c>
      <c r="J243" s="316" t="n">
        <v>0.71</v>
      </c>
      <c r="K243" s="316">
        <f>ROUND(I243*(J243/1000),2)</f>
        <v/>
      </c>
    </row>
    <row r="244">
      <c r="B244" s="315" t="n">
        <v>217</v>
      </c>
      <c r="C244" s="316" t="n">
        <v>10272065</v>
      </c>
      <c r="D244" s="316" t="inlineStr">
        <is>
          <t>11231_ABC__Preen_ICON/ABC Digital_Scatter_2Q_2019_Digital</t>
        </is>
      </c>
      <c r="E244" s="316" t="inlineStr">
        <is>
          <t>ABC</t>
        </is>
      </c>
      <c r="F244" s="317" t="n">
        <v>43573</v>
      </c>
      <c r="G244" s="317" t="n">
        <v>43590</v>
      </c>
      <c r="H244" s="316" t="n">
        <v>16968</v>
      </c>
      <c r="I244" s="316" t="n">
        <v>16968</v>
      </c>
      <c r="J244" s="316" t="n">
        <v>0.71</v>
      </c>
      <c r="K244" s="316">
        <f>ROUND(I244*(J244/1000),2)</f>
        <v/>
      </c>
    </row>
    <row r="245">
      <c r="B245" s="315" t="n">
        <v>218</v>
      </c>
      <c r="C245" s="316" t="n">
        <v>10272066</v>
      </c>
      <c r="D245" s="316" t="inlineStr">
        <is>
          <t>11084_ABC_Weight Watchers_Primetime_Upfront Unified_Q2_2019_Digital_TV#19P287</t>
        </is>
      </c>
      <c r="E245" s="316" t="inlineStr">
        <is>
          <t>ABC</t>
        </is>
      </c>
      <c r="F245" s="317" t="n">
        <v>43556</v>
      </c>
      <c r="G245" s="317" t="n">
        <v>43629</v>
      </c>
      <c r="H245" s="316" t="n">
        <v>279835</v>
      </c>
      <c r="I245" s="316" t="n">
        <v>279835</v>
      </c>
      <c r="J245" s="316" t="n">
        <v>0.71</v>
      </c>
      <c r="K245" s="316">
        <f>ROUND(I245*(J245/1000),2)</f>
        <v/>
      </c>
    </row>
    <row r="246">
      <c r="B246" s="315" t="n">
        <v>219</v>
      </c>
      <c r="C246" s="316" t="n">
        <v>10272067</v>
      </c>
      <c r="D246" s="316" t="inlineStr">
        <is>
          <t>10522_ABC_Ferrero_Crunch_Primetime_Upfront_Q2_2019_Digital_TV#19P316</t>
        </is>
      </c>
      <c r="E246" s="316" t="inlineStr">
        <is>
          <t>ABC</t>
        </is>
      </c>
      <c r="F246" s="317" t="n">
        <v>43556</v>
      </c>
      <c r="G246" s="317" t="n">
        <v>43590</v>
      </c>
      <c r="H246" s="316" t="n">
        <v>130706</v>
      </c>
      <c r="I246" s="316" t="n">
        <v>130706</v>
      </c>
      <c r="J246" s="316" t="n">
        <v>0.71</v>
      </c>
      <c r="K246" s="316">
        <f>ROUND(I246*(J246/1000),2)</f>
        <v/>
      </c>
    </row>
    <row r="247">
      <c r="B247" s="315" t="n">
        <v>220</v>
      </c>
      <c r="C247" s="316" t="n">
        <v>10272068</v>
      </c>
      <c r="D247" s="316" t="inlineStr">
        <is>
          <t>11471_ABC_Warner Brothers_Detective Pikachu_Primetime_Upfront_Q2_2019_Digital</t>
        </is>
      </c>
      <c r="E247" s="316" t="inlineStr">
        <is>
          <t>ABC</t>
        </is>
      </c>
      <c r="F247" s="317" t="n">
        <v>43563</v>
      </c>
      <c r="G247" s="317" t="n">
        <v>43597</v>
      </c>
      <c r="H247" s="316" t="n">
        <v>101</v>
      </c>
      <c r="I247" s="316" t="n">
        <v>101</v>
      </c>
      <c r="J247" s="316" t="n">
        <v>0.71</v>
      </c>
      <c r="K247" s="316">
        <f>ROUND(I247*(J247/1000),2)</f>
        <v/>
      </c>
    </row>
    <row r="248">
      <c r="B248" s="315" t="n">
        <v>221</v>
      </c>
      <c r="C248" s="316" t="n">
        <v>10272069</v>
      </c>
      <c r="D248" s="316" t="inlineStr">
        <is>
          <t>11381_ABC/FF_Post_Primetime VOD_Upfront_Q2_2019_Digital</t>
        </is>
      </c>
      <c r="E248" s="316" t="inlineStr">
        <is>
          <t>ABC</t>
        </is>
      </c>
      <c r="F248" s="317" t="n">
        <v>43556</v>
      </c>
      <c r="G248" s="317" t="n">
        <v>43632</v>
      </c>
      <c r="H248" s="316" t="n">
        <v>488885</v>
      </c>
      <c r="I248" s="316" t="n">
        <v>488885</v>
      </c>
      <c r="J248" s="316" t="n">
        <v>0.71</v>
      </c>
      <c r="K248" s="316">
        <f>ROUND(I248*(J248/1000),2)</f>
        <v/>
      </c>
    </row>
    <row r="249">
      <c r="B249" s="315" t="n">
        <v>222</v>
      </c>
      <c r="C249" s="316" t="n">
        <v>10272069</v>
      </c>
      <c r="D249" s="316" t="inlineStr">
        <is>
          <t>11381_ABC/FF_Post_Primetime VOD_Upfront_Q2_2019_Digital</t>
        </is>
      </c>
      <c r="E249" s="316" t="inlineStr">
        <is>
          <t>Freeform</t>
        </is>
      </c>
      <c r="F249" s="317" t="n">
        <v>43556</v>
      </c>
      <c r="G249" s="317" t="n">
        <v>43632</v>
      </c>
      <c r="H249" s="316" t="n">
        <v>44558</v>
      </c>
      <c r="I249" s="316" t="n">
        <v>44558</v>
      </c>
      <c r="J249" s="316" t="n">
        <v>0.71</v>
      </c>
      <c r="K249" s="316">
        <f>ROUND(I249*(J249/1000),2)</f>
        <v/>
      </c>
    </row>
    <row r="250">
      <c r="B250" s="315" t="n">
        <v>223</v>
      </c>
      <c r="C250" s="316" t="n">
        <v>10272070</v>
      </c>
      <c r="D250" s="316" t="inlineStr">
        <is>
          <t>11522_ABC_McDonald's_Breakfast Core_ABC Digital_Upfront_Q2_2019_Digital_11522_4/16</t>
        </is>
      </c>
      <c r="E250" s="316" t="inlineStr">
        <is>
          <t>ABC</t>
        </is>
      </c>
      <c r="F250" s="317" t="n">
        <v>43572</v>
      </c>
      <c r="G250" s="317" t="n">
        <v>43597</v>
      </c>
      <c r="H250" s="316" t="n">
        <v>18721</v>
      </c>
      <c r="I250" s="316" t="n">
        <v>18721</v>
      </c>
      <c r="J250" s="316" t="n">
        <v>0.71</v>
      </c>
      <c r="K250" s="316">
        <f>ROUND(I250*(J250/1000),2)</f>
        <v/>
      </c>
    </row>
    <row r="251">
      <c r="B251" s="315" t="n">
        <v>224</v>
      </c>
      <c r="C251" s="316" t="n">
        <v>10272071</v>
      </c>
      <c r="D251" s="316" t="inlineStr">
        <is>
          <t>11147_Freeform_Popeye's_Horizon_Upfront_2Q_2019_ Digital</t>
        </is>
      </c>
      <c r="E251" s="316" t="inlineStr">
        <is>
          <t>Freeform</t>
        </is>
      </c>
      <c r="F251" s="317" t="n">
        <v>43573</v>
      </c>
      <c r="G251" s="317" t="n">
        <v>43646</v>
      </c>
      <c r="H251" s="316" t="n">
        <v>6942</v>
      </c>
      <c r="I251" s="316" t="n">
        <v>6942</v>
      </c>
      <c r="J251" s="316" t="n">
        <v>0.71</v>
      </c>
      <c r="K251" s="316">
        <f>ROUND(I251*(J251/1000),2)</f>
        <v/>
      </c>
    </row>
    <row r="252">
      <c r="B252" s="315" t="n">
        <v>225</v>
      </c>
      <c r="C252" s="316" t="n">
        <v>10272073</v>
      </c>
      <c r="D252" s="316" t="inlineStr">
        <is>
          <t>11507_ABC_Bayer_Kyleena_Primetime_Upfront_Q2_2019_Digital_W1834_vCE</t>
        </is>
      </c>
      <c r="E252" s="316" t="inlineStr">
        <is>
          <t>ABC</t>
        </is>
      </c>
      <c r="F252" s="317" t="n">
        <v>43559</v>
      </c>
      <c r="G252" s="317" t="n">
        <v>43641</v>
      </c>
      <c r="H252" s="316" t="n">
        <v>136</v>
      </c>
      <c r="I252" s="316" t="n">
        <v>136</v>
      </c>
      <c r="J252" s="316" t="n">
        <v>0.71</v>
      </c>
      <c r="K252" s="316">
        <f>ROUND(I252*(J252/1000),2)</f>
        <v/>
      </c>
    </row>
    <row r="253">
      <c r="B253" s="315" t="n">
        <v>226</v>
      </c>
      <c r="C253" s="316" t="n">
        <v>10272074</v>
      </c>
      <c r="D253" s="316" t="inlineStr">
        <is>
          <t>11028_ABC_Taco Bell_Primetime + JKL + Freeform LF_Upfront_2Q_2019_Digital_A18+ DAR</t>
        </is>
      </c>
      <c r="E253" s="316" t="inlineStr">
        <is>
          <t>ABC</t>
        </is>
      </c>
      <c r="F253" s="317" t="n">
        <v>43563</v>
      </c>
      <c r="G253" s="317" t="n">
        <v>43646</v>
      </c>
      <c r="H253" s="316" t="n">
        <v>341097</v>
      </c>
      <c r="I253" s="316" t="n">
        <v>341097</v>
      </c>
      <c r="J253" s="316" t="n">
        <v>0.71</v>
      </c>
      <c r="K253" s="316">
        <f>ROUND(I253*(J253/1000),2)</f>
        <v/>
      </c>
    </row>
    <row r="254">
      <c r="B254" s="315" t="n">
        <v>227</v>
      </c>
      <c r="C254" s="316" t="n">
        <v>10272074</v>
      </c>
      <c r="D254" s="316" t="inlineStr">
        <is>
          <t>11028_ABC_Taco Bell_Primetime + JKL + Freeform LF_Upfront_2Q_2019_Digital_A18+ DAR</t>
        </is>
      </c>
      <c r="E254" s="316" t="inlineStr">
        <is>
          <t>Freeform</t>
        </is>
      </c>
      <c r="F254" s="317" t="n">
        <v>43563</v>
      </c>
      <c r="G254" s="317" t="n">
        <v>43646</v>
      </c>
      <c r="H254" s="316" t="n">
        <v>38655</v>
      </c>
      <c r="I254" s="316" t="n">
        <v>38655</v>
      </c>
      <c r="J254" s="316" t="n">
        <v>0.71</v>
      </c>
      <c r="K254" s="316">
        <f>ROUND(I254*(J254/1000),2)</f>
        <v/>
      </c>
    </row>
    <row r="255">
      <c r="B255" s="315" t="n">
        <v>228</v>
      </c>
      <c r="C255" s="316" t="n">
        <v>10272075</v>
      </c>
      <c r="D255" s="316" t="inlineStr">
        <is>
          <t>10955_ABC/FF_Darden_Olive Garden_Primetime/Freeform_Upfront_Q2_2019_Digital</t>
        </is>
      </c>
      <c r="E255" s="316" t="inlineStr">
        <is>
          <t>ABC</t>
        </is>
      </c>
      <c r="F255" s="317" t="n">
        <v>43556</v>
      </c>
      <c r="G255" s="317" t="n">
        <v>43646</v>
      </c>
      <c r="H255" s="316" t="n">
        <v>650</v>
      </c>
      <c r="I255" s="316" t="n">
        <v>650</v>
      </c>
      <c r="J255" s="316" t="n">
        <v>0.71</v>
      </c>
      <c r="K255" s="316">
        <f>ROUND(I255*(J255/1000),2)</f>
        <v/>
      </c>
    </row>
    <row r="256">
      <c r="B256" s="315" t="n">
        <v>229</v>
      </c>
      <c r="C256" s="316" t="n">
        <v>10272075</v>
      </c>
      <c r="D256" s="316" t="inlineStr">
        <is>
          <t>10955_ABC/FF_Darden_Olive Garden_Primetime/Freeform_Upfront_Q2_2019_Digital</t>
        </is>
      </c>
      <c r="E256" s="316" t="inlineStr">
        <is>
          <t>Freeform</t>
        </is>
      </c>
      <c r="F256" s="317" t="n">
        <v>43556</v>
      </c>
      <c r="G256" s="317" t="n">
        <v>43646</v>
      </c>
      <c r="H256" s="316" t="n">
        <v>33302</v>
      </c>
      <c r="I256" s="316" t="n">
        <v>33302</v>
      </c>
      <c r="J256" s="316" t="n">
        <v>0.71</v>
      </c>
      <c r="K256" s="316">
        <f>ROUND(I256*(J256/1000),2)</f>
        <v/>
      </c>
    </row>
    <row r="257">
      <c r="B257" s="315" t="n">
        <v>230</v>
      </c>
      <c r="C257" s="316" t="n">
        <v>10272077</v>
      </c>
      <c r="D257" s="316" t="inlineStr">
        <is>
          <t>11093_ABC_Bayer_MiraLax_Primetime_Upfront Unified_Q2_2019_TV#19P048_BYR_LAX_011</t>
        </is>
      </c>
      <c r="E257" s="316" t="inlineStr">
        <is>
          <t>ABC</t>
        </is>
      </c>
      <c r="F257" s="317" t="n">
        <v>43556</v>
      </c>
      <c r="G257" s="317" t="n">
        <v>43590</v>
      </c>
      <c r="H257" s="316" t="n">
        <v>236679</v>
      </c>
      <c r="I257" s="316" t="n">
        <v>236679</v>
      </c>
      <c r="J257" s="316" t="n">
        <v>0.71</v>
      </c>
      <c r="K257" s="316">
        <f>ROUND(I257*(J257/1000),2)</f>
        <v/>
      </c>
    </row>
    <row r="258">
      <c r="B258" s="315" t="n">
        <v>231</v>
      </c>
      <c r="C258" s="316" t="n">
        <v>10272078</v>
      </c>
      <c r="D258" s="316" t="inlineStr">
        <is>
          <t>11767_ABC/FF_Victoria's Secret_Primetime Freeform Kimmel_Upfront_Q2_2019_Digital</t>
        </is>
      </c>
      <c r="E258" s="316" t="inlineStr">
        <is>
          <t>ABC</t>
        </is>
      </c>
      <c r="F258" s="317" t="n">
        <v>43573</v>
      </c>
      <c r="G258" s="317" t="n">
        <v>43604</v>
      </c>
      <c r="H258" s="316" t="n">
        <v>72826</v>
      </c>
      <c r="I258" s="316" t="n">
        <v>72826</v>
      </c>
      <c r="J258" s="316" t="n">
        <v>0.71</v>
      </c>
      <c r="K258" s="316">
        <f>ROUND(I258*(J258/1000),2)</f>
        <v/>
      </c>
    </row>
    <row r="259">
      <c r="B259" s="315" t="n">
        <v>232</v>
      </c>
      <c r="C259" s="316" t="n">
        <v>10272079</v>
      </c>
      <c r="D259" s="316" t="inlineStr">
        <is>
          <t>11375_ABC_Post_Primetime_Unified Upfront_Q2_2019_Digital</t>
        </is>
      </c>
      <c r="E259" s="316" t="inlineStr">
        <is>
          <t>ABC</t>
        </is>
      </c>
      <c r="F259" s="317" t="n">
        <v>43556</v>
      </c>
      <c r="G259" s="317" t="n">
        <v>43632</v>
      </c>
      <c r="H259" s="316" t="n">
        <v>62896</v>
      </c>
      <c r="I259" s="316" t="n">
        <v>62896</v>
      </c>
      <c r="J259" s="316" t="n">
        <v>0.71</v>
      </c>
      <c r="K259" s="316">
        <f>ROUND(I259*(J259/1000),2)</f>
        <v/>
      </c>
    </row>
    <row r="260">
      <c r="B260" s="315" t="n">
        <v>233</v>
      </c>
      <c r="C260" s="316" t="n">
        <v>10272080</v>
      </c>
      <c r="D260" s="316" t="inlineStr">
        <is>
          <t>11697_ABC_Honda_Regional_Prime/JKL_Upfront_Q2_2019_Digital</t>
        </is>
      </c>
      <c r="E260" s="316" t="inlineStr">
        <is>
          <t>ABC</t>
        </is>
      </c>
      <c r="F260" s="317" t="n">
        <v>43570</v>
      </c>
      <c r="G260" s="317" t="n">
        <v>43650</v>
      </c>
      <c r="H260" s="316" t="n">
        <v>2583</v>
      </c>
      <c r="I260" s="316" t="n">
        <v>2583</v>
      </c>
      <c r="J260" s="316" t="n">
        <v>0.71</v>
      </c>
      <c r="K260" s="316">
        <f>ROUND(I260*(J260/1000),2)</f>
        <v/>
      </c>
    </row>
    <row r="261">
      <c r="B261" s="315" t="n">
        <v>234</v>
      </c>
      <c r="C261" s="316" t="n">
        <v>10272081</v>
      </c>
      <c r="D261" s="316" t="inlineStr">
        <is>
          <t>10668_ABC_Applebee's_Primetime_Unified_Q2_2019_Digital_#19P296</t>
        </is>
      </c>
      <c r="E261" s="316" t="inlineStr">
        <is>
          <t>ABC</t>
        </is>
      </c>
      <c r="F261" s="317" t="n">
        <v>43564</v>
      </c>
      <c r="G261" s="317" t="n">
        <v>43646</v>
      </c>
      <c r="H261" s="316" t="n">
        <v>228</v>
      </c>
      <c r="I261" s="316" t="n">
        <v>228</v>
      </c>
      <c r="J261" s="316" t="n">
        <v>0.71</v>
      </c>
      <c r="K261" s="316">
        <f>ROUND(I261*(J261/1000),2)</f>
        <v/>
      </c>
    </row>
    <row r="262">
      <c r="B262" s="315" t="n">
        <v>235</v>
      </c>
      <c r="C262" s="316" t="n">
        <v>10272082</v>
      </c>
      <c r="D262" s="316" t="inlineStr">
        <is>
          <t>11202_ABC_Conagra_Banquet_Primetime LF_Upfront Unified_2Q_2019_19P268_W25-54 DAR</t>
        </is>
      </c>
      <c r="E262" s="316" t="inlineStr">
        <is>
          <t>ABC</t>
        </is>
      </c>
      <c r="F262" s="317" t="n">
        <v>43556</v>
      </c>
      <c r="G262" s="317" t="n">
        <v>43611</v>
      </c>
      <c r="H262" s="316" t="n">
        <v>39078</v>
      </c>
      <c r="I262" s="316" t="n">
        <v>39078</v>
      </c>
      <c r="J262" s="316" t="n">
        <v>0.71</v>
      </c>
      <c r="K262" s="316">
        <f>ROUND(I262*(J262/1000),2)</f>
        <v/>
      </c>
    </row>
    <row r="263">
      <c r="B263" s="315" t="n">
        <v>236</v>
      </c>
      <c r="C263" s="316" t="n">
        <v>10272083</v>
      </c>
      <c r="D263" s="316" t="inlineStr">
        <is>
          <t>11572_ABC_Sargento_Prime_ADI_2Q_2019_Digital_TV #19P141</t>
        </is>
      </c>
      <c r="E263" s="316" t="inlineStr">
        <is>
          <t>ABC</t>
        </is>
      </c>
      <c r="F263" s="317" t="n">
        <v>43570</v>
      </c>
      <c r="G263" s="317" t="n">
        <v>43646</v>
      </c>
      <c r="H263" s="316" t="n">
        <v>274316</v>
      </c>
      <c r="I263" s="316" t="n">
        <v>274316</v>
      </c>
      <c r="J263" s="316" t="n">
        <v>0.71</v>
      </c>
      <c r="K263" s="316">
        <f>ROUND(I263*(J263/1000),2)</f>
        <v/>
      </c>
    </row>
    <row r="264">
      <c r="B264" s="315" t="n">
        <v>237</v>
      </c>
      <c r="C264" s="316" t="n">
        <v>10272084</v>
      </c>
      <c r="D264" s="316" t="inlineStr">
        <is>
          <t>11367_ABC_Marshalls_Primetime_Upfront Unified_Q2_2019_TV#19P078_TJN_MAR_120_</t>
        </is>
      </c>
      <c r="E264" s="316" t="inlineStr">
        <is>
          <t>ABC</t>
        </is>
      </c>
      <c r="F264" s="317" t="n">
        <v>43556</v>
      </c>
      <c r="G264" s="317" t="n">
        <v>43646</v>
      </c>
      <c r="H264" s="316" t="n">
        <v>276312</v>
      </c>
      <c r="I264" s="316" t="n">
        <v>276312</v>
      </c>
      <c r="J264" s="316" t="n">
        <v>0.71</v>
      </c>
      <c r="K264" s="316">
        <f>ROUND(I264*(J264/1000),2)</f>
        <v/>
      </c>
    </row>
    <row r="265">
      <c r="B265" s="315" t="n">
        <v>238</v>
      </c>
      <c r="C265" s="316" t="n">
        <v>10272085</v>
      </c>
      <c r="D265" s="316" t="inlineStr">
        <is>
          <t>11346_Freeform_Weight Watchers_Horizon_Upfront_2Q_2019_Digital</t>
        </is>
      </c>
      <c r="E265" s="316" t="inlineStr">
        <is>
          <t>Freeform</t>
        </is>
      </c>
      <c r="F265" s="317" t="n">
        <v>43556</v>
      </c>
      <c r="G265" s="317" t="n">
        <v>43646</v>
      </c>
      <c r="H265" s="316" t="n">
        <v>24297</v>
      </c>
      <c r="I265" s="316" t="n">
        <v>24297</v>
      </c>
      <c r="J265" s="316" t="n">
        <v>0.71</v>
      </c>
      <c r="K265" s="316">
        <f>ROUND(I265*(J265/1000),2)</f>
        <v/>
      </c>
    </row>
    <row r="266">
      <c r="B266" s="315" t="n">
        <v>239</v>
      </c>
      <c r="C266" s="316" t="n">
        <v>10272086</v>
      </c>
      <c r="D266" s="316" t="inlineStr">
        <is>
          <t>11102_ABC_P&amp;G_PAMPERS CRUISERSá360_Primetime_Upfront_Q2_2019_Digital_TV#19P100</t>
        </is>
      </c>
      <c r="E266" s="316" t="inlineStr">
        <is>
          <t>ABC</t>
        </is>
      </c>
      <c r="F266" s="317" t="n">
        <v>43556</v>
      </c>
      <c r="G266" s="317" t="n">
        <v>43646</v>
      </c>
      <c r="H266" s="316" t="n">
        <v>76818</v>
      </c>
      <c r="I266" s="316" t="n">
        <v>76818</v>
      </c>
      <c r="J266" s="316" t="n">
        <v>0.71</v>
      </c>
      <c r="K266" s="316">
        <f>ROUND(I266*(J266/1000),2)</f>
        <v/>
      </c>
    </row>
    <row r="267">
      <c r="B267" s="315" t="n">
        <v>240</v>
      </c>
      <c r="C267" s="316" t="n">
        <v>10272087</v>
      </c>
      <c r="D267" s="316" t="inlineStr">
        <is>
          <t>11834_Freeform_Walmart_fight Hunger_Upfront_2Q_Digital</t>
        </is>
      </c>
      <c r="E267" s="316" t="inlineStr">
        <is>
          <t>Freeform</t>
        </is>
      </c>
      <c r="F267" s="317" t="n">
        <v>43578</v>
      </c>
      <c r="G267" s="317" t="n">
        <v>43585</v>
      </c>
      <c r="H267" s="316" t="n">
        <v>33162</v>
      </c>
      <c r="I267" s="316" t="n">
        <v>33162</v>
      </c>
      <c r="J267" s="316" t="n">
        <v>0.71</v>
      </c>
      <c r="K267" s="316">
        <f>ROUND(I267*(J267/1000),2)</f>
        <v/>
      </c>
    </row>
    <row r="268">
      <c r="B268" s="315" t="n">
        <v>241</v>
      </c>
      <c r="C268" s="316" t="n">
        <v>10272088</v>
      </c>
      <c r="D268" s="316" t="inlineStr">
        <is>
          <t>11393_ABC_Ancestry_Primetime_Upfront_Q2_2019_Digital_TV#19P258</t>
        </is>
      </c>
      <c r="E268" s="316" t="inlineStr">
        <is>
          <t>ABC</t>
        </is>
      </c>
      <c r="F268" s="317" t="n">
        <v>43556</v>
      </c>
      <c r="G268" s="317" t="n">
        <v>43646</v>
      </c>
      <c r="H268" s="316" t="n">
        <v>887628</v>
      </c>
      <c r="I268" s="316" t="n">
        <v>887628</v>
      </c>
      <c r="J268" s="316" t="n">
        <v>0.71</v>
      </c>
      <c r="K268" s="316">
        <f>ROUND(I268*(J268/1000),2)</f>
        <v/>
      </c>
    </row>
    <row r="269">
      <c r="B269" s="315" t="n">
        <v>242</v>
      </c>
      <c r="C269" s="316" t="n">
        <v>10272089</v>
      </c>
      <c r="D269" s="316" t="inlineStr">
        <is>
          <t>11357_ABC_Conagra_Healthy Choice_Primetime LF_Upfront Unified_2Q_2019_19P268_W25-54 DAR</t>
        </is>
      </c>
      <c r="E269" s="316" t="inlineStr">
        <is>
          <t>ABC</t>
        </is>
      </c>
      <c r="F269" s="317" t="n">
        <v>43558</v>
      </c>
      <c r="G269" s="317" t="n">
        <v>43611</v>
      </c>
      <c r="H269" s="316" t="n">
        <v>98217</v>
      </c>
      <c r="I269" s="316" t="n">
        <v>98217</v>
      </c>
      <c r="J269" s="316" t="n">
        <v>0.71</v>
      </c>
      <c r="K269" s="316">
        <f>ROUND(I269*(J269/1000),2)</f>
        <v/>
      </c>
    </row>
    <row r="270">
      <c r="B270" s="315" t="n">
        <v>243</v>
      </c>
      <c r="C270" s="316" t="n">
        <v>10272091</v>
      </c>
      <c r="D270" s="316" t="inlineStr">
        <is>
          <t>11037_ABC_P&amp;G_Downy Unstoppable Fabric Enhancer_Primetime_Upfront_Q2_2019_Digital_TV#19P100</t>
        </is>
      </c>
      <c r="E270" s="316" t="inlineStr">
        <is>
          <t>ABC</t>
        </is>
      </c>
      <c r="F270" s="317" t="n">
        <v>43558</v>
      </c>
      <c r="G270" s="317" t="n">
        <v>43625</v>
      </c>
      <c r="H270" s="316" t="n">
        <v>204590</v>
      </c>
      <c r="I270" s="316" t="n">
        <v>204590</v>
      </c>
      <c r="J270" s="316" t="n">
        <v>0.71</v>
      </c>
      <c r="K270" s="316">
        <f>ROUND(I270*(J270/1000),2)</f>
        <v/>
      </c>
    </row>
    <row r="271">
      <c r="B271" s="315" t="n">
        <v>244</v>
      </c>
      <c r="C271" s="316" t="n">
        <v>10272092</v>
      </c>
      <c r="D271" s="316" t="inlineStr">
        <is>
          <t>11188_ABC_Amgen_Aimovig_Primetime_Scatter_Q2_2019_Digital</t>
        </is>
      </c>
      <c r="E271" s="316" t="inlineStr">
        <is>
          <t>ABC</t>
        </is>
      </c>
      <c r="F271" s="317" t="n">
        <v>43557</v>
      </c>
      <c r="G271" s="317" t="n">
        <v>43646</v>
      </c>
      <c r="H271" s="316" t="n">
        <v>241169</v>
      </c>
      <c r="I271" s="316" t="n">
        <v>241169</v>
      </c>
      <c r="J271" s="316" t="n">
        <v>0.71</v>
      </c>
      <c r="K271" s="316">
        <f>ROUND(I271*(J271/1000),2)</f>
        <v/>
      </c>
    </row>
    <row r="272">
      <c r="B272" s="315" t="n">
        <v>245</v>
      </c>
      <c r="C272" s="316" t="n">
        <v>10272093</v>
      </c>
      <c r="D272" s="316" t="inlineStr">
        <is>
          <t>11049_ABC_Red Lobster_Primetime_Upfront Unified_2Q_2019_Digital_TV #19P207_A25-54 vCE</t>
        </is>
      </c>
      <c r="E272" s="316" t="inlineStr">
        <is>
          <t>ABC</t>
        </is>
      </c>
      <c r="F272" s="317" t="n">
        <v>43556</v>
      </c>
      <c r="G272" s="317" t="n">
        <v>43643</v>
      </c>
      <c r="H272" s="316" t="n">
        <v>70226</v>
      </c>
      <c r="I272" s="316" t="n">
        <v>70226</v>
      </c>
      <c r="J272" s="316" t="n">
        <v>0.71</v>
      </c>
      <c r="K272" s="316">
        <f>ROUND(I272*(J272/1000),2)</f>
        <v/>
      </c>
    </row>
    <row r="273">
      <c r="B273" s="315" t="n">
        <v>246</v>
      </c>
      <c r="C273" s="316" t="n">
        <v>10272094</v>
      </c>
      <c r="D273" s="316" t="inlineStr">
        <is>
          <t>11496_ABC_Warner Brothers_A Sun is Also a Star_Primetime_Upfront_Q2_2019_Digital</t>
        </is>
      </c>
      <c r="E273" s="316" t="inlineStr">
        <is>
          <t>ABC</t>
        </is>
      </c>
      <c r="F273" s="317" t="n">
        <v>43572</v>
      </c>
      <c r="G273" s="317" t="n">
        <v>43604</v>
      </c>
      <c r="H273" s="316" t="n">
        <v>493</v>
      </c>
      <c r="I273" s="316" t="n">
        <v>493</v>
      </c>
      <c r="J273" s="316" t="n">
        <v>0.71</v>
      </c>
      <c r="K273" s="316">
        <f>ROUND(I273*(J273/1000),2)</f>
        <v/>
      </c>
    </row>
    <row r="274">
      <c r="B274" s="315" t="n">
        <v>247</v>
      </c>
      <c r="C274" s="316" t="n">
        <v>10272094</v>
      </c>
      <c r="D274" s="316" t="inlineStr">
        <is>
          <t>11496_ABC_Warner Brothers_A Sun is Also a Star_Primetime_Upfront_Q2_2019_Digital</t>
        </is>
      </c>
      <c r="E274" s="316" t="inlineStr">
        <is>
          <t>Freeform</t>
        </is>
      </c>
      <c r="F274" s="317" t="n">
        <v>43572</v>
      </c>
      <c r="G274" s="317" t="n">
        <v>43604</v>
      </c>
      <c r="H274" s="316" t="n">
        <v>335</v>
      </c>
      <c r="I274" s="316" t="n">
        <v>335</v>
      </c>
      <c r="J274" s="316" t="n">
        <v>0.71</v>
      </c>
      <c r="K274" s="316">
        <f>ROUND(I274*(J274/1000),2)</f>
        <v/>
      </c>
    </row>
    <row r="275">
      <c r="B275" s="315" t="n">
        <v>248</v>
      </c>
      <c r="C275" s="316" t="n">
        <v>10272095</v>
      </c>
      <c r="D275" s="316" t="inlineStr">
        <is>
          <t>11407_ABC/FF_Hotels.com_Primetime/JKL/Freeform_Upfront_Q2_2019_HOT_HOT_028_</t>
        </is>
      </c>
      <c r="E275" s="316" t="inlineStr">
        <is>
          <t>ABC</t>
        </is>
      </c>
      <c r="F275" s="317" t="n">
        <v>43577</v>
      </c>
      <c r="G275" s="317" t="n">
        <v>43646</v>
      </c>
      <c r="H275" s="316" t="n">
        <v>18123</v>
      </c>
      <c r="I275" s="316" t="n">
        <v>18123</v>
      </c>
      <c r="J275" s="316" t="n">
        <v>0.71</v>
      </c>
      <c r="K275" s="316">
        <f>ROUND(I275*(J275/1000),2)</f>
        <v/>
      </c>
    </row>
    <row r="276">
      <c r="B276" s="315" t="n">
        <v>249</v>
      </c>
      <c r="C276" s="316" t="n">
        <v>10272095</v>
      </c>
      <c r="D276" s="316" t="inlineStr">
        <is>
          <t>11407_ABC/FF_Hotels.com_Primetime/JKL/Freeform_Upfront_Q2_2019_HOT_HOT_028_</t>
        </is>
      </c>
      <c r="E276" s="316" t="inlineStr">
        <is>
          <t>Freeform</t>
        </is>
      </c>
      <c r="F276" s="317" t="n">
        <v>43577</v>
      </c>
      <c r="G276" s="317" t="n">
        <v>43646</v>
      </c>
      <c r="H276" s="316" t="n">
        <v>307364</v>
      </c>
      <c r="I276" s="316" t="n">
        <v>307364</v>
      </c>
      <c r="J276" s="316" t="n">
        <v>0.71</v>
      </c>
      <c r="K276" s="316">
        <f>ROUND(I276*(J276/1000),2)</f>
        <v/>
      </c>
    </row>
    <row r="277">
      <c r="B277" s="315" t="n">
        <v>250</v>
      </c>
      <c r="C277" s="316" t="n">
        <v>10272096</v>
      </c>
      <c r="D277" s="316" t="inlineStr">
        <is>
          <t>11336_ABC_P&amp;G_BOUNCE_Primetime_ADI_Q2_2019_Digital_TV#19P100</t>
        </is>
      </c>
      <c r="E277" s="316" t="inlineStr">
        <is>
          <t>ABC</t>
        </is>
      </c>
      <c r="F277" s="317" t="n">
        <v>43556</v>
      </c>
      <c r="G277" s="317" t="n">
        <v>43618</v>
      </c>
      <c r="H277" s="316" t="n">
        <v>130450</v>
      </c>
      <c r="I277" s="316" t="n">
        <v>130450</v>
      </c>
      <c r="J277" s="316" t="n">
        <v>0.71</v>
      </c>
      <c r="K277" s="316">
        <f>ROUND(I277*(J277/1000),2)</f>
        <v/>
      </c>
    </row>
    <row r="278">
      <c r="B278" s="315" t="n">
        <v>251</v>
      </c>
      <c r="C278" s="316" t="n">
        <v>10272097</v>
      </c>
      <c r="D278" s="316" t="inlineStr">
        <is>
          <t>11813_ABC_Wyndham Hotels_Prime/GMA/JKL_Scatter_Q2_2019_Digital</t>
        </is>
      </c>
      <c r="E278" s="316" t="inlineStr">
        <is>
          <t>ABC</t>
        </is>
      </c>
      <c r="F278" s="317" t="n">
        <v>43580</v>
      </c>
      <c r="G278" s="317" t="n">
        <v>43639</v>
      </c>
      <c r="H278" s="316" t="n">
        <v>5</v>
      </c>
      <c r="I278" s="316" t="n">
        <v>5</v>
      </c>
      <c r="J278" s="316" t="n">
        <v>0.71</v>
      </c>
      <c r="K278" s="316">
        <f>ROUND(I278*(J278/1000),2)</f>
        <v/>
      </c>
    </row>
    <row r="279">
      <c r="B279" s="315" t="n">
        <v>252</v>
      </c>
      <c r="C279" s="316" t="n">
        <v>10272098</v>
      </c>
      <c r="D279" s="316" t="inlineStr">
        <is>
          <t>11289_FF_WD STD MOT PIC _Avengers: Endgame_Upfront_Q2_2019_Digital</t>
        </is>
      </c>
      <c r="E279" s="316" t="inlineStr">
        <is>
          <t>Freeform</t>
        </is>
      </c>
      <c r="F279" s="317" t="n">
        <v>43557</v>
      </c>
      <c r="G279" s="317" t="n">
        <v>43583</v>
      </c>
      <c r="H279" s="316" t="n">
        <v>23292</v>
      </c>
      <c r="I279" s="316" t="n">
        <v>23292</v>
      </c>
      <c r="J279" s="316" t="n">
        <v>0.71</v>
      </c>
      <c r="K279" s="316">
        <f>ROUND(I279*(J279/1000),2)</f>
        <v/>
      </c>
    </row>
    <row r="280">
      <c r="B280" s="315" t="n">
        <v>253</v>
      </c>
      <c r="C280" s="316" t="n">
        <v>10272099</v>
      </c>
      <c r="D280" s="316" t="inlineStr">
        <is>
          <t>11448_Freeform_Amgen_Aimovig_Scatter_2Q_2019_Digital</t>
        </is>
      </c>
      <c r="E280" s="316" t="inlineStr">
        <is>
          <t>Freeform</t>
        </is>
      </c>
      <c r="F280" s="317" t="n">
        <v>43558</v>
      </c>
      <c r="G280" s="317" t="n">
        <v>43646</v>
      </c>
      <c r="H280" s="316" t="n">
        <v>641219</v>
      </c>
      <c r="I280" s="316" t="n">
        <v>641219</v>
      </c>
      <c r="J280" s="316" t="n">
        <v>0.71</v>
      </c>
      <c r="K280" s="316">
        <f>ROUND(I280*(J280/1000),2)</f>
        <v/>
      </c>
    </row>
    <row r="281">
      <c r="B281" s="315" t="n">
        <v>254</v>
      </c>
      <c r="C281" s="316" t="n">
        <v>10272100</v>
      </c>
      <c r="D281" s="316" t="inlineStr">
        <is>
          <t>10416_ABC_Indeed_Primetime_Upfront Unified_Q2_2019_TV#19P137_IDI_COR_040_</t>
        </is>
      </c>
      <c r="E281" s="316" t="inlineStr">
        <is>
          <t>ABC</t>
        </is>
      </c>
      <c r="F281" s="317" t="n">
        <v>43556</v>
      </c>
      <c r="G281" s="317" t="n">
        <v>43646</v>
      </c>
      <c r="H281" s="316" t="n">
        <v>270975</v>
      </c>
      <c r="I281" s="316" t="n">
        <v>270975</v>
      </c>
      <c r="J281" s="316" t="n">
        <v>0.71</v>
      </c>
      <c r="K281" s="316">
        <f>ROUND(I281*(J281/1000),2)</f>
        <v/>
      </c>
    </row>
    <row r="282">
      <c r="B282" s="315" t="n">
        <v>255</v>
      </c>
      <c r="C282" s="316" t="n">
        <v>10272101</v>
      </c>
      <c r="D282" s="316" t="inlineStr">
        <is>
          <t>11172_ABC_Discover Card_Primetime_Upfront Unified_2Q_2019_Digital_19P209_A25-54 vCE</t>
        </is>
      </c>
      <c r="E282" s="316" t="inlineStr">
        <is>
          <t>ABC</t>
        </is>
      </c>
      <c r="F282" s="317" t="n">
        <v>43556</v>
      </c>
      <c r="G282" s="317" t="n">
        <v>43639</v>
      </c>
      <c r="H282" s="316" t="n">
        <v>5939</v>
      </c>
      <c r="I282" s="316" t="n">
        <v>5939</v>
      </c>
      <c r="J282" s="316" t="n">
        <v>0.71</v>
      </c>
      <c r="K282" s="316">
        <f>ROUND(I282*(J282/1000),2)</f>
        <v/>
      </c>
    </row>
    <row r="283">
      <c r="B283" s="315" t="n">
        <v>256</v>
      </c>
      <c r="C283" s="316" t="n">
        <v>10272102</v>
      </c>
      <c r="D283" s="316" t="inlineStr">
        <is>
          <t>11510_FF_WD STD MOT PIC _Aladdin_Upfront_Q2_2019_Digital</t>
        </is>
      </c>
      <c r="E283" s="316" t="inlineStr">
        <is>
          <t>Freeform</t>
        </is>
      </c>
      <c r="F283" s="317" t="n">
        <v>43582</v>
      </c>
      <c r="G283" s="317" t="n">
        <v>43611</v>
      </c>
      <c r="H283" s="316" t="n">
        <v>144749</v>
      </c>
      <c r="I283" s="316" t="n">
        <v>144749</v>
      </c>
      <c r="J283" s="316" t="n">
        <v>0.71</v>
      </c>
      <c r="K283" s="316">
        <f>ROUND(I283*(J283/1000),2)</f>
        <v/>
      </c>
    </row>
    <row r="284">
      <c r="B284" s="315" t="n">
        <v>257</v>
      </c>
      <c r="C284" s="316" t="n">
        <v>10272103</v>
      </c>
      <c r="D284" s="316" t="inlineStr">
        <is>
          <t>11539_ABC_TJX Companies_TJ Maxx_Primetime_ADI_Q2_2019_TV#19P080</t>
        </is>
      </c>
      <c r="E284" s="316" t="inlineStr">
        <is>
          <t>ABC</t>
        </is>
      </c>
      <c r="F284" s="317" t="n">
        <v>43560</v>
      </c>
      <c r="G284" s="317" t="n">
        <v>43597</v>
      </c>
      <c r="H284" s="316" t="n">
        <v>632092</v>
      </c>
      <c r="I284" s="316" t="n">
        <v>632092</v>
      </c>
      <c r="J284" s="316" t="n">
        <v>0.71</v>
      </c>
      <c r="K284" s="316">
        <f>ROUND(I284*(J284/1000),2)</f>
        <v/>
      </c>
    </row>
    <row r="285">
      <c r="B285" s="315" t="n">
        <v>258</v>
      </c>
      <c r="C285" s="316" t="n">
        <v>10272104</v>
      </c>
      <c r="D285" s="316" t="inlineStr">
        <is>
          <t>11376_ABC_Cigna_Primetime_Upfront_Q2_2019_Digital</t>
        </is>
      </c>
      <c r="E285" s="316" t="inlineStr">
        <is>
          <t>ABC</t>
        </is>
      </c>
      <c r="F285" s="317" t="n">
        <v>43556</v>
      </c>
      <c r="G285" s="317" t="n">
        <v>43646</v>
      </c>
      <c r="H285" s="316" t="n">
        <v>145555</v>
      </c>
      <c r="I285" s="316" t="n">
        <v>145555</v>
      </c>
      <c r="J285" s="316" t="n">
        <v>0.71</v>
      </c>
      <c r="K285" s="316">
        <f>ROUND(I285*(J285/1000),2)</f>
        <v/>
      </c>
    </row>
    <row r="286">
      <c r="B286" s="315" t="n">
        <v>259</v>
      </c>
      <c r="C286" s="316" t="n">
        <v>10272105</v>
      </c>
      <c r="D286" s="316" t="inlineStr">
        <is>
          <t>11700_ABC_McDonald's_Disney Avengers_ABC Digital &amp; JKL_Upfront_Q2_2019_Digital</t>
        </is>
      </c>
      <c r="E286" s="316" t="inlineStr">
        <is>
          <t>ABC</t>
        </is>
      </c>
      <c r="F286" s="317" t="n">
        <v>43578</v>
      </c>
      <c r="G286" s="317" t="n">
        <v>43597</v>
      </c>
      <c r="H286" s="316" t="n">
        <v>927818</v>
      </c>
      <c r="I286" s="316" t="n">
        <v>927818</v>
      </c>
      <c r="J286" s="316" t="n">
        <v>0.71</v>
      </c>
      <c r="K286" s="316">
        <f>ROUND(I286*(J286/1000),2)</f>
        <v/>
      </c>
    </row>
    <row r="287">
      <c r="B287" s="315" t="n">
        <v>260</v>
      </c>
      <c r="C287" s="316" t="n">
        <v>10272106</v>
      </c>
      <c r="D287" s="316" t="inlineStr">
        <is>
          <t>11075_ABC_Amgen_Aimovig_Primetime_Upfront_Q2_2019_Digital_TV#19P420</t>
        </is>
      </c>
      <c r="E287" s="316" t="inlineStr">
        <is>
          <t>ABC</t>
        </is>
      </c>
      <c r="F287" s="317" t="n">
        <v>43556</v>
      </c>
      <c r="G287" s="317" t="n">
        <v>43646</v>
      </c>
      <c r="H287" s="316" t="n">
        <v>128042</v>
      </c>
      <c r="I287" s="316" t="n">
        <v>128042</v>
      </c>
      <c r="J287" s="316" t="n">
        <v>0.71</v>
      </c>
      <c r="K287" s="316">
        <f>ROUND(I287*(J287/1000),2)</f>
        <v/>
      </c>
    </row>
    <row r="288">
      <c r="B288" s="315" t="n">
        <v>261</v>
      </c>
      <c r="C288" s="316" t="n">
        <v>10272107</v>
      </c>
      <c r="D288" s="316" t="inlineStr">
        <is>
          <t>11209_ABC_Sunovion_Latuda_Primetime + Daytime + JKL LF_Scatter_2Q_2019_Digital_A25-49 vCE</t>
        </is>
      </c>
      <c r="E288" s="316" t="inlineStr">
        <is>
          <t>ABC</t>
        </is>
      </c>
      <c r="F288" s="317" t="n">
        <v>43563</v>
      </c>
      <c r="G288" s="317" t="n">
        <v>43644</v>
      </c>
      <c r="H288" s="316" t="n">
        <v>3931</v>
      </c>
      <c r="I288" s="316" t="n">
        <v>3931</v>
      </c>
      <c r="J288" s="316" t="n">
        <v>0.71</v>
      </c>
      <c r="K288" s="316">
        <f>ROUND(I288*(J288/1000),2)</f>
        <v/>
      </c>
    </row>
    <row r="289">
      <c r="B289" s="315" t="n">
        <v>262</v>
      </c>
      <c r="C289" s="316" t="n">
        <v>10272108</v>
      </c>
      <c r="D289" s="316" t="inlineStr">
        <is>
          <t>11250_ABC/FF_Verizon_DABC &amp; FF_Upfront_Q2_2019_Digital</t>
        </is>
      </c>
      <c r="E289" s="316" t="inlineStr">
        <is>
          <t>ABC</t>
        </is>
      </c>
      <c r="F289" s="317" t="n">
        <v>43564</v>
      </c>
      <c r="G289" s="317" t="n">
        <v>43645</v>
      </c>
      <c r="H289" s="316" t="n">
        <v>71845</v>
      </c>
      <c r="I289" s="316" t="n">
        <v>71845</v>
      </c>
      <c r="J289" s="316" t="n">
        <v>0.71</v>
      </c>
      <c r="K289" s="316">
        <f>ROUND(I289*(J289/1000),2)</f>
        <v/>
      </c>
    </row>
    <row r="290">
      <c r="B290" s="315" t="n">
        <v>263</v>
      </c>
      <c r="C290" s="316" t="n">
        <v>10272108</v>
      </c>
      <c r="D290" s="316" t="inlineStr">
        <is>
          <t>11250_ABC/FF_Verizon_DABC &amp; FF_Upfront_Q2_2019_Digital</t>
        </is>
      </c>
      <c r="E290" s="316" t="inlineStr">
        <is>
          <t>Freeform</t>
        </is>
      </c>
      <c r="F290" s="317" t="n">
        <v>43564</v>
      </c>
      <c r="G290" s="317" t="n">
        <v>43645</v>
      </c>
      <c r="H290" s="316" t="n">
        <v>50401</v>
      </c>
      <c r="I290" s="316" t="n">
        <v>50401</v>
      </c>
      <c r="J290" s="316" t="n">
        <v>0.71</v>
      </c>
      <c r="K290" s="316">
        <f>ROUND(I290*(J290/1000),2)</f>
        <v/>
      </c>
    </row>
    <row r="291">
      <c r="B291" s="315" t="n">
        <v>264</v>
      </c>
      <c r="C291" s="316" t="n">
        <v>10272109</v>
      </c>
      <c r="D291" s="316" t="inlineStr">
        <is>
          <t>11272_ABC_Allergan_Botox Cosmetic NA_Primetime_Upfront Unified_Q2_2019_TV#19P247_AG1_BS_018_</t>
        </is>
      </c>
      <c r="E291" s="316" t="inlineStr">
        <is>
          <t>ABC</t>
        </is>
      </c>
      <c r="F291" s="317" t="n">
        <v>43556</v>
      </c>
      <c r="G291" s="317" t="n">
        <v>43646</v>
      </c>
      <c r="H291" s="316" t="n">
        <v>11659</v>
      </c>
      <c r="I291" s="316" t="n">
        <v>11659</v>
      </c>
      <c r="J291" s="316" t="n">
        <v>0.71</v>
      </c>
      <c r="K291" s="316">
        <f>ROUND(I291*(J291/1000),2)</f>
        <v/>
      </c>
    </row>
    <row r="292">
      <c r="B292" s="315" t="n">
        <v>265</v>
      </c>
      <c r="C292" s="316" t="n">
        <v>10272110</v>
      </c>
      <c r="D292" s="316" t="inlineStr">
        <is>
          <t>11219_ABC_P&amp;G_Secret_Prime_Scatter_Q2_2019_Digital</t>
        </is>
      </c>
      <c r="E292" s="316" t="inlineStr">
        <is>
          <t>ABC</t>
        </is>
      </c>
      <c r="F292" s="317" t="n">
        <v>43556</v>
      </c>
      <c r="G292" s="317" t="n">
        <v>43646</v>
      </c>
      <c r="H292" s="316" t="n">
        <v>293332</v>
      </c>
      <c r="I292" s="316" t="n">
        <v>293332</v>
      </c>
      <c r="J292" s="316" t="n">
        <v>0.71</v>
      </c>
      <c r="K292" s="316">
        <f>ROUND(I292*(J292/1000),2)</f>
        <v/>
      </c>
    </row>
    <row r="293">
      <c r="B293" s="315" t="n">
        <v>266</v>
      </c>
      <c r="C293" s="316" t="n">
        <v>10272111</v>
      </c>
      <c r="D293" s="316" t="inlineStr">
        <is>
          <t>11773_Freeform_McDonalds_Avengers 4_Upfront_2Q_2019_Digital</t>
        </is>
      </c>
      <c r="E293" s="316" t="inlineStr">
        <is>
          <t>Freeform</t>
        </is>
      </c>
      <c r="F293" s="317" t="n">
        <v>43578</v>
      </c>
      <c r="G293" s="317" t="n">
        <v>43597</v>
      </c>
      <c r="H293" s="316" t="n">
        <v>133241</v>
      </c>
      <c r="I293" s="316" t="n">
        <v>133241</v>
      </c>
      <c r="J293" s="316" t="n">
        <v>0.71</v>
      </c>
      <c r="K293" s="316">
        <f>ROUND(I293*(J293/1000),2)</f>
        <v/>
      </c>
    </row>
    <row r="294">
      <c r="B294" s="315" t="n">
        <v>267</v>
      </c>
      <c r="C294" s="316" t="n">
        <v>10272112</v>
      </c>
      <c r="D294" s="316" t="inlineStr">
        <is>
          <t>11370_ABC_McDonald's_D123_ABC Digital &amp; JKL_Upfront_Q2_2019_Digital</t>
        </is>
      </c>
      <c r="E294" s="316" t="inlineStr">
        <is>
          <t>ABC</t>
        </is>
      </c>
      <c r="F294" s="317" t="n">
        <v>43560</v>
      </c>
      <c r="G294" s="317" t="n">
        <v>43583</v>
      </c>
      <c r="H294" s="316" t="n">
        <v>7767</v>
      </c>
      <c r="I294" s="316" t="n">
        <v>7767</v>
      </c>
      <c r="J294" s="316" t="n">
        <v>0.71</v>
      </c>
      <c r="K294" s="316">
        <f>ROUND(I294*(J294/1000),2)</f>
        <v/>
      </c>
    </row>
    <row r="295">
      <c r="B295" s="315" t="n">
        <v>268</v>
      </c>
      <c r="C295" s="316" t="n">
        <v>10272113</v>
      </c>
      <c r="D295" s="316" t="inlineStr">
        <is>
          <t>11340_ABC_P&amp;G_OLAY SUN FACIAL MOISTURIZER_Primetime_ADI_Q2_2019_Digital_TV#19P100</t>
        </is>
      </c>
      <c r="E295" s="316" t="inlineStr">
        <is>
          <t>ABC</t>
        </is>
      </c>
      <c r="F295" s="317" t="n">
        <v>43557</v>
      </c>
      <c r="G295" s="317" t="n">
        <v>43604</v>
      </c>
      <c r="H295" s="316" t="n">
        <v>336764</v>
      </c>
      <c r="I295" s="316" t="n">
        <v>336764</v>
      </c>
      <c r="J295" s="316" t="n">
        <v>0.71</v>
      </c>
      <c r="K295" s="316">
        <f>ROUND(I295*(J295/1000),2)</f>
        <v/>
      </c>
    </row>
    <row r="296">
      <c r="B296" s="315" t="n">
        <v>269</v>
      </c>
      <c r="C296" s="316" t="n">
        <v>10272114</v>
      </c>
      <c r="D296" s="316" t="inlineStr">
        <is>
          <t>11400_ABC_AT&amp;T_Mobility_VOD_Primetime_Upfront_Q2_2019_Digital</t>
        </is>
      </c>
      <c r="E296" s="316" t="inlineStr">
        <is>
          <t>ABC</t>
        </is>
      </c>
      <c r="F296" s="317" t="n">
        <v>43560</v>
      </c>
      <c r="G296" s="317" t="n">
        <v>43646</v>
      </c>
      <c r="H296" s="316" t="n">
        <v>357203</v>
      </c>
      <c r="I296" s="316" t="n">
        <v>357203</v>
      </c>
      <c r="J296" s="316" t="n">
        <v>0.71</v>
      </c>
      <c r="K296" s="316">
        <f>ROUND(I296*(J296/1000),2)</f>
        <v/>
      </c>
    </row>
    <row r="297">
      <c r="B297" s="315" t="n">
        <v>270</v>
      </c>
      <c r="C297" s="316" t="n">
        <v>10272115</v>
      </c>
      <c r="D297" s="316" t="inlineStr">
        <is>
          <t>11228_ABC - Subaru - 2Q'19 - Unified Upfront - Prime - TV#19P208 - A25-54 - DAR (+)</t>
        </is>
      </c>
      <c r="E297" s="316" t="inlineStr">
        <is>
          <t>ABC</t>
        </is>
      </c>
      <c r="F297" s="317" t="n">
        <v>43584</v>
      </c>
      <c r="G297" s="317" t="n">
        <v>43646</v>
      </c>
      <c r="H297" s="316" t="n">
        <v>15172</v>
      </c>
      <c r="I297" s="316" t="n">
        <v>15172</v>
      </c>
      <c r="J297" s="316" t="n">
        <v>0.71</v>
      </c>
      <c r="K297" s="316">
        <f>ROUND(I297*(J297/1000),2)</f>
        <v/>
      </c>
    </row>
    <row r="298">
      <c r="B298" s="315" t="n">
        <v>271</v>
      </c>
      <c r="C298" s="316" t="n">
        <v>10272116</v>
      </c>
      <c r="D298" s="316" t="inlineStr">
        <is>
          <t>11566_ABC_Astrazeneca_Farixiga_Healix/News_Upfront_2Q_2019</t>
        </is>
      </c>
      <c r="E298" s="316" t="inlineStr">
        <is>
          <t>ABC</t>
        </is>
      </c>
      <c r="F298" s="317" t="n">
        <v>43567</v>
      </c>
      <c r="G298" s="317" t="n">
        <v>43639</v>
      </c>
      <c r="H298" s="316" t="n">
        <v>219</v>
      </c>
      <c r="I298" s="316" t="n">
        <v>219</v>
      </c>
      <c r="J298" s="316" t="n">
        <v>0.71</v>
      </c>
      <c r="K298" s="316">
        <f>ROUND(I298*(J298/1000),2)</f>
        <v/>
      </c>
    </row>
    <row r="299">
      <c r="B299" s="315" t="n">
        <v>272</v>
      </c>
      <c r="C299" s="316" t="n">
        <v>10272117</v>
      </c>
      <c r="D299" s="316" t="inlineStr">
        <is>
          <t>11676_GEA_Scatter_2Q_2019-Laundry Digital Prime/GMA</t>
        </is>
      </c>
      <c r="E299" s="316" t="inlineStr">
        <is>
          <t>ABC</t>
        </is>
      </c>
      <c r="F299" s="317" t="n">
        <v>43577</v>
      </c>
      <c r="G299" s="317" t="n">
        <v>43646</v>
      </c>
      <c r="H299" s="316" t="n">
        <v>4578</v>
      </c>
      <c r="I299" s="316" t="n">
        <v>4578</v>
      </c>
      <c r="J299" s="316" t="n">
        <v>0.71</v>
      </c>
      <c r="K299" s="316">
        <f>ROUND(I299*(J299/1000),2)</f>
        <v/>
      </c>
    </row>
    <row r="300">
      <c r="B300" s="315" t="n">
        <v>273</v>
      </c>
      <c r="C300" s="316" t="n">
        <v>10272117</v>
      </c>
      <c r="D300" s="316" t="inlineStr">
        <is>
          <t>11676_GEA_Scatter_2Q_2019-Laundry Digital Prime/GMA</t>
        </is>
      </c>
      <c r="E300" s="316" t="inlineStr">
        <is>
          <t>Freeform</t>
        </is>
      </c>
      <c r="F300" s="317" t="n">
        <v>43577</v>
      </c>
      <c r="G300" s="317" t="n">
        <v>43646</v>
      </c>
      <c r="H300" s="316" t="n">
        <v>2</v>
      </c>
      <c r="I300" s="316" t="n">
        <v>2</v>
      </c>
      <c r="J300" s="316" t="n">
        <v>0.71</v>
      </c>
      <c r="K300" s="316">
        <f>ROUND(I300*(J300/1000),2)</f>
        <v/>
      </c>
    </row>
    <row r="301">
      <c r="B301" s="315" t="n">
        <v>274</v>
      </c>
      <c r="C301" s="316" t="n">
        <v>10272118</v>
      </c>
      <c r="D301" s="316" t="inlineStr">
        <is>
          <t>11112_ABC_P&amp;G_TIDE LAUNDRY TB_Primetime_Upfront_Q2_2019_Digital_TV#19P100</t>
        </is>
      </c>
      <c r="E301" s="316" t="inlineStr">
        <is>
          <t>ABC</t>
        </is>
      </c>
      <c r="F301" s="317" t="n">
        <v>43557</v>
      </c>
      <c r="G301" s="317" t="n">
        <v>43639</v>
      </c>
      <c r="H301" s="316" t="n">
        <v>290313</v>
      </c>
      <c r="I301" s="316" t="n">
        <v>290313</v>
      </c>
      <c r="J301" s="316" t="n">
        <v>0.71</v>
      </c>
      <c r="K301" s="316">
        <f>ROUND(I301*(J301/1000),2)</f>
        <v/>
      </c>
    </row>
    <row r="302">
      <c r="B302" s="315" t="n">
        <v>275</v>
      </c>
      <c r="C302" s="316" t="n">
        <v>10272119</v>
      </c>
      <c r="D302" s="316" t="inlineStr">
        <is>
          <t>11650_ABC_Subaru_Carmichael Lynch/Prime ADI_Upfront_2Q_2019_Digital</t>
        </is>
      </c>
      <c r="E302" s="316" t="inlineStr">
        <is>
          <t>ABC</t>
        </is>
      </c>
      <c r="F302" s="317" t="n">
        <v>43574</v>
      </c>
      <c r="G302" s="317" t="n">
        <v>43646</v>
      </c>
      <c r="H302" s="316" t="n">
        <v>53619</v>
      </c>
      <c r="I302" s="316" t="n">
        <v>53619</v>
      </c>
      <c r="J302" s="316" t="n">
        <v>0.71</v>
      </c>
      <c r="K302" s="316">
        <f>ROUND(I302*(J302/1000),2)</f>
        <v/>
      </c>
    </row>
    <row r="303">
      <c r="B303" s="315" t="n">
        <v>276</v>
      </c>
      <c r="C303" s="316" t="n">
        <v>10272120</v>
      </c>
      <c r="D303" s="316" t="inlineStr">
        <is>
          <t>11278_ABC_Allergan_Juvederm_Primetime_Upfront Unified_Q2_2019_TV#19P247_AG1_JV_010_</t>
        </is>
      </c>
      <c r="E303" s="316" t="inlineStr">
        <is>
          <t>ABC</t>
        </is>
      </c>
      <c r="F303" s="317" t="n">
        <v>43556</v>
      </c>
      <c r="G303" s="317" t="n">
        <v>43632</v>
      </c>
      <c r="H303" s="316" t="n">
        <v>220949</v>
      </c>
      <c r="I303" s="316" t="n">
        <v>220949</v>
      </c>
      <c r="J303" s="316" t="n">
        <v>0.71</v>
      </c>
      <c r="K303" s="316">
        <f>ROUND(I303*(J303/1000),2)</f>
        <v/>
      </c>
    </row>
    <row r="304">
      <c r="B304" s="315" t="n">
        <v>277</v>
      </c>
      <c r="C304" s="316" t="n">
        <v>10272121</v>
      </c>
      <c r="D304" s="316" t="inlineStr">
        <is>
          <t>11421_ABC_WDSMP_Aladdin_Primetime_Upfront_Q2_2019_Digital</t>
        </is>
      </c>
      <c r="E304" s="316" t="inlineStr">
        <is>
          <t>ABC</t>
        </is>
      </c>
      <c r="F304" s="317" t="n">
        <v>43582</v>
      </c>
      <c r="G304" s="317" t="n">
        <v>43611</v>
      </c>
      <c r="H304" s="316" t="n">
        <v>13066</v>
      </c>
      <c r="I304" s="316" t="n">
        <v>13066</v>
      </c>
      <c r="J304" s="316" t="n">
        <v>0.71</v>
      </c>
      <c r="K304" s="316">
        <f>ROUND(I304*(J304/1000),2)</f>
        <v/>
      </c>
    </row>
    <row r="305">
      <c r="B305" s="315" t="n">
        <v>278</v>
      </c>
      <c r="C305" s="316" t="n">
        <v>10272123</v>
      </c>
      <c r="D305" s="316" t="inlineStr">
        <is>
          <t>11609_ABC/FF_Merck_Gardasil Adolescent_ABC Digital_Upfront_2Q_2019_Digital_</t>
        </is>
      </c>
      <c r="E305" s="316" t="inlineStr">
        <is>
          <t>ABC</t>
        </is>
      </c>
      <c r="F305" s="317" t="n">
        <v>43571</v>
      </c>
      <c r="G305" s="317" t="n">
        <v>43646</v>
      </c>
      <c r="H305" s="316" t="n">
        <v>1190</v>
      </c>
      <c r="I305" s="316" t="n">
        <v>1190</v>
      </c>
      <c r="J305" s="316" t="n">
        <v>0.71</v>
      </c>
      <c r="K305" s="316">
        <f>ROUND(I305*(J305/1000),2)</f>
        <v/>
      </c>
    </row>
    <row r="306">
      <c r="B306" s="315" t="n">
        <v>279</v>
      </c>
      <c r="C306" s="316" t="n">
        <v>10272123</v>
      </c>
      <c r="D306" s="316" t="inlineStr">
        <is>
          <t>11609_ABC/FF_Merck_Gardasil Adolescent_ABC Digital_Upfront_2Q_2019_Digital_</t>
        </is>
      </c>
      <c r="E306" s="316" t="inlineStr">
        <is>
          <t>Freeform</t>
        </is>
      </c>
      <c r="F306" s="317" t="n">
        <v>43571</v>
      </c>
      <c r="G306" s="317" t="n">
        <v>43646</v>
      </c>
      <c r="H306" s="316" t="n">
        <v>5838</v>
      </c>
      <c r="I306" s="316" t="n">
        <v>5838</v>
      </c>
      <c r="J306" s="316" t="n">
        <v>0.71</v>
      </c>
      <c r="K306" s="316">
        <f>ROUND(I306*(J306/1000),2)</f>
        <v/>
      </c>
    </row>
    <row r="307">
      <c r="B307" s="315" t="n">
        <v>280</v>
      </c>
      <c r="C307" s="316" t="n">
        <v>10272125</v>
      </c>
      <c r="D307" s="316" t="inlineStr">
        <is>
          <t>11661_ABC_Warner Brothers_The Curse of Llorona Chase II_Primetime_Upfront_Q2_2019_Digital</t>
        </is>
      </c>
      <c r="E307" s="316" t="inlineStr">
        <is>
          <t>ABC</t>
        </is>
      </c>
      <c r="F307" s="317" t="n">
        <v>43579</v>
      </c>
      <c r="G307" s="317" t="n">
        <v>43581</v>
      </c>
      <c r="H307" s="316" t="n">
        <v>36407</v>
      </c>
      <c r="I307" s="316" t="n">
        <v>36407</v>
      </c>
      <c r="J307" s="316" t="n">
        <v>0.71</v>
      </c>
      <c r="K307" s="316">
        <f>ROUND(I307*(J307/1000),2)</f>
        <v/>
      </c>
    </row>
    <row r="308">
      <c r="B308" s="315" t="n">
        <v>281</v>
      </c>
      <c r="C308" s="316" t="n">
        <v>10272126</v>
      </c>
      <c r="D308" s="316" t="inlineStr">
        <is>
          <t>11660_ABC_Nestle_San Pell_Primetime_ADI_Q2_2019_TV#19P224</t>
        </is>
      </c>
      <c r="E308" s="316" t="inlineStr">
        <is>
          <t>ABC</t>
        </is>
      </c>
      <c r="F308" s="317" t="n">
        <v>43570</v>
      </c>
      <c r="G308" s="317" t="n">
        <v>43632</v>
      </c>
      <c r="H308" s="316" t="n">
        <v>339718</v>
      </c>
      <c r="I308" s="316" t="n">
        <v>339718</v>
      </c>
      <c r="J308" s="316" t="n">
        <v>0.71</v>
      </c>
      <c r="K308" s="316">
        <f>ROUND(I308*(J308/1000),2)</f>
        <v/>
      </c>
    </row>
    <row r="309">
      <c r="B309" s="315" t="n">
        <v>282</v>
      </c>
      <c r="C309" s="316" t="n">
        <v>10272127</v>
      </c>
      <c r="D309" s="316" t="inlineStr">
        <is>
          <t>11004_ABC_Hyundai_Primetime_Upfront_Q2_2019_Digital</t>
        </is>
      </c>
      <c r="E309" s="316" t="inlineStr">
        <is>
          <t>ABC</t>
        </is>
      </c>
      <c r="F309" s="317" t="n">
        <v>43579</v>
      </c>
      <c r="G309" s="317" t="n">
        <v>43646</v>
      </c>
      <c r="H309" s="316" t="n">
        <v>81022</v>
      </c>
      <c r="I309" s="316" t="n">
        <v>81022</v>
      </c>
      <c r="J309" s="316" t="n">
        <v>0.71</v>
      </c>
      <c r="K309" s="316">
        <f>ROUND(I309*(J309/1000),2)</f>
        <v/>
      </c>
    </row>
    <row r="310">
      <c r="B310" s="315" t="n">
        <v>283</v>
      </c>
      <c r="C310" s="316" t="n">
        <v>10272128</v>
      </c>
      <c r="D310" s="316" t="inlineStr">
        <is>
          <t>11260_FF_Prestige_Monistat_CY UF_2Q-4Q_2019_Digital</t>
        </is>
      </c>
      <c r="E310" s="316" t="inlineStr">
        <is>
          <t>Freeform</t>
        </is>
      </c>
      <c r="F310" s="317" t="n">
        <v>43563</v>
      </c>
      <c r="G310" s="317" t="n">
        <v>43639</v>
      </c>
      <c r="H310" s="316" t="n">
        <v>442</v>
      </c>
      <c r="I310" s="316" t="n">
        <v>442</v>
      </c>
      <c r="J310" s="316" t="n">
        <v>0.71</v>
      </c>
      <c r="K310" s="316">
        <f>ROUND(I310*(J310/1000),2)</f>
        <v/>
      </c>
    </row>
    <row r="311">
      <c r="B311" s="315" t="n">
        <v>284</v>
      </c>
      <c r="C311" s="316" t="n">
        <v>10272129</v>
      </c>
      <c r="D311" s="316" t="inlineStr">
        <is>
          <t>11787_Freeform_McDonalds_Breakfast Core_Upfront_2Q_2019_Digital</t>
        </is>
      </c>
      <c r="E311" s="316" t="inlineStr">
        <is>
          <t>Freeform</t>
        </is>
      </c>
      <c r="F311" s="317" t="n">
        <v>43573</v>
      </c>
      <c r="G311" s="317" t="n">
        <v>43597</v>
      </c>
      <c r="H311" s="316" t="n">
        <v>192</v>
      </c>
      <c r="I311" s="316" t="n">
        <v>192</v>
      </c>
      <c r="J311" s="316" t="n">
        <v>0.71</v>
      </c>
      <c r="K311" s="316">
        <f>ROUND(I311*(J311/1000),2)</f>
        <v/>
      </c>
    </row>
    <row r="312">
      <c r="B312" s="315" t="n">
        <v>285</v>
      </c>
      <c r="C312" s="316" t="n">
        <v>10272130</v>
      </c>
      <c r="D312" s="316" t="inlineStr">
        <is>
          <t>11214_ABC_Old Navy_Primetime_Upfront_Q2_2019_Digital_TV#19P123</t>
        </is>
      </c>
      <c r="E312" s="316" t="inlineStr">
        <is>
          <t>ABC</t>
        </is>
      </c>
      <c r="F312" s="317" t="n">
        <v>43580</v>
      </c>
      <c r="G312" s="317" t="n">
        <v>43590</v>
      </c>
      <c r="H312" s="316" t="n">
        <v>65781</v>
      </c>
      <c r="I312" s="316" t="n">
        <v>65781</v>
      </c>
      <c r="J312" s="316" t="n">
        <v>0.71</v>
      </c>
      <c r="K312" s="316">
        <f>ROUND(I312*(J312/1000),2)</f>
        <v/>
      </c>
    </row>
    <row r="313">
      <c r="B313" s="315" t="n">
        <v>286</v>
      </c>
      <c r="C313" s="316" t="n">
        <v>10272131</v>
      </c>
      <c r="D313" s="316" t="inlineStr">
        <is>
          <t>10819_ABC _Consumer Cellular_Scatter_2Q_2019_Digital</t>
        </is>
      </c>
      <c r="E313" s="316" t="inlineStr">
        <is>
          <t>ABC</t>
        </is>
      </c>
      <c r="F313" s="317" t="n">
        <v>43556</v>
      </c>
      <c r="G313" s="317" t="n">
        <v>43646</v>
      </c>
      <c r="H313" s="316" t="n">
        <v>35682</v>
      </c>
      <c r="I313" s="316" t="n">
        <v>35682</v>
      </c>
      <c r="J313" s="316" t="n">
        <v>0.71</v>
      </c>
      <c r="K313" s="316">
        <f>ROUND(I313*(J313/1000),2)</f>
        <v/>
      </c>
    </row>
    <row r="314">
      <c r="B314" s="315" t="n">
        <v>287</v>
      </c>
      <c r="C314" s="316" t="n">
        <v>10272132</v>
      </c>
      <c r="D314" s="316" t="inlineStr">
        <is>
          <t>11758_FF_Storck_Werthers_Upfront_2Q_2019_Digital</t>
        </is>
      </c>
      <c r="E314" s="316" t="inlineStr">
        <is>
          <t>Freeform</t>
        </is>
      </c>
      <c r="F314" s="317" t="n">
        <v>43572</v>
      </c>
      <c r="G314" s="317" t="n">
        <v>43646</v>
      </c>
      <c r="H314" s="316" t="n">
        <v>22610</v>
      </c>
      <c r="I314" s="316" t="n">
        <v>22610</v>
      </c>
      <c r="J314" s="316" t="n">
        <v>0.71</v>
      </c>
      <c r="K314" s="316">
        <f>ROUND(I314*(J314/1000),2)</f>
        <v/>
      </c>
    </row>
    <row r="315">
      <c r="B315" s="315" t="n">
        <v>288</v>
      </c>
      <c r="C315" s="316" t="n">
        <v>10272133</v>
      </c>
      <c r="D315" s="316" t="inlineStr">
        <is>
          <t>11020_ABC_P&amp;G_Crest Paste Gum Health_Primetime_Upfront_Q2_2019_Digital_TV#19P100</t>
        </is>
      </c>
      <c r="E315" s="316" t="inlineStr">
        <is>
          <t>ABC</t>
        </is>
      </c>
      <c r="F315" s="317" t="n">
        <v>43559</v>
      </c>
      <c r="G315" s="317" t="n">
        <v>43646</v>
      </c>
      <c r="H315" s="316" t="n">
        <v>207193</v>
      </c>
      <c r="I315" s="316" t="n">
        <v>207193</v>
      </c>
      <c r="J315" s="316" t="n">
        <v>0.71</v>
      </c>
      <c r="K315" s="316">
        <f>ROUND(I315*(J315/1000),2)</f>
        <v/>
      </c>
    </row>
    <row r="316">
      <c r="B316" s="315" t="n">
        <v>289</v>
      </c>
      <c r="C316" s="316" t="n">
        <v>10272134</v>
      </c>
      <c r="D316" s="316" t="inlineStr">
        <is>
          <t>11541_Freeform_Toyota_Corolla_Zenith/Upfront_Q2_2019_Digital</t>
        </is>
      </c>
      <c r="E316" s="316" t="inlineStr">
        <is>
          <t>Freeform</t>
        </is>
      </c>
      <c r="F316" s="317" t="n">
        <v>43570</v>
      </c>
      <c r="G316" s="317" t="n">
        <v>43590</v>
      </c>
      <c r="H316" s="316" t="n">
        <v>273819</v>
      </c>
      <c r="I316" s="316" t="n">
        <v>273819</v>
      </c>
      <c r="J316" s="316" t="n">
        <v>0.71</v>
      </c>
      <c r="K316" s="316">
        <f>ROUND(I316*(J316/1000),2)</f>
        <v/>
      </c>
    </row>
    <row r="317">
      <c r="B317" s="315" t="n">
        <v>290</v>
      </c>
      <c r="C317" s="316" t="n">
        <v>10272135</v>
      </c>
      <c r="D317" s="316" t="inlineStr">
        <is>
          <t>10983_Freeform_Conagra_Marie Meals_ROS_Upfront_2Q_2019_Digital</t>
        </is>
      </c>
      <c r="E317" s="316" t="inlineStr">
        <is>
          <t>Freeform</t>
        </is>
      </c>
      <c r="F317" s="317" t="n">
        <v>43558</v>
      </c>
      <c r="G317" s="317" t="n">
        <v>43611</v>
      </c>
      <c r="H317" s="316" t="n">
        <v>44382</v>
      </c>
      <c r="I317" s="316" t="n">
        <v>44382</v>
      </c>
      <c r="J317" s="316" t="n">
        <v>0.71</v>
      </c>
      <c r="K317" s="316">
        <f>ROUND(I317*(J317/1000),2)</f>
        <v/>
      </c>
    </row>
    <row r="318">
      <c r="B318" s="315" t="n">
        <v>291</v>
      </c>
      <c r="C318" s="316" t="n">
        <v>10272136</v>
      </c>
      <c r="D318" s="316" t="inlineStr">
        <is>
          <t>11193_ABC_Conagra_Reddi Wip_Primetime LF_Upfront Unified_2Q_2019_19P268_W25-54 DAR</t>
        </is>
      </c>
      <c r="E318" s="316" t="inlineStr">
        <is>
          <t>ABC</t>
        </is>
      </c>
      <c r="F318" s="317" t="n">
        <v>43556</v>
      </c>
      <c r="G318" s="317" t="n">
        <v>43611</v>
      </c>
      <c r="H318" s="316" t="n">
        <v>26084</v>
      </c>
      <c r="I318" s="316" t="n">
        <v>26084</v>
      </c>
      <c r="J318" s="316" t="n">
        <v>0.71</v>
      </c>
      <c r="K318" s="316">
        <f>ROUND(I318*(J318/1000),2)</f>
        <v/>
      </c>
    </row>
    <row r="319">
      <c r="B319" s="315" t="n">
        <v>292</v>
      </c>
      <c r="C319" s="316" t="n">
        <v>10272137</v>
      </c>
      <c r="D319" s="316" t="inlineStr">
        <is>
          <t>11883_Freeform_T-Mobile_Upfront_Q2_2019_Digital</t>
        </is>
      </c>
      <c r="E319" s="316" t="inlineStr">
        <is>
          <t>Freeform</t>
        </is>
      </c>
      <c r="F319" s="317" t="n">
        <v>43580</v>
      </c>
      <c r="G319" s="317" t="n">
        <v>43646</v>
      </c>
      <c r="H319" s="316" t="n">
        <v>19813</v>
      </c>
      <c r="I319" s="316" t="n">
        <v>19813</v>
      </c>
      <c r="J319" s="316" t="n">
        <v>0.71</v>
      </c>
      <c r="K319" s="316">
        <f>ROUND(I319*(J319/1000),2)</f>
        <v/>
      </c>
    </row>
    <row r="320">
      <c r="B320" s="315" t="n">
        <v>293</v>
      </c>
      <c r="C320" s="316" t="n">
        <v>10272138</v>
      </c>
      <c r="D320" s="316" t="inlineStr">
        <is>
          <t>10998_ABC_Bayer_Claritin BASE_Primetime_Upront Unified_Q2_2019_TV#19P048_(+)_BYR_CLA_023_</t>
        </is>
      </c>
      <c r="E320" s="316" t="inlineStr">
        <is>
          <t>ABC</t>
        </is>
      </c>
      <c r="F320" s="317" t="n">
        <v>43556</v>
      </c>
      <c r="G320" s="317" t="n">
        <v>43611</v>
      </c>
      <c r="H320" s="316" t="n">
        <v>151741</v>
      </c>
      <c r="I320" s="316" t="n">
        <v>151741</v>
      </c>
      <c r="J320" s="316" t="n">
        <v>0.71</v>
      </c>
      <c r="K320" s="316">
        <f>ROUND(I320*(J320/1000),2)</f>
        <v/>
      </c>
    </row>
    <row r="321">
      <c r="B321" s="315" t="n">
        <v>294</v>
      </c>
      <c r="C321" s="316" t="n">
        <v>10272139</v>
      </c>
      <c r="D321" s="316" t="inlineStr">
        <is>
          <t>11316_Freeform_Pepsi_Bubly_Upfront_2Q_2019_Digital</t>
        </is>
      </c>
      <c r="E321" s="316" t="inlineStr">
        <is>
          <t>Freeform</t>
        </is>
      </c>
      <c r="F321" s="317" t="n">
        <v>43564</v>
      </c>
      <c r="G321" s="317" t="n">
        <v>43646</v>
      </c>
      <c r="H321" s="316" t="n">
        <v>50212</v>
      </c>
      <c r="I321" s="316" t="n">
        <v>50212</v>
      </c>
      <c r="J321" s="316" t="n">
        <v>0.71</v>
      </c>
      <c r="K321" s="316">
        <f>ROUND(I321*(J321/1000),2)</f>
        <v/>
      </c>
    </row>
    <row r="322">
      <c r="B322" s="315" t="n">
        <v>295</v>
      </c>
      <c r="C322" s="316" t="n">
        <v>10272140</v>
      </c>
      <c r="D322" s="316" t="inlineStr">
        <is>
          <t>11684_ABC_Beats_Nothing Can Stop You_ Prime LFV_Scatter_2Q_2019</t>
        </is>
      </c>
      <c r="E322" s="316" t="inlineStr">
        <is>
          <t>ABC</t>
        </is>
      </c>
      <c r="F322" s="317" t="n">
        <v>43574</v>
      </c>
      <c r="G322" s="317" t="n">
        <v>43646</v>
      </c>
      <c r="H322" s="316" t="n">
        <v>298062</v>
      </c>
      <c r="I322" s="316" t="n">
        <v>298062</v>
      </c>
      <c r="J322" s="316" t="n">
        <v>0.71</v>
      </c>
      <c r="K322" s="316">
        <f>ROUND(I322*(J322/1000),2)</f>
        <v/>
      </c>
    </row>
    <row r="323">
      <c r="B323" s="315" t="n">
        <v>296</v>
      </c>
      <c r="C323" s="316" t="n">
        <v>10272141</v>
      </c>
      <c r="D323" s="316" t="inlineStr">
        <is>
          <t>11945_Freeform_Walmart_OGP Broadband May_Upfront_Q2_2019_Digital</t>
        </is>
      </c>
      <c r="E323" s="316" t="inlineStr">
        <is>
          <t>Freeform</t>
        </is>
      </c>
      <c r="F323" s="317" t="n">
        <v>43586</v>
      </c>
      <c r="G323" s="317" t="n">
        <v>43616</v>
      </c>
      <c r="H323" s="316" t="n">
        <v>323</v>
      </c>
      <c r="I323" s="316" t="n">
        <v>323</v>
      </c>
      <c r="J323" s="316" t="n">
        <v>0.71</v>
      </c>
      <c r="K323" s="316">
        <f>ROUND(I323*(J323/1000),2)</f>
        <v/>
      </c>
    </row>
    <row r="324">
      <c r="B324" s="315" t="n">
        <v>297</v>
      </c>
      <c r="C324" s="316" t="n">
        <v>10272142</v>
      </c>
      <c r="D324" s="316" t="inlineStr">
        <is>
          <t>11204_ABC_TJX Companies_TJ Maxx_Primetime_Upfront Unified_Q2_2019_TV#19P080</t>
        </is>
      </c>
      <c r="E324" s="316" t="inlineStr">
        <is>
          <t>ABC</t>
        </is>
      </c>
      <c r="F324" s="317" t="n">
        <v>43556</v>
      </c>
      <c r="G324" s="317" t="n">
        <v>43646</v>
      </c>
      <c r="H324" s="316" t="n">
        <v>20691</v>
      </c>
      <c r="I324" s="316" t="n">
        <v>20691</v>
      </c>
      <c r="J324" s="316" t="n">
        <v>0.71</v>
      </c>
      <c r="K324" s="316">
        <f>ROUND(I324*(J324/1000),2)</f>
        <v/>
      </c>
    </row>
    <row r="325">
      <c r="B325" s="315" t="n">
        <v>298</v>
      </c>
      <c r="C325" s="316" t="n">
        <v>10272143</v>
      </c>
      <c r="D325" s="316" t="inlineStr">
        <is>
          <t>11373_ABC_Universal_ Prime_ADI_2Q'19_#19P063</t>
        </is>
      </c>
      <c r="E325" s="316" t="inlineStr">
        <is>
          <t>ABC</t>
        </is>
      </c>
      <c r="F325" s="317" t="n">
        <v>43570</v>
      </c>
      <c r="G325" s="317" t="n">
        <v>43616</v>
      </c>
      <c r="H325" s="316" t="n">
        <v>36791</v>
      </c>
      <c r="I325" s="316" t="n">
        <v>36791</v>
      </c>
      <c r="J325" s="316" t="n">
        <v>0.71</v>
      </c>
      <c r="K325" s="316">
        <f>ROUND(I325*(J325/1000),2)</f>
        <v/>
      </c>
    </row>
    <row r="326">
      <c r="B326" s="315" t="n">
        <v>299</v>
      </c>
      <c r="C326" s="316" t="n">
        <v>10272144</v>
      </c>
      <c r="D326" s="316" t="inlineStr">
        <is>
          <t>10743_ABC _Sanofi_Dupixent_ABC Digtal_Scatter_Q2_2019_Digital</t>
        </is>
      </c>
      <c r="E326" s="316" t="inlineStr">
        <is>
          <t>ABC</t>
        </is>
      </c>
      <c r="F326" s="317" t="n">
        <v>43557</v>
      </c>
      <c r="G326" s="317" t="n">
        <v>43597</v>
      </c>
      <c r="H326" s="316" t="n">
        <v>6172</v>
      </c>
      <c r="I326" s="316" t="n">
        <v>6172</v>
      </c>
      <c r="J326" s="316" t="n">
        <v>0.71</v>
      </c>
      <c r="K326" s="316">
        <f>ROUND(I326*(J326/1000),2)</f>
        <v/>
      </c>
    </row>
    <row r="327">
      <c r="B327" s="315" t="n">
        <v>300</v>
      </c>
      <c r="C327" s="316" t="n">
        <v>10272145</v>
      </c>
      <c r="D327" s="316" t="inlineStr">
        <is>
          <t>11125_Freeform_Darden_Starcom/Upfront_2Q19_2019_Digital_TV#20150</t>
        </is>
      </c>
      <c r="E327" s="316" t="inlineStr">
        <is>
          <t>Freeform</t>
        </is>
      </c>
      <c r="F327" s="317" t="n">
        <v>43556</v>
      </c>
      <c r="G327" s="317" t="n">
        <v>43646</v>
      </c>
      <c r="H327" s="316" t="n">
        <v>62975</v>
      </c>
      <c r="I327" s="316" t="n">
        <v>62975</v>
      </c>
      <c r="J327" s="316" t="n">
        <v>0.71</v>
      </c>
      <c r="K327" s="316">
        <f>ROUND(I327*(J327/1000),2)</f>
        <v/>
      </c>
    </row>
    <row r="328">
      <c r="B328" s="315" t="n">
        <v>301</v>
      </c>
      <c r="C328" s="316" t="n">
        <v>10272146</v>
      </c>
      <c r="D328" s="316" t="inlineStr">
        <is>
          <t>11379_ABC_Cigna_News_Upfront_Q2_2019_Digital</t>
        </is>
      </c>
      <c r="E328" s="316" t="inlineStr">
        <is>
          <t>ABC</t>
        </is>
      </c>
      <c r="F328" s="317" t="n">
        <v>43556</v>
      </c>
      <c r="G328" s="317" t="n">
        <v>43646</v>
      </c>
      <c r="H328" s="316" t="n">
        <v>1</v>
      </c>
      <c r="I328" s="316" t="n">
        <v>1</v>
      </c>
      <c r="J328" s="316" t="n">
        <v>0.71</v>
      </c>
      <c r="K328" s="316">
        <f>ROUND(I328*(J328/1000),2)</f>
        <v/>
      </c>
    </row>
    <row r="329">
      <c r="B329" s="315" t="n">
        <v>302</v>
      </c>
      <c r="C329" s="316" t="n">
        <v>10272148</v>
      </c>
      <c r="D329" s="316" t="inlineStr">
        <is>
          <t>11378_ABC_Booking.com_Prime_ADI_2Q'19_Digital_VOD_#19P486</t>
        </is>
      </c>
      <c r="E329" s="316" t="inlineStr">
        <is>
          <t>ABC</t>
        </is>
      </c>
      <c r="F329" s="317" t="n">
        <v>43563</v>
      </c>
      <c r="G329" s="317" t="n">
        <v>43646</v>
      </c>
      <c r="H329" s="316" t="n">
        <v>52154</v>
      </c>
      <c r="I329" s="316" t="n">
        <v>52154</v>
      </c>
      <c r="J329" s="316" t="n">
        <v>0.71</v>
      </c>
      <c r="K329" s="316">
        <f>ROUND(I329*(J329/1000),2)</f>
        <v/>
      </c>
    </row>
    <row r="330">
      <c r="B330" s="315" t="n">
        <v>303</v>
      </c>
      <c r="C330" s="316" t="n">
        <v>10272149</v>
      </c>
      <c r="D330" s="316" t="inlineStr">
        <is>
          <t>11047_ABC_Amgen_Enbrel_Primetime_Upfront_Q2_2019_Digital_TV#19P133</t>
        </is>
      </c>
      <c r="E330" s="316" t="inlineStr">
        <is>
          <t>ABC</t>
        </is>
      </c>
      <c r="F330" s="317" t="n">
        <v>43556</v>
      </c>
      <c r="G330" s="317" t="n">
        <v>43646</v>
      </c>
      <c r="H330" s="316" t="n">
        <v>59</v>
      </c>
      <c r="I330" s="316" t="n">
        <v>59</v>
      </c>
      <c r="J330" s="316" t="n">
        <v>0.71</v>
      </c>
      <c r="K330" s="316">
        <f>ROUND(I330*(J330/1000),2)</f>
        <v/>
      </c>
    </row>
    <row r="331">
      <c r="B331" s="315" t="n">
        <v>304</v>
      </c>
      <c r="C331" s="316" t="n">
        <v>10272150</v>
      </c>
      <c r="D331" s="316" t="inlineStr">
        <is>
          <t>11078_ABC_Bayer_Claritin D_Primetime_Upfront Unified_Q2_2019_TV#19P048_BYR_CLD_016</t>
        </is>
      </c>
      <c r="E331" s="316" t="inlineStr">
        <is>
          <t>ABC</t>
        </is>
      </c>
      <c r="F331" s="317" t="n">
        <v>43556</v>
      </c>
      <c r="G331" s="317" t="n">
        <v>43611</v>
      </c>
      <c r="H331" s="316" t="n">
        <v>157891</v>
      </c>
      <c r="I331" s="316" t="n">
        <v>157891</v>
      </c>
      <c r="J331" s="316" t="n">
        <v>0.71</v>
      </c>
      <c r="K331" s="316">
        <f>ROUND(I331*(J331/1000),2)</f>
        <v/>
      </c>
    </row>
    <row r="332">
      <c r="B332" s="315" t="n">
        <v>305</v>
      </c>
      <c r="C332" s="316" t="n">
        <v>10272151</v>
      </c>
      <c r="D332" s="316" t="inlineStr">
        <is>
          <t>11304_ABC_Metro PCS_Primetime Upfront Unified_Upfront_Q2_2019_Digital_19P192</t>
        </is>
      </c>
      <c r="E332" s="316" t="inlineStr">
        <is>
          <t>ABC</t>
        </is>
      </c>
      <c r="F332" s="317" t="n">
        <v>43556</v>
      </c>
      <c r="G332" s="317" t="n">
        <v>43646</v>
      </c>
      <c r="H332" s="316" t="n">
        <v>120723</v>
      </c>
      <c r="I332" s="316" t="n">
        <v>120723</v>
      </c>
      <c r="J332" s="316" t="n">
        <v>0.71</v>
      </c>
      <c r="K332" s="316">
        <f>ROUND(I332*(J332/1000),2)</f>
        <v/>
      </c>
    </row>
    <row r="333">
      <c r="B333" s="315" t="n">
        <v>306</v>
      </c>
      <c r="C333" s="316" t="n">
        <v>10272152</v>
      </c>
      <c r="D333" s="316" t="inlineStr">
        <is>
          <t>11094_ABC_P&amp;G_Downy Fabric Enhancer DY_Primetime_Upfront_Q2_2019_Digital_TV#19P100</t>
        </is>
      </c>
      <c r="E333" s="316" t="inlineStr">
        <is>
          <t>ABC</t>
        </is>
      </c>
      <c r="F333" s="317" t="n">
        <v>43558</v>
      </c>
      <c r="G333" s="317" t="n">
        <v>43639</v>
      </c>
      <c r="H333" s="316" t="n">
        <v>189258</v>
      </c>
      <c r="I333" s="316" t="n">
        <v>189258</v>
      </c>
      <c r="J333" s="316" t="n">
        <v>0.71</v>
      </c>
      <c r="K333" s="316">
        <f>ROUND(I333*(J333/1000),2)</f>
        <v/>
      </c>
    </row>
    <row r="334">
      <c r="B334" s="315" t="n">
        <v>307</v>
      </c>
      <c r="C334" s="316" t="n">
        <v>10272153</v>
      </c>
      <c r="D334" s="316" t="inlineStr">
        <is>
          <t>11561_ABC_Realtor.com_Prime_Upfront Backfill_Q2_2019_Digital</t>
        </is>
      </c>
      <c r="E334" s="316" t="inlineStr">
        <is>
          <t>ABC</t>
        </is>
      </c>
      <c r="F334" s="317" t="n">
        <v>43564</v>
      </c>
      <c r="G334" s="317" t="n">
        <v>43616</v>
      </c>
      <c r="H334" s="316" t="n">
        <v>137925</v>
      </c>
      <c r="I334" s="316" t="n">
        <v>137925</v>
      </c>
      <c r="J334" s="316" t="n">
        <v>0.71</v>
      </c>
      <c r="K334" s="316">
        <f>ROUND(I334*(J334/1000),2)</f>
        <v/>
      </c>
    </row>
    <row r="335">
      <c r="B335" s="315" t="n">
        <v>308</v>
      </c>
      <c r="C335" s="316" t="n">
        <v>10272154</v>
      </c>
      <c r="D335" s="316" t="inlineStr">
        <is>
          <t>11725_ABC_Chase_Prime &amp; News_Upfront_Q2_2019_Digital</t>
        </is>
      </c>
      <c r="E335" s="316" t="inlineStr">
        <is>
          <t>ABC</t>
        </is>
      </c>
      <c r="F335" s="317" t="n">
        <v>43570</v>
      </c>
      <c r="G335" s="317" t="n">
        <v>43646</v>
      </c>
      <c r="H335" s="316" t="n">
        <v>557546</v>
      </c>
      <c r="I335" s="316" t="n">
        <v>557546</v>
      </c>
      <c r="J335" s="316" t="n">
        <v>0.71</v>
      </c>
      <c r="K335" s="316">
        <f>ROUND(I335*(J335/1000),2)</f>
        <v/>
      </c>
    </row>
    <row r="336">
      <c r="B336" s="315" t="n">
        <v>309</v>
      </c>
      <c r="C336" s="316" t="inlineStr">
        <is>
          <t>NA</t>
        </is>
      </c>
      <c r="D336" s="316" t="inlineStr">
        <is>
          <t>Unassociated Campaigns ABC</t>
        </is>
      </c>
      <c r="E336" s="316" t="inlineStr">
        <is>
          <t>ABC</t>
        </is>
      </c>
      <c r="F336" s="317" t="n">
        <v>43556</v>
      </c>
      <c r="G336" s="317" t="n">
        <v>43585</v>
      </c>
      <c r="H336" s="316" t="n">
        <v>70143294</v>
      </c>
      <c r="I336" s="316" t="n">
        <v>70143294</v>
      </c>
      <c r="J336" s="316" t="n">
        <v>0.71</v>
      </c>
      <c r="K336" s="316">
        <f>ROUND(I336*(J336/1000),2)</f>
        <v/>
      </c>
    </row>
    <row r="337">
      <c r="B337" s="315" t="n">
        <v>310</v>
      </c>
      <c r="C337" s="316" t="inlineStr">
        <is>
          <t>NA</t>
        </is>
      </c>
      <c r="D337" s="316" t="inlineStr">
        <is>
          <t>Unassociated Campaigns Disney Channel</t>
        </is>
      </c>
      <c r="E337" s="316" t="inlineStr">
        <is>
          <t>Disney Channel</t>
        </is>
      </c>
      <c r="F337" s="317" t="n">
        <v>43556</v>
      </c>
      <c r="G337" s="317" t="n">
        <v>43585</v>
      </c>
      <c r="H337" s="316" t="n">
        <v>13170707</v>
      </c>
      <c r="I337" s="316" t="n">
        <v>13170707</v>
      </c>
      <c r="J337" s="316" t="n">
        <v>0.71</v>
      </c>
      <c r="K337" s="316">
        <f>ROUND(I337*(J337/1000),2)</f>
        <v/>
      </c>
    </row>
    <row r="338">
      <c r="B338" s="315" t="n">
        <v>311</v>
      </c>
      <c r="C338" s="316" t="inlineStr">
        <is>
          <t>NA</t>
        </is>
      </c>
      <c r="D338" s="316" t="inlineStr">
        <is>
          <t>Unassociated Campaigns Freeform</t>
        </is>
      </c>
      <c r="E338" s="316" t="inlineStr">
        <is>
          <t>Freeform</t>
        </is>
      </c>
      <c r="F338" s="317" t="n">
        <v>43556</v>
      </c>
      <c r="G338" s="317" t="n">
        <v>43585</v>
      </c>
      <c r="H338" s="316" t="n">
        <v>15942865</v>
      </c>
      <c r="I338" s="316" t="n">
        <v>15942865</v>
      </c>
      <c r="J338" s="316" t="n">
        <v>0.71</v>
      </c>
      <c r="K338" s="316">
        <f>ROUND(I338*(J338/1000),2)</f>
        <v/>
      </c>
    </row>
    <row r="339"/>
    <row r="340">
      <c r="F340" s="50" t="n"/>
      <c r="G340" s="50" t="n"/>
      <c r="H340" s="51" t="n"/>
      <c r="I340" s="50" t="n"/>
      <c r="J340" s="330" t="n"/>
      <c r="K340" s="331" t="n"/>
    </row>
    <row r="341"/>
    <row r="342">
      <c r="B342" s="101" t="n"/>
      <c r="C342" s="98" t="n"/>
      <c r="D342" s="98" t="n"/>
      <c r="E342" s="98" t="n"/>
      <c r="G342" s="106" t="inlineStr">
        <is>
          <t>Sub-totals by Network:</t>
        </is>
      </c>
      <c r="H342" s="288" t="inlineStr">
        <is>
          <t>ABC</t>
        </is>
      </c>
      <c r="I342" s="287">
        <f>SUMIF(E28:E340,H342,I28:I340)</f>
        <v/>
      </c>
      <c r="J342" s="332" t="n"/>
      <c r="K342" s="333">
        <f>SUMIF(E28:E340,H342,K28:K340)</f>
        <v/>
      </c>
      <c r="L342" s="98" t="n"/>
    </row>
    <row r="343">
      <c r="B343" s="101" t="n"/>
      <c r="C343" s="98" t="n"/>
      <c r="D343" s="98" t="n"/>
      <c r="E343" s="98" t="n"/>
      <c r="G343" s="64" t="n"/>
      <c r="H343" s="288" t="inlineStr">
        <is>
          <t>Disney Junior</t>
        </is>
      </c>
      <c r="I343" s="287">
        <f>SUMIF(E28:E340,H343,I28:I340)</f>
        <v/>
      </c>
      <c r="J343" s="332" t="n"/>
      <c r="K343" s="334">
        <f>SUMIF(E28:E340,H343,K28:K340)</f>
        <v/>
      </c>
      <c r="L343" s="98" t="n"/>
    </row>
    <row r="344">
      <c r="B344" s="101" t="n"/>
      <c r="C344" s="98" t="n"/>
      <c r="D344" s="98" t="n"/>
      <c r="E344" s="98" t="n"/>
      <c r="G344" s="64" t="n"/>
      <c r="H344" s="288" t="inlineStr">
        <is>
          <t>Freeform</t>
        </is>
      </c>
      <c r="I344" s="287">
        <f>SUMIF(E28:E340,H344,I28:I340)</f>
        <v/>
      </c>
      <c r="J344" s="332" t="n"/>
      <c r="K344" s="334">
        <f>SUMIF(E28:E340,H344,K28:K340)</f>
        <v/>
      </c>
      <c r="L344" s="98" t="n"/>
    </row>
    <row r="345">
      <c r="B345" s="101" t="n"/>
      <c r="C345" s="98" t="n"/>
      <c r="D345" s="98" t="n"/>
      <c r="E345" s="98" t="n"/>
      <c r="G345" s="64" t="n"/>
      <c r="H345" s="288" t="inlineStr">
        <is>
          <t>Disney Channel</t>
        </is>
      </c>
      <c r="I345" s="287">
        <f>SUMIF(E28:E340,H345,I28:I340)</f>
        <v/>
      </c>
      <c r="J345" s="332" t="n"/>
      <c r="K345" s="334">
        <f>SUMIF(E28:E340,H345,K28:K340)</f>
        <v/>
      </c>
      <c r="L345" s="98" t="n"/>
      <c r="N345" s="64" t="n"/>
    </row>
    <row r="346">
      <c r="B346" s="101" t="n"/>
      <c r="C346" s="98" t="n"/>
      <c r="D346" s="98" t="n"/>
      <c r="E346" s="98" t="n"/>
      <c r="G346" s="64" t="n"/>
      <c r="H346" s="288" t="inlineStr">
        <is>
          <t>Disney XD</t>
        </is>
      </c>
      <c r="I346" s="287">
        <f>SUMIF(E28:E340,H346,I28:I340)</f>
        <v/>
      </c>
      <c r="J346" s="332" t="n"/>
      <c r="K346" s="334">
        <f>SUMIF(E28:E340,H346,K28:K340)</f>
        <v/>
      </c>
      <c r="L346" s="98" t="n"/>
    </row>
    <row r="347">
      <c r="B347" s="101" t="n"/>
      <c r="C347" s="98" t="n"/>
      <c r="D347" s="98" t="n"/>
      <c r="E347" s="98" t="n"/>
      <c r="F347" s="50" t="n"/>
      <c r="G347" s="50" t="n"/>
      <c r="H347" s="51" t="n"/>
      <c r="I347" s="50" t="n"/>
      <c r="J347" s="330" t="n"/>
      <c r="K347" s="331" t="n"/>
      <c r="L347" s="98" t="n"/>
    </row>
    <row r="348">
      <c r="B348" s="101" t="n"/>
      <c r="C348" s="98" t="n"/>
      <c r="D348" s="98" t="n"/>
      <c r="E348" s="98" t="n"/>
      <c r="G348" s="64" t="n"/>
      <c r="I348" s="64" t="n"/>
      <c r="J348" s="335" t="n"/>
      <c r="K348" s="336" t="n"/>
      <c r="L348" s="98" t="n"/>
    </row>
    <row r="349">
      <c r="G349" s="63" t="inlineStr">
        <is>
          <t>Total:</t>
        </is>
      </c>
      <c r="H349" s="64" t="n"/>
      <c r="I349" s="64">
        <f>SUM(I28:I340)</f>
        <v/>
      </c>
      <c r="K349" s="337">
        <f>SUM(K28:K340)</f>
        <v/>
      </c>
    </row>
    <row r="350">
      <c r="M350" s="97" t="n"/>
    </row>
    <row r="351">
      <c r="B351" s="77" t="inlineStr">
        <is>
          <t xml:space="preserve">Invoice Comments:
</t>
        </is>
      </c>
      <c r="C351" s="96" t="n"/>
      <c r="D351" s="95" t="n"/>
      <c r="E351" s="69" t="n"/>
      <c r="F351" s="69" t="n"/>
      <c r="G351" s="69" t="n"/>
      <c r="H351" s="69" t="n"/>
      <c r="I351" s="69" t="n"/>
      <c r="J351" s="69" t="n"/>
      <c r="K351" s="70" t="n"/>
      <c r="L351" s="94" t="n"/>
    </row>
    <row r="352">
      <c r="B352" s="71" t="n"/>
      <c r="C352" s="72" t="n"/>
      <c r="D352" s="72" t="n"/>
      <c r="E352" s="72" t="n"/>
      <c r="F352" s="72" t="n"/>
      <c r="G352" s="72" t="n"/>
      <c r="H352" s="72" t="n"/>
      <c r="I352" s="72" t="n"/>
      <c r="J352" s="72" t="n"/>
      <c r="K352" s="73" t="n"/>
      <c r="L352" s="93" t="n"/>
    </row>
    <row r="353">
      <c r="B353" s="35" t="n"/>
      <c r="C353" s="35" t="n"/>
      <c r="D353" s="35" t="n"/>
      <c r="E353" s="35" t="n"/>
      <c r="F353" s="35" t="n"/>
      <c r="G353" s="35" t="n"/>
      <c r="H353" s="35" t="n"/>
      <c r="I353" s="35" t="n"/>
      <c r="J353" s="35" t="n"/>
      <c r="K353" s="35" t="n"/>
    </row>
    <row r="354"/>
    <row r="355">
      <c r="B355" s="26" t="inlineStr">
        <is>
          <t>Please detach this portion and return with your remittance to:</t>
        </is>
      </c>
      <c r="J355" s="288" t="inlineStr">
        <is>
          <t>ABC</t>
        </is>
      </c>
      <c r="K355" s="324">
        <f>SUMIF(E28:E340,J355,K28:K340)</f>
        <v/>
      </c>
    </row>
    <row r="356">
      <c r="B356" s="26" t="n"/>
      <c r="J356" s="288" t="inlineStr">
        <is>
          <t>Disney Junior</t>
        </is>
      </c>
      <c r="K356" s="324">
        <f>SUMIF(E28:E340,J356,K28:K340)</f>
        <v/>
      </c>
    </row>
    <row r="357">
      <c r="J357" s="288" t="inlineStr">
        <is>
          <t>FreeForm</t>
        </is>
      </c>
      <c r="K357" s="324">
        <f>K32</f>
        <v/>
      </c>
    </row>
    <row r="358">
      <c r="C358" s="32" t="inlineStr">
        <is>
          <t>Canoe Ventures, LLC</t>
        </is>
      </c>
      <c r="D358" s="74" t="n"/>
      <c r="J358" s="288" t="inlineStr">
        <is>
          <t>Disney Channel</t>
        </is>
      </c>
      <c r="K358" s="324">
        <f>SUMIF(E28:E340,J358,K28:K340)</f>
        <v/>
      </c>
    </row>
    <row r="359">
      <c r="C359" s="25" t="inlineStr">
        <is>
          <t>Attention: Accounting Department</t>
        </is>
      </c>
      <c r="D359" s="75" t="n"/>
      <c r="E359" s="91" t="inlineStr">
        <is>
          <t>Invoice Date:</t>
        </is>
      </c>
      <c r="F359" s="28">
        <f>K1</f>
        <v/>
      </c>
      <c r="J359" s="288" t="inlineStr">
        <is>
          <t>Disney XD</t>
        </is>
      </c>
      <c r="K359" s="324">
        <f>SUMIF(E28:E340,J359,K28:K340)</f>
        <v/>
      </c>
    </row>
    <row r="360">
      <c r="C360" s="33" t="inlineStr">
        <is>
          <t>200 Union Boulevard, Suite 201</t>
        </is>
      </c>
      <c r="D360" s="75" t="n"/>
      <c r="E360" s="288" t="inlineStr">
        <is>
          <t>Invoice Number:</t>
        </is>
      </c>
      <c r="F360" s="29">
        <f>K2</f>
        <v/>
      </c>
      <c r="K360" s="51" t="n"/>
    </row>
    <row r="361">
      <c r="C361" s="90" t="inlineStr">
        <is>
          <t>Lakewood, CO  80228</t>
        </is>
      </c>
      <c r="D361" s="76" t="n"/>
      <c r="E361" s="288" t="inlineStr">
        <is>
          <t>Programmer:</t>
        </is>
      </c>
      <c r="F361" s="29" t="inlineStr">
        <is>
          <t>ABC</t>
        </is>
      </c>
    </row>
    <row r="362">
      <c r="C362" s="19" t="n"/>
      <c r="D362" s="19" t="n"/>
      <c r="F362" s="89" t="n"/>
      <c r="G362" s="297" t="n"/>
      <c r="H362" s="297" t="n"/>
      <c r="J362" s="88" t="inlineStr">
        <is>
          <t>Amount Due:</t>
        </is>
      </c>
      <c r="K362" s="338">
        <f>SUM(K28:K340)</f>
        <v/>
      </c>
    </row>
    <row r="363">
      <c r="C363" s="19" t="n"/>
      <c r="D363" s="19" t="n"/>
      <c r="E363" s="19" t="n"/>
      <c r="F363" s="18" t="n"/>
    </row>
  </sheetData>
  <mergeCells count="10">
    <mergeCell ref="G13:K13"/>
    <mergeCell ref="G15:K15"/>
    <mergeCell ref="G5:K5"/>
    <mergeCell ref="G6:K6"/>
    <mergeCell ref="G7:K7"/>
    <mergeCell ref="G4:K4"/>
    <mergeCell ref="G11:K11"/>
    <mergeCell ref="G9:K9"/>
    <mergeCell ref="G8:K8"/>
    <mergeCell ref="G12:K12"/>
  </mergeCells>
  <hyperlinks>
    <hyperlink ref="B10" r:id="rId31"/>
    <hyperlink ref="D16" r:id="rId32"/>
    <hyperlink ref="B10" r:id="rId31"/>
    <hyperlink ref="D16" r:id="rId32"/>
    <hyperlink ref="B10" r:id="rId31"/>
    <hyperlink ref="D16" r:id="rId32"/>
    <hyperlink ref="B10" r:id="rId31"/>
    <hyperlink ref="D16" r:id="rId32"/>
    <hyperlink ref="B10" r:id="rId31"/>
    <hyperlink ref="D16" r:id="rId32"/>
    <hyperlink ref="B10" r:id="rId31"/>
    <hyperlink ref="D16" r:id="rId32"/>
    <hyperlink ref="B10" r:id="rId31"/>
    <hyperlink ref="D16" r:id="rId32"/>
    <hyperlink ref="B10" r:id="rId31"/>
    <hyperlink ref="D16" r:id="rId32"/>
    <hyperlink ref="B10" r:id="rId31"/>
    <hyperlink ref="D16" r:id="rId32"/>
    <hyperlink ref="B10" r:id="rId31"/>
    <hyperlink ref="D16" r:id="rId32"/>
    <hyperlink ref="B10" r:id="rId31"/>
    <hyperlink ref="D16" r:id="rId32"/>
    <hyperlink ref="B10" r:id="rId31"/>
    <hyperlink ref="D16" r:id="rId32"/>
    <hyperlink ref="B10" r:id="rId31"/>
    <hyperlink ref="D16" r:id="rId32"/>
    <hyperlink ref="B10" r:id="rId31"/>
    <hyperlink ref="D16" r:id="rId32"/>
    <hyperlink ref="B10" r:id="rId31"/>
    <hyperlink ref="D16" r:id="rId32"/>
    <hyperlink ref="B10" r:id="rId31"/>
    <hyperlink ref="D16" r:id="rId32"/>
  </hyperlinks>
  <printOptions horizontalCentered="1"/>
  <pageMargins bottom="0.6" footer="0.2" header="0.2" left="0.5" right="0.5" top="0.5"/>
  <pageSetup fitToHeight="0" orientation="landscape" scale="57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33"/>
</worksheet>
</file>

<file path=xl/worksheets/sheet20.xml><?xml version="1.0" encoding="utf-8"?>
<worksheet xmlns:r="http://schemas.openxmlformats.org/officeDocument/2006/relationships" xmlns="http://schemas.openxmlformats.org/spreadsheetml/2006/main">
  <sheetPr codeName="Sheet16">
    <outlinePr summaryBelow="1" summaryRight="1"/>
    <pageSetUpPr fitToPage="1"/>
  </sheetPr>
  <dimension ref="A1:T866"/>
  <sheetViews>
    <sheetView showGridLines="0" topLeftCell="A31" workbookViewId="0" zoomScale="85" zoomScaleNormal="85" zoomScalePageLayoutView="80">
      <selection activeCell="E65" sqref="E65"/>
    </sheetView>
  </sheetViews>
  <sheetFormatPr baseColWidth="8" defaultColWidth="8.7109375" defaultRowHeight="15.75" outlineLevelCol="0"/>
  <cols>
    <col customWidth="1" max="1" min="1" style="7" width="1.42578125"/>
    <col customWidth="1" max="2" min="2" style="7" width="10.140625"/>
    <col customWidth="1" max="3" min="3" style="7" width="16.28515625"/>
    <col bestFit="1" customWidth="1" max="4" min="4" style="7" width="78.7109375"/>
    <col customWidth="1" max="5" min="5" style="7" width="20.7109375"/>
    <col bestFit="1" customWidth="1" max="6" min="6" style="7" width="13"/>
    <col bestFit="1" customWidth="1" max="8" min="7" style="7" width="24.42578125"/>
    <col bestFit="1" customWidth="1" max="9" min="9" style="7" width="18.42578125"/>
    <col customWidth="1" max="10" min="10" style="7" width="16.42578125"/>
    <col bestFit="1" customWidth="1" max="11" min="11" style="7" width="14.42578125"/>
    <col customWidth="1" max="12" min="12" style="7" width="3.7109375"/>
    <col bestFit="1" customWidth="1" max="13" min="13" style="7" width="15.140625"/>
    <col bestFit="1" customWidth="1" max="14" min="14" style="7" width="17.28515625"/>
    <col bestFit="1" customWidth="1" max="15" min="15" style="7" width="17"/>
    <col bestFit="1" customWidth="1" max="16" min="16" style="7" width="20.140625"/>
    <col bestFit="1" customWidth="1" max="17" min="17" style="7" width="15.7109375"/>
    <col bestFit="1" customWidth="1" max="18" min="18" style="7" width="13.7109375"/>
    <col customWidth="1" max="21" min="19" style="7" width="8.7109375"/>
    <col customWidth="1" max="22" min="22" style="7" width="15.28515625"/>
    <col customWidth="1" max="16384" min="23" style="7" width="8.7109375"/>
  </cols>
  <sheetData>
    <row r="1">
      <c r="B1" s="131" t="n"/>
      <c r="C1" s="131" t="n"/>
      <c r="D1" s="131" t="n"/>
      <c r="E1" s="131" t="n"/>
      <c r="F1" s="131" t="n"/>
      <c r="G1" s="293" t="n"/>
      <c r="H1" s="293" t="n"/>
      <c r="J1" s="63" t="inlineStr">
        <is>
          <t>Invoice Date:</t>
        </is>
      </c>
      <c r="K1" s="137" t="inlineStr">
        <is>
          <t>06/03/2019</t>
        </is>
      </c>
    </row>
    <row r="2">
      <c r="B2" s="131" t="n"/>
      <c r="C2" s="131" t="n"/>
      <c r="D2" s="131" t="n"/>
      <c r="E2" s="131" t="n"/>
      <c r="F2" s="131" t="n"/>
      <c r="G2" s="131" t="n"/>
      <c r="H2" s="131" t="n"/>
      <c r="J2" s="63" t="inlineStr">
        <is>
          <t>Invoice Number:</t>
        </is>
      </c>
      <c r="K2" s="157" t="n">
        <v>8486</v>
      </c>
    </row>
    <row r="3">
      <c r="B3" s="131" t="n"/>
      <c r="C3" s="131" t="n"/>
      <c r="D3" s="131" t="n"/>
      <c r="E3" s="131" t="n"/>
      <c r="F3" s="131" t="n"/>
      <c r="G3" s="295" t="n"/>
      <c r="H3" s="295" t="n"/>
      <c r="I3" s="295" t="n"/>
      <c r="J3" s="295" t="n"/>
      <c r="K3" s="295" t="n"/>
    </row>
    <row r="4">
      <c r="B4" s="131" t="n"/>
      <c r="C4" s="131" t="n"/>
      <c r="D4" s="131" t="n"/>
      <c r="E4" s="131" t="n"/>
      <c r="F4" s="131" t="n"/>
      <c r="G4" s="268" t="inlineStr">
        <is>
          <t>INVOICE</t>
        </is>
      </c>
      <c r="H4" s="304" t="n"/>
      <c r="I4" s="304" t="n"/>
      <c r="J4" s="304" t="n"/>
      <c r="K4" s="304" t="n"/>
    </row>
    <row r="5">
      <c r="C5" s="135" t="n"/>
      <c r="D5" s="135" t="n"/>
      <c r="E5" s="135" t="n"/>
      <c r="F5" s="131" t="n"/>
      <c r="G5" s="274" t="inlineStr">
        <is>
          <t>PLEASE REMIT TO:</t>
        </is>
      </c>
      <c r="H5" s="305" t="n"/>
      <c r="I5" s="305" t="n"/>
      <c r="J5" s="305" t="n"/>
      <c r="K5" s="305" t="n"/>
    </row>
    <row r="6">
      <c r="B6" s="134" t="inlineStr">
        <is>
          <t>Canoe Ventures, LLC</t>
        </is>
      </c>
      <c r="C6" s="131" t="n"/>
      <c r="D6" s="131" t="n"/>
      <c r="E6" s="131" t="n"/>
      <c r="F6" s="131" t="n"/>
      <c r="G6" s="277" t="inlineStr">
        <is>
          <t>Canoe Ventures, LLC</t>
        </is>
      </c>
    </row>
    <row r="7">
      <c r="B7" s="133" t="inlineStr">
        <is>
          <t>200 Union Boulevard, Suite 201</t>
        </is>
      </c>
      <c r="C7" s="131" t="n"/>
      <c r="D7" s="131" t="n"/>
      <c r="E7" s="131" t="n"/>
      <c r="F7" s="131" t="n"/>
      <c r="G7" s="281" t="inlineStr">
        <is>
          <t>Attention: Accounting Department</t>
        </is>
      </c>
    </row>
    <row r="8">
      <c r="B8" s="133" t="inlineStr">
        <is>
          <t>Lakewood, CO  80228</t>
        </is>
      </c>
      <c r="C8" s="131" t="n"/>
      <c r="D8" s="295" t="n"/>
      <c r="E8" s="295" t="n"/>
      <c r="F8" s="295" t="n"/>
      <c r="G8" s="277" t="inlineStr">
        <is>
          <t>200 Union Boulevard, Suite 201</t>
        </is>
      </c>
    </row>
    <row r="9">
      <c r="B9" s="2" t="inlineStr">
        <is>
          <t>303-224-3000</t>
        </is>
      </c>
      <c r="C9" s="295" t="n"/>
      <c r="D9" s="131" t="n"/>
      <c r="E9" s="131" t="n"/>
      <c r="F9" s="131" t="n"/>
      <c r="G9" s="277" t="inlineStr">
        <is>
          <t>Lakewood, CO  80228</t>
        </is>
      </c>
    </row>
    <row r="10">
      <c r="B10" s="132" t="inlineStr">
        <is>
          <t>invoices@canoeventures.com</t>
        </is>
      </c>
      <c r="C10" s="295" t="n"/>
      <c r="D10" s="131" t="n"/>
      <c r="E10" s="131" t="n"/>
      <c r="F10" s="131" t="n"/>
    </row>
    <row r="11">
      <c r="C11" s="130" t="n"/>
      <c r="D11" s="128" t="n"/>
      <c r="E11" s="128" t="n"/>
      <c r="F11" s="128" t="n"/>
      <c r="G11" s="276" t="inlineStr">
        <is>
          <t xml:space="preserve">TERMS                 : NET 60 DAYS      </t>
        </is>
      </c>
      <c r="N11" s="118" t="n"/>
    </row>
    <row r="12">
      <c r="B12" s="122" t="inlineStr">
        <is>
          <t>Bill To:</t>
        </is>
      </c>
      <c r="C12" s="128" t="n"/>
      <c r="D12" s="126" t="inlineStr">
        <is>
          <t>Viacom</t>
        </is>
      </c>
      <c r="E12" s="128" t="n"/>
      <c r="F12" s="128" t="n"/>
      <c r="G12" s="278" t="inlineStr">
        <is>
          <t>FEDERAL TAX ID : 26-2372059</t>
        </is>
      </c>
      <c r="N12" s="64" t="n"/>
    </row>
    <row r="13">
      <c r="C13" s="128" t="n"/>
      <c r="D13" s="126" t="inlineStr">
        <is>
          <t>Attention: Kelly Smith</t>
        </is>
      </c>
      <c r="E13" s="128" t="n"/>
      <c r="F13" s="128" t="n"/>
      <c r="G13" s="279" t="inlineStr">
        <is>
          <t>Invoice # is required on all remittances</t>
        </is>
      </c>
    </row>
    <row r="14">
      <c r="C14" s="128" t="n"/>
      <c r="D14" s="126" t="n"/>
      <c r="E14" s="293" t="n"/>
      <c r="F14" s="293" t="n"/>
      <c r="G14" s="295" t="n"/>
      <c r="H14" s="295" t="n"/>
      <c r="I14" s="295" t="n"/>
      <c r="J14" s="295" t="n"/>
      <c r="K14" s="295" t="n"/>
      <c r="M14" s="307" t="n"/>
      <c r="N14" s="335" t="n"/>
      <c r="O14" s="336" t="n"/>
    </row>
    <row r="15">
      <c r="A15" s="7" t="inlineStr">
        <is>
          <t xml:space="preserve"> </t>
        </is>
      </c>
      <c r="C15" s="293" t="n"/>
      <c r="D15" s="126" t="inlineStr">
        <is>
          <t>PO: 4500011856</t>
        </is>
      </c>
      <c r="E15" s="293" t="n"/>
      <c r="F15" s="293" t="n"/>
      <c r="G15" s="280" t="inlineStr">
        <is>
          <t>RATE CARD (current Tier in yellow)</t>
        </is>
      </c>
    </row>
    <row r="16">
      <c r="D16" s="79" t="inlineStr">
        <is>
          <t>kelly.smith@viacom.com</t>
        </is>
      </c>
      <c r="E16" s="293" t="n"/>
      <c r="F16" s="293" t="n"/>
      <c r="G16" s="21" t="n"/>
      <c r="H16" s="22" t="inlineStr">
        <is>
          <t>Tier</t>
        </is>
      </c>
      <c r="I16" s="22" t="inlineStr">
        <is>
          <t>CPM</t>
        </is>
      </c>
      <c r="J16" s="23" t="inlineStr">
        <is>
          <t>YTD Impressions</t>
        </is>
      </c>
      <c r="K16" s="22" t="n"/>
      <c r="M16" s="308" t="n"/>
    </row>
    <row r="17">
      <c r="C17" s="293" t="n"/>
      <c r="E17" s="293" t="n"/>
      <c r="F17" s="293" t="n"/>
      <c r="G17" s="26" t="n"/>
      <c r="H17" s="296" t="inlineStr">
        <is>
          <t xml:space="preserve">    0M - 200M</t>
        </is>
      </c>
      <c r="I17" s="328" t="n">
        <v>1.28</v>
      </c>
      <c r="J17" s="167" t="n"/>
      <c r="K17" s="113" t="n"/>
      <c r="M17" s="308" t="n"/>
      <c r="N17" s="307" t="n"/>
    </row>
    <row r="18">
      <c r="B18" s="124" t="inlineStr">
        <is>
          <t>Invoice Period Start:</t>
        </is>
      </c>
      <c r="D18" s="123" t="n">
        <v>43556</v>
      </c>
      <c r="E18" s="293" t="n"/>
      <c r="F18" s="293" t="n"/>
      <c r="G18" s="26" t="n"/>
      <c r="H18" s="296" t="inlineStr">
        <is>
          <t>200M - 400M</t>
        </is>
      </c>
      <c r="I18" s="328" t="n">
        <v>1.13</v>
      </c>
      <c r="J18" s="167" t="n"/>
      <c r="K18" s="113" t="n"/>
      <c r="O18" s="307" t="n"/>
    </row>
    <row r="19">
      <c r="B19" s="124" t="inlineStr">
        <is>
          <t>Invoice Period End:</t>
        </is>
      </c>
      <c r="D19" s="123" t="n">
        <v>43585</v>
      </c>
      <c r="E19" s="293" t="n"/>
      <c r="F19" s="293" t="n"/>
      <c r="G19" s="26" t="n"/>
      <c r="H19" s="296" t="inlineStr">
        <is>
          <t>400M - 600M</t>
        </is>
      </c>
      <c r="I19" s="328" t="n">
        <v>0.9900000000000001</v>
      </c>
      <c r="J19" s="167" t="n"/>
      <c r="K19" s="113" t="n"/>
      <c r="M19" s="308" t="n"/>
      <c r="N19" s="307" t="n"/>
      <c r="O19" s="64" t="n"/>
      <c r="P19" s="308" t="n"/>
    </row>
    <row r="20">
      <c r="B20" s="122" t="inlineStr">
        <is>
          <t>Programming Group:</t>
        </is>
      </c>
      <c r="D20" s="284" t="inlineStr">
        <is>
          <t>Viacom</t>
        </is>
      </c>
      <c r="E20" s="293" t="n"/>
      <c r="F20" s="293" t="n"/>
      <c r="G20" s="267" t="n"/>
      <c r="H20" s="110" t="inlineStr">
        <is>
          <t>600M - 800M</t>
        </is>
      </c>
      <c r="I20" s="309" t="n">
        <v>0.8500000000000001</v>
      </c>
      <c r="J20" s="117" t="n"/>
      <c r="K20" s="168" t="n"/>
      <c r="M20" s="64" t="n"/>
      <c r="N20" s="307" t="n"/>
      <c r="P20" s="64" t="n"/>
    </row>
    <row r="21">
      <c r="B21" s="122" t="inlineStr">
        <is>
          <t>Network(s):</t>
        </is>
      </c>
      <c r="D21" s="284" t="inlineStr">
        <is>
          <t>Nick Mom, Nick Jr, Nickelodeon, TeenNick, CMT, BET, Paramount, MTV, MTV2, Comedy Central, VH1 Classic</t>
        </is>
      </c>
      <c r="F21" s="293" t="n"/>
      <c r="G21" s="310" t="n"/>
      <c r="H21" s="311" t="inlineStr">
        <is>
          <t xml:space="preserve">  800M - 2B        </t>
        </is>
      </c>
      <c r="I21" s="312" t="n">
        <v>0.7100000000000001</v>
      </c>
      <c r="J21" s="313">
        <f>SUM(I28:I829) + D22</f>
        <v/>
      </c>
      <c r="K21" s="363" t="n"/>
      <c r="M21" s="308" t="n"/>
      <c r="N21" s="64" t="n"/>
      <c r="P21" s="64" t="n"/>
    </row>
    <row r="22">
      <c r="B22" s="26" t="inlineStr">
        <is>
          <t>Previous YTD Impressions:</t>
        </is>
      </c>
      <c r="D22" s="49" t="n">
        <v>716752172</v>
      </c>
      <c r="E22" s="293" t="n"/>
      <c r="F22" s="293" t="n"/>
      <c r="G22" s="26" t="n"/>
      <c r="H22" s="296" t="inlineStr">
        <is>
          <t>2B - 3B</t>
        </is>
      </c>
      <c r="I22" s="328" t="n">
        <v>0.6100000000000001</v>
      </c>
      <c r="J22" s="167" t="n"/>
      <c r="K22" s="113" t="n"/>
      <c r="M22" s="308" t="n"/>
      <c r="N22" s="307" t="n"/>
    </row>
    <row r="23">
      <c r="B23" s="26" t="n"/>
      <c r="D23" s="49" t="n"/>
      <c r="E23" s="293" t="n"/>
      <c r="F23" s="293" t="n"/>
      <c r="G23" s="111" t="n"/>
      <c r="H23" s="110" t="inlineStr">
        <is>
          <t>3B - 4B</t>
        </is>
      </c>
      <c r="I23" s="309" t="n">
        <v>0.5800000000000001</v>
      </c>
      <c r="J23" s="314" t="n"/>
      <c r="K23" s="107" t="n"/>
      <c r="M23" s="308" t="n"/>
      <c r="N23" s="360" t="n"/>
      <c r="O23" s="360" t="n"/>
    </row>
    <row r="24">
      <c r="B24" s="26" t="n"/>
      <c r="D24" s="49" t="n"/>
      <c r="E24" s="293" t="n"/>
      <c r="F24" s="293" t="n"/>
      <c r="G24" s="111" t="n"/>
      <c r="H24" s="110" t="inlineStr">
        <is>
          <t>4B - 5B</t>
        </is>
      </c>
      <c r="I24" s="309" t="n">
        <v>0.55</v>
      </c>
      <c r="J24" s="314" t="n"/>
      <c r="K24" s="107" t="n"/>
      <c r="N24" s="306" t="n"/>
      <c r="P24" s="64" t="n"/>
      <c r="Q24" s="64" t="n"/>
    </row>
    <row r="25">
      <c r="B25" s="293" t="n"/>
      <c r="C25" s="293" t="n"/>
      <c r="D25" s="293" t="n"/>
      <c r="E25" s="293" t="n"/>
      <c r="F25" s="293" t="n"/>
      <c r="G25" s="293" t="n"/>
      <c r="H25" s="110" t="inlineStr">
        <is>
          <t>5B +</t>
        </is>
      </c>
      <c r="I25" s="309" t="n">
        <v>0.5</v>
      </c>
      <c r="J25" s="295" t="n"/>
      <c r="K25" s="295" t="n"/>
      <c r="L25" s="295" t="n"/>
      <c r="M25" s="295" t="n"/>
      <c r="N25" s="265" t="n"/>
      <c r="Q25" s="49" t="n"/>
    </row>
    <row r="26">
      <c r="B26" s="293" t="n"/>
      <c r="C26" s="293" t="n"/>
      <c r="D26" s="293" t="n"/>
      <c r="E26" s="293" t="n"/>
      <c r="F26" s="293" t="n"/>
      <c r="G26" s="293" t="n"/>
      <c r="H26" s="293" t="n"/>
      <c r="J26" s="295" t="n"/>
      <c r="K26" s="295" t="n"/>
      <c r="L26" s="295" t="n"/>
      <c r="M26" s="295" t="n"/>
      <c r="N26" s="265" t="n"/>
      <c r="Q26" s="49" t="n"/>
    </row>
    <row customHeight="1" ht="31.5" r="27" s="62">
      <c r="B27" s="20" t="inlineStr">
        <is>
          <t>Invoice Line #</t>
        </is>
      </c>
      <c r="C27" s="20" t="inlineStr">
        <is>
          <t>Campaign Reference ID</t>
        </is>
      </c>
      <c r="D27" s="20" t="inlineStr">
        <is>
          <t>Campaign Name</t>
        </is>
      </c>
      <c r="E27" s="20" t="inlineStr">
        <is>
          <t>Network</t>
        </is>
      </c>
      <c r="F27" s="291" t="inlineStr">
        <is>
          <t>Start Date</t>
        </is>
      </c>
      <c r="G27" s="291" t="inlineStr">
        <is>
          <t>End Date</t>
        </is>
      </c>
      <c r="H27" s="291" t="inlineStr">
        <is>
          <t>Total Impressions Delivered</t>
        </is>
      </c>
      <c r="I27" s="291" t="inlineStr">
        <is>
          <t>Current Billed Impressions</t>
        </is>
      </c>
      <c r="J27" s="291" t="inlineStr">
        <is>
          <t>CPM</t>
        </is>
      </c>
      <c r="K27" s="291" t="inlineStr">
        <is>
          <t>Total</t>
        </is>
      </c>
      <c r="O27" s="64" t="n"/>
      <c r="P27" s="335" t="n"/>
      <c r="Q27" s="336" t="n"/>
    </row>
    <row r="28">
      <c r="B28" s="315" t="n">
        <v>1</v>
      </c>
      <c r="C28" s="316" t="n">
        <v>7228740</v>
      </c>
      <c r="D28" s="316" t="inlineStr">
        <is>
          <t>Nick VOD DAI PROMO Campaign</t>
        </is>
      </c>
      <c r="E28" s="316" t="inlineStr">
        <is>
          <t>Nickelodeon</t>
        </is>
      </c>
      <c r="F28" s="317" t="n">
        <v>43549</v>
      </c>
      <c r="G28" s="317" t="n">
        <v>43592</v>
      </c>
      <c r="H28" s="316" t="n">
        <v>307963194</v>
      </c>
      <c r="I28" s="316" t="n">
        <v>5287762</v>
      </c>
      <c r="J28" s="316" t="n">
        <v>0.85</v>
      </c>
      <c r="K28" s="316">
        <f>ROUND(I28*(J28/1000),2)</f>
        <v/>
      </c>
    </row>
    <row customHeight="1" ht="16.5" r="29" s="62" thickBot="1">
      <c r="B29" s="315" t="n">
        <v>2</v>
      </c>
      <c r="C29" s="316" t="n">
        <v>16171827</v>
      </c>
      <c r="D29" s="316" t="inlineStr">
        <is>
          <t>Nick Jr. DAI VOD Promos</t>
        </is>
      </c>
      <c r="E29" s="316" t="inlineStr">
        <is>
          <t>Nick Jr (Noggin)</t>
        </is>
      </c>
      <c r="F29" s="317" t="n">
        <v>43554</v>
      </c>
      <c r="G29" s="317" t="n">
        <v>43586</v>
      </c>
      <c r="H29" s="316" t="n">
        <v>230420562</v>
      </c>
      <c r="I29" s="316" t="n">
        <v>11619012</v>
      </c>
      <c r="J29" s="316" t="n">
        <v>0.85</v>
      </c>
      <c r="K29" s="316">
        <f>ROUND(I29*(J29/1000),2)</f>
        <v/>
      </c>
    </row>
    <row customHeight="1" ht="16.5" r="30" s="62" thickTop="1">
      <c r="B30" s="315" t="n">
        <v>3</v>
      </c>
      <c r="C30" s="316" t="n">
        <v>20692127</v>
      </c>
      <c r="D30" s="316" t="inlineStr">
        <is>
          <t>Nick VOD/DAI</t>
        </is>
      </c>
      <c r="E30" s="316" t="inlineStr">
        <is>
          <t>Nickelodeon</t>
        </is>
      </c>
      <c r="F30" s="317" t="n">
        <v>43508</v>
      </c>
      <c r="G30" s="317" t="inlineStr">
        <is>
          <t>(blank)</t>
        </is>
      </c>
      <c r="H30" s="316" t="n">
        <v>75312070</v>
      </c>
      <c r="I30" s="316" t="n">
        <v>562610</v>
      </c>
      <c r="J30" s="316" t="n">
        <v>0.85</v>
      </c>
      <c r="K30" s="316">
        <f>ROUND(I30*(J30/1000),2)</f>
        <v/>
      </c>
    </row>
    <row r="31">
      <c r="B31" s="315" t="n">
        <v>4</v>
      </c>
      <c r="C31" s="316" t="n">
        <v>20692141</v>
      </c>
      <c r="D31" s="316" t="inlineStr">
        <is>
          <t>NickJr VOD/DAI</t>
        </is>
      </c>
      <c r="E31" s="316" t="inlineStr">
        <is>
          <t>Nick Jr (Noggin)</t>
        </is>
      </c>
      <c r="F31" s="317" t="n">
        <v>43531</v>
      </c>
      <c r="G31" s="317" t="inlineStr">
        <is>
          <t>(blank)</t>
        </is>
      </c>
      <c r="H31" s="316" t="n">
        <v>152437982</v>
      </c>
      <c r="I31" s="316" t="n">
        <v>5679767</v>
      </c>
      <c r="J31" s="316" t="n">
        <v>0.85</v>
      </c>
      <c r="K31" s="316">
        <f>ROUND(I31*(J31/1000),2)</f>
        <v/>
      </c>
    </row>
    <row r="32">
      <c r="B32" s="315" t="n">
        <v>5</v>
      </c>
      <c r="C32" s="316" t="n">
        <v>25156592</v>
      </c>
      <c r="D32" s="316" t="inlineStr">
        <is>
          <t>#13480_NICKJR._AGE OF LEARNING_AGE OF LEARNING_2Q18_2Q19_VOD_DAI</t>
        </is>
      </c>
      <c r="E32" s="316" t="inlineStr">
        <is>
          <t>Nick Jr (Noggin)</t>
        </is>
      </c>
      <c r="F32" s="317" t="n">
        <v>43556</v>
      </c>
      <c r="G32" s="317" t="n">
        <v>43646</v>
      </c>
      <c r="H32" s="316" t="n">
        <v>22667812</v>
      </c>
      <c r="I32" s="316" t="n">
        <v>2955629</v>
      </c>
      <c r="J32" s="316" t="n">
        <v>0.85</v>
      </c>
      <c r="K32" s="316">
        <f>ROUND(I32*(J32/1000),2)</f>
        <v/>
      </c>
    </row>
    <row r="33">
      <c r="B33" s="315" t="n">
        <v>6</v>
      </c>
      <c r="C33" s="316" t="n">
        <v>27365379</v>
      </c>
      <c r="D33" s="316" t="inlineStr">
        <is>
          <t>#14229_NICK_McDonalds_McDonalds_UF_3Q18_3Q19</t>
        </is>
      </c>
      <c r="E33" s="316" t="inlineStr">
        <is>
          <t>Nickelodeon</t>
        </is>
      </c>
      <c r="F33" s="317" t="n">
        <v>43550</v>
      </c>
      <c r="G33" s="317" t="n">
        <v>43577</v>
      </c>
      <c r="H33" s="316" t="n">
        <v>26381370</v>
      </c>
      <c r="I33" s="316" t="n">
        <v>1983113</v>
      </c>
      <c r="J33" s="316" t="n">
        <v>0.85</v>
      </c>
      <c r="K33" s="316">
        <f>ROUND(I33*(J33/1000),2)</f>
        <v/>
      </c>
    </row>
    <row r="34">
      <c r="B34" s="315" t="n">
        <v>7</v>
      </c>
      <c r="C34" s="316" t="n">
        <v>27725198</v>
      </c>
      <c r="D34" s="316" t="inlineStr">
        <is>
          <t>13973_M&amp;E_CARMAX_4Q18-3Q19_Upfront</t>
        </is>
      </c>
      <c r="E34" s="316" t="inlineStr">
        <is>
          <t>CMT</t>
        </is>
      </c>
      <c r="F34" s="317" t="n">
        <v>43563</v>
      </c>
      <c r="G34" s="317" t="n">
        <v>43583</v>
      </c>
      <c r="H34" s="316" t="n">
        <v>13192</v>
      </c>
      <c r="I34" s="316" t="n">
        <v>13192</v>
      </c>
      <c r="J34" s="316" t="n">
        <v>0.85</v>
      </c>
      <c r="K34" s="316">
        <f>ROUND(I34*(J34/1000),2)</f>
        <v/>
      </c>
    </row>
    <row r="35">
      <c r="B35" s="315" t="n">
        <v>8</v>
      </c>
      <c r="C35" s="316" t="n">
        <v>27725198</v>
      </c>
      <c r="D35" s="316" t="inlineStr">
        <is>
          <t>13973_M&amp;E_CARMAX_4Q18-3Q19_Upfront</t>
        </is>
      </c>
      <c r="E35" s="316" t="inlineStr">
        <is>
          <t>Comedy Central</t>
        </is>
      </c>
      <c r="F35" s="317" t="n">
        <v>43563</v>
      </c>
      <c r="G35" s="317" t="n">
        <v>43583</v>
      </c>
      <c r="H35" s="316" t="n">
        <v>3050063</v>
      </c>
      <c r="I35" s="316" t="n">
        <v>246910</v>
      </c>
      <c r="J35" s="316" t="n">
        <v>0.85</v>
      </c>
      <c r="K35" s="316">
        <f>ROUND(I35*(J35/1000),2)</f>
        <v/>
      </c>
    </row>
    <row r="36">
      <c r="B36" s="315" t="n">
        <v>9</v>
      </c>
      <c r="C36" s="316" t="n">
        <v>27725198</v>
      </c>
      <c r="D36" s="316" t="inlineStr">
        <is>
          <t>13973_M&amp;E_CARMAX_4Q18-3Q19_Upfront</t>
        </is>
      </c>
      <c r="E36" s="316" t="inlineStr">
        <is>
          <t>MTV</t>
        </is>
      </c>
      <c r="F36" s="317" t="n">
        <v>43563</v>
      </c>
      <c r="G36" s="317" t="n">
        <v>43583</v>
      </c>
      <c r="H36" s="316" t="n">
        <v>6045761</v>
      </c>
      <c r="I36" s="316" t="n">
        <v>645236</v>
      </c>
      <c r="J36" s="316" t="n">
        <v>0.85</v>
      </c>
      <c r="K36" s="316">
        <f>ROUND(I36*(J36/1000),2)</f>
        <v/>
      </c>
    </row>
    <row r="37">
      <c r="B37" s="315" t="n">
        <v>10</v>
      </c>
      <c r="C37" s="316" t="n">
        <v>27725198</v>
      </c>
      <c r="D37" s="316" t="inlineStr">
        <is>
          <t>13973_M&amp;E_CARMAX_4Q18-3Q19_Upfront</t>
        </is>
      </c>
      <c r="E37" s="316" t="inlineStr">
        <is>
          <t>Paramount</t>
        </is>
      </c>
      <c r="F37" s="317" t="n">
        <v>43563</v>
      </c>
      <c r="G37" s="317" t="n">
        <v>43583</v>
      </c>
      <c r="H37" s="316" t="n">
        <v>214132</v>
      </c>
      <c r="I37" s="316" t="n">
        <v>214132</v>
      </c>
      <c r="J37" s="316" t="n">
        <v>0.85</v>
      </c>
      <c r="K37" s="316">
        <f>ROUND(I37*(J37/1000),2)</f>
        <v/>
      </c>
    </row>
    <row r="38">
      <c r="B38" s="315" t="n">
        <v>11</v>
      </c>
      <c r="C38" s="316" t="n">
        <v>27725198</v>
      </c>
      <c r="D38" s="316" t="inlineStr">
        <is>
          <t>13973_M&amp;E_CARMAX_4Q18-3Q19_Upfront</t>
        </is>
      </c>
      <c r="E38" s="316" t="inlineStr">
        <is>
          <t>TV Land</t>
        </is>
      </c>
      <c r="F38" s="317" t="n">
        <v>43563</v>
      </c>
      <c r="G38" s="317" t="n">
        <v>43583</v>
      </c>
      <c r="H38" s="316" t="n">
        <v>31949</v>
      </c>
      <c r="I38" s="316" t="n">
        <v>31949</v>
      </c>
      <c r="J38" s="316" t="n">
        <v>0.85</v>
      </c>
      <c r="K38" s="316">
        <f>ROUND(I38*(J38/1000),2)</f>
        <v/>
      </c>
    </row>
    <row r="39">
      <c r="B39" s="315" t="n">
        <v>12</v>
      </c>
      <c r="C39" s="316" t="n">
        <v>27725198</v>
      </c>
      <c r="D39" s="316" t="inlineStr">
        <is>
          <t>13973_M&amp;E_CARMAX_4Q18-3Q19_Upfront</t>
        </is>
      </c>
      <c r="E39" s="316" t="inlineStr">
        <is>
          <t>VH1</t>
        </is>
      </c>
      <c r="F39" s="317" t="n">
        <v>43563</v>
      </c>
      <c r="G39" s="317" t="n">
        <v>43583</v>
      </c>
      <c r="H39" s="316" t="n">
        <v>3595391</v>
      </c>
      <c r="I39" s="316" t="n">
        <v>649349</v>
      </c>
      <c r="J39" s="316" t="n">
        <v>0.85</v>
      </c>
      <c r="K39" s="316">
        <f>ROUND(I39*(J39/1000),2)</f>
        <v/>
      </c>
    </row>
    <row r="40">
      <c r="B40" s="315" t="n">
        <v>13</v>
      </c>
      <c r="C40" s="316" t="n">
        <v>27768987</v>
      </c>
      <c r="D40" s="316" t="inlineStr">
        <is>
          <t>13940_M&amp;E_SONIC INDUSTRIES_4Q18-3Q19_Upfront</t>
        </is>
      </c>
      <c r="E40" s="316" t="inlineStr">
        <is>
          <t>CMT</t>
        </is>
      </c>
      <c r="F40" s="317" t="n">
        <v>43566</v>
      </c>
      <c r="G40" s="317" t="n">
        <v>43646</v>
      </c>
      <c r="H40" s="316" t="n">
        <v>734</v>
      </c>
      <c r="I40" s="316" t="n">
        <v>734</v>
      </c>
      <c r="J40" s="316" t="n">
        <v>0.85</v>
      </c>
      <c r="K40" s="316">
        <f>ROUND(I40*(J40/1000),2)</f>
        <v/>
      </c>
    </row>
    <row r="41">
      <c r="B41" s="315" t="n">
        <v>14</v>
      </c>
      <c r="C41" s="316" t="n">
        <v>27768987</v>
      </c>
      <c r="D41" s="316" t="inlineStr">
        <is>
          <t>13940_M&amp;E_SONIC INDUSTRIES_4Q18-3Q19_Upfront</t>
        </is>
      </c>
      <c r="E41" s="316" t="inlineStr">
        <is>
          <t>Comedy Central</t>
        </is>
      </c>
      <c r="F41" s="317" t="n">
        <v>43556</v>
      </c>
      <c r="G41" s="317" t="n">
        <v>43646</v>
      </c>
      <c r="H41" s="316" t="n">
        <v>445661</v>
      </c>
      <c r="I41" s="316" t="n">
        <v>71840</v>
      </c>
      <c r="J41" s="316" t="n">
        <v>0.85</v>
      </c>
      <c r="K41" s="316">
        <f>ROUND(I41*(J41/1000),2)</f>
        <v/>
      </c>
    </row>
    <row r="42">
      <c r="B42" s="315" t="n">
        <v>15</v>
      </c>
      <c r="C42" s="316" t="n">
        <v>27768987</v>
      </c>
      <c r="D42" s="316" t="inlineStr">
        <is>
          <t>13940_M&amp;E_SONIC INDUSTRIES_4Q18-3Q19_Upfront</t>
        </is>
      </c>
      <c r="E42" s="316" t="inlineStr">
        <is>
          <t>MTV</t>
        </is>
      </c>
      <c r="F42" s="317" t="n">
        <v>43556</v>
      </c>
      <c r="G42" s="317" t="n">
        <v>43646</v>
      </c>
      <c r="H42" s="316" t="n">
        <v>1831251</v>
      </c>
      <c r="I42" s="316" t="n">
        <v>339037</v>
      </c>
      <c r="J42" s="316" t="n">
        <v>0.85</v>
      </c>
      <c r="K42" s="316">
        <f>ROUND(I42*(J42/1000),2)</f>
        <v/>
      </c>
    </row>
    <row r="43">
      <c r="B43" s="315" t="n">
        <v>16</v>
      </c>
      <c r="C43" s="316" t="n">
        <v>27768987</v>
      </c>
      <c r="D43" s="316" t="inlineStr">
        <is>
          <t>13940_M&amp;E_SONIC INDUSTRIES_4Q18-3Q19_Upfront</t>
        </is>
      </c>
      <c r="E43" s="316" t="inlineStr">
        <is>
          <t>Paramount</t>
        </is>
      </c>
      <c r="F43" s="317" t="n">
        <v>43566</v>
      </c>
      <c r="G43" s="317" t="n">
        <v>43646</v>
      </c>
      <c r="H43" s="316" t="n">
        <v>33984</v>
      </c>
      <c r="I43" s="316" t="n">
        <v>33984</v>
      </c>
      <c r="J43" s="316" t="n">
        <v>0.85</v>
      </c>
      <c r="K43" s="316">
        <f>ROUND(I43*(J43/1000),2)</f>
        <v/>
      </c>
    </row>
    <row r="44">
      <c r="B44" s="315" t="n">
        <v>17</v>
      </c>
      <c r="C44" s="316" t="n">
        <v>27768987</v>
      </c>
      <c r="D44" s="316" t="inlineStr">
        <is>
          <t>13940_M&amp;E_SONIC INDUSTRIES_4Q18-3Q19_Upfront</t>
        </is>
      </c>
      <c r="E44" s="316" t="inlineStr">
        <is>
          <t>TV Land</t>
        </is>
      </c>
      <c r="F44" s="317" t="n">
        <v>43566</v>
      </c>
      <c r="G44" s="317" t="n">
        <v>43646</v>
      </c>
      <c r="H44" s="316" t="n">
        <v>4809</v>
      </c>
      <c r="I44" s="316" t="n">
        <v>4809</v>
      </c>
      <c r="J44" s="316" t="n">
        <v>0.85</v>
      </c>
      <c r="K44" s="316">
        <f>ROUND(I44*(J44/1000),2)</f>
        <v/>
      </c>
    </row>
    <row r="45">
      <c r="B45" s="315" t="n">
        <v>18</v>
      </c>
      <c r="C45" s="316" t="n">
        <v>27768987</v>
      </c>
      <c r="D45" s="316" t="inlineStr">
        <is>
          <t>13940_M&amp;E_SONIC INDUSTRIES_4Q18-3Q19_Upfront</t>
        </is>
      </c>
      <c r="E45" s="316" t="inlineStr">
        <is>
          <t>VH1</t>
        </is>
      </c>
      <c r="F45" s="317" t="n">
        <v>43556</v>
      </c>
      <c r="G45" s="317" t="n">
        <v>43646</v>
      </c>
      <c r="H45" s="316" t="n">
        <v>1333859</v>
      </c>
      <c r="I45" s="316" t="n">
        <v>306042</v>
      </c>
      <c r="J45" s="316" t="n">
        <v>0.85</v>
      </c>
      <c r="K45" s="316">
        <f>ROUND(I45*(J45/1000),2)</f>
        <v/>
      </c>
    </row>
    <row r="46">
      <c r="B46" s="315" t="n">
        <v>19</v>
      </c>
      <c r="C46" s="316" t="n">
        <v>27965321</v>
      </c>
      <c r="D46" s="316" t="inlineStr">
        <is>
          <t>13812_M&amp;E_BOOST MOBILE_VOD UF_FY 19</t>
        </is>
      </c>
      <c r="E46" s="316" t="inlineStr">
        <is>
          <t>CMT</t>
        </is>
      </c>
      <c r="F46" s="317" t="n">
        <v>43556</v>
      </c>
      <c r="G46" s="317" t="n">
        <v>43646</v>
      </c>
      <c r="H46" s="316" t="n">
        <v>1462</v>
      </c>
      <c r="I46" s="316" t="n">
        <v>1462</v>
      </c>
      <c r="J46" s="316" t="n">
        <v>0.85</v>
      </c>
      <c r="K46" s="316">
        <f>ROUND(I46*(J46/1000),2)</f>
        <v/>
      </c>
    </row>
    <row customHeight="1" ht="16.5" r="47" s="62" thickBot="1">
      <c r="B47" s="315" t="n">
        <v>20</v>
      </c>
      <c r="C47" s="316" t="n">
        <v>27965321</v>
      </c>
      <c r="D47" s="316" t="inlineStr">
        <is>
          <t>13812_M&amp;E_BOOST MOBILE_VOD UF_FY 19</t>
        </is>
      </c>
      <c r="E47" s="316" t="inlineStr">
        <is>
          <t>Comedy Central</t>
        </is>
      </c>
      <c r="F47" s="317" t="n">
        <v>43508</v>
      </c>
      <c r="G47" s="317" t="n">
        <v>43646</v>
      </c>
      <c r="H47" s="316" t="n">
        <v>235043</v>
      </c>
      <c r="I47" s="316" t="n">
        <v>20162</v>
      </c>
      <c r="J47" s="316" t="n">
        <v>0.85</v>
      </c>
      <c r="K47" s="316">
        <f>ROUND(I47*(J47/1000),2)</f>
        <v/>
      </c>
    </row>
    <row customHeight="1" ht="16.5" r="48" s="62" thickTop="1">
      <c r="B48" s="315" t="n">
        <v>21</v>
      </c>
      <c r="C48" s="316" t="n">
        <v>27965321</v>
      </c>
      <c r="D48" s="316" t="inlineStr">
        <is>
          <t>13812_M&amp;E_BOOST MOBILE_VOD UF_FY 19</t>
        </is>
      </c>
      <c r="E48" s="316" t="inlineStr">
        <is>
          <t>MTV</t>
        </is>
      </c>
      <c r="F48" s="317" t="n">
        <v>43466</v>
      </c>
      <c r="G48" s="317" t="n">
        <v>43646</v>
      </c>
      <c r="H48" s="316" t="n">
        <v>1441279</v>
      </c>
      <c r="I48" s="316" t="n">
        <v>151597</v>
      </c>
      <c r="J48" s="316" t="n">
        <v>0.85</v>
      </c>
      <c r="K48" s="316">
        <f>ROUND(I48*(J48/1000),2)</f>
        <v/>
      </c>
    </row>
    <row r="49">
      <c r="B49" s="315" t="n">
        <v>22</v>
      </c>
      <c r="C49" s="316" t="n">
        <v>27965321</v>
      </c>
      <c r="D49" s="316" t="inlineStr">
        <is>
          <t>13812_M&amp;E_BOOST MOBILE_VOD UF_FY 19</t>
        </is>
      </c>
      <c r="E49" s="316" t="inlineStr">
        <is>
          <t>MTV2</t>
        </is>
      </c>
      <c r="F49" s="317" t="n">
        <v>43556</v>
      </c>
      <c r="G49" s="317" t="n">
        <v>43646</v>
      </c>
      <c r="H49" s="316" t="n">
        <v>34</v>
      </c>
      <c r="I49" s="316" t="n">
        <v>34</v>
      </c>
      <c r="J49" s="316" t="n">
        <v>0.85</v>
      </c>
      <c r="K49" s="316">
        <f>ROUND(I49*(J49/1000),2)</f>
        <v/>
      </c>
    </row>
    <row r="50">
      <c r="B50" s="315" t="n">
        <v>23</v>
      </c>
      <c r="C50" s="316" t="n">
        <v>27965321</v>
      </c>
      <c r="D50" s="316" t="inlineStr">
        <is>
          <t>13812_M&amp;E_BOOST MOBILE_VOD UF_FY 19</t>
        </is>
      </c>
      <c r="E50" s="316" t="inlineStr">
        <is>
          <t>Paramount</t>
        </is>
      </c>
      <c r="F50" s="317" t="n">
        <v>43508</v>
      </c>
      <c r="G50" s="317" t="n">
        <v>43646</v>
      </c>
      <c r="H50" s="316" t="n">
        <v>251916</v>
      </c>
      <c r="I50" s="316" t="n">
        <v>37599</v>
      </c>
      <c r="J50" s="316" t="n">
        <v>0.85</v>
      </c>
      <c r="K50" s="316">
        <f>ROUND(I50*(J50/1000),2)</f>
        <v/>
      </c>
    </row>
    <row r="51">
      <c r="B51" s="315" t="n">
        <v>24</v>
      </c>
      <c r="C51" s="316" t="n">
        <v>27965321</v>
      </c>
      <c r="D51" s="316" t="inlineStr">
        <is>
          <t>13812_M&amp;E_BOOST MOBILE_VOD UF_FY 19</t>
        </is>
      </c>
      <c r="E51" s="316" t="inlineStr">
        <is>
          <t>TV Land</t>
        </is>
      </c>
      <c r="F51" s="317" t="n">
        <v>43556</v>
      </c>
      <c r="G51" s="317" t="n">
        <v>43646</v>
      </c>
      <c r="H51" s="316" t="n">
        <v>4070</v>
      </c>
      <c r="I51" s="316" t="n">
        <v>4070</v>
      </c>
      <c r="J51" s="316" t="n">
        <v>0.85</v>
      </c>
      <c r="K51" s="316">
        <f>ROUND(I51*(J51/1000),2)</f>
        <v/>
      </c>
    </row>
    <row r="52">
      <c r="B52" s="315" t="n">
        <v>25</v>
      </c>
      <c r="C52" s="316" t="n">
        <v>27965321</v>
      </c>
      <c r="D52" s="316" t="inlineStr">
        <is>
          <t>13812_M&amp;E_BOOST MOBILE_VOD UF_FY 19</t>
        </is>
      </c>
      <c r="E52" s="316" t="inlineStr">
        <is>
          <t>VH1</t>
        </is>
      </c>
      <c r="F52" s="317" t="n">
        <v>43556</v>
      </c>
      <c r="G52" s="317" t="n">
        <v>43646</v>
      </c>
      <c r="H52" s="316" t="n">
        <v>1218892</v>
      </c>
      <c r="I52" s="316" t="n">
        <v>183360</v>
      </c>
      <c r="J52" s="316" t="n">
        <v>0.85</v>
      </c>
      <c r="K52" s="316">
        <f>ROUND(I52*(J52/1000),2)</f>
        <v/>
      </c>
    </row>
    <row r="53">
      <c r="B53" s="315" t="n">
        <v>26</v>
      </c>
      <c r="C53" s="316" t="n">
        <v>28075081</v>
      </c>
      <c r="D53" s="316" t="inlineStr">
        <is>
          <t>14370_NICK_MILK PROCESSORS EDCT_MILK_4Q18-3Q19_VOD_DAI_Upfront</t>
        </is>
      </c>
      <c r="E53" s="316" t="inlineStr">
        <is>
          <t>Nickelodeon</t>
        </is>
      </c>
      <c r="F53" s="317" t="n">
        <v>43535</v>
      </c>
      <c r="G53" s="317" t="n">
        <v>43585</v>
      </c>
      <c r="H53" s="316" t="n">
        <v>3886993</v>
      </c>
      <c r="I53" s="316" t="n">
        <v>321148</v>
      </c>
      <c r="J53" s="316" t="n">
        <v>0.85</v>
      </c>
      <c r="K53" s="316">
        <f>ROUND(I53*(J53/1000),2)</f>
        <v/>
      </c>
    </row>
    <row r="54">
      <c r="B54" s="315" t="n">
        <v>27</v>
      </c>
      <c r="C54" s="316" t="n">
        <v>28162076</v>
      </c>
      <c r="D54" s="316" t="inlineStr">
        <is>
          <t>14299_Zing_Glove A Bubble_Upfront 1Q19-2Q19</t>
        </is>
      </c>
      <c r="E54" s="316" t="inlineStr">
        <is>
          <t>Nickelodeon</t>
        </is>
      </c>
      <c r="F54" s="317" t="n">
        <v>43542</v>
      </c>
      <c r="G54" s="317" t="n">
        <v>43576</v>
      </c>
      <c r="H54" s="316" t="n">
        <v>161109</v>
      </c>
      <c r="I54" s="316" t="n">
        <v>9392</v>
      </c>
      <c r="J54" s="316" t="n">
        <v>0.85</v>
      </c>
      <c r="K54" s="316">
        <f>ROUND(I54*(J54/1000),2)</f>
        <v/>
      </c>
    </row>
    <row customHeight="1" ht="16.5" r="55" s="62" thickBot="1">
      <c r="B55" s="315" t="n">
        <v>28</v>
      </c>
      <c r="C55" s="316" t="n">
        <v>28162101</v>
      </c>
      <c r="D55" s="316" t="inlineStr">
        <is>
          <t>14365_Zing_Glove A Bubble_Nick Jr_Upfront 1Q19-2Q19</t>
        </is>
      </c>
      <c r="E55" s="316" t="inlineStr">
        <is>
          <t>Nick Jr (Noggin)</t>
        </is>
      </c>
      <c r="F55" s="317" t="n">
        <v>43542</v>
      </c>
      <c r="G55" s="317" t="n">
        <v>43576</v>
      </c>
      <c r="H55" s="316" t="n">
        <v>835266</v>
      </c>
      <c r="I55" s="316" t="n">
        <v>116852</v>
      </c>
      <c r="J55" s="316" t="n">
        <v>0.85</v>
      </c>
      <c r="K55" s="316">
        <f>ROUND(I55*(J55/1000),2)</f>
        <v/>
      </c>
    </row>
    <row r="56">
      <c r="B56" s="315" t="n">
        <v>29</v>
      </c>
      <c r="C56" s="316" t="n">
        <v>28390212</v>
      </c>
      <c r="D56" s="316" t="inlineStr">
        <is>
          <t>14369_Nick_Yulu_SnapStars_Upfront 1Q19</t>
        </is>
      </c>
      <c r="E56" s="316" t="inlineStr">
        <is>
          <t>Nickelodeon</t>
        </is>
      </c>
      <c r="F56" s="317" t="n">
        <v>43556</v>
      </c>
      <c r="G56" s="317" t="n">
        <v>43569</v>
      </c>
      <c r="H56" s="316" t="n">
        <v>393444</v>
      </c>
      <c r="I56" s="316" t="n">
        <v>235875</v>
      </c>
      <c r="J56" s="316" t="n">
        <v>0.85</v>
      </c>
      <c r="K56" s="316">
        <f>ROUND(I56*(J56/1000),2)</f>
        <v/>
      </c>
    </row>
    <row r="57">
      <c r="B57" s="315" t="n">
        <v>30</v>
      </c>
      <c r="C57" s="316" t="n">
        <v>28411339</v>
      </c>
      <c r="D57" s="316" t="inlineStr">
        <is>
          <t>BET VOD</t>
        </is>
      </c>
      <c r="E57" s="316" t="inlineStr">
        <is>
          <t>BET</t>
        </is>
      </c>
      <c r="F57" s="317" t="n">
        <v>43395</v>
      </c>
      <c r="G57" s="317" t="n">
        <v>43646</v>
      </c>
      <c r="H57" s="316" t="n">
        <v>53630281</v>
      </c>
      <c r="I57" s="316" t="n">
        <v>2514361</v>
      </c>
      <c r="J57" s="316" t="n">
        <v>0.85</v>
      </c>
      <c r="K57" s="316">
        <f>ROUND(I57*(J57/1000),2)</f>
        <v/>
      </c>
    </row>
    <row r="58">
      <c r="B58" s="315" t="n">
        <v>31</v>
      </c>
      <c r="C58" s="316" t="n">
        <v>28411339</v>
      </c>
      <c r="D58" s="316" t="inlineStr">
        <is>
          <t>BET VOD</t>
        </is>
      </c>
      <c r="E58" s="316" t="inlineStr">
        <is>
          <t>BET Her</t>
        </is>
      </c>
      <c r="F58" s="317" t="n">
        <v>43496</v>
      </c>
      <c r="G58" s="317" t="n">
        <v>43646</v>
      </c>
      <c r="H58" s="316" t="n">
        <v>844017</v>
      </c>
      <c r="I58" s="316" t="n">
        <v>206949</v>
      </c>
      <c r="J58" s="316" t="n">
        <v>0.85</v>
      </c>
      <c r="K58" s="316">
        <f>ROUND(I58*(J58/1000),2)</f>
        <v/>
      </c>
    </row>
    <row r="59">
      <c r="B59" s="315" t="n">
        <v>32</v>
      </c>
      <c r="C59" s="316" t="n">
        <v>28418928</v>
      </c>
      <c r="D59" s="316" t="inlineStr">
        <is>
          <t>13630_Nick_DISNEY_4Q18-3Q19_DISNEY PARKS AND CRUISES-PRESCHOOL PARENTS</t>
        </is>
      </c>
      <c r="E59" s="316" t="inlineStr">
        <is>
          <t>Nick Jr (Noggin)</t>
        </is>
      </c>
      <c r="F59" s="317" t="n">
        <v>43571</v>
      </c>
      <c r="G59" s="317" t="n">
        <v>43646</v>
      </c>
      <c r="H59" s="316" t="n">
        <v>89200</v>
      </c>
      <c r="I59" s="316" t="n">
        <v>89200</v>
      </c>
      <c r="J59" s="316" t="n">
        <v>0.85</v>
      </c>
      <c r="K59" s="316">
        <f>ROUND(I59*(J59/1000),2)</f>
        <v/>
      </c>
    </row>
    <row r="60">
      <c r="B60" s="315" t="n">
        <v>33</v>
      </c>
      <c r="C60" s="316" t="n">
        <v>28418928</v>
      </c>
      <c r="D60" s="316" t="inlineStr">
        <is>
          <t>13630_Nick_DISNEY_4Q18-3Q19_DISNEY PARKS AND CRUISES-PRESCHOOL PARENTS</t>
        </is>
      </c>
      <c r="E60" s="316" t="inlineStr">
        <is>
          <t>Nickelodeon</t>
        </is>
      </c>
      <c r="F60" s="317" t="n">
        <v>43556</v>
      </c>
      <c r="G60" s="317" t="n">
        <v>43646</v>
      </c>
      <c r="H60" s="316" t="n">
        <v>2601836</v>
      </c>
      <c r="I60" s="316" t="n">
        <v>146833</v>
      </c>
      <c r="J60" s="316" t="n">
        <v>0.85</v>
      </c>
      <c r="K60" s="316">
        <f>ROUND(I60*(J60/1000),2)</f>
        <v/>
      </c>
    </row>
    <row r="61">
      <c r="B61" s="315" t="n">
        <v>34</v>
      </c>
      <c r="C61" s="316" t="n">
        <v>28480780</v>
      </c>
      <c r="D61" s="316" t="inlineStr">
        <is>
          <t>14738_M&amp;E_PHE INC. - ADAM &amp; EVE_4Q18-1Q19_DR</t>
        </is>
      </c>
      <c r="E61" s="316" t="inlineStr">
        <is>
          <t>Comedy Central</t>
        </is>
      </c>
      <c r="F61" s="317" t="n">
        <v>43549</v>
      </c>
      <c r="G61" s="317" t="n">
        <v>43555</v>
      </c>
      <c r="H61" s="316" t="n">
        <v>2422661</v>
      </c>
      <c r="I61" s="316" t="n">
        <v>1154</v>
      </c>
      <c r="J61" s="316" t="n">
        <v>0.85</v>
      </c>
      <c r="K61" s="316">
        <f>ROUND(I61*(J61/1000),2)</f>
        <v/>
      </c>
    </row>
    <row r="62">
      <c r="B62" s="315" t="n">
        <v>35</v>
      </c>
      <c r="C62" s="316" t="n">
        <v>28480780</v>
      </c>
      <c r="D62" s="316" t="inlineStr">
        <is>
          <t>14738_M&amp;E_PHE INC. - ADAM &amp; EVE_4Q18-1Q19_DR</t>
        </is>
      </c>
      <c r="E62" s="316" t="inlineStr">
        <is>
          <t>Paramount</t>
        </is>
      </c>
      <c r="F62" s="317" t="n">
        <v>43549</v>
      </c>
      <c r="G62" s="317" t="n">
        <v>43555</v>
      </c>
      <c r="H62" s="316" t="n">
        <v>89376</v>
      </c>
      <c r="I62" s="316" t="n">
        <v>1150</v>
      </c>
      <c r="J62" s="316" t="n">
        <v>0.85</v>
      </c>
      <c r="K62" s="316">
        <f>ROUND(I62*(J62/1000),2)</f>
        <v/>
      </c>
    </row>
    <row r="63">
      <c r="B63" s="315" t="n">
        <v>36</v>
      </c>
      <c r="C63" s="316" t="n">
        <v>28480780</v>
      </c>
      <c r="D63" s="316" t="inlineStr">
        <is>
          <t>14738_M&amp;E_PHE INC. - ADAM &amp; EVE_4Q18-1Q19_DR</t>
        </is>
      </c>
      <c r="E63" s="316" t="inlineStr">
        <is>
          <t>VH1</t>
        </is>
      </c>
      <c r="F63" s="317" t="n">
        <v>43549</v>
      </c>
      <c r="G63" s="317" t="n">
        <v>43555</v>
      </c>
      <c r="H63" s="316" t="n">
        <v>2935255</v>
      </c>
      <c r="I63" s="316" t="n">
        <v>7</v>
      </c>
      <c r="J63" s="316" t="n">
        <v>0.85</v>
      </c>
      <c r="K63" s="316">
        <f>ROUND(I63*(J63/1000),2)</f>
        <v/>
      </c>
    </row>
    <row customHeight="1" ht="15.75" r="64" s="62">
      <c r="B64" s="315" t="n">
        <v>37</v>
      </c>
      <c r="C64" s="316" t="n">
        <v>29445630</v>
      </c>
      <c r="D64" s="316" t="inlineStr">
        <is>
          <t>14906_BET Digital_Straight Talk _UF_VOD DAI ONLY_4Q18_A1849</t>
        </is>
      </c>
      <c r="E64" s="316" t="inlineStr">
        <is>
          <t>BET</t>
        </is>
      </c>
      <c r="F64" s="317" t="n">
        <v>43472</v>
      </c>
      <c r="G64" s="317" t="n">
        <v>43555</v>
      </c>
      <c r="H64" s="316" t="n">
        <v>6759055</v>
      </c>
      <c r="I64" s="316" t="n">
        <v>2139</v>
      </c>
      <c r="J64" s="316" t="n">
        <v>0.85</v>
      </c>
      <c r="K64" s="316">
        <f>ROUND(I64*(J64/1000),2)</f>
        <v/>
      </c>
    </row>
    <row r="65">
      <c r="B65" s="315" t="n">
        <v>38</v>
      </c>
      <c r="C65" s="316" t="n">
        <v>29588064</v>
      </c>
      <c r="D65" s="316" t="inlineStr">
        <is>
          <t>14759_Nick_WowWee_Buttheads_1Q-2Q19</t>
        </is>
      </c>
      <c r="E65" s="316" t="inlineStr">
        <is>
          <t>Nickelodeon</t>
        </is>
      </c>
      <c r="F65" s="317" t="n">
        <v>43549</v>
      </c>
      <c r="G65" s="317" t="n">
        <v>43562</v>
      </c>
      <c r="H65" s="316" t="n">
        <v>59010</v>
      </c>
      <c r="I65" s="316" t="n">
        <v>10669</v>
      </c>
      <c r="J65" s="316" t="n">
        <v>0.85</v>
      </c>
      <c r="K65" s="316">
        <f>ROUND(I65*(J65/1000),2)</f>
        <v/>
      </c>
    </row>
    <row r="66">
      <c r="B66" s="315" t="n">
        <v>39</v>
      </c>
      <c r="C66" s="316" t="n">
        <v>29625425</v>
      </c>
      <c r="D66" s="316" t="inlineStr">
        <is>
          <t>14775_Nick_WowWee_Fingerlings Narwal_1Q-2Q19</t>
        </is>
      </c>
      <c r="E66" s="316" t="inlineStr">
        <is>
          <t>Nickelodeon</t>
        </is>
      </c>
      <c r="F66" s="317" t="n">
        <v>43549</v>
      </c>
      <c r="G66" s="317" t="n">
        <v>43569</v>
      </c>
      <c r="H66" s="316" t="n">
        <v>249546</v>
      </c>
      <c r="I66" s="316" t="n">
        <v>132903</v>
      </c>
      <c r="J66" s="316" t="n">
        <v>0.85</v>
      </c>
      <c r="K66" s="316">
        <f>ROUND(I66*(J66/1000),2)</f>
        <v/>
      </c>
    </row>
    <row r="67">
      <c r="B67" s="315" t="n">
        <v>40</v>
      </c>
      <c r="C67" s="316" t="n">
        <v>29746789</v>
      </c>
      <c r="D67" s="316" t="inlineStr">
        <is>
          <t>(14876) M&amp;E_ INTUIT - TURBOTAX_Q418-Q219_UPFRONT</t>
        </is>
      </c>
      <c r="E67" s="316" t="inlineStr">
        <is>
          <t>CMT</t>
        </is>
      </c>
      <c r="F67" s="317" t="n">
        <v>43565</v>
      </c>
      <c r="G67" s="317" t="n">
        <v>43570</v>
      </c>
      <c r="H67" s="316" t="n">
        <v>2023</v>
      </c>
      <c r="I67" s="316" t="n">
        <v>2023</v>
      </c>
      <c r="J67" s="316" t="n">
        <v>0.85</v>
      </c>
      <c r="K67" s="316">
        <f>ROUND(I67*(J67/1000),2)</f>
        <v/>
      </c>
    </row>
    <row r="68">
      <c r="B68" s="315" t="n">
        <v>41</v>
      </c>
      <c r="C68" s="316" t="n">
        <v>29746789</v>
      </c>
      <c r="D68" s="316" t="inlineStr">
        <is>
          <t>(14876) M&amp;E_ INTUIT - TURBOTAX_Q418-Q219_UPFRONT</t>
        </is>
      </c>
      <c r="E68" s="316" t="inlineStr">
        <is>
          <t>Comedy Central</t>
        </is>
      </c>
      <c r="F68" s="317" t="n">
        <v>43565</v>
      </c>
      <c r="G68" s="317" t="n">
        <v>43570</v>
      </c>
      <c r="H68" s="316" t="n">
        <v>84406</v>
      </c>
      <c r="I68" s="316" t="n">
        <v>35927</v>
      </c>
      <c r="J68" s="316" t="n">
        <v>0.85</v>
      </c>
      <c r="K68" s="316">
        <f>ROUND(I68*(J68/1000),2)</f>
        <v/>
      </c>
    </row>
    <row r="69">
      <c r="B69" s="315" t="n">
        <v>42</v>
      </c>
      <c r="C69" s="316" t="n">
        <v>29746789</v>
      </c>
      <c r="D69" s="316" t="inlineStr">
        <is>
          <t>(14876) M&amp;E_ INTUIT - TURBOTAX_Q418-Q219_UPFRONT</t>
        </is>
      </c>
      <c r="E69" s="316" t="inlineStr">
        <is>
          <t>MTV</t>
        </is>
      </c>
      <c r="F69" s="317" t="n">
        <v>43565</v>
      </c>
      <c r="G69" s="317" t="n">
        <v>43570</v>
      </c>
      <c r="H69" s="316" t="n">
        <v>1623859</v>
      </c>
      <c r="I69" s="316" t="n">
        <v>93704</v>
      </c>
      <c r="J69" s="316" t="n">
        <v>0.85</v>
      </c>
      <c r="K69" s="316">
        <f>ROUND(I69*(J69/1000),2)</f>
        <v/>
      </c>
    </row>
    <row r="70">
      <c r="B70" s="315" t="n">
        <v>43</v>
      </c>
      <c r="C70" s="316" t="n">
        <v>29746789</v>
      </c>
      <c r="D70" s="316" t="inlineStr">
        <is>
          <t>(14876) M&amp;E_ INTUIT - TURBOTAX_Q418-Q219_UPFRONT</t>
        </is>
      </c>
      <c r="E70" s="316" t="inlineStr">
        <is>
          <t>Paramount</t>
        </is>
      </c>
      <c r="F70" s="317" t="n">
        <v>43565</v>
      </c>
      <c r="G70" s="317" t="n">
        <v>43570</v>
      </c>
      <c r="H70" s="316" t="n">
        <v>105554</v>
      </c>
      <c r="I70" s="316" t="n">
        <v>41009</v>
      </c>
      <c r="J70" s="316" t="n">
        <v>0.85</v>
      </c>
      <c r="K70" s="316">
        <f>ROUND(I70*(J70/1000),2)</f>
        <v/>
      </c>
    </row>
    <row r="71">
      <c r="B71" s="315" t="n">
        <v>44</v>
      </c>
      <c r="C71" s="316" t="n">
        <v>29746789</v>
      </c>
      <c r="D71" s="316" t="inlineStr">
        <is>
          <t>(14876) M&amp;E_ INTUIT - TURBOTAX_Q418-Q219_UPFRONT</t>
        </is>
      </c>
      <c r="E71" s="316" t="inlineStr">
        <is>
          <t>TV Land</t>
        </is>
      </c>
      <c r="F71" s="317" t="n">
        <v>43565</v>
      </c>
      <c r="G71" s="317" t="n">
        <v>43570</v>
      </c>
      <c r="H71" s="316" t="n">
        <v>4641</v>
      </c>
      <c r="I71" s="316" t="n">
        <v>4641</v>
      </c>
      <c r="J71" s="316" t="n">
        <v>0.85</v>
      </c>
      <c r="K71" s="316">
        <f>ROUND(I71*(J71/1000),2)</f>
        <v/>
      </c>
    </row>
    <row r="72">
      <c r="B72" s="315" t="n">
        <v>45</v>
      </c>
      <c r="C72" s="316" t="n">
        <v>29746789</v>
      </c>
      <c r="D72" s="316" t="inlineStr">
        <is>
          <t>(14876) M&amp;E_ INTUIT - TURBOTAX_Q418-Q219_UPFRONT</t>
        </is>
      </c>
      <c r="E72" s="316" t="inlineStr">
        <is>
          <t>VH1</t>
        </is>
      </c>
      <c r="F72" s="317" t="n">
        <v>43542</v>
      </c>
      <c r="G72" s="317" t="n">
        <v>43570</v>
      </c>
      <c r="H72" s="316" t="n">
        <v>1220584</v>
      </c>
      <c r="I72" s="316" t="n">
        <v>177556</v>
      </c>
      <c r="J72" s="316" t="n">
        <v>0.85</v>
      </c>
      <c r="K72" s="316">
        <f>ROUND(I72*(J72/1000),2)</f>
        <v/>
      </c>
    </row>
    <row r="73">
      <c r="B73" s="315" t="n">
        <v>46</v>
      </c>
      <c r="C73" s="316" t="n">
        <v>29882721</v>
      </c>
      <c r="D73" s="316" t="inlineStr">
        <is>
          <t>(14278) BET_Verizon_VM1 C/O Resources_OLV_VOD DAI_A1849_1Q19</t>
        </is>
      </c>
      <c r="E73" s="316" t="inlineStr">
        <is>
          <t>BET</t>
        </is>
      </c>
      <c r="F73" s="317" t="n">
        <v>43468</v>
      </c>
      <c r="G73" s="317" t="n">
        <v>43555</v>
      </c>
      <c r="H73" s="316" t="n">
        <v>1408897</v>
      </c>
      <c r="I73" s="316" t="n">
        <v>1</v>
      </c>
      <c r="J73" s="316" t="n">
        <v>0.85</v>
      </c>
      <c r="K73" s="316">
        <f>ROUND(I73*(J73/1000),2)</f>
        <v/>
      </c>
    </row>
    <row r="74">
      <c r="B74" s="315" t="n">
        <v>47</v>
      </c>
      <c r="C74" s="316" t="n">
        <v>29933112</v>
      </c>
      <c r="D74" s="316" t="inlineStr">
        <is>
          <t>#15100 PROCTER &amp; GAMBLE_LIABILITY_WIPE_UPFRONT_Q119</t>
        </is>
      </c>
      <c r="E74" s="316" t="inlineStr">
        <is>
          <t>MTV</t>
        </is>
      </c>
      <c r="F74" s="317" t="n">
        <v>43466</v>
      </c>
      <c r="G74" s="317" t="n">
        <v>43555</v>
      </c>
      <c r="H74" s="316" t="n">
        <v>9942288</v>
      </c>
      <c r="I74" s="316" t="n">
        <v>2996</v>
      </c>
      <c r="J74" s="316" t="n">
        <v>0.85</v>
      </c>
      <c r="K74" s="316">
        <f>ROUND(I74*(J74/1000),2)</f>
        <v/>
      </c>
    </row>
    <row r="75">
      <c r="B75" s="315" t="n">
        <v>48</v>
      </c>
      <c r="C75" s="316" t="n">
        <v>29933112</v>
      </c>
      <c r="D75" s="316" t="inlineStr">
        <is>
          <t>#15100 PROCTER &amp; GAMBLE_LIABILITY_WIPE_UPFRONT_Q119</t>
        </is>
      </c>
      <c r="E75" s="316" t="inlineStr">
        <is>
          <t>VH1</t>
        </is>
      </c>
      <c r="F75" s="317" t="n">
        <v>43466</v>
      </c>
      <c r="G75" s="317" t="n">
        <v>43555</v>
      </c>
      <c r="H75" s="316" t="n">
        <v>9873491</v>
      </c>
      <c r="I75" s="316" t="n">
        <v>3940</v>
      </c>
      <c r="J75" s="316" t="n">
        <v>0.85</v>
      </c>
      <c r="K75" s="316">
        <f>ROUND(I75*(J75/1000),2)</f>
        <v/>
      </c>
    </row>
    <row r="76">
      <c r="B76" s="315" t="n">
        <v>49</v>
      </c>
      <c r="C76" s="316" t="n">
        <v>30303409</v>
      </c>
      <c r="D76" s="316" t="inlineStr">
        <is>
          <t>#15052_PROCTOR &amp; GAMBLE_DOWNY_FABRIC_ENHANCER_DY_UPFRONT_Q119</t>
        </is>
      </c>
      <c r="E76" s="316" t="inlineStr">
        <is>
          <t>MTV</t>
        </is>
      </c>
      <c r="F76" s="317" t="n">
        <v>43465</v>
      </c>
      <c r="G76" s="317" t="n">
        <v>43555</v>
      </c>
      <c r="H76" s="316" t="n">
        <v>3245775</v>
      </c>
      <c r="I76" s="316" t="n">
        <v>1225</v>
      </c>
      <c r="J76" s="316" t="n">
        <v>0.85</v>
      </c>
      <c r="K76" s="316">
        <f>ROUND(I76*(J76/1000),2)</f>
        <v/>
      </c>
    </row>
    <row r="77">
      <c r="B77" s="315" t="n">
        <v>50</v>
      </c>
      <c r="C77" s="316" t="n">
        <v>30303409</v>
      </c>
      <c r="D77" s="316" t="inlineStr">
        <is>
          <t>#15052_PROCTOR &amp; GAMBLE_DOWNY_FABRIC_ENHANCER_DY_UPFRONT_Q119</t>
        </is>
      </c>
      <c r="E77" s="316" t="inlineStr">
        <is>
          <t>VH1</t>
        </is>
      </c>
      <c r="F77" s="317" t="n">
        <v>43465</v>
      </c>
      <c r="G77" s="317" t="n">
        <v>43555</v>
      </c>
      <c r="H77" s="316" t="n">
        <v>3040950</v>
      </c>
      <c r="I77" s="316" t="n">
        <v>1688</v>
      </c>
      <c r="J77" s="316" t="n">
        <v>0.85</v>
      </c>
      <c r="K77" s="316">
        <f>ROUND(I77*(J77/1000),2)</f>
        <v/>
      </c>
    </row>
    <row r="78">
      <c r="B78" s="315" t="n">
        <v>51</v>
      </c>
      <c r="C78" s="316" t="n">
        <v>30303432</v>
      </c>
      <c r="D78" s="316" t="inlineStr">
        <is>
          <t>#15053_PROCTOR &amp; GAMBLE_GAIN_SCENT_BOOSTER_BEADS_UPFRONT_Q119_G4K</t>
        </is>
      </c>
      <c r="E78" s="316" t="inlineStr">
        <is>
          <t>MTV</t>
        </is>
      </c>
      <c r="F78" s="317" t="n">
        <v>43465</v>
      </c>
      <c r="G78" s="317" t="n">
        <v>43555</v>
      </c>
      <c r="H78" s="316" t="n">
        <v>2190734</v>
      </c>
      <c r="I78" s="316" t="n">
        <v>644</v>
      </c>
      <c r="J78" s="316" t="n">
        <v>0.85</v>
      </c>
      <c r="K78" s="316">
        <f>ROUND(I78*(J78/1000),2)</f>
        <v/>
      </c>
    </row>
    <row r="79">
      <c r="B79" s="315" t="n">
        <v>52</v>
      </c>
      <c r="C79" s="316" t="n">
        <v>30303432</v>
      </c>
      <c r="D79" s="316" t="inlineStr">
        <is>
          <t>#15053_PROCTOR &amp; GAMBLE_GAIN_SCENT_BOOSTER_BEADS_UPFRONT_Q119_G4K</t>
        </is>
      </c>
      <c r="E79" s="316" t="inlineStr">
        <is>
          <t>VH1</t>
        </is>
      </c>
      <c r="F79" s="317" t="n">
        <v>43465</v>
      </c>
      <c r="G79" s="317" t="n">
        <v>43555</v>
      </c>
      <c r="H79" s="316" t="n">
        <v>2053548</v>
      </c>
      <c r="I79" s="316" t="n">
        <v>794</v>
      </c>
      <c r="J79" s="316" t="n">
        <v>0.85</v>
      </c>
      <c r="K79" s="316">
        <f>ROUND(I79*(J79/1000),2)</f>
        <v/>
      </c>
    </row>
    <row r="80">
      <c r="B80" s="315" t="n">
        <v>53</v>
      </c>
      <c r="C80" s="316" t="n">
        <v>30303539</v>
      </c>
      <c r="D80" s="316" t="inlineStr">
        <is>
          <t>#15057_PROCTOR &amp; GAMBLE_TIDE_LAUNDRY_TB_UPFRONT_Q119</t>
        </is>
      </c>
      <c r="E80" s="316" t="inlineStr">
        <is>
          <t>CMT</t>
        </is>
      </c>
      <c r="F80" s="317" t="n">
        <v>43509</v>
      </c>
      <c r="G80" s="317" t="n">
        <v>43555</v>
      </c>
      <c r="H80" s="316" t="n">
        <v>35859</v>
      </c>
      <c r="I80" s="316" t="n">
        <v>41</v>
      </c>
      <c r="J80" s="316" t="n">
        <v>0.85</v>
      </c>
      <c r="K80" s="316">
        <f>ROUND(I80*(J80/1000),2)</f>
        <v/>
      </c>
    </row>
    <row r="81">
      <c r="B81" s="315" t="n">
        <v>54</v>
      </c>
      <c r="C81" s="316" t="n">
        <v>30303539</v>
      </c>
      <c r="D81" s="316" t="inlineStr">
        <is>
          <t>#15057_PROCTOR &amp; GAMBLE_TIDE_LAUNDRY_TB_UPFRONT_Q119</t>
        </is>
      </c>
      <c r="E81" s="316" t="inlineStr">
        <is>
          <t>VH1</t>
        </is>
      </c>
      <c r="F81" s="317" t="n">
        <v>43465</v>
      </c>
      <c r="G81" s="317" t="n">
        <v>43555</v>
      </c>
      <c r="H81" s="316" t="n">
        <v>3310210</v>
      </c>
      <c r="I81" s="316" t="n">
        <v>2082</v>
      </c>
      <c r="J81" s="316" t="n">
        <v>0.85</v>
      </c>
      <c r="K81" s="316">
        <f>ROUND(I81*(J81/1000),2)</f>
        <v/>
      </c>
    </row>
    <row r="82">
      <c r="B82" s="315" t="n">
        <v>55</v>
      </c>
      <c r="C82" s="316" t="n">
        <v>30306692</v>
      </c>
      <c r="D82" s="316" t="inlineStr">
        <is>
          <t>15232_K&amp;F_Mattel_HW Monster Truck Diescast_HMTD_1Q19 Upfront</t>
        </is>
      </c>
      <c r="E82" s="316" t="inlineStr">
        <is>
          <t>Nick Jr (Noggin)</t>
        </is>
      </c>
      <c r="F82" s="317" t="n">
        <v>43556</v>
      </c>
      <c r="G82" s="317" t="n">
        <v>43583</v>
      </c>
      <c r="H82" s="316" t="n">
        <v>4434028</v>
      </c>
      <c r="I82" s="316" t="n">
        <v>538440</v>
      </c>
      <c r="J82" s="316" t="n">
        <v>0.85</v>
      </c>
      <c r="K82" s="316">
        <f>ROUND(I82*(J82/1000),2)</f>
        <v/>
      </c>
    </row>
    <row r="83">
      <c r="B83" s="315" t="n">
        <v>56</v>
      </c>
      <c r="C83" s="316" t="n">
        <v>30306692</v>
      </c>
      <c r="D83" s="316" t="inlineStr">
        <is>
          <t>15232_K&amp;F_Mattel_HW Monster Truck Diescast_HMTD_1Q19 Upfront</t>
        </is>
      </c>
      <c r="E83" s="316" t="inlineStr">
        <is>
          <t>Nickelodeon</t>
        </is>
      </c>
      <c r="F83" s="317" t="n">
        <v>43556</v>
      </c>
      <c r="G83" s="317" t="n">
        <v>43583</v>
      </c>
      <c r="H83" s="316" t="n">
        <v>2266170</v>
      </c>
      <c r="I83" s="316" t="n">
        <v>318064</v>
      </c>
      <c r="J83" s="316" t="n">
        <v>0.85</v>
      </c>
      <c r="K83" s="316">
        <f>ROUND(I83*(J83/1000),2)</f>
        <v/>
      </c>
    </row>
    <row r="84">
      <c r="B84" s="315" t="n">
        <v>57</v>
      </c>
      <c r="C84" s="316" t="n">
        <v>30476821</v>
      </c>
      <c r="D84" s="316" t="inlineStr">
        <is>
          <t>14105_M&amp;E_AT&amp;T_VOD_1Q19_Upfront</t>
        </is>
      </c>
      <c r="E84" s="316" t="inlineStr">
        <is>
          <t>CMT</t>
        </is>
      </c>
      <c r="F84" s="317" t="n">
        <v>43503</v>
      </c>
      <c r="G84" s="317" t="n">
        <v>43555</v>
      </c>
      <c r="H84" s="316" t="n">
        <v>98929</v>
      </c>
      <c r="I84" s="316" t="n">
        <v>48</v>
      </c>
      <c r="J84" s="316" t="n">
        <v>0.85</v>
      </c>
      <c r="K84" s="316">
        <f>ROUND(I84*(J84/1000),2)</f>
        <v/>
      </c>
    </row>
    <row r="85">
      <c r="B85" s="315" t="n">
        <v>58</v>
      </c>
      <c r="C85" s="316" t="n">
        <v>30476821</v>
      </c>
      <c r="D85" s="316" t="inlineStr">
        <is>
          <t>14105_M&amp;E_AT&amp;T_VOD_1Q19_Upfront</t>
        </is>
      </c>
      <c r="E85" s="316" t="inlineStr">
        <is>
          <t>Comedy Central</t>
        </is>
      </c>
      <c r="F85" s="317" t="n">
        <v>43466</v>
      </c>
      <c r="G85" s="317" t="n">
        <v>43555</v>
      </c>
      <c r="H85" s="316" t="n">
        <v>3242793</v>
      </c>
      <c r="I85" s="316" t="n">
        <v>1396</v>
      </c>
      <c r="J85" s="316" t="n">
        <v>0.85</v>
      </c>
      <c r="K85" s="316">
        <f>ROUND(I85*(J85/1000),2)</f>
        <v/>
      </c>
    </row>
    <row r="86">
      <c r="B86" s="315" t="n">
        <v>59</v>
      </c>
      <c r="C86" s="316" t="n">
        <v>30476821</v>
      </c>
      <c r="D86" s="316" t="inlineStr">
        <is>
          <t>14105_M&amp;E_AT&amp;T_VOD_1Q19_Upfront</t>
        </is>
      </c>
      <c r="E86" s="316" t="inlineStr">
        <is>
          <t>MTV</t>
        </is>
      </c>
      <c r="F86" s="317" t="n">
        <v>43466</v>
      </c>
      <c r="G86" s="317" t="n">
        <v>43555</v>
      </c>
      <c r="H86" s="316" t="n">
        <v>3989498</v>
      </c>
      <c r="I86" s="316" t="n">
        <v>38</v>
      </c>
      <c r="J86" s="316" t="n">
        <v>0.85</v>
      </c>
      <c r="K86" s="316">
        <f>ROUND(I86*(J86/1000),2)</f>
        <v/>
      </c>
    </row>
    <row r="87">
      <c r="B87" s="315" t="n">
        <v>60</v>
      </c>
      <c r="C87" s="316" t="n">
        <v>30476821</v>
      </c>
      <c r="D87" s="316" t="inlineStr">
        <is>
          <t>14105_M&amp;E_AT&amp;T_VOD_1Q19_Upfront</t>
        </is>
      </c>
      <c r="E87" s="316" t="inlineStr">
        <is>
          <t>Paramount</t>
        </is>
      </c>
      <c r="F87" s="317" t="n">
        <v>43496</v>
      </c>
      <c r="G87" s="317" t="n">
        <v>43555</v>
      </c>
      <c r="H87" s="316" t="n">
        <v>972253</v>
      </c>
      <c r="I87" s="316" t="n">
        <v>1204</v>
      </c>
      <c r="J87" s="316" t="n">
        <v>0.85</v>
      </c>
      <c r="K87" s="316">
        <f>ROUND(I87*(J87/1000),2)</f>
        <v/>
      </c>
    </row>
    <row r="88">
      <c r="B88" s="315" t="n">
        <v>61</v>
      </c>
      <c r="C88" s="316" t="n">
        <v>30476821</v>
      </c>
      <c r="D88" s="316" t="inlineStr">
        <is>
          <t>14105_M&amp;E_AT&amp;T_VOD_1Q19_Upfront</t>
        </is>
      </c>
      <c r="E88" s="316" t="inlineStr">
        <is>
          <t>TV Land</t>
        </is>
      </c>
      <c r="F88" s="317" t="n">
        <v>43503</v>
      </c>
      <c r="G88" s="317" t="n">
        <v>43555</v>
      </c>
      <c r="H88" s="316" t="n">
        <v>187786</v>
      </c>
      <c r="I88" s="316" t="n">
        <v>86</v>
      </c>
      <c r="J88" s="316" t="n">
        <v>0.85</v>
      </c>
      <c r="K88" s="316">
        <f>ROUND(I88*(J88/1000),2)</f>
        <v/>
      </c>
    </row>
    <row r="89">
      <c r="B89" s="315" t="n">
        <v>62</v>
      </c>
      <c r="C89" s="316" t="n">
        <v>30476821</v>
      </c>
      <c r="D89" s="316" t="inlineStr">
        <is>
          <t>14105_M&amp;E_AT&amp;T_VOD_1Q19_Upfront</t>
        </is>
      </c>
      <c r="E89" s="316" t="inlineStr">
        <is>
          <t>VH1</t>
        </is>
      </c>
      <c r="F89" s="317" t="n">
        <v>43466</v>
      </c>
      <c r="G89" s="317" t="n">
        <v>43555</v>
      </c>
      <c r="H89" s="316" t="n">
        <v>4112203</v>
      </c>
      <c r="I89" s="316" t="n">
        <v>3733</v>
      </c>
      <c r="J89" s="316" t="n">
        <v>0.85</v>
      </c>
      <c r="K89" s="316">
        <f>ROUND(I89*(J89/1000),2)</f>
        <v/>
      </c>
    </row>
    <row r="90">
      <c r="B90" s="315" t="n">
        <v>63</v>
      </c>
      <c r="C90" s="316" t="n">
        <v>30544196</v>
      </c>
      <c r="D90" s="316" t="inlineStr">
        <is>
          <t>15271_BET_AT&amp;T MOBILITY_H&amp;S_VOD-DAI_A1849_1Q19</t>
        </is>
      </c>
      <c r="E90" s="316" t="inlineStr">
        <is>
          <t>BET</t>
        </is>
      </c>
      <c r="F90" s="317" t="n">
        <v>43466</v>
      </c>
      <c r="G90" s="317" t="n">
        <v>43555</v>
      </c>
      <c r="H90" s="316" t="n">
        <v>3757133</v>
      </c>
      <c r="I90" s="316" t="n">
        <v>3</v>
      </c>
      <c r="J90" s="316" t="n">
        <v>0.85</v>
      </c>
      <c r="K90" s="316">
        <f>ROUND(I90*(J90/1000),2)</f>
        <v/>
      </c>
    </row>
    <row r="91">
      <c r="B91" s="315" t="n">
        <v>64</v>
      </c>
      <c r="C91" s="316" t="n">
        <v>30549885</v>
      </c>
      <c r="D91" s="316" t="inlineStr">
        <is>
          <t>(14358) BET_Geico_HM_VOD_ A25-49_Jan-Dec 19</t>
        </is>
      </c>
      <c r="E91" s="316" t="inlineStr">
        <is>
          <t>BET</t>
        </is>
      </c>
      <c r="F91" s="317" t="n">
        <v>43466</v>
      </c>
      <c r="G91" s="317" t="n">
        <v>43646</v>
      </c>
      <c r="H91" s="316" t="n">
        <v>7002468</v>
      </c>
      <c r="I91" s="316" t="n">
        <v>955989</v>
      </c>
      <c r="J91" s="316" t="n">
        <v>0.85</v>
      </c>
      <c r="K91" s="316">
        <f>ROUND(I91*(J91/1000),2)</f>
        <v/>
      </c>
    </row>
    <row r="92">
      <c r="B92" s="315" t="n">
        <v>65</v>
      </c>
      <c r="C92" s="316" t="n">
        <v>30549885</v>
      </c>
      <c r="D92" s="316" t="inlineStr">
        <is>
          <t>(14358) BET_Geico_HM_VOD_ A25-49_Jan-Dec 19</t>
        </is>
      </c>
      <c r="E92" s="316" t="inlineStr">
        <is>
          <t>BET Her</t>
        </is>
      </c>
      <c r="F92" s="317" t="n">
        <v>43466</v>
      </c>
      <c r="G92" s="317" t="n">
        <v>43646</v>
      </c>
      <c r="H92" s="316" t="n">
        <v>192004</v>
      </c>
      <c r="I92" s="316" t="n">
        <v>37401</v>
      </c>
      <c r="J92" s="316" t="n">
        <v>0.85</v>
      </c>
      <c r="K92" s="316">
        <f>ROUND(I92*(J92/1000),2)</f>
        <v/>
      </c>
    </row>
    <row r="93">
      <c r="B93" s="315" t="n">
        <v>66</v>
      </c>
      <c r="C93" s="316" t="n">
        <v>30560162</v>
      </c>
      <c r="D93" s="316" t="inlineStr">
        <is>
          <t>15015_M&amp;E_HERSHEY_REESES_OLV/VOD Campaign_Upfront_Q119</t>
        </is>
      </c>
      <c r="E93" s="316" t="inlineStr">
        <is>
          <t>CMT</t>
        </is>
      </c>
      <c r="F93" s="317" t="n">
        <v>43556</v>
      </c>
      <c r="G93" s="317" t="n">
        <v>43585</v>
      </c>
      <c r="H93" s="316" t="n">
        <v>2788</v>
      </c>
      <c r="I93" s="316" t="n">
        <v>2788</v>
      </c>
      <c r="J93" s="316" t="n">
        <v>0.85</v>
      </c>
      <c r="K93" s="316">
        <f>ROUND(I93*(J93/1000),2)</f>
        <v/>
      </c>
    </row>
    <row r="94">
      <c r="B94" s="315" t="n">
        <v>67</v>
      </c>
      <c r="C94" s="316" t="n">
        <v>30560162</v>
      </c>
      <c r="D94" s="316" t="inlineStr">
        <is>
          <t>15015_M&amp;E_HERSHEY_REESES_OLV/VOD Campaign_Upfront_Q119</t>
        </is>
      </c>
      <c r="E94" s="316" t="inlineStr">
        <is>
          <t>Comedy Central</t>
        </is>
      </c>
      <c r="F94" s="317" t="n">
        <v>43556</v>
      </c>
      <c r="G94" s="317" t="n">
        <v>43585</v>
      </c>
      <c r="H94" s="316" t="n">
        <v>40528</v>
      </c>
      <c r="I94" s="316" t="n">
        <v>40528</v>
      </c>
      <c r="J94" s="316" t="n">
        <v>0.85</v>
      </c>
      <c r="K94" s="316">
        <f>ROUND(I94*(J94/1000),2)</f>
        <v/>
      </c>
    </row>
    <row r="95">
      <c r="B95" s="315" t="n">
        <v>68</v>
      </c>
      <c r="C95" s="316" t="n">
        <v>30560162</v>
      </c>
      <c r="D95" s="316" t="inlineStr">
        <is>
          <t>15015_M&amp;E_HERSHEY_REESES_OLV/VOD Campaign_Upfront_Q119</t>
        </is>
      </c>
      <c r="E95" s="316" t="inlineStr">
        <is>
          <t>MTV</t>
        </is>
      </c>
      <c r="F95" s="317" t="n">
        <v>43525</v>
      </c>
      <c r="G95" s="317" t="n">
        <v>43585</v>
      </c>
      <c r="H95" s="316" t="n">
        <v>827313</v>
      </c>
      <c r="I95" s="316" t="n">
        <v>199028</v>
      </c>
      <c r="J95" s="316" t="n">
        <v>0.85</v>
      </c>
      <c r="K95" s="316">
        <f>ROUND(I95*(J95/1000),2)</f>
        <v/>
      </c>
    </row>
    <row r="96">
      <c r="B96" s="315" t="n">
        <v>69</v>
      </c>
      <c r="C96" s="316" t="n">
        <v>30560162</v>
      </c>
      <c r="D96" s="316" t="inlineStr">
        <is>
          <t>15015_M&amp;E_HERSHEY_REESES_OLV/VOD Campaign_Upfront_Q119</t>
        </is>
      </c>
      <c r="E96" s="316" t="inlineStr">
        <is>
          <t>Paramount</t>
        </is>
      </c>
      <c r="F96" s="317" t="n">
        <v>43556</v>
      </c>
      <c r="G96" s="317" t="n">
        <v>43585</v>
      </c>
      <c r="H96" s="316" t="n">
        <v>80674</v>
      </c>
      <c r="I96" s="316" t="n">
        <v>80674</v>
      </c>
      <c r="J96" s="316" t="n">
        <v>0.85</v>
      </c>
      <c r="K96" s="316">
        <f>ROUND(I96*(J96/1000),2)</f>
        <v/>
      </c>
    </row>
    <row r="97">
      <c r="B97" s="315" t="n">
        <v>70</v>
      </c>
      <c r="C97" s="316" t="n">
        <v>30560162</v>
      </c>
      <c r="D97" s="316" t="inlineStr">
        <is>
          <t>15015_M&amp;E_HERSHEY_REESES_OLV/VOD Campaign_Upfront_Q119</t>
        </is>
      </c>
      <c r="E97" s="316" t="inlineStr">
        <is>
          <t>TV Land</t>
        </is>
      </c>
      <c r="F97" s="317" t="n">
        <v>43556</v>
      </c>
      <c r="G97" s="317" t="n">
        <v>43585</v>
      </c>
      <c r="H97" s="316" t="n">
        <v>10751</v>
      </c>
      <c r="I97" s="316" t="n">
        <v>10751</v>
      </c>
      <c r="J97" s="316" t="n">
        <v>0.85</v>
      </c>
      <c r="K97" s="316">
        <f>ROUND(I97*(J97/1000),2)</f>
        <v/>
      </c>
    </row>
    <row r="98">
      <c r="B98" s="315" t="n">
        <v>71</v>
      </c>
      <c r="C98" s="316" t="n">
        <v>30560162</v>
      </c>
      <c r="D98" s="316" t="inlineStr">
        <is>
          <t>15015_M&amp;E_HERSHEY_REESES_OLV/VOD Campaign_Upfront_Q119</t>
        </is>
      </c>
      <c r="E98" s="316" t="inlineStr">
        <is>
          <t>VH1</t>
        </is>
      </c>
      <c r="F98" s="317" t="n">
        <v>43556</v>
      </c>
      <c r="G98" s="317" t="n">
        <v>43585</v>
      </c>
      <c r="H98" s="316" t="n">
        <v>504492</v>
      </c>
      <c r="I98" s="316" t="n">
        <v>168333</v>
      </c>
      <c r="J98" s="316" t="n">
        <v>0.85</v>
      </c>
      <c r="K98" s="316">
        <f>ROUND(I98*(J98/1000),2)</f>
        <v/>
      </c>
    </row>
    <row r="99">
      <c r="B99" s="315" t="n">
        <v>72</v>
      </c>
      <c r="C99" s="316" t="n">
        <v>30565933</v>
      </c>
      <c r="D99" s="316" t="inlineStr">
        <is>
          <t>15014_M&amp;E_HERSHEY_KIT KAT_Upfront_Q119</t>
        </is>
      </c>
      <c r="E99" s="316" t="inlineStr">
        <is>
          <t>CMT</t>
        </is>
      </c>
      <c r="F99" s="317" t="n">
        <v>43556</v>
      </c>
      <c r="G99" s="317" t="n">
        <v>43585</v>
      </c>
      <c r="H99" s="316" t="n">
        <v>652</v>
      </c>
      <c r="I99" s="316" t="n">
        <v>652</v>
      </c>
      <c r="J99" s="316" t="n">
        <v>0.85</v>
      </c>
      <c r="K99" s="316">
        <f>ROUND(I99*(J99/1000),2)</f>
        <v/>
      </c>
    </row>
    <row r="100">
      <c r="B100" s="315" t="n">
        <v>73</v>
      </c>
      <c r="C100" s="316" t="n">
        <v>30565933</v>
      </c>
      <c r="D100" s="316" t="inlineStr">
        <is>
          <t>15014_M&amp;E_HERSHEY_KIT KAT_Upfront_Q119</t>
        </is>
      </c>
      <c r="E100" s="316" t="inlineStr">
        <is>
          <t>Comedy Central</t>
        </is>
      </c>
      <c r="F100" s="317" t="n">
        <v>43556</v>
      </c>
      <c r="G100" s="317" t="n">
        <v>43585</v>
      </c>
      <c r="H100" s="316" t="n">
        <v>8475</v>
      </c>
      <c r="I100" s="316" t="n">
        <v>8475</v>
      </c>
      <c r="J100" s="316" t="n">
        <v>0.85</v>
      </c>
      <c r="K100" s="316">
        <f>ROUND(I100*(J100/1000),2)</f>
        <v/>
      </c>
    </row>
    <row r="101">
      <c r="B101" s="315" t="n">
        <v>74</v>
      </c>
      <c r="C101" s="316" t="n">
        <v>30565933</v>
      </c>
      <c r="D101" s="316" t="inlineStr">
        <is>
          <t>15014_M&amp;E_HERSHEY_KIT KAT_Upfront_Q119</t>
        </is>
      </c>
      <c r="E101" s="316" t="inlineStr">
        <is>
          <t>MTV</t>
        </is>
      </c>
      <c r="F101" s="317" t="n">
        <v>43525</v>
      </c>
      <c r="G101" s="317" t="n">
        <v>43585</v>
      </c>
      <c r="H101" s="316" t="n">
        <v>381084</v>
      </c>
      <c r="I101" s="316" t="n">
        <v>34627</v>
      </c>
      <c r="J101" s="316" t="n">
        <v>0.85</v>
      </c>
      <c r="K101" s="316">
        <f>ROUND(I101*(J101/1000),2)</f>
        <v/>
      </c>
    </row>
    <row r="102">
      <c r="B102" s="315" t="n">
        <v>75</v>
      </c>
      <c r="C102" s="316" t="n">
        <v>30565933</v>
      </c>
      <c r="D102" s="316" t="inlineStr">
        <is>
          <t>15014_M&amp;E_HERSHEY_KIT KAT_Upfront_Q119</t>
        </is>
      </c>
      <c r="E102" s="316" t="inlineStr">
        <is>
          <t>Paramount</t>
        </is>
      </c>
      <c r="F102" s="317" t="n">
        <v>43556</v>
      </c>
      <c r="G102" s="317" t="n">
        <v>43585</v>
      </c>
      <c r="H102" s="316" t="n">
        <v>16447</v>
      </c>
      <c r="I102" s="316" t="n">
        <v>16447</v>
      </c>
      <c r="J102" s="316" t="n">
        <v>0.85</v>
      </c>
      <c r="K102" s="316">
        <f>ROUND(I102*(J102/1000),2)</f>
        <v/>
      </c>
    </row>
    <row r="103">
      <c r="B103" s="315" t="n">
        <v>76</v>
      </c>
      <c r="C103" s="316" t="n">
        <v>30565933</v>
      </c>
      <c r="D103" s="316" t="inlineStr">
        <is>
          <t>15014_M&amp;E_HERSHEY_KIT KAT_Upfront_Q119</t>
        </is>
      </c>
      <c r="E103" s="316" t="inlineStr">
        <is>
          <t>TV Land</t>
        </is>
      </c>
      <c r="F103" s="317" t="n">
        <v>43556</v>
      </c>
      <c r="G103" s="317" t="n">
        <v>43585</v>
      </c>
      <c r="H103" s="316" t="n">
        <v>3077</v>
      </c>
      <c r="I103" s="316" t="n">
        <v>3077</v>
      </c>
      <c r="J103" s="316" t="n">
        <v>0.85</v>
      </c>
      <c r="K103" s="316">
        <f>ROUND(I103*(J103/1000),2)</f>
        <v/>
      </c>
    </row>
    <row r="104">
      <c r="B104" s="315" t="n">
        <v>77</v>
      </c>
      <c r="C104" s="316" t="n">
        <v>30565933</v>
      </c>
      <c r="D104" s="316" t="inlineStr">
        <is>
          <t>15014_M&amp;E_HERSHEY_KIT KAT_Upfront_Q119</t>
        </is>
      </c>
      <c r="E104" s="316" t="inlineStr">
        <is>
          <t>VH1</t>
        </is>
      </c>
      <c r="F104" s="317" t="n">
        <v>43525</v>
      </c>
      <c r="G104" s="317" t="n">
        <v>43585</v>
      </c>
      <c r="H104" s="316" t="n">
        <v>237789</v>
      </c>
      <c r="I104" s="316" t="n">
        <v>26140</v>
      </c>
      <c r="J104" s="316" t="n">
        <v>0.85</v>
      </c>
      <c r="K104" s="316">
        <f>ROUND(I104*(J104/1000),2)</f>
        <v/>
      </c>
    </row>
    <row r="105">
      <c r="B105" s="315" t="n">
        <v>78</v>
      </c>
      <c r="C105" s="316" t="n">
        <v>30577483</v>
      </c>
      <c r="D105" s="316" t="inlineStr">
        <is>
          <t>15228_CONAGRA_MARIE CALENDAR_1Q19_UPFRONT_W25-54</t>
        </is>
      </c>
      <c r="E105" s="316" t="inlineStr">
        <is>
          <t>Comedy Central</t>
        </is>
      </c>
      <c r="F105" s="317" t="n">
        <v>43482</v>
      </c>
      <c r="G105" s="317" t="n">
        <v>43555</v>
      </c>
      <c r="H105" s="316" t="n">
        <v>46677</v>
      </c>
      <c r="I105" s="316" t="n">
        <v>27</v>
      </c>
      <c r="J105" s="316" t="n">
        <v>0.85</v>
      </c>
      <c r="K105" s="316">
        <f>ROUND(I105*(J105/1000),2)</f>
        <v/>
      </c>
    </row>
    <row r="106">
      <c r="B106" s="315" t="n">
        <v>79</v>
      </c>
      <c r="C106" s="316" t="n">
        <v>30577483</v>
      </c>
      <c r="D106" s="316" t="inlineStr">
        <is>
          <t>15228_CONAGRA_MARIE CALENDAR_1Q19_UPFRONT_W25-54</t>
        </is>
      </c>
      <c r="E106" s="316" t="inlineStr">
        <is>
          <t>MTV</t>
        </is>
      </c>
      <c r="F106" s="317" t="n">
        <v>43482</v>
      </c>
      <c r="G106" s="317" t="n">
        <v>43555</v>
      </c>
      <c r="H106" s="316" t="n">
        <v>64625</v>
      </c>
      <c r="I106" s="316" t="n">
        <v>61</v>
      </c>
      <c r="J106" s="316" t="n">
        <v>0.85</v>
      </c>
      <c r="K106" s="316">
        <f>ROUND(I106*(J106/1000),2)</f>
        <v/>
      </c>
    </row>
    <row r="107">
      <c r="B107" s="315" t="n">
        <v>80</v>
      </c>
      <c r="C107" s="316" t="n">
        <v>30577483</v>
      </c>
      <c r="D107" s="316" t="inlineStr">
        <is>
          <t>15228_CONAGRA_MARIE CALENDAR_1Q19_UPFRONT_W25-54</t>
        </is>
      </c>
      <c r="E107" s="316" t="inlineStr">
        <is>
          <t>VH1</t>
        </is>
      </c>
      <c r="F107" s="317" t="n">
        <v>43482</v>
      </c>
      <c r="G107" s="317" t="n">
        <v>43555</v>
      </c>
      <c r="H107" s="316" t="n">
        <v>45573</v>
      </c>
      <c r="I107" s="316" t="n">
        <v>32</v>
      </c>
      <c r="J107" s="316" t="n">
        <v>0.85</v>
      </c>
      <c r="K107" s="316">
        <f>ROUND(I107*(J107/1000),2)</f>
        <v/>
      </c>
    </row>
    <row r="108">
      <c r="B108" s="315" t="n">
        <v>81</v>
      </c>
      <c r="C108" s="316" t="n">
        <v>30582668</v>
      </c>
      <c r="D108" s="316" t="inlineStr">
        <is>
          <t>(15233)_NICK_TOPPS_RING POP GUMMY_1Q19_2Q19_UF</t>
        </is>
      </c>
      <c r="E108" s="316" t="inlineStr">
        <is>
          <t>Nickelodeon</t>
        </is>
      </c>
      <c r="F108" s="317" t="n">
        <v>43549</v>
      </c>
      <c r="G108" s="317" t="n">
        <v>43576</v>
      </c>
      <c r="H108" s="316" t="n">
        <v>3133960</v>
      </c>
      <c r="I108" s="316" t="n">
        <v>536925</v>
      </c>
      <c r="J108" s="316" t="n">
        <v>0.85</v>
      </c>
      <c r="K108" s="316">
        <f>ROUND(I108*(J108/1000),2)</f>
        <v/>
      </c>
    </row>
    <row r="109">
      <c r="B109" s="315" t="n">
        <v>82</v>
      </c>
      <c r="C109" s="316" t="n">
        <v>30582954</v>
      </c>
      <c r="D109" s="316" t="inlineStr">
        <is>
          <t>#15242_NICK_TOPPS_JUICY DROP POP_1Q19_2Q19</t>
        </is>
      </c>
      <c r="E109" s="316" t="inlineStr">
        <is>
          <t>Nickelodeon</t>
        </is>
      </c>
      <c r="F109" s="317" t="n">
        <v>43549</v>
      </c>
      <c r="G109" s="317" t="n">
        <v>43569</v>
      </c>
      <c r="H109" s="316" t="n">
        <v>1735028</v>
      </c>
      <c r="I109" s="316" t="n">
        <v>115066</v>
      </c>
      <c r="J109" s="316" t="n">
        <v>0.85</v>
      </c>
      <c r="K109" s="316">
        <f>ROUND(I109*(J109/1000),2)</f>
        <v/>
      </c>
    </row>
    <row r="110">
      <c r="B110" s="315" t="n">
        <v>83</v>
      </c>
      <c r="C110" s="316" t="n">
        <v>30716575</v>
      </c>
      <c r="D110" s="316" t="inlineStr">
        <is>
          <t>15253_M&amp;E_DENNYS RESTAURANT_DENNYS_FY19_A25-54</t>
        </is>
      </c>
      <c r="E110" s="316" t="inlineStr">
        <is>
          <t>Comedy Central</t>
        </is>
      </c>
      <c r="F110" s="317" t="n">
        <v>43556</v>
      </c>
      <c r="G110" s="317" t="n">
        <v>43646</v>
      </c>
      <c r="H110" s="316" t="n">
        <v>422453</v>
      </c>
      <c r="I110" s="316" t="n">
        <v>51495</v>
      </c>
      <c r="J110" s="316" t="n">
        <v>0.85</v>
      </c>
      <c r="K110" s="316">
        <f>ROUND(I110*(J110/1000),2)</f>
        <v/>
      </c>
    </row>
    <row r="111">
      <c r="B111" s="315" t="n">
        <v>84</v>
      </c>
      <c r="C111" s="316" t="n">
        <v>30716575</v>
      </c>
      <c r="D111" s="316" t="inlineStr">
        <is>
          <t>15253_M&amp;E_DENNYS RESTAURANT_DENNYS_FY19_A25-54</t>
        </is>
      </c>
      <c r="E111" s="316" t="inlineStr">
        <is>
          <t>MTV</t>
        </is>
      </c>
      <c r="F111" s="317" t="n">
        <v>43556</v>
      </c>
      <c r="G111" s="317" t="n">
        <v>43646</v>
      </c>
      <c r="H111" s="316" t="n">
        <v>856850</v>
      </c>
      <c r="I111" s="316" t="n">
        <v>117799</v>
      </c>
      <c r="J111" s="316" t="n">
        <v>0.85</v>
      </c>
      <c r="K111" s="316">
        <f>ROUND(I111*(J111/1000),2)</f>
        <v/>
      </c>
    </row>
    <row r="112">
      <c r="B112" s="315" t="n">
        <v>85</v>
      </c>
      <c r="C112" s="316" t="n">
        <v>30716575</v>
      </c>
      <c r="D112" s="316" t="inlineStr">
        <is>
          <t>15253_M&amp;E_DENNYS RESTAURANT_DENNYS_FY19_A25-54</t>
        </is>
      </c>
      <c r="E112" s="316" t="inlineStr">
        <is>
          <t>VH1</t>
        </is>
      </c>
      <c r="F112" s="317" t="n">
        <v>43556</v>
      </c>
      <c r="G112" s="317" t="n">
        <v>43646</v>
      </c>
      <c r="H112" s="316" t="n">
        <v>859802</v>
      </c>
      <c r="I112" s="316" t="n">
        <v>120505</v>
      </c>
      <c r="J112" s="316" t="n">
        <v>0.85</v>
      </c>
      <c r="K112" s="316">
        <f>ROUND(I112*(J112/1000),2)</f>
        <v/>
      </c>
    </row>
    <row r="113">
      <c r="B113" s="315" t="n">
        <v>86</v>
      </c>
      <c r="C113" s="316" t="n">
        <v>30829893</v>
      </c>
      <c r="D113" s="316" t="inlineStr">
        <is>
          <t>2Q19_DISNEY PICTURES_PENGUINS_K&amp;F_UF_#14981</t>
        </is>
      </c>
      <c r="E113" s="316" t="inlineStr">
        <is>
          <t>Nickelodeon</t>
        </is>
      </c>
      <c r="F113" s="317" t="n">
        <v>43553</v>
      </c>
      <c r="G113" s="317" t="n">
        <v>43576</v>
      </c>
      <c r="H113" s="316" t="n">
        <v>68276</v>
      </c>
      <c r="I113" s="316" t="n">
        <v>41594</v>
      </c>
      <c r="J113" s="316" t="n">
        <v>0.85</v>
      </c>
      <c r="K113" s="316">
        <f>ROUND(I113*(J113/1000),2)</f>
        <v/>
      </c>
    </row>
    <row r="114">
      <c r="B114" s="315" t="n">
        <v>87</v>
      </c>
      <c r="C114" s="316" t="n">
        <v>30831493</v>
      </c>
      <c r="D114" s="316" t="inlineStr">
        <is>
          <t>15017_M&amp;E_QUICKEN LOANS_OLV Campaign_Q1-Q419</t>
        </is>
      </c>
      <c r="E114" s="316" t="inlineStr">
        <is>
          <t>Comedy Central</t>
        </is>
      </c>
      <c r="F114" s="317" t="n">
        <v>43525</v>
      </c>
      <c r="G114" s="317" t="n">
        <v>43585</v>
      </c>
      <c r="H114" s="316" t="n">
        <v>119549</v>
      </c>
      <c r="I114" s="316" t="n">
        <v>33962</v>
      </c>
      <c r="J114" s="316" t="n">
        <v>0.85</v>
      </c>
      <c r="K114" s="316">
        <f>ROUND(I114*(J114/1000),2)</f>
        <v/>
      </c>
    </row>
    <row r="115">
      <c r="B115" s="315" t="n">
        <v>88</v>
      </c>
      <c r="C115" s="316" t="n">
        <v>30831493</v>
      </c>
      <c r="D115" s="316" t="inlineStr">
        <is>
          <t>15017_M&amp;E_QUICKEN LOANS_OLV Campaign_Q1-Q419</t>
        </is>
      </c>
      <c r="E115" s="316" t="inlineStr">
        <is>
          <t>MTV</t>
        </is>
      </c>
      <c r="F115" s="317" t="n">
        <v>43525</v>
      </c>
      <c r="G115" s="317" t="n">
        <v>43585</v>
      </c>
      <c r="H115" s="316" t="n">
        <v>587268</v>
      </c>
      <c r="I115" s="316" t="n">
        <v>73576</v>
      </c>
      <c r="J115" s="316" t="n">
        <v>0.85</v>
      </c>
      <c r="K115" s="316">
        <f>ROUND(I115*(J115/1000),2)</f>
        <v/>
      </c>
    </row>
    <row r="116">
      <c r="B116" s="315" t="n">
        <v>89</v>
      </c>
      <c r="C116" s="316" t="n">
        <v>30831493</v>
      </c>
      <c r="D116" s="316" t="inlineStr">
        <is>
          <t>15017_M&amp;E_QUICKEN LOANS_OLV Campaign_Q1-Q419</t>
        </is>
      </c>
      <c r="E116" s="316" t="inlineStr">
        <is>
          <t>VH1</t>
        </is>
      </c>
      <c r="F116" s="317" t="n">
        <v>43556</v>
      </c>
      <c r="G116" s="317" t="n">
        <v>43585</v>
      </c>
      <c r="H116" s="316" t="n">
        <v>347195</v>
      </c>
      <c r="I116" s="316" t="n">
        <v>103710</v>
      </c>
      <c r="J116" s="316" t="n">
        <v>0.85</v>
      </c>
      <c r="K116" s="316">
        <f>ROUND(I116*(J116/1000),2)</f>
        <v/>
      </c>
    </row>
    <row r="117">
      <c r="B117" s="315" t="n">
        <v>90</v>
      </c>
      <c r="C117" s="316" t="n">
        <v>30888250</v>
      </c>
      <c r="D117" s="316" t="inlineStr">
        <is>
          <t>(14884) M&amp;E_ TRACFONE_SIMPLE MOBILE_Q119-Q319_VOD DAI_Upfront</t>
        </is>
      </c>
      <c r="E117" s="316" t="inlineStr">
        <is>
          <t>CMT</t>
        </is>
      </c>
      <c r="F117" s="317" t="n">
        <v>43531</v>
      </c>
      <c r="G117" s="317" t="n">
        <v>43646</v>
      </c>
      <c r="H117" s="316" t="n">
        <v>77295</v>
      </c>
      <c r="I117" s="316" t="n">
        <v>7387</v>
      </c>
      <c r="J117" s="316" t="n">
        <v>0.85</v>
      </c>
      <c r="K117" s="316">
        <f>ROUND(I117*(J117/1000),2)</f>
        <v/>
      </c>
    </row>
    <row r="118">
      <c r="B118" s="315" t="n">
        <v>91</v>
      </c>
      <c r="C118" s="316" t="n">
        <v>30888250</v>
      </c>
      <c r="D118" s="316" t="inlineStr">
        <is>
          <t>(14884) M&amp;E_ TRACFONE_SIMPLE MOBILE_Q119-Q319_VOD DAI_Upfront</t>
        </is>
      </c>
      <c r="E118" s="316" t="inlineStr">
        <is>
          <t>Comedy Central</t>
        </is>
      </c>
      <c r="F118" s="317" t="n">
        <v>43531</v>
      </c>
      <c r="G118" s="317" t="n">
        <v>43646</v>
      </c>
      <c r="H118" s="316" t="n">
        <v>913808</v>
      </c>
      <c r="I118" s="316" t="n">
        <v>40718</v>
      </c>
      <c r="J118" s="316" t="n">
        <v>0.85</v>
      </c>
      <c r="K118" s="316">
        <f>ROUND(I118*(J118/1000),2)</f>
        <v/>
      </c>
    </row>
    <row r="119">
      <c r="B119" s="315" t="n">
        <v>92</v>
      </c>
      <c r="C119" s="316" t="n">
        <v>30888250</v>
      </c>
      <c r="D119" s="316" t="inlineStr">
        <is>
          <t>(14884) M&amp;E_ TRACFONE_SIMPLE MOBILE_Q119-Q319_VOD DAI_Upfront</t>
        </is>
      </c>
      <c r="E119" s="316" t="inlineStr">
        <is>
          <t>MTV</t>
        </is>
      </c>
      <c r="F119" s="317" t="n">
        <v>43531</v>
      </c>
      <c r="G119" s="317" t="n">
        <v>43646</v>
      </c>
      <c r="H119" s="316" t="n">
        <v>4874841</v>
      </c>
      <c r="I119" s="316" t="n">
        <v>715518</v>
      </c>
      <c r="J119" s="316" t="n">
        <v>0.85</v>
      </c>
      <c r="K119" s="316">
        <f>ROUND(I119*(J119/1000),2)</f>
        <v/>
      </c>
    </row>
    <row r="120">
      <c r="B120" s="315" t="n">
        <v>93</v>
      </c>
      <c r="C120" s="316" t="n">
        <v>30888250</v>
      </c>
      <c r="D120" s="316" t="inlineStr">
        <is>
          <t>(14884) M&amp;E_ TRACFONE_SIMPLE MOBILE_Q119-Q319_VOD DAI_Upfront</t>
        </is>
      </c>
      <c r="E120" s="316" t="inlineStr">
        <is>
          <t>Paramount</t>
        </is>
      </c>
      <c r="F120" s="317" t="n">
        <v>43531</v>
      </c>
      <c r="G120" s="317" t="n">
        <v>43646</v>
      </c>
      <c r="H120" s="316" t="n">
        <v>1157932</v>
      </c>
      <c r="I120" s="316" t="n">
        <v>227430</v>
      </c>
      <c r="J120" s="316" t="n">
        <v>0.85</v>
      </c>
      <c r="K120" s="316">
        <f>ROUND(I120*(J120/1000),2)</f>
        <v/>
      </c>
    </row>
    <row r="121">
      <c r="B121" s="315" t="n">
        <v>94</v>
      </c>
      <c r="C121" s="316" t="n">
        <v>30888250</v>
      </c>
      <c r="D121" s="316" t="inlineStr">
        <is>
          <t>(14884) M&amp;E_ TRACFONE_SIMPLE MOBILE_Q119-Q319_VOD DAI_Upfront</t>
        </is>
      </c>
      <c r="E121" s="316" t="inlineStr">
        <is>
          <t>TV Land</t>
        </is>
      </c>
      <c r="F121" s="317" t="n">
        <v>43556</v>
      </c>
      <c r="G121" s="317" t="n">
        <v>43646</v>
      </c>
      <c r="H121" s="316" t="n">
        <v>158037</v>
      </c>
      <c r="I121" s="316" t="n">
        <v>16035</v>
      </c>
      <c r="J121" s="316" t="n">
        <v>0.85</v>
      </c>
      <c r="K121" s="316">
        <f>ROUND(I121*(J121/1000),2)</f>
        <v/>
      </c>
    </row>
    <row r="122">
      <c r="B122" s="315" t="n">
        <v>95</v>
      </c>
      <c r="C122" s="316" t="n">
        <v>30888250</v>
      </c>
      <c r="D122" s="316" t="inlineStr">
        <is>
          <t>(14884) M&amp;E_ TRACFONE_SIMPLE MOBILE_Q119-Q319_VOD DAI_Upfront</t>
        </is>
      </c>
      <c r="E122" s="316" t="inlineStr">
        <is>
          <t>VH1</t>
        </is>
      </c>
      <c r="F122" s="317" t="n">
        <v>43531</v>
      </c>
      <c r="G122" s="317" t="n">
        <v>43646</v>
      </c>
      <c r="H122" s="316" t="n">
        <v>3075863</v>
      </c>
      <c r="I122" s="316" t="n">
        <v>896296</v>
      </c>
      <c r="J122" s="316" t="n">
        <v>0.85</v>
      </c>
      <c r="K122" s="316">
        <f>ROUND(I122*(J122/1000),2)</f>
        <v/>
      </c>
    </row>
    <row r="123">
      <c r="B123" s="315" t="n">
        <v>96</v>
      </c>
      <c r="C123" s="316" t="n">
        <v>30930967</v>
      </c>
      <c r="D123" s="316" t="inlineStr">
        <is>
          <t>#15238_NICK_TOPPS_BABY BOTTLE POPS_1Q19_2Q19</t>
        </is>
      </c>
      <c r="E123" s="316" t="inlineStr">
        <is>
          <t>Nickelodeon</t>
        </is>
      </c>
      <c r="F123" s="317" t="n">
        <v>43563</v>
      </c>
      <c r="G123" s="317" t="n">
        <v>43569</v>
      </c>
      <c r="H123" s="316" t="n">
        <v>1555188</v>
      </c>
      <c r="I123" s="316" t="n">
        <v>174857</v>
      </c>
      <c r="J123" s="316" t="n">
        <v>0.85</v>
      </c>
      <c r="K123" s="316">
        <f>ROUND(I123*(J123/1000),2)</f>
        <v/>
      </c>
    </row>
    <row r="124">
      <c r="B124" s="315" t="n">
        <v>97</v>
      </c>
      <c r="C124" s="316" t="n">
        <v>30932313</v>
      </c>
      <c r="D124" s="316" t="inlineStr">
        <is>
          <t>#15240_NICK_TOPPS_JUICY DROP GUMMIES_1Q19_2Q19</t>
        </is>
      </c>
      <c r="E124" s="316" t="inlineStr">
        <is>
          <t>Nickelodeon</t>
        </is>
      </c>
      <c r="F124" s="317" t="n">
        <v>43556</v>
      </c>
      <c r="G124" s="317" t="n">
        <v>43576</v>
      </c>
      <c r="H124" s="316" t="n">
        <v>1851651</v>
      </c>
      <c r="I124" s="316" t="n">
        <v>182435</v>
      </c>
      <c r="J124" s="316" t="n">
        <v>0.85</v>
      </c>
      <c r="K124" s="316">
        <f>ROUND(I124*(J124/1000),2)</f>
        <v/>
      </c>
    </row>
    <row r="125">
      <c r="B125" s="315" t="n">
        <v>98</v>
      </c>
      <c r="C125" s="316" t="n">
        <v>30932469</v>
      </c>
      <c r="D125" s="316" t="inlineStr">
        <is>
          <t>#15244_NICK_TOPPS_MATCH-EMS_1Q19_2Q19</t>
        </is>
      </c>
      <c r="E125" s="316" t="inlineStr">
        <is>
          <t>Nickelodeon</t>
        </is>
      </c>
      <c r="F125" s="317" t="n">
        <v>43556</v>
      </c>
      <c r="G125" s="317" t="n">
        <v>43576</v>
      </c>
      <c r="H125" s="316" t="n">
        <v>2324537</v>
      </c>
      <c r="I125" s="316" t="n">
        <v>471840</v>
      </c>
      <c r="J125" s="316" t="n">
        <v>0.85</v>
      </c>
      <c r="K125" s="316">
        <f>ROUND(I125*(J125/1000),2)</f>
        <v/>
      </c>
    </row>
    <row r="126">
      <c r="B126" s="315" t="n">
        <v>99</v>
      </c>
      <c r="C126" s="316" t="n">
        <v>30932685</v>
      </c>
      <c r="D126" s="316" t="inlineStr">
        <is>
          <t>(15256)_NICK_TOPPS_JUICY DROP GUM_1Q19_2Q19</t>
        </is>
      </c>
      <c r="E126" s="316" t="inlineStr">
        <is>
          <t>Nickelodeon</t>
        </is>
      </c>
      <c r="F126" s="317" t="n">
        <v>43549</v>
      </c>
      <c r="G126" s="317" t="n">
        <v>43569</v>
      </c>
      <c r="H126" s="316" t="n">
        <v>1393614</v>
      </c>
      <c r="I126" s="316" t="n">
        <v>80776</v>
      </c>
      <c r="J126" s="316" t="n">
        <v>0.85</v>
      </c>
      <c r="K126" s="316">
        <f>ROUND(I126*(J126/1000),2)</f>
        <v/>
      </c>
    </row>
    <row r="127">
      <c r="B127" s="315" t="n">
        <v>100</v>
      </c>
      <c r="C127" s="316" t="n">
        <v>30933597</v>
      </c>
      <c r="D127" s="316" t="inlineStr">
        <is>
          <t>15270_M&amp;E_UNILEVER - TRESEMME PINEAPPLE (TRE)_1Q19</t>
        </is>
      </c>
      <c r="E127" s="316" t="inlineStr">
        <is>
          <t>MTV</t>
        </is>
      </c>
      <c r="F127" s="317" t="n">
        <v>43472</v>
      </c>
      <c r="G127" s="317" t="n">
        <v>43555</v>
      </c>
      <c r="H127" s="316" t="n">
        <v>2381774</v>
      </c>
      <c r="I127" s="316" t="n">
        <v>1623</v>
      </c>
      <c r="J127" s="316" t="n">
        <v>0.85</v>
      </c>
      <c r="K127" s="316">
        <f>ROUND(I127*(J127/1000),2)</f>
        <v/>
      </c>
    </row>
    <row r="128">
      <c r="B128" s="315" t="n">
        <v>101</v>
      </c>
      <c r="C128" s="316" t="n">
        <v>30933597</v>
      </c>
      <c r="D128" s="316" t="inlineStr">
        <is>
          <t>15270_M&amp;E_UNILEVER - TRESEMME PINEAPPLE (TRE)_1Q19</t>
        </is>
      </c>
      <c r="E128" s="316" t="inlineStr">
        <is>
          <t>VH1</t>
        </is>
      </c>
      <c r="F128" s="317" t="n">
        <v>43472</v>
      </c>
      <c r="G128" s="317" t="n">
        <v>43555</v>
      </c>
      <c r="H128" s="316" t="n">
        <v>1436568</v>
      </c>
      <c r="I128" s="316" t="n">
        <v>1418</v>
      </c>
      <c r="J128" s="316" t="n">
        <v>0.85</v>
      </c>
      <c r="K128" s="316">
        <f>ROUND(I128*(J128/1000),2)</f>
        <v/>
      </c>
    </row>
    <row r="129">
      <c r="B129" s="315" t="n">
        <v>102</v>
      </c>
      <c r="C129" s="316" t="n">
        <v>30939793</v>
      </c>
      <c r="D129" s="316" t="inlineStr">
        <is>
          <t>15205_M&amp;E_GENERAL MOTORS CORP_CHEVY_1Q19_UPFRONT</t>
        </is>
      </c>
      <c r="E129" s="316" t="inlineStr">
        <is>
          <t>Comedy Central</t>
        </is>
      </c>
      <c r="F129" s="317" t="n">
        <v>43469</v>
      </c>
      <c r="G129" s="317" t="n">
        <v>43555</v>
      </c>
      <c r="H129" s="316" t="n">
        <v>143132</v>
      </c>
      <c r="I129" s="316" t="n">
        <v>12</v>
      </c>
      <c r="J129" s="316" t="n">
        <v>0.85</v>
      </c>
      <c r="K129" s="316">
        <f>ROUND(I129*(J129/1000),2)</f>
        <v/>
      </c>
    </row>
    <row r="130">
      <c r="B130" s="315" t="n">
        <v>103</v>
      </c>
      <c r="C130" s="316" t="n">
        <v>30939793</v>
      </c>
      <c r="D130" s="316" t="inlineStr">
        <is>
          <t>15205_M&amp;E_GENERAL MOTORS CORP_CHEVY_1Q19_UPFRONT</t>
        </is>
      </c>
      <c r="E130" s="316" t="inlineStr">
        <is>
          <t>MTV</t>
        </is>
      </c>
      <c r="F130" s="317" t="n">
        <v>43469</v>
      </c>
      <c r="G130" s="317" t="n">
        <v>43555</v>
      </c>
      <c r="H130" s="316" t="n">
        <v>322409</v>
      </c>
      <c r="I130" s="316" t="n">
        <v>1</v>
      </c>
      <c r="J130" s="316" t="n">
        <v>0.85</v>
      </c>
      <c r="K130" s="316">
        <f>ROUND(I130*(J130/1000),2)</f>
        <v/>
      </c>
    </row>
    <row r="131">
      <c r="B131" s="315" t="n">
        <v>104</v>
      </c>
      <c r="C131" s="316" t="n">
        <v>30939793</v>
      </c>
      <c r="D131" s="316" t="inlineStr">
        <is>
          <t>15205_M&amp;E_GENERAL MOTORS CORP_CHEVY_1Q19_UPFRONT</t>
        </is>
      </c>
      <c r="E131" s="316" t="inlineStr">
        <is>
          <t>VH1</t>
        </is>
      </c>
      <c r="F131" s="317" t="n">
        <v>43469</v>
      </c>
      <c r="G131" s="317" t="n">
        <v>43555</v>
      </c>
      <c r="H131" s="316" t="n">
        <v>199282</v>
      </c>
      <c r="I131" s="316" t="n">
        <v>2</v>
      </c>
      <c r="J131" s="316" t="n">
        <v>0.85</v>
      </c>
      <c r="K131" s="316">
        <f>ROUND(I131*(J131/1000),2)</f>
        <v/>
      </c>
    </row>
    <row r="132">
      <c r="B132" s="315" t="n">
        <v>105</v>
      </c>
      <c r="C132" s="316" t="n">
        <v>30940085</v>
      </c>
      <c r="D132" s="316" t="inlineStr">
        <is>
          <t>15264_M&amp;E_GEICO INSURANCE_GEICO INSURANCE_FY19_VOD DAI</t>
        </is>
      </c>
      <c r="E132" s="316" t="inlineStr">
        <is>
          <t>CMT</t>
        </is>
      </c>
      <c r="F132" s="317" t="n">
        <v>43469</v>
      </c>
      <c r="G132" s="317" t="n">
        <v>43646</v>
      </c>
      <c r="H132" s="316" t="n">
        <v>227855</v>
      </c>
      <c r="I132" s="316" t="n">
        <v>4394</v>
      </c>
      <c r="J132" s="316" t="n">
        <v>0.85</v>
      </c>
      <c r="K132" s="316">
        <f>ROUND(I132*(J132/1000),2)</f>
        <v/>
      </c>
    </row>
    <row r="133">
      <c r="B133" s="315" t="n">
        <v>106</v>
      </c>
      <c r="C133" s="316" t="n">
        <v>30940085</v>
      </c>
      <c r="D133" s="316" t="inlineStr">
        <is>
          <t>15264_M&amp;E_GEICO INSURANCE_GEICO INSURANCE_FY19_VOD DAI</t>
        </is>
      </c>
      <c r="E133" s="316" t="inlineStr">
        <is>
          <t>Comedy Central</t>
        </is>
      </c>
      <c r="F133" s="317" t="n">
        <v>43469</v>
      </c>
      <c r="G133" s="317" t="n">
        <v>43646</v>
      </c>
      <c r="H133" s="316" t="n">
        <v>3041918</v>
      </c>
      <c r="I133" s="316" t="n">
        <v>401597</v>
      </c>
      <c r="J133" s="316" t="n">
        <v>0.85</v>
      </c>
      <c r="K133" s="316">
        <f>ROUND(I133*(J133/1000),2)</f>
        <v/>
      </c>
    </row>
    <row r="134">
      <c r="B134" s="315" t="n">
        <v>107</v>
      </c>
      <c r="C134" s="316" t="n">
        <v>30940085</v>
      </c>
      <c r="D134" s="316" t="inlineStr">
        <is>
          <t>15264_M&amp;E_GEICO INSURANCE_GEICO INSURANCE_FY19_VOD DAI</t>
        </is>
      </c>
      <c r="E134" s="316" t="inlineStr">
        <is>
          <t>MTV</t>
        </is>
      </c>
      <c r="F134" s="317" t="n">
        <v>43469</v>
      </c>
      <c r="G134" s="317" t="n">
        <v>43646</v>
      </c>
      <c r="H134" s="316" t="n">
        <v>5463552</v>
      </c>
      <c r="I134" s="316" t="n">
        <v>1265270</v>
      </c>
      <c r="J134" s="316" t="n">
        <v>0.85</v>
      </c>
      <c r="K134" s="316">
        <f>ROUND(I134*(J134/1000),2)</f>
        <v/>
      </c>
    </row>
    <row r="135">
      <c r="B135" s="315" t="n">
        <v>108</v>
      </c>
      <c r="C135" s="316" t="n">
        <v>30940085</v>
      </c>
      <c r="D135" s="316" t="inlineStr">
        <is>
          <t>15264_M&amp;E_GEICO INSURANCE_GEICO INSURANCE_FY19_VOD DAI</t>
        </is>
      </c>
      <c r="E135" s="316" t="inlineStr">
        <is>
          <t>MTV2</t>
        </is>
      </c>
      <c r="F135" s="317" t="n">
        <v>43574</v>
      </c>
      <c r="G135" s="317" t="n">
        <v>43646</v>
      </c>
      <c r="H135" s="316" t="n">
        <v>408</v>
      </c>
      <c r="I135" s="316" t="n">
        <v>408</v>
      </c>
      <c r="J135" s="316" t="n">
        <v>0.85</v>
      </c>
      <c r="K135" s="316">
        <f>ROUND(I135*(J135/1000),2)</f>
        <v/>
      </c>
    </row>
    <row r="136">
      <c r="B136" s="315" t="n">
        <v>109</v>
      </c>
      <c r="C136" s="316" t="n">
        <v>30940085</v>
      </c>
      <c r="D136" s="316" t="inlineStr">
        <is>
          <t>15264_M&amp;E_GEICO INSURANCE_GEICO INSURANCE_FY19_VOD DAI</t>
        </is>
      </c>
      <c r="E136" s="316" t="inlineStr">
        <is>
          <t>Paramount</t>
        </is>
      </c>
      <c r="F136" s="317" t="n">
        <v>43469</v>
      </c>
      <c r="G136" s="317" t="n">
        <v>43646</v>
      </c>
      <c r="H136" s="316" t="n">
        <v>1686246</v>
      </c>
      <c r="I136" s="316" t="n">
        <v>508200</v>
      </c>
      <c r="J136" s="316" t="n">
        <v>0.85</v>
      </c>
      <c r="K136" s="316">
        <f>ROUND(I136*(J136/1000),2)</f>
        <v/>
      </c>
    </row>
    <row r="137">
      <c r="B137" s="315" t="n">
        <v>110</v>
      </c>
      <c r="C137" s="316" t="n">
        <v>30940085</v>
      </c>
      <c r="D137" s="316" t="inlineStr">
        <is>
          <t>15264_M&amp;E_GEICO INSURANCE_GEICO INSURANCE_FY19_VOD DAI</t>
        </is>
      </c>
      <c r="E137" s="316" t="inlineStr">
        <is>
          <t>TV Land</t>
        </is>
      </c>
      <c r="F137" s="317" t="n">
        <v>43469</v>
      </c>
      <c r="G137" s="317" t="n">
        <v>43646</v>
      </c>
      <c r="H137" s="316" t="n">
        <v>464675</v>
      </c>
      <c r="I137" s="316" t="n">
        <v>67043</v>
      </c>
      <c r="J137" s="316" t="n">
        <v>0.85</v>
      </c>
      <c r="K137" s="316">
        <f>ROUND(I137*(J137/1000),2)</f>
        <v/>
      </c>
    </row>
    <row r="138">
      <c r="B138" s="315" t="n">
        <v>111</v>
      </c>
      <c r="C138" s="316" t="n">
        <v>30940085</v>
      </c>
      <c r="D138" s="316" t="inlineStr">
        <is>
          <t>15264_M&amp;E_GEICO INSURANCE_GEICO INSURANCE_FY19_VOD DAI</t>
        </is>
      </c>
      <c r="E138" s="316" t="inlineStr">
        <is>
          <t>VH1</t>
        </is>
      </c>
      <c r="F138" s="317" t="n">
        <v>43556</v>
      </c>
      <c r="G138" s="317" t="n">
        <v>43646</v>
      </c>
      <c r="H138" s="316" t="n">
        <v>4779966</v>
      </c>
      <c r="I138" s="316" t="n">
        <v>1759392</v>
      </c>
      <c r="J138" s="316" t="n">
        <v>0.85</v>
      </c>
      <c r="K138" s="316">
        <f>ROUND(I138*(J138/1000),2)</f>
        <v/>
      </c>
    </row>
    <row r="139">
      <c r="B139" s="315" t="n">
        <v>112</v>
      </c>
      <c r="C139" s="316" t="n">
        <v>30940238</v>
      </c>
      <c r="D139" s="316" t="inlineStr">
        <is>
          <t>#15297_NICK JR_CLOROX_GLAD TRASH OTHER_UPFRONT_1Q19_VOD DAI</t>
        </is>
      </c>
      <c r="E139" s="316" t="inlineStr">
        <is>
          <t>Nick Jr (Noggin)</t>
        </is>
      </c>
      <c r="F139" s="317" t="n">
        <v>43525</v>
      </c>
      <c r="G139" s="317" t="n">
        <v>43555</v>
      </c>
      <c r="H139" s="316" t="n">
        <v>308714</v>
      </c>
      <c r="I139" s="316" t="n">
        <v>2</v>
      </c>
      <c r="J139" s="316" t="n">
        <v>0.85</v>
      </c>
      <c r="K139" s="316">
        <f>ROUND(I139*(J139/1000),2)</f>
        <v/>
      </c>
    </row>
    <row r="140">
      <c r="B140" s="315" t="n">
        <v>113</v>
      </c>
      <c r="C140" s="316" t="n">
        <v>30941425</v>
      </c>
      <c r="D140" s="316" t="inlineStr">
        <is>
          <t>13962_M&amp;E_GENERAL MOTORS CORP_CADILLAC_1Q19_Upfront</t>
        </is>
      </c>
      <c r="E140" s="316" t="inlineStr">
        <is>
          <t>Comedy Central</t>
        </is>
      </c>
      <c r="F140" s="317" t="n">
        <v>43469</v>
      </c>
      <c r="G140" s="317" t="n">
        <v>43555</v>
      </c>
      <c r="H140" s="316" t="n">
        <v>432937</v>
      </c>
      <c r="I140" s="316" t="n">
        <v>8</v>
      </c>
      <c r="J140" s="316" t="n">
        <v>0.85</v>
      </c>
      <c r="K140" s="316">
        <f>ROUND(I140*(J140/1000),2)</f>
        <v/>
      </c>
    </row>
    <row r="141">
      <c r="B141" s="315" t="n">
        <v>114</v>
      </c>
      <c r="C141" s="316" t="n">
        <v>30941425</v>
      </c>
      <c r="D141" s="316" t="inlineStr">
        <is>
          <t>13962_M&amp;E_GENERAL MOTORS CORP_CADILLAC_1Q19_Upfront</t>
        </is>
      </c>
      <c r="E141" s="316" t="inlineStr">
        <is>
          <t>MTV</t>
        </is>
      </c>
      <c r="F141" s="317" t="n">
        <v>43469</v>
      </c>
      <c r="G141" s="317" t="n">
        <v>43555</v>
      </c>
      <c r="H141" s="316" t="n">
        <v>942201</v>
      </c>
      <c r="I141" s="316" t="n">
        <v>13</v>
      </c>
      <c r="J141" s="316" t="n">
        <v>0.85</v>
      </c>
      <c r="K141" s="316">
        <f>ROUND(I141*(J141/1000),2)</f>
        <v/>
      </c>
    </row>
    <row r="142">
      <c r="B142" s="315" t="n">
        <v>115</v>
      </c>
      <c r="C142" s="316" t="n">
        <v>30941425</v>
      </c>
      <c r="D142" s="316" t="inlineStr">
        <is>
          <t>13962_M&amp;E_GENERAL MOTORS CORP_CADILLAC_1Q19_Upfront</t>
        </is>
      </c>
      <c r="E142" s="316" t="inlineStr">
        <is>
          <t>VH1</t>
        </is>
      </c>
      <c r="F142" s="317" t="n">
        <v>43469</v>
      </c>
      <c r="G142" s="317" t="n">
        <v>43555</v>
      </c>
      <c r="H142" s="316" t="n">
        <v>510017</v>
      </c>
      <c r="I142" s="316" t="n">
        <v>6</v>
      </c>
      <c r="J142" s="316" t="n">
        <v>0.85</v>
      </c>
      <c r="K142" s="316">
        <f>ROUND(I142*(J142/1000),2)</f>
        <v/>
      </c>
    </row>
    <row r="143">
      <c r="B143" s="315" t="n">
        <v>116</v>
      </c>
      <c r="C143" s="316" t="n">
        <v>30943032</v>
      </c>
      <c r="D143" s="316" t="inlineStr">
        <is>
          <t>15280_M&amp;E_UNILEVER - TRESEMME WASH &amp; CARE (TRE)_1Q19</t>
        </is>
      </c>
      <c r="E143" s="316" t="inlineStr">
        <is>
          <t>MTV</t>
        </is>
      </c>
      <c r="F143" s="317" t="n">
        <v>43472</v>
      </c>
      <c r="G143" s="317" t="n">
        <v>43555</v>
      </c>
      <c r="H143" s="316" t="n">
        <v>2724726</v>
      </c>
      <c r="I143" s="316" t="n">
        <v>1573</v>
      </c>
      <c r="J143" s="316" t="n">
        <v>0.85</v>
      </c>
      <c r="K143" s="316">
        <f>ROUND(I143*(J143/1000),2)</f>
        <v/>
      </c>
    </row>
    <row r="144">
      <c r="B144" s="315" t="n">
        <v>117</v>
      </c>
      <c r="C144" s="316" t="n">
        <v>30943032</v>
      </c>
      <c r="D144" s="316" t="inlineStr">
        <is>
          <t>15280_M&amp;E_UNILEVER - TRESEMME WASH &amp; CARE (TRE)_1Q19</t>
        </is>
      </c>
      <c r="E144" s="316" t="inlineStr">
        <is>
          <t>VH1</t>
        </is>
      </c>
      <c r="F144" s="317" t="n">
        <v>43472</v>
      </c>
      <c r="G144" s="317" t="n">
        <v>43555</v>
      </c>
      <c r="H144" s="316" t="n">
        <v>1438644</v>
      </c>
      <c r="I144" s="316" t="n">
        <v>1442</v>
      </c>
      <c r="J144" s="316" t="n">
        <v>0.85</v>
      </c>
      <c r="K144" s="316">
        <f>ROUND(I144*(J144/1000),2)</f>
        <v/>
      </c>
    </row>
    <row r="145">
      <c r="B145" s="315" t="n">
        <v>118</v>
      </c>
      <c r="C145" s="316" t="n">
        <v>31013812</v>
      </c>
      <c r="D145" s="316" t="inlineStr">
        <is>
          <t>14921_BET Digital_TRACFONE_Simple Mobile_UF_VOD DAI ONLY_1Q19_A1849</t>
        </is>
      </c>
      <c r="E145" s="316" t="inlineStr">
        <is>
          <t>BET</t>
        </is>
      </c>
      <c r="F145" s="317" t="n">
        <v>43556</v>
      </c>
      <c r="G145" s="317" t="n">
        <v>43640</v>
      </c>
      <c r="H145" s="316" t="n">
        <v>4919612</v>
      </c>
      <c r="I145" s="316" t="n">
        <v>1002312</v>
      </c>
      <c r="J145" s="316" t="n">
        <v>0.85</v>
      </c>
      <c r="K145" s="316">
        <f>ROUND(I145*(J145/1000),2)</f>
        <v/>
      </c>
    </row>
    <row r="146">
      <c r="B146" s="315" t="n">
        <v>119</v>
      </c>
      <c r="C146" s="316" t="n">
        <v>31013812</v>
      </c>
      <c r="D146" s="316" t="inlineStr">
        <is>
          <t>14921_BET Digital_TRACFONE_Simple Mobile_UF_VOD DAI ONLY_1Q19_A1849</t>
        </is>
      </c>
      <c r="E146" s="316" t="inlineStr">
        <is>
          <t>BET Her</t>
        </is>
      </c>
      <c r="F146" s="317" t="n">
        <v>43556</v>
      </c>
      <c r="G146" s="317" t="n">
        <v>43640</v>
      </c>
      <c r="H146" s="316" t="n">
        <v>38083</v>
      </c>
      <c r="I146" s="316" t="n">
        <v>38083</v>
      </c>
      <c r="J146" s="316" t="n">
        <v>0.85</v>
      </c>
      <c r="K146" s="316">
        <f>ROUND(I146*(J146/1000),2)</f>
        <v/>
      </c>
    </row>
    <row r="147">
      <c r="B147" s="315" t="n">
        <v>120</v>
      </c>
      <c r="C147" s="316" t="n">
        <v>31038741</v>
      </c>
      <c r="D147" s="316" t="inlineStr">
        <is>
          <t>15294_MTV_VH1_CC_PARA_CLOROX_SCENTIVA_1Q19_VOD-DAI_Upfront</t>
        </is>
      </c>
      <c r="E147" s="316" t="inlineStr">
        <is>
          <t>Comedy Central</t>
        </is>
      </c>
      <c r="F147" s="317" t="n">
        <v>43479</v>
      </c>
      <c r="G147" s="317" t="n">
        <v>43555</v>
      </c>
      <c r="H147" s="316" t="n">
        <v>959424</v>
      </c>
      <c r="I147" s="316" t="n">
        <v>7</v>
      </c>
      <c r="J147" s="316" t="n">
        <v>0.85</v>
      </c>
      <c r="K147" s="316">
        <f>ROUND(I147*(J147/1000),2)</f>
        <v/>
      </c>
    </row>
    <row r="148">
      <c r="B148" s="315" t="n">
        <v>121</v>
      </c>
      <c r="C148" s="316" t="n">
        <v>31038741</v>
      </c>
      <c r="D148" s="316" t="inlineStr">
        <is>
          <t>15294_MTV_VH1_CC_PARA_CLOROX_SCENTIVA_1Q19_VOD-DAI_Upfront</t>
        </is>
      </c>
      <c r="E148" s="316" t="inlineStr">
        <is>
          <t>MTV</t>
        </is>
      </c>
      <c r="F148" s="317" t="n">
        <v>43479</v>
      </c>
      <c r="G148" s="317" t="n">
        <v>43555</v>
      </c>
      <c r="H148" s="316" t="n">
        <v>1816380</v>
      </c>
      <c r="I148" s="316" t="n">
        <v>6</v>
      </c>
      <c r="J148" s="316" t="n">
        <v>0.85</v>
      </c>
      <c r="K148" s="316">
        <f>ROUND(I148*(J148/1000),2)</f>
        <v/>
      </c>
    </row>
    <row r="149">
      <c r="B149" s="315" t="n">
        <v>122</v>
      </c>
      <c r="C149" s="316" t="n">
        <v>31038741</v>
      </c>
      <c r="D149" s="316" t="inlineStr">
        <is>
          <t>15294_MTV_VH1_CC_PARA_CLOROX_SCENTIVA_1Q19_VOD-DAI_Upfront</t>
        </is>
      </c>
      <c r="E149" s="316" t="inlineStr">
        <is>
          <t>Paramount</t>
        </is>
      </c>
      <c r="F149" s="317" t="n">
        <v>43479</v>
      </c>
      <c r="G149" s="317" t="n">
        <v>43555</v>
      </c>
      <c r="H149" s="316" t="n">
        <v>585177</v>
      </c>
      <c r="I149" s="316" t="n">
        <v>4</v>
      </c>
      <c r="J149" s="316" t="n">
        <v>0.85</v>
      </c>
      <c r="K149" s="316">
        <f>ROUND(I149*(J149/1000),2)</f>
        <v/>
      </c>
    </row>
    <row r="150">
      <c r="B150" s="315" t="n">
        <v>123</v>
      </c>
      <c r="C150" s="316" t="n">
        <v>31038741</v>
      </c>
      <c r="D150" s="316" t="inlineStr">
        <is>
          <t>15294_MTV_VH1_CC_PARA_CLOROX_SCENTIVA_1Q19_VOD-DAI_Upfront</t>
        </is>
      </c>
      <c r="E150" s="316" t="inlineStr">
        <is>
          <t>TV Land</t>
        </is>
      </c>
      <c r="F150" s="317" t="n">
        <v>43503</v>
      </c>
      <c r="G150" s="317" t="n">
        <v>43555</v>
      </c>
      <c r="H150" s="316" t="n">
        <v>107116</v>
      </c>
      <c r="I150" s="316" t="n">
        <v>2</v>
      </c>
      <c r="J150" s="316" t="n">
        <v>0.85</v>
      </c>
      <c r="K150" s="316">
        <f>ROUND(I150*(J150/1000),2)</f>
        <v/>
      </c>
    </row>
    <row r="151">
      <c r="B151" s="315" t="n">
        <v>124</v>
      </c>
      <c r="C151" s="316" t="n">
        <v>31046460</v>
      </c>
      <c r="D151" s="316" t="inlineStr">
        <is>
          <t>(15290)_NICK_TOPPS_PUSH POP_APP_VOD_1_2Q19_UPFRONT</t>
        </is>
      </c>
      <c r="E151" s="316" t="inlineStr">
        <is>
          <t>Nickelodeon</t>
        </is>
      </c>
      <c r="F151" s="317" t="n">
        <v>43556</v>
      </c>
      <c r="G151" s="317" t="n">
        <v>43562</v>
      </c>
      <c r="H151" s="316" t="n">
        <v>1303428</v>
      </c>
      <c r="I151" s="316" t="n">
        <v>160270</v>
      </c>
      <c r="J151" s="316" t="n">
        <v>0.85</v>
      </c>
      <c r="K151" s="316">
        <f>ROUND(I151*(J151/1000),2)</f>
        <v/>
      </c>
    </row>
    <row r="152">
      <c r="B152" s="315" t="n">
        <v>125</v>
      </c>
      <c r="C152" s="316" t="n">
        <v>31046905</v>
      </c>
      <c r="D152" s="316" t="inlineStr">
        <is>
          <t>(15291)_NICK_TOPPS_FINDERS KEEPERS_1Q19_2Q19_UPFRONT_VOD DAI</t>
        </is>
      </c>
      <c r="E152" s="316" t="inlineStr">
        <is>
          <t>Nickelodeon</t>
        </is>
      </c>
      <c r="F152" s="317" t="n">
        <v>43549</v>
      </c>
      <c r="G152" s="317" t="n">
        <v>43576</v>
      </c>
      <c r="H152" s="316" t="n">
        <v>2265874</v>
      </c>
      <c r="I152" s="316" t="n">
        <v>275991</v>
      </c>
      <c r="J152" s="316" t="n">
        <v>0.85</v>
      </c>
      <c r="K152" s="316">
        <f>ROUND(I152*(J152/1000),2)</f>
        <v/>
      </c>
    </row>
    <row r="153">
      <c r="B153" s="315" t="n">
        <v>126</v>
      </c>
      <c r="C153" s="316" t="n">
        <v>31109319</v>
      </c>
      <c r="D153" s="316" t="inlineStr">
        <is>
          <t>14311_BET_OMD_Clorox_OLV_Glad Trash_W2554_1Q19</t>
        </is>
      </c>
      <c r="E153" s="316" t="inlineStr">
        <is>
          <t>BET</t>
        </is>
      </c>
      <c r="F153" s="317" t="n">
        <v>43479</v>
      </c>
      <c r="G153" s="317" t="n">
        <v>43555</v>
      </c>
      <c r="H153" s="316" t="n">
        <v>986761</v>
      </c>
      <c r="I153" s="316" t="n">
        <v>1</v>
      </c>
      <c r="J153" s="316" t="n">
        <v>0.85</v>
      </c>
      <c r="K153" s="316">
        <f>ROUND(I153*(J153/1000),2)</f>
        <v/>
      </c>
    </row>
    <row r="154">
      <c r="B154" s="315" t="n">
        <v>127</v>
      </c>
      <c r="C154" s="316" t="n">
        <v>31115551</v>
      </c>
      <c r="D154" s="316" t="inlineStr">
        <is>
          <t>#15287_NICK_TOPPS_RING POP_1_2Q19_UPFRONT_APP_VOD</t>
        </is>
      </c>
      <c r="E154" s="316" t="inlineStr">
        <is>
          <t>Nickelodeon</t>
        </is>
      </c>
      <c r="F154" s="317" t="n">
        <v>43556</v>
      </c>
      <c r="G154" s="317" t="n">
        <v>43562</v>
      </c>
      <c r="H154" s="316" t="n">
        <v>2884036</v>
      </c>
      <c r="I154" s="316" t="n">
        <v>261195</v>
      </c>
      <c r="J154" s="316" t="n">
        <v>0.85</v>
      </c>
      <c r="K154" s="316">
        <f>ROUND(I154*(J154/1000),2)</f>
        <v/>
      </c>
    </row>
    <row r="155">
      <c r="B155" s="315" t="n">
        <v>128</v>
      </c>
      <c r="C155" s="316" t="n">
        <v>31123457</v>
      </c>
      <c r="D155" s="316" t="inlineStr">
        <is>
          <t>15278_BET_GILEAD_HORIZON_VOD_UF_Q1 19</t>
        </is>
      </c>
      <c r="E155" s="316" t="inlineStr">
        <is>
          <t>BET</t>
        </is>
      </c>
      <c r="F155" s="317" t="n">
        <v>43563</v>
      </c>
      <c r="G155" s="317" t="n">
        <v>43646</v>
      </c>
      <c r="H155" s="316" t="n">
        <v>1782958</v>
      </c>
      <c r="I155" s="316" t="n">
        <v>465801</v>
      </c>
      <c r="J155" s="316" t="n">
        <v>0.85</v>
      </c>
      <c r="K155" s="316">
        <f>ROUND(I155*(J155/1000),2)</f>
        <v/>
      </c>
    </row>
    <row r="156">
      <c r="B156" s="315" t="n">
        <v>129</v>
      </c>
      <c r="C156" s="316" t="n">
        <v>31123457</v>
      </c>
      <c r="D156" s="316" t="inlineStr">
        <is>
          <t>15278_BET_GILEAD_HORIZON_VOD_UF_Q1 19</t>
        </is>
      </c>
      <c r="E156" s="316" t="inlineStr">
        <is>
          <t>BET Her</t>
        </is>
      </c>
      <c r="F156" s="317" t="n">
        <v>43563</v>
      </c>
      <c r="G156" s="317" t="n">
        <v>43646</v>
      </c>
      <c r="H156" s="316" t="n">
        <v>47113</v>
      </c>
      <c r="I156" s="316" t="n">
        <v>16471</v>
      </c>
      <c r="J156" s="316" t="n">
        <v>0.85</v>
      </c>
      <c r="K156" s="316">
        <f>ROUND(I156*(J156/1000),2)</f>
        <v/>
      </c>
    </row>
    <row r="157">
      <c r="B157" s="315" t="n">
        <v>130</v>
      </c>
      <c r="C157" s="316" t="n">
        <v>31178649</v>
      </c>
      <c r="D157" s="316" t="inlineStr">
        <is>
          <t>#15308_NICK_NICKJR_PLAYMONSTER_ORANGUTWANG_1_2Q19_UPFRONT_VOD DAI_APP_OTT</t>
        </is>
      </c>
      <c r="E157" s="316" t="inlineStr">
        <is>
          <t>Nick Jr (Noggin)</t>
        </is>
      </c>
      <c r="F157" s="317" t="n">
        <v>43549</v>
      </c>
      <c r="G157" s="317" t="n">
        <v>43576</v>
      </c>
      <c r="H157" s="316" t="n">
        <v>1028657</v>
      </c>
      <c r="I157" s="316" t="n">
        <v>409805</v>
      </c>
      <c r="J157" s="316" t="n">
        <v>0.85</v>
      </c>
      <c r="K157" s="316">
        <f>ROUND(I157*(J157/1000),2)</f>
        <v/>
      </c>
    </row>
    <row r="158">
      <c r="B158" s="315" t="n">
        <v>131</v>
      </c>
      <c r="C158" s="316" t="n">
        <v>31178649</v>
      </c>
      <c r="D158" s="316" t="inlineStr">
        <is>
          <t>#15308_NICK_NICKJR_PLAYMONSTER_ORANGUTWANG_1_2Q19_UPFRONT_VOD DAI_APP_OTT</t>
        </is>
      </c>
      <c r="E158" s="316" t="inlineStr">
        <is>
          <t>Nickelodeon</t>
        </is>
      </c>
      <c r="F158" s="317" t="n">
        <v>43549</v>
      </c>
      <c r="G158" s="317" t="n">
        <v>43576</v>
      </c>
      <c r="H158" s="316" t="n">
        <v>1032807</v>
      </c>
      <c r="I158" s="316" t="n">
        <v>412239</v>
      </c>
      <c r="J158" s="316" t="n">
        <v>0.85</v>
      </c>
      <c r="K158" s="316">
        <f>ROUND(I158*(J158/1000),2)</f>
        <v/>
      </c>
    </row>
    <row r="159">
      <c r="B159" s="315" t="n">
        <v>132</v>
      </c>
      <c r="C159" s="316" t="n">
        <v>31178921</v>
      </c>
      <c r="D159" s="316" t="inlineStr">
        <is>
          <t>15321_BET_OMD_Powerful_Bleach_Clean_OLV_W2554_1Q19</t>
        </is>
      </c>
      <c r="E159" s="316" t="inlineStr">
        <is>
          <t>BET</t>
        </is>
      </c>
      <c r="F159" s="317" t="n">
        <v>43482</v>
      </c>
      <c r="G159" s="317" t="n">
        <v>43555</v>
      </c>
      <c r="H159" s="316" t="n">
        <v>1113786</v>
      </c>
      <c r="I159" s="316" t="n">
        <v>1875</v>
      </c>
      <c r="J159" s="316" t="n">
        <v>0.85</v>
      </c>
      <c r="K159" s="316">
        <f>ROUND(I159*(J159/1000),2)</f>
        <v/>
      </c>
    </row>
    <row r="160">
      <c r="B160" s="315" t="n">
        <v>133</v>
      </c>
      <c r="C160" s="316" t="n">
        <v>31181451</v>
      </c>
      <c r="D160" s="316" t="inlineStr">
        <is>
          <t>MTV Promos VOD Q2 2019</t>
        </is>
      </c>
      <c r="E160" s="316" t="inlineStr">
        <is>
          <t>MTV</t>
        </is>
      </c>
      <c r="F160" s="317" t="n">
        <v>43525</v>
      </c>
      <c r="G160" s="317" t="n">
        <v>43614</v>
      </c>
      <c r="H160" s="316" t="n">
        <v>4873979</v>
      </c>
      <c r="I160" s="316" t="n">
        <v>1464198</v>
      </c>
      <c r="J160" s="316" t="n">
        <v>0.85</v>
      </c>
      <c r="K160" s="316">
        <f>ROUND(I160*(J160/1000),2)</f>
        <v/>
      </c>
    </row>
    <row r="161">
      <c r="B161" s="315" t="n">
        <v>134</v>
      </c>
      <c r="C161" s="316" t="n">
        <v>31181451</v>
      </c>
      <c r="D161" s="316" t="inlineStr">
        <is>
          <t>MTV Promos VOD Q2 2019</t>
        </is>
      </c>
      <c r="E161" s="316" t="inlineStr">
        <is>
          <t>MTV2</t>
        </is>
      </c>
      <c r="F161" s="317" t="n">
        <v>43525</v>
      </c>
      <c r="G161" s="317" t="n">
        <v>43614</v>
      </c>
      <c r="H161" s="316" t="n">
        <v>43</v>
      </c>
      <c r="I161" s="316" t="n">
        <v>43</v>
      </c>
      <c r="J161" s="316" t="n">
        <v>0.85</v>
      </c>
      <c r="K161" s="316">
        <f>ROUND(I161*(J161/1000),2)</f>
        <v/>
      </c>
    </row>
    <row r="162">
      <c r="B162" s="315" t="n">
        <v>135</v>
      </c>
      <c r="C162" s="316" t="n">
        <v>31181451</v>
      </c>
      <c r="D162" s="316" t="inlineStr">
        <is>
          <t>MTV Promos VOD Q2 2019</t>
        </is>
      </c>
      <c r="E162" s="316" t="inlineStr">
        <is>
          <t>VH1</t>
        </is>
      </c>
      <c r="F162" s="317" t="n">
        <v>43539</v>
      </c>
      <c r="G162" s="317" t="n">
        <v>43566</v>
      </c>
      <c r="H162" s="316" t="n">
        <v>1455494</v>
      </c>
      <c r="I162" s="316" t="n">
        <v>750898</v>
      </c>
      <c r="J162" s="316" t="n">
        <v>0.85</v>
      </c>
      <c r="K162" s="316">
        <f>ROUND(I162*(J162/1000),2)</f>
        <v/>
      </c>
    </row>
    <row r="163">
      <c r="B163" s="315" t="n">
        <v>136</v>
      </c>
      <c r="C163" s="316" t="n">
        <v>31221214</v>
      </c>
      <c r="D163" s="316" t="inlineStr">
        <is>
          <t>15189_M&amp;E_ESURANCE - ESURANCE_Q119_VOD DAI_NG</t>
        </is>
      </c>
      <c r="E163" s="316" t="inlineStr">
        <is>
          <t>Comedy Central</t>
        </is>
      </c>
      <c r="F163" s="317" t="n">
        <v>43525</v>
      </c>
      <c r="G163" s="317" t="n">
        <v>43555</v>
      </c>
      <c r="H163" s="316" t="n">
        <v>1388006</v>
      </c>
      <c r="I163" s="316" t="n">
        <v>1302</v>
      </c>
      <c r="J163" s="316" t="n">
        <v>0.85</v>
      </c>
      <c r="K163" s="316">
        <f>ROUND(I163*(J163/1000),2)</f>
        <v/>
      </c>
    </row>
    <row r="164">
      <c r="B164" s="315" t="n">
        <v>137</v>
      </c>
      <c r="C164" s="316" t="n">
        <v>31221214</v>
      </c>
      <c r="D164" s="316" t="inlineStr">
        <is>
          <t>15189_M&amp;E_ESURANCE - ESURANCE_Q119_VOD DAI_NG</t>
        </is>
      </c>
      <c r="E164" s="316" t="inlineStr">
        <is>
          <t>Paramount</t>
        </is>
      </c>
      <c r="F164" s="317" t="n">
        <v>43525</v>
      </c>
      <c r="G164" s="317" t="n">
        <v>43555</v>
      </c>
      <c r="H164" s="316" t="n">
        <v>1014419</v>
      </c>
      <c r="I164" s="316" t="n">
        <v>1123</v>
      </c>
      <c r="J164" s="316" t="n">
        <v>0.85</v>
      </c>
      <c r="K164" s="316">
        <f>ROUND(I164*(J164/1000),2)</f>
        <v/>
      </c>
    </row>
    <row r="165">
      <c r="B165" s="315" t="n">
        <v>138</v>
      </c>
      <c r="C165" s="316" t="n">
        <v>31263121</v>
      </c>
      <c r="D165" s="316" t="inlineStr">
        <is>
          <t>(14996) M&amp;E_ UBER_UBER_Q119_Scatter</t>
        </is>
      </c>
      <c r="E165" s="316" t="inlineStr">
        <is>
          <t>MTV</t>
        </is>
      </c>
      <c r="F165" s="317" t="n">
        <v>43494</v>
      </c>
      <c r="G165" s="317" t="n">
        <v>43555</v>
      </c>
      <c r="H165" s="316" t="n">
        <v>749792</v>
      </c>
      <c r="I165" s="316" t="n">
        <v>4</v>
      </c>
      <c r="J165" s="316" t="n">
        <v>0.85</v>
      </c>
      <c r="K165" s="316">
        <f>ROUND(I165*(J165/1000),2)</f>
        <v/>
      </c>
    </row>
    <row r="166">
      <c r="B166" s="315" t="n">
        <v>139</v>
      </c>
      <c r="C166" s="316" t="n">
        <v>31341819</v>
      </c>
      <c r="D166" s="316" t="inlineStr">
        <is>
          <t>15352_M&amp;E_THE PROACTIV COMPANY - PROACTIV DYE3_CC_Q119_VOD DAI_NG</t>
        </is>
      </c>
      <c r="E166" s="316" t="inlineStr">
        <is>
          <t>Comedy Central</t>
        </is>
      </c>
      <c r="F166" s="317" t="n">
        <v>43521</v>
      </c>
      <c r="G166" s="317" t="n">
        <v>43555</v>
      </c>
      <c r="H166" s="316" t="n">
        <v>850676</v>
      </c>
      <c r="I166" s="316" t="n">
        <v>1263</v>
      </c>
      <c r="J166" s="316" t="n">
        <v>0.85</v>
      </c>
      <c r="K166" s="316">
        <f>ROUND(I166*(J166/1000),2)</f>
        <v/>
      </c>
    </row>
    <row r="167">
      <c r="B167" s="315" t="n">
        <v>140</v>
      </c>
      <c r="C167" s="316" t="n">
        <v>31341991</v>
      </c>
      <c r="D167" s="316" t="inlineStr">
        <is>
          <t>15351_M&amp;E_THE PROACTIV COMPANY - PROACTIV HVI3_VH1_Q119_VOD DAI_NG</t>
        </is>
      </c>
      <c r="E167" s="316" t="inlineStr">
        <is>
          <t>VH1</t>
        </is>
      </c>
      <c r="F167" s="317" t="n">
        <v>43521</v>
      </c>
      <c r="G167" s="317" t="n">
        <v>43555</v>
      </c>
      <c r="H167" s="316" t="n">
        <v>1570264</v>
      </c>
      <c r="I167" s="316" t="n">
        <v>2672</v>
      </c>
      <c r="J167" s="316" t="n">
        <v>0.85</v>
      </c>
      <c r="K167" s="316">
        <f>ROUND(I167*(J167/1000),2)</f>
        <v/>
      </c>
    </row>
    <row r="168">
      <c r="B168" s="315" t="n">
        <v>141</v>
      </c>
      <c r="C168" s="316" t="n">
        <v>31342018</v>
      </c>
      <c r="D168" s="316" t="inlineStr">
        <is>
          <t>15350_M&amp;E_THE PROACTIV COMPANY - PROACTIV VTZ3_MTV_Q119_VOD DAI_NG</t>
        </is>
      </c>
      <c r="E168" s="316" t="inlineStr">
        <is>
          <t>MTV</t>
        </is>
      </c>
      <c r="F168" s="317" t="n">
        <v>43521</v>
      </c>
      <c r="G168" s="317" t="n">
        <v>43555</v>
      </c>
      <c r="H168" s="316" t="n">
        <v>1766831</v>
      </c>
      <c r="I168" s="316" t="n">
        <v>4</v>
      </c>
      <c r="J168" s="316" t="n">
        <v>0.85</v>
      </c>
      <c r="K168" s="316">
        <f>ROUND(I168*(J168/1000),2)</f>
        <v/>
      </c>
    </row>
    <row r="169">
      <c r="B169" s="315" t="n">
        <v>142</v>
      </c>
      <c r="C169" s="316" t="n">
        <v>31343529</v>
      </c>
      <c r="D169" s="316" t="inlineStr">
        <is>
          <t>13875_M&amp;E_ Autozone_1Q19-2Q19_Upfront</t>
        </is>
      </c>
      <c r="E169" s="316" t="inlineStr">
        <is>
          <t>Paramount</t>
        </is>
      </c>
      <c r="F169" s="317" t="n">
        <v>43549</v>
      </c>
      <c r="G169" s="317" t="n">
        <v>43590</v>
      </c>
      <c r="H169" s="316" t="n">
        <v>381096</v>
      </c>
      <c r="I169" s="316" t="n">
        <v>115726</v>
      </c>
      <c r="J169" s="316" t="n">
        <v>0.85</v>
      </c>
      <c r="K169" s="316">
        <f>ROUND(I169*(J169/1000),2)</f>
        <v/>
      </c>
    </row>
    <row r="170">
      <c r="B170" s="315" t="n">
        <v>143</v>
      </c>
      <c r="C170" s="316" t="n">
        <v>31350288</v>
      </c>
      <c r="D170" s="316" t="inlineStr">
        <is>
          <t>K&amp;F_DISNEY PICTURES_DUMBO_1Q19_UF (14866)</t>
        </is>
      </c>
      <c r="E170" s="316" t="inlineStr">
        <is>
          <t>Nickelodeon</t>
        </is>
      </c>
      <c r="F170" s="317" t="n">
        <v>43525</v>
      </c>
      <c r="G170" s="317" t="n">
        <v>43555</v>
      </c>
      <c r="H170" s="316" t="n">
        <v>1072393</v>
      </c>
      <c r="I170" s="316" t="n">
        <v>4</v>
      </c>
      <c r="J170" s="316" t="n">
        <v>0.85</v>
      </c>
      <c r="K170" s="316">
        <f>ROUND(I170*(J170/1000),2)</f>
        <v/>
      </c>
    </row>
    <row r="171">
      <c r="B171" s="315" t="n">
        <v>144</v>
      </c>
      <c r="C171" s="316" t="n">
        <v>31364618</v>
      </c>
      <c r="D171" s="316" t="inlineStr">
        <is>
          <t>(15007)_CC_W+K_Old Spice_Men Have Skin Too_1Q19</t>
        </is>
      </c>
      <c r="E171" s="316" t="inlineStr">
        <is>
          <t>Comedy Central</t>
        </is>
      </c>
      <c r="F171" s="317" t="n">
        <v>43490</v>
      </c>
      <c r="G171" s="317" t="n">
        <v>43555</v>
      </c>
      <c r="H171" s="316" t="n">
        <v>1306093</v>
      </c>
      <c r="I171" s="316" t="n">
        <v>22</v>
      </c>
      <c r="J171" s="316" t="n">
        <v>0.85</v>
      </c>
      <c r="K171" s="316">
        <f>ROUND(I171*(J171/1000),2)</f>
        <v/>
      </c>
    </row>
    <row r="172">
      <c r="B172" s="315" t="n">
        <v>145</v>
      </c>
      <c r="C172" s="316" t="n">
        <v>31428955</v>
      </c>
      <c r="D172" s="316" t="inlineStr">
        <is>
          <t>#15365_NICK_JAKKS PACIFIC_MORFBOARD_2Q19_UPFRONT_FLUID VOD/APP</t>
        </is>
      </c>
      <c r="E172" s="316" t="inlineStr">
        <is>
          <t>Nickelodeon</t>
        </is>
      </c>
      <c r="F172" s="317" t="n">
        <v>43549</v>
      </c>
      <c r="G172" s="317" t="n">
        <v>43576</v>
      </c>
      <c r="H172" s="316" t="n">
        <v>1185264</v>
      </c>
      <c r="I172" s="316" t="n">
        <v>888711</v>
      </c>
      <c r="J172" s="316" t="n">
        <v>0.85</v>
      </c>
      <c r="K172" s="316">
        <f>ROUND(I172*(J172/1000),2)</f>
        <v/>
      </c>
    </row>
    <row r="173">
      <c r="B173" s="315" t="n">
        <v>146</v>
      </c>
      <c r="C173" s="316" t="n">
        <v>31431615</v>
      </c>
      <c r="D173" s="316" t="inlineStr">
        <is>
          <t>#15411_M&amp;E_PEPSI COLA_GAMEFUEL_VOD_UF_Q119</t>
        </is>
      </c>
      <c r="E173" s="316" t="inlineStr">
        <is>
          <t>Comedy Central</t>
        </is>
      </c>
      <c r="F173" s="317" t="n">
        <v>43531</v>
      </c>
      <c r="G173" s="317" t="n">
        <v>43555</v>
      </c>
      <c r="H173" s="316" t="n">
        <v>259735</v>
      </c>
      <c r="I173" s="316" t="n">
        <v>9</v>
      </c>
      <c r="J173" s="316" t="n">
        <v>0.85</v>
      </c>
      <c r="K173" s="316">
        <f>ROUND(I173*(J173/1000),2)</f>
        <v/>
      </c>
    </row>
    <row r="174">
      <c r="B174" s="315" t="n">
        <v>147</v>
      </c>
      <c r="C174" s="316" t="n">
        <v>31431615</v>
      </c>
      <c r="D174" s="316" t="inlineStr">
        <is>
          <t>#15411_M&amp;E_PEPSI COLA_GAMEFUEL_VOD_UF_Q119</t>
        </is>
      </c>
      <c r="E174" s="316" t="inlineStr">
        <is>
          <t>MTV</t>
        </is>
      </c>
      <c r="F174" s="317" t="n">
        <v>43531</v>
      </c>
      <c r="G174" s="317" t="n">
        <v>43555</v>
      </c>
      <c r="H174" s="316" t="n">
        <v>790205</v>
      </c>
      <c r="I174" s="316" t="n">
        <v>33</v>
      </c>
      <c r="J174" s="316" t="n">
        <v>0.85</v>
      </c>
      <c r="K174" s="316">
        <f>ROUND(I174*(J174/1000),2)</f>
        <v/>
      </c>
    </row>
    <row r="175">
      <c r="B175" s="315" t="n">
        <v>148</v>
      </c>
      <c r="C175" s="316" t="n">
        <v>31431615</v>
      </c>
      <c r="D175" s="316" t="inlineStr">
        <is>
          <t>#15411_M&amp;E_PEPSI COLA_GAMEFUEL_VOD_UF_Q119</t>
        </is>
      </c>
      <c r="E175" s="316" t="inlineStr">
        <is>
          <t>Paramount</t>
        </is>
      </c>
      <c r="F175" s="317" t="n">
        <v>43531</v>
      </c>
      <c r="G175" s="317" t="n">
        <v>43555</v>
      </c>
      <c r="H175" s="316" t="n">
        <v>288262</v>
      </c>
      <c r="I175" s="316" t="n">
        <v>10</v>
      </c>
      <c r="J175" s="316" t="n">
        <v>0.85</v>
      </c>
      <c r="K175" s="316">
        <f>ROUND(I175*(J175/1000),2)</f>
        <v/>
      </c>
    </row>
    <row r="176">
      <c r="B176" s="315" t="n">
        <v>149</v>
      </c>
      <c r="C176" s="316" t="n">
        <v>31431615</v>
      </c>
      <c r="D176" s="316" t="inlineStr">
        <is>
          <t>#15411_M&amp;E_PEPSI COLA_GAMEFUEL_VOD_UF_Q119</t>
        </is>
      </c>
      <c r="E176" s="316" t="inlineStr">
        <is>
          <t>VH1</t>
        </is>
      </c>
      <c r="F176" s="317" t="n">
        <v>43531</v>
      </c>
      <c r="G176" s="317" t="n">
        <v>43555</v>
      </c>
      <c r="H176" s="316" t="n">
        <v>424089</v>
      </c>
      <c r="I176" s="316" t="n">
        <v>7</v>
      </c>
      <c r="J176" s="316" t="n">
        <v>0.85</v>
      </c>
      <c r="K176" s="316">
        <f>ROUND(I176*(J176/1000),2)</f>
        <v/>
      </c>
    </row>
    <row r="177">
      <c r="B177" s="315" t="n">
        <v>150</v>
      </c>
      <c r="C177" s="316" t="n">
        <v>31431635</v>
      </c>
      <c r="D177" s="316" t="inlineStr">
        <is>
          <t>#15413_M&amp;E_PEPSI COLA_PEPSI_VOD_UF_Q119</t>
        </is>
      </c>
      <c r="E177" s="316" t="inlineStr">
        <is>
          <t>CMT</t>
        </is>
      </c>
      <c r="F177" s="317" t="n">
        <v>43518</v>
      </c>
      <c r="G177" s="317" t="n">
        <v>43555</v>
      </c>
      <c r="H177" s="316" t="n">
        <v>47686</v>
      </c>
      <c r="I177" s="316" t="n">
        <v>68</v>
      </c>
      <c r="J177" s="316" t="n">
        <v>0.85</v>
      </c>
      <c r="K177" s="316">
        <f>ROUND(I177*(J177/1000),2)</f>
        <v/>
      </c>
    </row>
    <row r="178">
      <c r="B178" s="315" t="n">
        <v>151</v>
      </c>
      <c r="C178" s="316" t="n">
        <v>31431635</v>
      </c>
      <c r="D178" s="316" t="inlineStr">
        <is>
          <t>#15413_M&amp;E_PEPSI COLA_PEPSI_VOD_UF_Q119</t>
        </is>
      </c>
      <c r="E178" s="316" t="inlineStr">
        <is>
          <t>Comedy Central</t>
        </is>
      </c>
      <c r="F178" s="317" t="n">
        <v>43483</v>
      </c>
      <c r="G178" s="317" t="n">
        <v>43555</v>
      </c>
      <c r="H178" s="316" t="n">
        <v>666652</v>
      </c>
      <c r="I178" s="316" t="n">
        <v>2</v>
      </c>
      <c r="J178" s="316" t="n">
        <v>0.85</v>
      </c>
      <c r="K178" s="316">
        <f>ROUND(I178*(J178/1000),2)</f>
        <v/>
      </c>
    </row>
    <row r="179">
      <c r="B179" s="315" t="n">
        <v>152</v>
      </c>
      <c r="C179" s="316" t="n">
        <v>31431635</v>
      </c>
      <c r="D179" s="316" t="inlineStr">
        <is>
          <t>#15413_M&amp;E_PEPSI COLA_PEPSI_VOD_UF_Q119</t>
        </is>
      </c>
      <c r="E179" s="316" t="inlineStr">
        <is>
          <t>MTV</t>
        </is>
      </c>
      <c r="F179" s="317" t="n">
        <v>43483</v>
      </c>
      <c r="G179" s="317" t="n">
        <v>43555</v>
      </c>
      <c r="H179" s="316" t="n">
        <v>2689138</v>
      </c>
      <c r="I179" s="316" t="n">
        <v>17</v>
      </c>
      <c r="J179" s="316" t="n">
        <v>0.85</v>
      </c>
      <c r="K179" s="316">
        <f>ROUND(I179*(J179/1000),2)</f>
        <v/>
      </c>
    </row>
    <row r="180">
      <c r="B180" s="315" t="n">
        <v>153</v>
      </c>
      <c r="C180" s="316" t="n">
        <v>31431635</v>
      </c>
      <c r="D180" s="316" t="inlineStr">
        <is>
          <t>#15413_M&amp;E_PEPSI COLA_PEPSI_VOD_UF_Q119</t>
        </is>
      </c>
      <c r="E180" s="316" t="inlineStr">
        <is>
          <t>Paramount</t>
        </is>
      </c>
      <c r="F180" s="317" t="n">
        <v>43483</v>
      </c>
      <c r="G180" s="317" t="n">
        <v>43555</v>
      </c>
      <c r="H180" s="316" t="n">
        <v>666695</v>
      </c>
      <c r="I180" s="316" t="n">
        <v>5</v>
      </c>
      <c r="J180" s="316" t="n">
        <v>0.85</v>
      </c>
      <c r="K180" s="316">
        <f>ROUND(I180*(J180/1000),2)</f>
        <v/>
      </c>
    </row>
    <row r="181">
      <c r="B181" s="315" t="n">
        <v>154</v>
      </c>
      <c r="C181" s="316" t="n">
        <v>31431635</v>
      </c>
      <c r="D181" s="316" t="inlineStr">
        <is>
          <t>#15413_M&amp;E_PEPSI COLA_PEPSI_VOD_UF_Q119</t>
        </is>
      </c>
      <c r="E181" s="316" t="inlineStr">
        <is>
          <t>TV Land</t>
        </is>
      </c>
      <c r="F181" s="317" t="n">
        <v>43518</v>
      </c>
      <c r="G181" s="317" t="n">
        <v>43555</v>
      </c>
      <c r="H181" s="316" t="n">
        <v>140628</v>
      </c>
      <c r="I181" s="316" t="n">
        <v>109</v>
      </c>
      <c r="J181" s="316" t="n">
        <v>0.85</v>
      </c>
      <c r="K181" s="316">
        <f>ROUND(I181*(J181/1000),2)</f>
        <v/>
      </c>
    </row>
    <row r="182">
      <c r="B182" s="315" t="n">
        <v>155</v>
      </c>
      <c r="C182" s="316" t="n">
        <v>31431635</v>
      </c>
      <c r="D182" s="316" t="inlineStr">
        <is>
          <t>#15413_M&amp;E_PEPSI COLA_PEPSI_VOD_UF_Q119</t>
        </is>
      </c>
      <c r="E182" s="316" t="inlineStr">
        <is>
          <t>VH1</t>
        </is>
      </c>
      <c r="F182" s="317" t="n">
        <v>43483</v>
      </c>
      <c r="G182" s="317" t="n">
        <v>43555</v>
      </c>
      <c r="H182" s="316" t="n">
        <v>1571949</v>
      </c>
      <c r="I182" s="316" t="n">
        <v>11</v>
      </c>
      <c r="J182" s="316" t="n">
        <v>0.85</v>
      </c>
      <c r="K182" s="316">
        <f>ROUND(I182*(J182/1000),2)</f>
        <v/>
      </c>
    </row>
    <row r="183">
      <c r="B183" s="315" t="n">
        <v>156</v>
      </c>
      <c r="C183" s="316" t="n">
        <v>31466785</v>
      </c>
      <c r="D183" s="316" t="inlineStr">
        <is>
          <t>15187_M&amp;E_AMGEN_AIMOVIG_FEP_1Q19_Scatter</t>
        </is>
      </c>
      <c r="E183" s="316" t="inlineStr">
        <is>
          <t>MTV</t>
        </is>
      </c>
      <c r="F183" s="317" t="n">
        <v>43496</v>
      </c>
      <c r="G183" s="317" t="n">
        <v>43555</v>
      </c>
      <c r="H183" s="316" t="n">
        <v>1235860</v>
      </c>
      <c r="I183" s="316" t="n">
        <v>4</v>
      </c>
      <c r="J183" s="316" t="n">
        <v>0.85</v>
      </c>
      <c r="K183" s="316">
        <f>ROUND(I183*(J183/1000),2)</f>
        <v/>
      </c>
    </row>
    <row r="184">
      <c r="B184" s="315" t="n">
        <v>157</v>
      </c>
      <c r="C184" s="316" t="n">
        <v>31498327</v>
      </c>
      <c r="D184" s="316" t="inlineStr">
        <is>
          <t>15326_M&amp;E_Coca Cola_Diet Coke_Viacom OLV/VOD_Q1-Q319_Upfront</t>
        </is>
      </c>
      <c r="E184" s="316" t="inlineStr">
        <is>
          <t>CMT</t>
        </is>
      </c>
      <c r="F184" s="317" t="n">
        <v>43556</v>
      </c>
      <c r="G184" s="317" t="n">
        <v>43585</v>
      </c>
      <c r="H184" s="316" t="n">
        <v>3644</v>
      </c>
      <c r="I184" s="316" t="n">
        <v>3644</v>
      </c>
      <c r="J184" s="316" t="n">
        <v>0.85</v>
      </c>
      <c r="K184" s="316">
        <f>ROUND(I184*(J184/1000),2)</f>
        <v/>
      </c>
    </row>
    <row r="185">
      <c r="B185" s="315" t="n">
        <v>158</v>
      </c>
      <c r="C185" s="316" t="n">
        <v>31498327</v>
      </c>
      <c r="D185" s="316" t="inlineStr">
        <is>
          <t>15326_M&amp;E_Coca Cola_Diet Coke_Viacom OLV/VOD_Q1-Q319_Upfront</t>
        </is>
      </c>
      <c r="E185" s="316" t="inlineStr">
        <is>
          <t>Comedy Central</t>
        </is>
      </c>
      <c r="F185" s="317" t="n">
        <v>43556</v>
      </c>
      <c r="G185" s="317" t="n">
        <v>43585</v>
      </c>
      <c r="H185" s="316" t="n">
        <v>30643</v>
      </c>
      <c r="I185" s="316" t="n">
        <v>30643</v>
      </c>
      <c r="J185" s="316" t="n">
        <v>0.85</v>
      </c>
      <c r="K185" s="316">
        <f>ROUND(I185*(J185/1000),2)</f>
        <v/>
      </c>
    </row>
    <row r="186">
      <c r="B186" s="315" t="n">
        <v>159</v>
      </c>
      <c r="C186" s="316" t="n">
        <v>31498327</v>
      </c>
      <c r="D186" s="316" t="inlineStr">
        <is>
          <t>15326_M&amp;E_Coca Cola_Diet Coke_Viacom OLV/VOD_Q1-Q319_Upfront</t>
        </is>
      </c>
      <c r="E186" s="316" t="inlineStr">
        <is>
          <t>MTV</t>
        </is>
      </c>
      <c r="F186" s="317" t="n">
        <v>43488</v>
      </c>
      <c r="G186" s="317" t="n">
        <v>43585</v>
      </c>
      <c r="H186" s="316" t="n">
        <v>575250</v>
      </c>
      <c r="I186" s="316" t="n">
        <v>271444</v>
      </c>
      <c r="J186" s="316" t="n">
        <v>0.85</v>
      </c>
      <c r="K186" s="316">
        <f>ROUND(I186*(J186/1000),2)</f>
        <v/>
      </c>
    </row>
    <row r="187">
      <c r="B187" s="315" t="n">
        <v>160</v>
      </c>
      <c r="C187" s="316" t="n">
        <v>31498327</v>
      </c>
      <c r="D187" s="316" t="inlineStr">
        <is>
          <t>15326_M&amp;E_Coca Cola_Diet Coke_Viacom OLV/VOD_Q1-Q319_Upfront</t>
        </is>
      </c>
      <c r="E187" s="316" t="inlineStr">
        <is>
          <t>Paramount</t>
        </is>
      </c>
      <c r="F187" s="317" t="n">
        <v>43556</v>
      </c>
      <c r="G187" s="317" t="n">
        <v>43585</v>
      </c>
      <c r="H187" s="316" t="n">
        <v>92164</v>
      </c>
      <c r="I187" s="316" t="n">
        <v>92164</v>
      </c>
      <c r="J187" s="316" t="n">
        <v>0.85</v>
      </c>
      <c r="K187" s="316">
        <f>ROUND(I187*(J187/1000),2)</f>
        <v/>
      </c>
    </row>
    <row r="188">
      <c r="B188" s="315" t="n">
        <v>161</v>
      </c>
      <c r="C188" s="316" t="n">
        <v>31498327</v>
      </c>
      <c r="D188" s="316" t="inlineStr">
        <is>
          <t>15326_M&amp;E_Coca Cola_Diet Coke_Viacom OLV/VOD_Q1-Q319_Upfront</t>
        </is>
      </c>
      <c r="E188" s="316" t="inlineStr">
        <is>
          <t>TV Land</t>
        </is>
      </c>
      <c r="F188" s="317" t="n">
        <v>43556</v>
      </c>
      <c r="G188" s="317" t="n">
        <v>43585</v>
      </c>
      <c r="H188" s="316" t="n">
        <v>7103</v>
      </c>
      <c r="I188" s="316" t="n">
        <v>7103</v>
      </c>
      <c r="J188" s="316" t="n">
        <v>0.85</v>
      </c>
      <c r="K188" s="316">
        <f>ROUND(I188*(J188/1000),2)</f>
        <v/>
      </c>
    </row>
    <row r="189">
      <c r="B189" s="315" t="n">
        <v>162</v>
      </c>
      <c r="C189" s="316" t="n">
        <v>31498327</v>
      </c>
      <c r="D189" s="316" t="inlineStr">
        <is>
          <t>15326_M&amp;E_Coca Cola_Diet Coke_Viacom OLV/VOD_Q1-Q319_Upfront</t>
        </is>
      </c>
      <c r="E189" s="316" t="inlineStr">
        <is>
          <t>VH1</t>
        </is>
      </c>
      <c r="F189" s="317" t="n">
        <v>43488</v>
      </c>
      <c r="G189" s="317" t="n">
        <v>43585</v>
      </c>
      <c r="H189" s="316" t="n">
        <v>408865</v>
      </c>
      <c r="I189" s="316" t="n">
        <v>148428</v>
      </c>
      <c r="J189" s="316" t="n">
        <v>0.85</v>
      </c>
      <c r="K189" s="316">
        <f>ROUND(I189*(J189/1000),2)</f>
        <v/>
      </c>
    </row>
    <row r="190">
      <c r="B190" s="315" t="n">
        <v>163</v>
      </c>
      <c r="C190" s="316" t="n">
        <v>31588586</v>
      </c>
      <c r="D190" s="316" t="inlineStr">
        <is>
          <t>15338_VH1_Hershey_Ice Breakers_Trailblazer Honors 2019 Sponsorship_Q119_Liability</t>
        </is>
      </c>
      <c r="E190" s="316" t="inlineStr">
        <is>
          <t>MTV</t>
        </is>
      </c>
      <c r="F190" s="317" t="n">
        <v>43525</v>
      </c>
      <c r="G190" s="317" t="n">
        <v>43585</v>
      </c>
      <c r="H190" s="316" t="n">
        <v>377045</v>
      </c>
      <c r="I190" s="316" t="n">
        <v>148322</v>
      </c>
      <c r="J190" s="316" t="n">
        <v>0.85</v>
      </c>
      <c r="K190" s="316">
        <f>ROUND(I190*(J190/1000),2)</f>
        <v/>
      </c>
    </row>
    <row r="191">
      <c r="B191" s="315" t="n">
        <v>164</v>
      </c>
      <c r="C191" s="316" t="n">
        <v>31588586</v>
      </c>
      <c r="D191" s="316" t="inlineStr">
        <is>
          <t>15338_VH1_Hershey_Ice Breakers_Trailblazer Honors 2019 Sponsorship_Q119_Liability</t>
        </is>
      </c>
      <c r="E191" s="316" t="inlineStr">
        <is>
          <t>VH1</t>
        </is>
      </c>
      <c r="F191" s="317" t="n">
        <v>43525</v>
      </c>
      <c r="G191" s="317" t="n">
        <v>43585</v>
      </c>
      <c r="H191" s="316" t="n">
        <v>319682</v>
      </c>
      <c r="I191" s="316" t="n">
        <v>148358</v>
      </c>
      <c r="J191" s="316" t="n">
        <v>0.85</v>
      </c>
      <c r="K191" s="316">
        <f>ROUND(I191*(J191/1000),2)</f>
        <v/>
      </c>
    </row>
    <row r="192">
      <c r="B192" s="315" t="n">
        <v>165</v>
      </c>
      <c r="C192" s="316" t="n">
        <v>31636457</v>
      </c>
      <c r="D192" s="316" t="inlineStr">
        <is>
          <t>15204_K&amp;F_Mattel_Barbie Feature Mermaid_ BFMM_1Q19 Upfront</t>
        </is>
      </c>
      <c r="E192" s="316" t="inlineStr">
        <is>
          <t>Nick Jr (Noggin)</t>
        </is>
      </c>
      <c r="F192" s="317" t="n">
        <v>43545</v>
      </c>
      <c r="G192" s="317" t="n">
        <v>43576</v>
      </c>
      <c r="H192" s="316" t="n">
        <v>5205692</v>
      </c>
      <c r="I192" s="316" t="n">
        <v>1059946</v>
      </c>
      <c r="J192" s="316" t="n">
        <v>0.85</v>
      </c>
      <c r="K192" s="316">
        <f>ROUND(I192*(J192/1000),2)</f>
        <v/>
      </c>
    </row>
    <row r="193">
      <c r="B193" s="315" t="n">
        <v>166</v>
      </c>
      <c r="C193" s="316" t="n">
        <v>31636457</v>
      </c>
      <c r="D193" s="316" t="inlineStr">
        <is>
          <t>15204_K&amp;F_Mattel_Barbie Feature Mermaid_ BFMM_1Q19 Upfront</t>
        </is>
      </c>
      <c r="E193" s="316" t="inlineStr">
        <is>
          <t>Nickelodeon</t>
        </is>
      </c>
      <c r="F193" s="317" t="n">
        <v>43545</v>
      </c>
      <c r="G193" s="317" t="n">
        <v>43576</v>
      </c>
      <c r="H193" s="316" t="n">
        <v>2607085</v>
      </c>
      <c r="I193" s="316" t="n">
        <v>532153</v>
      </c>
      <c r="J193" s="316" t="n">
        <v>0.85</v>
      </c>
      <c r="K193" s="316">
        <f>ROUND(I193*(J193/1000),2)</f>
        <v/>
      </c>
    </row>
    <row r="194">
      <c r="B194" s="315" t="n">
        <v>167</v>
      </c>
      <c r="C194" s="316" t="n">
        <v>31707495</v>
      </c>
      <c r="D194" s="316" t="inlineStr">
        <is>
          <t>15439_M&amp;E_Hershey_Seasons_OLV &amp; VOD Campaign_Q119_Upfront</t>
        </is>
      </c>
      <c r="E194" s="316" t="inlineStr">
        <is>
          <t>CMT</t>
        </is>
      </c>
      <c r="F194" s="317" t="n">
        <v>43556</v>
      </c>
      <c r="G194" s="317" t="n">
        <v>43576</v>
      </c>
      <c r="H194" s="316" t="n">
        <v>907</v>
      </c>
      <c r="I194" s="316" t="n">
        <v>907</v>
      </c>
      <c r="J194" s="316" t="n">
        <v>0.85</v>
      </c>
      <c r="K194" s="316">
        <f>ROUND(I194*(J194/1000),2)</f>
        <v/>
      </c>
    </row>
    <row r="195">
      <c r="B195" s="315" t="n">
        <v>168</v>
      </c>
      <c r="C195" s="316" t="n">
        <v>31707495</v>
      </c>
      <c r="D195" s="316" t="inlineStr">
        <is>
          <t>15439_M&amp;E_Hershey_Seasons_OLV &amp; VOD Campaign_Q119_Upfront</t>
        </is>
      </c>
      <c r="E195" s="316" t="inlineStr">
        <is>
          <t>Comedy Central</t>
        </is>
      </c>
      <c r="F195" s="317" t="n">
        <v>43525</v>
      </c>
      <c r="G195" s="317" t="n">
        <v>43576</v>
      </c>
      <c r="H195" s="316" t="n">
        <v>405793</v>
      </c>
      <c r="I195" s="316" t="n">
        <v>18311</v>
      </c>
      <c r="J195" s="316" t="n">
        <v>0.85</v>
      </c>
      <c r="K195" s="316">
        <f>ROUND(I195*(J195/1000),2)</f>
        <v/>
      </c>
    </row>
    <row r="196">
      <c r="B196" s="315" t="n">
        <v>169</v>
      </c>
      <c r="C196" s="316" t="n">
        <v>31707495</v>
      </c>
      <c r="D196" s="316" t="inlineStr">
        <is>
          <t>15439_M&amp;E_Hershey_Seasons_OLV &amp; VOD Campaign_Q119_Upfront</t>
        </is>
      </c>
      <c r="E196" s="316" t="inlineStr">
        <is>
          <t>MTV</t>
        </is>
      </c>
      <c r="F196" s="317" t="n">
        <v>43525</v>
      </c>
      <c r="G196" s="317" t="n">
        <v>43576</v>
      </c>
      <c r="H196" s="316" t="n">
        <v>805702</v>
      </c>
      <c r="I196" s="316" t="n">
        <v>89689</v>
      </c>
      <c r="J196" s="316" t="n">
        <v>0.85</v>
      </c>
      <c r="K196" s="316">
        <f>ROUND(I196*(J196/1000),2)</f>
        <v/>
      </c>
    </row>
    <row r="197">
      <c r="B197" s="315" t="n">
        <v>170</v>
      </c>
      <c r="C197" s="316" t="n">
        <v>31707495</v>
      </c>
      <c r="D197" s="316" t="inlineStr">
        <is>
          <t>15439_M&amp;E_Hershey_Seasons_OLV &amp; VOD Campaign_Q119_Upfront</t>
        </is>
      </c>
      <c r="E197" s="316" t="inlineStr">
        <is>
          <t>Paramount</t>
        </is>
      </c>
      <c r="F197" s="317" t="n">
        <v>43556</v>
      </c>
      <c r="G197" s="317" t="n">
        <v>43576</v>
      </c>
      <c r="H197" s="316" t="n">
        <v>19852</v>
      </c>
      <c r="I197" s="316" t="n">
        <v>19852</v>
      </c>
      <c r="J197" s="316" t="n">
        <v>0.85</v>
      </c>
      <c r="K197" s="316">
        <f>ROUND(I197*(J197/1000),2)</f>
        <v/>
      </c>
    </row>
    <row r="198">
      <c r="B198" s="315" t="n">
        <v>171</v>
      </c>
      <c r="C198" s="316" t="n">
        <v>31707495</v>
      </c>
      <c r="D198" s="316" t="inlineStr">
        <is>
          <t>15439_M&amp;E_Hershey_Seasons_OLV &amp; VOD Campaign_Q119_Upfront</t>
        </is>
      </c>
      <c r="E198" s="316" t="inlineStr">
        <is>
          <t>TV Land</t>
        </is>
      </c>
      <c r="F198" s="317" t="n">
        <v>43556</v>
      </c>
      <c r="G198" s="317" t="n">
        <v>43576</v>
      </c>
      <c r="H198" s="316" t="n">
        <v>2933</v>
      </c>
      <c r="I198" s="316" t="n">
        <v>2933</v>
      </c>
      <c r="J198" s="316" t="n">
        <v>0.85</v>
      </c>
      <c r="K198" s="316">
        <f>ROUND(I198*(J198/1000),2)</f>
        <v/>
      </c>
    </row>
    <row r="199">
      <c r="B199" s="315" t="n">
        <v>172</v>
      </c>
      <c r="C199" s="316" t="n">
        <v>31707495</v>
      </c>
      <c r="D199" s="316" t="inlineStr">
        <is>
          <t>15439_M&amp;E_Hershey_Seasons_OLV &amp; VOD Campaign_Q119_Upfront</t>
        </is>
      </c>
      <c r="E199" s="316" t="inlineStr">
        <is>
          <t>VH1</t>
        </is>
      </c>
      <c r="F199" s="317" t="n">
        <v>43546</v>
      </c>
      <c r="G199" s="317" t="n">
        <v>43576</v>
      </c>
      <c r="H199" s="316" t="n">
        <v>397426</v>
      </c>
      <c r="I199" s="316" t="n">
        <v>108794</v>
      </c>
      <c r="J199" s="316" t="n">
        <v>0.85</v>
      </c>
      <c r="K199" s="316">
        <f>ROUND(I199*(J199/1000),2)</f>
        <v/>
      </c>
    </row>
    <row r="200">
      <c r="B200" s="315" t="n">
        <v>173</v>
      </c>
      <c r="C200" s="316" t="n">
        <v>31737668</v>
      </c>
      <c r="D200" s="316" t="inlineStr">
        <is>
          <t>15255_M&amp;E_LIVING ESSENTIALS - LIVING ESSENTIALS_Q119_VOD DAI_NG</t>
        </is>
      </c>
      <c r="E200" s="316" t="inlineStr">
        <is>
          <t>Comedy Central</t>
        </is>
      </c>
      <c r="F200" s="317" t="n">
        <v>43525</v>
      </c>
      <c r="G200" s="317" t="n">
        <v>43555</v>
      </c>
      <c r="H200" s="316" t="n">
        <v>475607</v>
      </c>
      <c r="I200" s="316" t="n">
        <v>1457</v>
      </c>
      <c r="J200" s="316" t="n">
        <v>0.85</v>
      </c>
      <c r="K200" s="316">
        <f>ROUND(I200*(J200/1000),2)</f>
        <v/>
      </c>
    </row>
    <row r="201">
      <c r="B201" s="315" t="n">
        <v>174</v>
      </c>
      <c r="C201" s="316" t="n">
        <v>31737668</v>
      </c>
      <c r="D201" s="316" t="inlineStr">
        <is>
          <t>15255_M&amp;E_LIVING ESSENTIALS - LIVING ESSENTIALS_Q119_VOD DAI_NG</t>
        </is>
      </c>
      <c r="E201" s="316" t="inlineStr">
        <is>
          <t>MTV</t>
        </is>
      </c>
      <c r="F201" s="317" t="n">
        <v>43525</v>
      </c>
      <c r="G201" s="317" t="n">
        <v>43555</v>
      </c>
      <c r="H201" s="316" t="n">
        <v>773666</v>
      </c>
      <c r="I201" s="316" t="n">
        <v>11</v>
      </c>
      <c r="J201" s="316" t="n">
        <v>0.85</v>
      </c>
      <c r="K201" s="316">
        <f>ROUND(I201*(J201/1000),2)</f>
        <v/>
      </c>
    </row>
    <row r="202">
      <c r="B202" s="315" t="n">
        <v>175</v>
      </c>
      <c r="C202" s="316" t="n">
        <v>31737668</v>
      </c>
      <c r="D202" s="316" t="inlineStr">
        <is>
          <t>15255_M&amp;E_LIVING ESSENTIALS - LIVING ESSENTIALS_Q119_VOD DAI_NG</t>
        </is>
      </c>
      <c r="E202" s="316" t="inlineStr">
        <is>
          <t>Paramount</t>
        </is>
      </c>
      <c r="F202" s="317" t="n">
        <v>43525</v>
      </c>
      <c r="G202" s="317" t="n">
        <v>43555</v>
      </c>
      <c r="H202" s="316" t="n">
        <v>556459</v>
      </c>
      <c r="I202" s="316" t="n">
        <v>1264</v>
      </c>
      <c r="J202" s="316" t="n">
        <v>0.85</v>
      </c>
      <c r="K202" s="316">
        <f>ROUND(I202*(J202/1000),2)</f>
        <v/>
      </c>
    </row>
    <row r="203">
      <c r="B203" s="315" t="n">
        <v>176</v>
      </c>
      <c r="C203" s="316" t="n">
        <v>31737668</v>
      </c>
      <c r="D203" s="316" t="inlineStr">
        <is>
          <t>15255_M&amp;E_LIVING ESSENTIALS - LIVING ESSENTIALS_Q119_VOD DAI_NG</t>
        </is>
      </c>
      <c r="E203" s="316" t="inlineStr">
        <is>
          <t>VH1</t>
        </is>
      </c>
      <c r="F203" s="317" t="n">
        <v>43525</v>
      </c>
      <c r="G203" s="317" t="n">
        <v>43555</v>
      </c>
      <c r="H203" s="316" t="n">
        <v>737514</v>
      </c>
      <c r="I203" s="316" t="n">
        <v>5</v>
      </c>
      <c r="J203" s="316" t="n">
        <v>0.85</v>
      </c>
      <c r="K203" s="316">
        <f>ROUND(I203*(J203/1000),2)</f>
        <v/>
      </c>
    </row>
    <row r="204">
      <c r="B204" s="315" t="n">
        <v>177</v>
      </c>
      <c r="C204" s="316" t="n">
        <v>31740630</v>
      </c>
      <c r="D204" s="316" t="inlineStr">
        <is>
          <t>(15482) BET_WALMART_FY19-OGP-Broadband_Q1 (Feb- Apr)</t>
        </is>
      </c>
      <c r="E204" s="316" t="inlineStr">
        <is>
          <t>BET</t>
        </is>
      </c>
      <c r="F204" s="317" t="n">
        <v>43556</v>
      </c>
      <c r="G204" s="317" t="n">
        <v>43569</v>
      </c>
      <c r="H204" s="316" t="n">
        <v>447565</v>
      </c>
      <c r="I204" s="316" t="n">
        <v>76331</v>
      </c>
      <c r="J204" s="316" t="n">
        <v>0.85</v>
      </c>
      <c r="K204" s="316">
        <f>ROUND(I204*(J204/1000),2)</f>
        <v/>
      </c>
    </row>
    <row r="205">
      <c r="B205" s="315" t="n">
        <v>178</v>
      </c>
      <c r="C205" s="316" t="n">
        <v>31740630</v>
      </c>
      <c r="D205" s="316" t="inlineStr">
        <is>
          <t>(15482) BET_WALMART_FY19-OGP-Broadband_Q1 (Feb- Apr)</t>
        </is>
      </c>
      <c r="E205" s="316" t="inlineStr">
        <is>
          <t>BET Her</t>
        </is>
      </c>
      <c r="F205" s="317" t="n">
        <v>43556</v>
      </c>
      <c r="G205" s="317" t="n">
        <v>43569</v>
      </c>
      <c r="H205" s="316" t="n">
        <v>17200</v>
      </c>
      <c r="I205" s="316" t="n">
        <v>4310</v>
      </c>
      <c r="J205" s="316" t="n">
        <v>0.85</v>
      </c>
      <c r="K205" s="316">
        <f>ROUND(I205*(J205/1000),2)</f>
        <v/>
      </c>
    </row>
    <row r="206">
      <c r="B206" s="315" t="n">
        <v>179</v>
      </c>
      <c r="C206" s="316" t="n">
        <v>31750055</v>
      </c>
      <c r="D206" s="316" t="inlineStr">
        <is>
          <t>15455_M&amp;E_VAN MELL_ AIRHEADS_Q119-Q419_VOD_Upfront</t>
        </is>
      </c>
      <c r="E206" s="316" t="inlineStr">
        <is>
          <t>MTV</t>
        </is>
      </c>
      <c r="F206" s="317" t="n">
        <v>43556</v>
      </c>
      <c r="G206" s="317" t="n">
        <v>43646</v>
      </c>
      <c r="H206" s="316" t="n">
        <v>6018524</v>
      </c>
      <c r="I206" s="316" t="n">
        <v>1729332</v>
      </c>
      <c r="J206" s="316" t="n">
        <v>0.85</v>
      </c>
      <c r="K206" s="316">
        <f>ROUND(I206*(J206/1000),2)</f>
        <v/>
      </c>
    </row>
    <row r="207">
      <c r="B207" s="315" t="n">
        <v>180</v>
      </c>
      <c r="C207" s="316" t="n">
        <v>31750455</v>
      </c>
      <c r="D207" s="316" t="inlineStr">
        <is>
          <t>14864_M&amp;E_US ARMY_OLV Upfront_1Q19</t>
        </is>
      </c>
      <c r="E207" s="316" t="inlineStr">
        <is>
          <t>Comedy Central</t>
        </is>
      </c>
      <c r="F207" s="317" t="n">
        <v>43500</v>
      </c>
      <c r="G207" s="317" t="n">
        <v>43646</v>
      </c>
      <c r="H207" s="316" t="n">
        <v>316958</v>
      </c>
      <c r="I207" s="316" t="n">
        <v>131858</v>
      </c>
      <c r="J207" s="316" t="n">
        <v>0.85</v>
      </c>
      <c r="K207" s="316">
        <f>ROUND(I207*(J207/1000),2)</f>
        <v/>
      </c>
    </row>
    <row r="208">
      <c r="B208" s="315" t="n">
        <v>181</v>
      </c>
      <c r="C208" s="316" t="n">
        <v>31750455</v>
      </c>
      <c r="D208" s="316" t="inlineStr">
        <is>
          <t>14864_M&amp;E_US ARMY_OLV Upfront_1Q19</t>
        </is>
      </c>
      <c r="E208" s="316" t="inlineStr">
        <is>
          <t>MTV</t>
        </is>
      </c>
      <c r="F208" s="317" t="n">
        <v>43500</v>
      </c>
      <c r="G208" s="317" t="n">
        <v>43646</v>
      </c>
      <c r="H208" s="316" t="n">
        <v>876832</v>
      </c>
      <c r="I208" s="316" t="n">
        <v>226460</v>
      </c>
      <c r="J208" s="316" t="n">
        <v>0.85</v>
      </c>
      <c r="K208" s="316">
        <f>ROUND(I208*(J208/1000),2)</f>
        <v/>
      </c>
    </row>
    <row r="209">
      <c r="B209" s="315" t="n">
        <v>182</v>
      </c>
      <c r="C209" s="316" t="n">
        <v>31750455</v>
      </c>
      <c r="D209" s="316" t="inlineStr">
        <is>
          <t>14864_M&amp;E_US ARMY_OLV Upfront_1Q19</t>
        </is>
      </c>
      <c r="E209" s="316" t="inlineStr">
        <is>
          <t>VH1</t>
        </is>
      </c>
      <c r="F209" s="317" t="n">
        <v>43500</v>
      </c>
      <c r="G209" s="317" t="n">
        <v>43646</v>
      </c>
      <c r="H209" s="316" t="n">
        <v>674054</v>
      </c>
      <c r="I209" s="316" t="n">
        <v>234433</v>
      </c>
      <c r="J209" s="316" t="n">
        <v>0.85</v>
      </c>
      <c r="K209" s="316">
        <f>ROUND(I209*(J209/1000),2)</f>
        <v/>
      </c>
    </row>
    <row r="210">
      <c r="B210" s="315" t="n">
        <v>183</v>
      </c>
      <c r="C210" s="316" t="n">
        <v>31808982</v>
      </c>
      <c r="D210" s="316" t="inlineStr">
        <is>
          <t>15225_Nick_Zuru_Rainbocorns_1Q-2Q19</t>
        </is>
      </c>
      <c r="E210" s="316" t="inlineStr">
        <is>
          <t>Nickelodeon</t>
        </is>
      </c>
      <c r="F210" s="317" t="n">
        <v>43556</v>
      </c>
      <c r="G210" s="317" t="n">
        <v>43576</v>
      </c>
      <c r="H210" s="316" t="n">
        <v>285760</v>
      </c>
      <c r="I210" s="316" t="n">
        <v>187950</v>
      </c>
      <c r="J210" s="316" t="n">
        <v>0.85</v>
      </c>
      <c r="K210" s="316">
        <f>ROUND(I210*(J210/1000),2)</f>
        <v/>
      </c>
    </row>
    <row r="211">
      <c r="B211" s="315" t="n">
        <v>184</v>
      </c>
      <c r="C211" s="316" t="n">
        <v>31838156</v>
      </c>
      <c r="D211" s="316" t="inlineStr">
        <is>
          <t>15535_CLOROX_GLAD_TRASH_BAG_1Q19_Upfront_VOD-DAI</t>
        </is>
      </c>
      <c r="E211" s="316" t="inlineStr">
        <is>
          <t>CMT</t>
        </is>
      </c>
      <c r="F211" s="317" t="n">
        <v>43529</v>
      </c>
      <c r="G211" s="317" t="n">
        <v>43555</v>
      </c>
      <c r="H211" s="316" t="n">
        <v>26185</v>
      </c>
      <c r="I211" s="316" t="n">
        <v>1</v>
      </c>
      <c r="J211" s="316" t="n">
        <v>0.85</v>
      </c>
      <c r="K211" s="316">
        <f>ROUND(I211*(J211/1000),2)</f>
        <v/>
      </c>
    </row>
    <row r="212">
      <c r="B212" s="315" t="n">
        <v>185</v>
      </c>
      <c r="C212" s="316" t="n">
        <v>31838156</v>
      </c>
      <c r="D212" s="316" t="inlineStr">
        <is>
          <t>15535_CLOROX_GLAD_TRASH_BAG_1Q19_Upfront_VOD-DAI</t>
        </is>
      </c>
      <c r="E212" s="316" t="inlineStr">
        <is>
          <t>Comedy Central</t>
        </is>
      </c>
      <c r="F212" s="317" t="n">
        <v>43529</v>
      </c>
      <c r="G212" s="317" t="n">
        <v>43555</v>
      </c>
      <c r="H212" s="316" t="n">
        <v>155407</v>
      </c>
      <c r="I212" s="316" t="n">
        <v>7</v>
      </c>
      <c r="J212" s="316" t="n">
        <v>0.85</v>
      </c>
      <c r="K212" s="316">
        <f>ROUND(I212*(J212/1000),2)</f>
        <v/>
      </c>
    </row>
    <row r="213">
      <c r="B213" s="315" t="n">
        <v>186</v>
      </c>
      <c r="C213" s="316" t="n">
        <v>31838156</v>
      </c>
      <c r="D213" s="316" t="inlineStr">
        <is>
          <t>15535_CLOROX_GLAD_TRASH_BAG_1Q19_Upfront_VOD-DAI</t>
        </is>
      </c>
      <c r="E213" s="316" t="inlineStr">
        <is>
          <t>MTV</t>
        </is>
      </c>
      <c r="F213" s="317" t="n">
        <v>43529</v>
      </c>
      <c r="G213" s="317" t="n">
        <v>43555</v>
      </c>
      <c r="H213" s="316" t="n">
        <v>537199</v>
      </c>
      <c r="I213" s="316" t="n">
        <v>13</v>
      </c>
      <c r="J213" s="316" t="n">
        <v>0.85</v>
      </c>
      <c r="K213" s="316">
        <f>ROUND(I213*(J213/1000),2)</f>
        <v/>
      </c>
    </row>
    <row r="214">
      <c r="B214" s="315" t="n">
        <v>187</v>
      </c>
      <c r="C214" s="316" t="n">
        <v>31838156</v>
      </c>
      <c r="D214" s="316" t="inlineStr">
        <is>
          <t>15535_CLOROX_GLAD_TRASH_BAG_1Q19_Upfront_VOD-DAI</t>
        </is>
      </c>
      <c r="E214" s="316" t="inlineStr">
        <is>
          <t>Paramount</t>
        </is>
      </c>
      <c r="F214" s="317" t="n">
        <v>43529</v>
      </c>
      <c r="G214" s="317" t="n">
        <v>43555</v>
      </c>
      <c r="H214" s="316" t="n">
        <v>493008</v>
      </c>
      <c r="I214" s="316" t="n">
        <v>2</v>
      </c>
      <c r="J214" s="316" t="n">
        <v>0.85</v>
      </c>
      <c r="K214" s="316">
        <f>ROUND(I214*(J214/1000),2)</f>
        <v/>
      </c>
    </row>
    <row r="215">
      <c r="B215" s="315" t="n">
        <v>188</v>
      </c>
      <c r="C215" s="316" t="n">
        <v>31842660</v>
      </c>
      <c r="D215" s="316" t="inlineStr">
        <is>
          <t>15518_BET_WALMART_FY19-Fashion-Broadband_(Mar-Apr)</t>
        </is>
      </c>
      <c r="E215" s="316" t="inlineStr">
        <is>
          <t>BET</t>
        </is>
      </c>
      <c r="F215" s="317" t="n">
        <v>43556</v>
      </c>
      <c r="G215" s="317" t="n">
        <v>43576</v>
      </c>
      <c r="H215" s="316" t="n">
        <v>250141</v>
      </c>
      <c r="I215" s="316" t="n">
        <v>141632</v>
      </c>
      <c r="J215" s="316" t="n">
        <v>0.85</v>
      </c>
      <c r="K215" s="316">
        <f>ROUND(I215*(J215/1000),2)</f>
        <v/>
      </c>
    </row>
    <row r="216">
      <c r="B216" s="315" t="n">
        <v>189</v>
      </c>
      <c r="C216" s="316" t="n">
        <v>31842660</v>
      </c>
      <c r="D216" s="316" t="inlineStr">
        <is>
          <t>15518_BET_WALMART_FY19-Fashion-Broadband_(Mar-Apr)</t>
        </is>
      </c>
      <c r="E216" s="316" t="inlineStr">
        <is>
          <t>BET Her</t>
        </is>
      </c>
      <c r="F216" s="317" t="n">
        <v>43556</v>
      </c>
      <c r="G216" s="317" t="n">
        <v>43576</v>
      </c>
      <c r="H216" s="316" t="n">
        <v>10280</v>
      </c>
      <c r="I216" s="316" t="n">
        <v>6598</v>
      </c>
      <c r="J216" s="316" t="n">
        <v>0.85</v>
      </c>
      <c r="K216" s="316">
        <f>ROUND(I216*(J216/1000),2)</f>
        <v/>
      </c>
    </row>
    <row r="217">
      <c r="B217" s="315" t="n">
        <v>190</v>
      </c>
      <c r="C217" s="316" t="n">
        <v>32012933</v>
      </c>
      <c r="D217" s="316" t="inlineStr">
        <is>
          <t>15525_BET_MATCH.COM - BLACK PEOPLE MEET_1Q19_Liability ADU Wipe</t>
        </is>
      </c>
      <c r="E217" s="316" t="inlineStr">
        <is>
          <t>BET</t>
        </is>
      </c>
      <c r="F217" s="317" t="n">
        <v>43510</v>
      </c>
      <c r="G217" s="317" t="n">
        <v>43555</v>
      </c>
      <c r="H217" s="316" t="n">
        <v>487886</v>
      </c>
      <c r="I217" s="316" t="n">
        <v>347</v>
      </c>
      <c r="J217" s="316" t="n">
        <v>0.85</v>
      </c>
      <c r="K217" s="316">
        <f>ROUND(I217*(J217/1000),2)</f>
        <v/>
      </c>
    </row>
    <row r="218">
      <c r="B218" s="315" t="n">
        <v>191</v>
      </c>
      <c r="C218" s="316" t="n">
        <v>32012933</v>
      </c>
      <c r="D218" s="316" t="inlineStr">
        <is>
          <t>15525_BET_MATCH.COM - BLACK PEOPLE MEET_1Q19_Liability ADU Wipe</t>
        </is>
      </c>
      <c r="E218" s="316" t="inlineStr">
        <is>
          <t>BET Her</t>
        </is>
      </c>
      <c r="F218" s="317" t="n">
        <v>43510</v>
      </c>
      <c r="G218" s="317" t="n">
        <v>43555</v>
      </c>
      <c r="H218" s="316" t="n">
        <v>26005</v>
      </c>
      <c r="I218" s="316" t="n">
        <v>5</v>
      </c>
      <c r="J218" s="316" t="n">
        <v>0.85</v>
      </c>
      <c r="K218" s="316">
        <f>ROUND(I218*(J218/1000),2)</f>
        <v/>
      </c>
    </row>
    <row r="219">
      <c r="B219" s="315" t="n">
        <v>192</v>
      </c>
      <c r="C219" s="316" t="n">
        <v>32022264</v>
      </c>
      <c r="D219" s="316" t="inlineStr">
        <is>
          <t>#15562_U.S. ARMY_US ARMY_OLV_VOD_DEMO GUARANTEE M18-24_Upfront_Liability_Q119</t>
        </is>
      </c>
      <c r="E219" s="316" t="inlineStr">
        <is>
          <t>CMT</t>
        </is>
      </c>
      <c r="F219" s="317" t="n">
        <v>43557</v>
      </c>
      <c r="G219" s="317" t="n">
        <v>43595</v>
      </c>
      <c r="H219" s="316" t="n">
        <v>20332</v>
      </c>
      <c r="I219" s="316" t="n">
        <v>20332</v>
      </c>
      <c r="J219" s="316" t="n">
        <v>0.85</v>
      </c>
      <c r="K219" s="316">
        <f>ROUND(I219*(J219/1000),2)</f>
        <v/>
      </c>
    </row>
    <row r="220">
      <c r="B220" s="315" t="n">
        <v>193</v>
      </c>
      <c r="C220" s="316" t="n">
        <v>32022264</v>
      </c>
      <c r="D220" s="316" t="inlineStr">
        <is>
          <t>#15562_U.S. ARMY_US ARMY_OLV_VOD_DEMO GUARANTEE M18-24_Upfront_Liability_Q119</t>
        </is>
      </c>
      <c r="E220" s="316" t="inlineStr">
        <is>
          <t>Comedy Central</t>
        </is>
      </c>
      <c r="F220" s="317" t="n">
        <v>43523</v>
      </c>
      <c r="G220" s="317" t="n">
        <v>43595</v>
      </c>
      <c r="H220" s="316" t="n">
        <v>799633</v>
      </c>
      <c r="I220" s="316" t="n">
        <v>339667</v>
      </c>
      <c r="J220" s="316" t="n">
        <v>0.85</v>
      </c>
      <c r="K220" s="316">
        <f>ROUND(I220*(J220/1000),2)</f>
        <v/>
      </c>
    </row>
    <row r="221">
      <c r="B221" s="315" t="n">
        <v>194</v>
      </c>
      <c r="C221" s="316" t="n">
        <v>32022264</v>
      </c>
      <c r="D221" s="316" t="inlineStr">
        <is>
          <t>#15562_U.S. ARMY_US ARMY_OLV_VOD_DEMO GUARANTEE M18-24_Upfront_Liability_Q119</t>
        </is>
      </c>
      <c r="E221" s="316" t="inlineStr">
        <is>
          <t>MTV</t>
        </is>
      </c>
      <c r="F221" s="317" t="n">
        <v>43523</v>
      </c>
      <c r="G221" s="317" t="n">
        <v>43595</v>
      </c>
      <c r="H221" s="316" t="n">
        <v>3156985</v>
      </c>
      <c r="I221" s="316" t="n">
        <v>970723</v>
      </c>
      <c r="J221" s="316" t="n">
        <v>0.85</v>
      </c>
      <c r="K221" s="316">
        <f>ROUND(I221*(J221/1000),2)</f>
        <v/>
      </c>
    </row>
    <row r="222">
      <c r="B222" s="315" t="n">
        <v>195</v>
      </c>
      <c r="C222" s="316" t="n">
        <v>32022264</v>
      </c>
      <c r="D222" s="316" t="inlineStr">
        <is>
          <t>#15562_U.S. ARMY_US ARMY_OLV_VOD_DEMO GUARANTEE M18-24_Upfront_Liability_Q119</t>
        </is>
      </c>
      <c r="E222" s="316" t="inlineStr">
        <is>
          <t>Paramount</t>
        </is>
      </c>
      <c r="F222" s="317" t="n">
        <v>43557</v>
      </c>
      <c r="G222" s="317" t="n">
        <v>43595</v>
      </c>
      <c r="H222" s="316" t="n">
        <v>318222</v>
      </c>
      <c r="I222" s="316" t="n">
        <v>318222</v>
      </c>
      <c r="J222" s="316" t="n">
        <v>0.85</v>
      </c>
      <c r="K222" s="316">
        <f>ROUND(I222*(J222/1000),2)</f>
        <v/>
      </c>
    </row>
    <row r="223">
      <c r="B223" s="315" t="n">
        <v>196</v>
      </c>
      <c r="C223" s="316" t="n">
        <v>32022264</v>
      </c>
      <c r="D223" s="316" t="inlineStr">
        <is>
          <t>#15562_U.S. ARMY_US ARMY_OLV_VOD_DEMO GUARANTEE M18-24_Upfront_Liability_Q119</t>
        </is>
      </c>
      <c r="E223" s="316" t="inlineStr">
        <is>
          <t>TV Land</t>
        </is>
      </c>
      <c r="F223" s="317" t="n">
        <v>43557</v>
      </c>
      <c r="G223" s="317" t="n">
        <v>43595</v>
      </c>
      <c r="H223" s="316" t="n">
        <v>49014</v>
      </c>
      <c r="I223" s="316" t="n">
        <v>49014</v>
      </c>
      <c r="J223" s="316" t="n">
        <v>0.85</v>
      </c>
      <c r="K223" s="316">
        <f>ROUND(I223*(J223/1000),2)</f>
        <v/>
      </c>
    </row>
    <row r="224">
      <c r="B224" s="315" t="n">
        <v>197</v>
      </c>
      <c r="C224" s="316" t="n">
        <v>32022264</v>
      </c>
      <c r="D224" s="316" t="inlineStr">
        <is>
          <t>#15562_U.S. ARMY_US ARMY_OLV_VOD_DEMO GUARANTEE M18-24_Upfront_Liability_Q119</t>
        </is>
      </c>
      <c r="E224" s="316" t="inlineStr">
        <is>
          <t>VH1</t>
        </is>
      </c>
      <c r="F224" s="317" t="n">
        <v>43523</v>
      </c>
      <c r="G224" s="317" t="n">
        <v>43595</v>
      </c>
      <c r="H224" s="316" t="n">
        <v>3007785</v>
      </c>
      <c r="I224" s="316" t="n">
        <v>1094661</v>
      </c>
      <c r="J224" s="316" t="n">
        <v>0.85</v>
      </c>
      <c r="K224" s="316">
        <f>ROUND(I224*(J224/1000),2)</f>
        <v/>
      </c>
    </row>
    <row r="225">
      <c r="B225" s="315" t="n">
        <v>198</v>
      </c>
      <c r="C225" s="316" t="n">
        <v>32052069</v>
      </c>
      <c r="D225" s="316" t="inlineStr">
        <is>
          <t>(15486)_NICK_NICKJR_BIG TIME TOYS_SOCKER BOPPER_2Q19_UPFRONT_APP_OTT_VOD DAI</t>
        </is>
      </c>
      <c r="E225" s="316" t="inlineStr">
        <is>
          <t>Nick Jr (Noggin)</t>
        </is>
      </c>
      <c r="F225" s="317" t="n">
        <v>43549</v>
      </c>
      <c r="G225" s="317" t="n">
        <v>43576</v>
      </c>
      <c r="H225" s="316" t="n">
        <v>259036</v>
      </c>
      <c r="I225" s="316" t="n">
        <v>193531</v>
      </c>
      <c r="J225" s="316" t="n">
        <v>0.85</v>
      </c>
      <c r="K225" s="316">
        <f>ROUND(I225*(J225/1000),2)</f>
        <v/>
      </c>
    </row>
    <row r="226">
      <c r="B226" s="315" t="n">
        <v>199</v>
      </c>
      <c r="C226" s="316" t="n">
        <v>32052069</v>
      </c>
      <c r="D226" s="316" t="inlineStr">
        <is>
          <t>(15486)_NICK_NICKJR_BIG TIME TOYS_SOCKER BOPPER_2Q19_UPFRONT_APP_OTT_VOD DAI</t>
        </is>
      </c>
      <c r="E226" s="316" t="inlineStr">
        <is>
          <t>Nickelodeon</t>
        </is>
      </c>
      <c r="F226" s="317" t="n">
        <v>43549</v>
      </c>
      <c r="G226" s="317" t="n">
        <v>43576</v>
      </c>
      <c r="H226" s="316" t="n">
        <v>430005</v>
      </c>
      <c r="I226" s="316" t="n">
        <v>322876</v>
      </c>
      <c r="J226" s="316" t="n">
        <v>0.85</v>
      </c>
      <c r="K226" s="316">
        <f>ROUND(I226*(J226/1000),2)</f>
        <v/>
      </c>
    </row>
    <row r="227">
      <c r="B227" s="315" t="n">
        <v>200</v>
      </c>
      <c r="C227" s="316" t="n">
        <v>32056353</v>
      </c>
      <c r="D227" s="316" t="inlineStr">
        <is>
          <t>15207_K&amp;F_Mattel_Barbie Doggy DayCare_BDDC_1Q19-2Q19 Upfront</t>
        </is>
      </c>
      <c r="E227" s="316" t="inlineStr">
        <is>
          <t>Nick Jr (Noggin)</t>
        </is>
      </c>
      <c r="F227" s="317" t="n">
        <v>43521</v>
      </c>
      <c r="G227" s="317" t="n">
        <v>43583</v>
      </c>
      <c r="H227" s="316" t="n">
        <v>4168669</v>
      </c>
      <c r="I227" s="316" t="n">
        <v>397634</v>
      </c>
      <c r="J227" s="316" t="n">
        <v>0.85</v>
      </c>
      <c r="K227" s="316">
        <f>ROUND(I227*(J227/1000),2)</f>
        <v/>
      </c>
    </row>
    <row r="228">
      <c r="B228" s="315" t="n">
        <v>201</v>
      </c>
      <c r="C228" s="316" t="n">
        <v>32056353</v>
      </c>
      <c r="D228" s="316" t="inlineStr">
        <is>
          <t>15207_K&amp;F_Mattel_Barbie Doggy DayCare_BDDC_1Q19-2Q19 Upfront</t>
        </is>
      </c>
      <c r="E228" s="316" t="inlineStr">
        <is>
          <t>Nickelodeon</t>
        </is>
      </c>
      <c r="F228" s="317" t="n">
        <v>43521</v>
      </c>
      <c r="G228" s="317" t="n">
        <v>43583</v>
      </c>
      <c r="H228" s="316" t="n">
        <v>2111322</v>
      </c>
      <c r="I228" s="316" t="n">
        <v>226781</v>
      </c>
      <c r="J228" s="316" t="n">
        <v>0.85</v>
      </c>
      <c r="K228" s="316">
        <f>ROUND(I228*(J228/1000),2)</f>
        <v/>
      </c>
    </row>
    <row r="229">
      <c r="B229" s="315" t="n">
        <v>202</v>
      </c>
      <c r="C229" s="316" t="n">
        <v>32155664</v>
      </c>
      <c r="D229" s="316" t="inlineStr">
        <is>
          <t>(15476)_NICK_CEPIA, LLC_CEPIA, LLC_1_2Q19_UPFRONT_VOD DAI</t>
        </is>
      </c>
      <c r="E229" s="316" t="inlineStr">
        <is>
          <t>Nick Jr (Noggin)</t>
        </is>
      </c>
      <c r="F229" s="317" t="n">
        <v>43549</v>
      </c>
      <c r="G229" s="317" t="n">
        <v>43576</v>
      </c>
      <c r="H229" s="316" t="n">
        <v>1573220</v>
      </c>
      <c r="I229" s="316" t="n">
        <v>941377</v>
      </c>
      <c r="J229" s="316" t="n">
        <v>0.85</v>
      </c>
      <c r="K229" s="316">
        <f>ROUND(I229*(J229/1000),2)</f>
        <v/>
      </c>
    </row>
    <row r="230">
      <c r="B230" s="315" t="n">
        <v>203</v>
      </c>
      <c r="C230" s="316" t="n">
        <v>32158046</v>
      </c>
      <c r="D230" s="316" t="inlineStr">
        <is>
          <t>TVLand VOD DAI Promos 2019</t>
        </is>
      </c>
      <c r="E230" s="316" t="inlineStr">
        <is>
          <t>TV Land</t>
        </is>
      </c>
      <c r="F230" s="317" t="n">
        <v>43544</v>
      </c>
      <c r="G230" s="317" t="n">
        <v>43555</v>
      </c>
      <c r="H230" s="316" t="n">
        <v>24378</v>
      </c>
      <c r="I230" s="316" t="n">
        <v>63</v>
      </c>
      <c r="J230" s="316" t="n">
        <v>0.85</v>
      </c>
      <c r="K230" s="316">
        <f>ROUND(I230*(J230/1000),2)</f>
        <v/>
      </c>
    </row>
    <row r="231">
      <c r="B231" s="315" t="n">
        <v>204</v>
      </c>
      <c r="C231" s="316" t="n">
        <v>32167381</v>
      </c>
      <c r="D231" s="316" t="inlineStr">
        <is>
          <t>#15489_NICK_NICKJR_JAZWARES_PEPPA PIG_1_2Q19_UPFRONT_APP_OTT_VOD DAI</t>
        </is>
      </c>
      <c r="E231" s="316" t="inlineStr">
        <is>
          <t>Nick Jr (Noggin)</t>
        </is>
      </c>
      <c r="F231" s="317" t="n">
        <v>43549</v>
      </c>
      <c r="G231" s="317" t="n">
        <v>43576</v>
      </c>
      <c r="H231" s="316" t="n">
        <v>391626</v>
      </c>
      <c r="I231" s="316" t="n">
        <v>234347</v>
      </c>
      <c r="J231" s="316" t="n">
        <v>0.85</v>
      </c>
      <c r="K231" s="316">
        <f>ROUND(I231*(J231/1000),2)</f>
        <v/>
      </c>
    </row>
    <row r="232">
      <c r="B232" s="315" t="n">
        <v>205</v>
      </c>
      <c r="C232" s="316" t="n">
        <v>32167381</v>
      </c>
      <c r="D232" s="316" t="inlineStr">
        <is>
          <t>#15489_NICK_NICKJR_JAZWARES_PEPPA PIG_1_2Q19_UPFRONT_APP_OTT_VOD DAI</t>
        </is>
      </c>
      <c r="E232" s="316" t="inlineStr">
        <is>
          <t>Nickelodeon</t>
        </is>
      </c>
      <c r="F232" s="317" t="n">
        <v>43549</v>
      </c>
      <c r="G232" s="317" t="n">
        <v>43576</v>
      </c>
      <c r="H232" s="316" t="n">
        <v>654440</v>
      </c>
      <c r="I232" s="316" t="n">
        <v>391433</v>
      </c>
      <c r="J232" s="316" t="n">
        <v>0.85</v>
      </c>
      <c r="K232" s="316">
        <f>ROUND(I232*(J232/1000),2)</f>
        <v/>
      </c>
    </row>
    <row r="233">
      <c r="B233" s="315" t="n">
        <v>206</v>
      </c>
      <c r="C233" s="316" t="n">
        <v>32167511</v>
      </c>
      <c r="D233" s="316" t="inlineStr">
        <is>
          <t>#15487_NICK_BIG TIME TOYS_YOYO BALL_1_2Q19_UPFRONT_APP_OTT_VOD</t>
        </is>
      </c>
      <c r="E233" s="316" t="inlineStr">
        <is>
          <t>Nickelodeon</t>
        </is>
      </c>
      <c r="F233" s="317" t="n">
        <v>43549</v>
      </c>
      <c r="G233" s="317" t="n">
        <v>43576</v>
      </c>
      <c r="H233" s="316" t="n">
        <v>576179</v>
      </c>
      <c r="I233" s="316" t="n">
        <v>430653</v>
      </c>
      <c r="J233" s="316" t="n">
        <v>0.85</v>
      </c>
      <c r="K233" s="316">
        <f>ROUND(I233*(J233/1000),2)</f>
        <v/>
      </c>
    </row>
    <row r="234">
      <c r="B234" s="315" t="n">
        <v>207</v>
      </c>
      <c r="C234" s="316" t="n">
        <v>32172582</v>
      </c>
      <c r="D234" s="316" t="inlineStr">
        <is>
          <t>#15488_NICK_INNOVATION FIRST_BATTLE BOTS_2Q19_UPFRONT_APP_OTT_VOD DAI</t>
        </is>
      </c>
      <c r="E234" s="316" t="inlineStr">
        <is>
          <t>Nickelodeon</t>
        </is>
      </c>
      <c r="F234" s="317" t="n">
        <v>43556</v>
      </c>
      <c r="G234" s="317" t="n">
        <v>43569</v>
      </c>
      <c r="H234" s="316" t="n">
        <v>385058</v>
      </c>
      <c r="I234" s="316" t="n">
        <v>385058</v>
      </c>
      <c r="J234" s="316" t="n">
        <v>0.85</v>
      </c>
      <c r="K234" s="316">
        <f>ROUND(I234*(J234/1000),2)</f>
        <v/>
      </c>
    </row>
    <row r="235">
      <c r="B235" s="315" t="n">
        <v>208</v>
      </c>
      <c r="C235" s="316" t="n">
        <v>32173862</v>
      </c>
      <c r="D235" s="316" t="inlineStr">
        <is>
          <t>2Q19_DISNEY PICTURES_DUMBO VOD_K&amp;F_UF #15324 LIABILITY WIPE</t>
        </is>
      </c>
      <c r="E235" s="316" t="inlineStr">
        <is>
          <t>Nickelodeon</t>
        </is>
      </c>
      <c r="F235" s="317" t="n">
        <v>43558</v>
      </c>
      <c r="G235" s="317" t="n">
        <v>43562</v>
      </c>
      <c r="H235" s="316" t="n">
        <v>6879348</v>
      </c>
      <c r="I235" s="316" t="n">
        <v>826873</v>
      </c>
      <c r="J235" s="316" t="n">
        <v>0.85</v>
      </c>
      <c r="K235" s="316">
        <f>ROUND(I235*(J235/1000),2)</f>
        <v/>
      </c>
    </row>
    <row r="236">
      <c r="B236" s="315" t="n">
        <v>209</v>
      </c>
      <c r="C236" s="316" t="n">
        <v>32174089</v>
      </c>
      <c r="D236" s="316" t="inlineStr">
        <is>
          <t>2Q19_DISNEY PICTURES_PENGUINS VOD_K&amp;F_UF #15325 LIABILITY WIPE</t>
        </is>
      </c>
      <c r="E236" s="316" t="inlineStr">
        <is>
          <t>Nickelodeon</t>
        </is>
      </c>
      <c r="F236" s="317" t="n">
        <v>43556</v>
      </c>
      <c r="G236" s="317" t="n">
        <v>43575</v>
      </c>
      <c r="H236" s="316" t="n">
        <v>4823508</v>
      </c>
      <c r="I236" s="316" t="n">
        <v>4823508</v>
      </c>
      <c r="J236" s="316" t="n">
        <v>0.85</v>
      </c>
      <c r="K236" s="316">
        <f>ROUND(I236*(J236/1000),2)</f>
        <v/>
      </c>
    </row>
    <row r="237">
      <c r="B237" s="315" t="n">
        <v>210</v>
      </c>
      <c r="C237" s="316" t="n">
        <v>32216631</v>
      </c>
      <c r="D237" s="316" t="inlineStr">
        <is>
          <t>(15513) Mattel_Barbie KCA_Q119 SC_15513</t>
        </is>
      </c>
      <c r="E237" s="316" t="inlineStr">
        <is>
          <t>Nickelodeon</t>
        </is>
      </c>
      <c r="F237" s="317" t="n">
        <v>43523</v>
      </c>
      <c r="G237" s="317" t="n">
        <v>43583</v>
      </c>
      <c r="H237" s="316" t="n">
        <v>2388294</v>
      </c>
      <c r="I237" s="316" t="n">
        <v>211900</v>
      </c>
      <c r="J237" s="316" t="n">
        <v>0.85</v>
      </c>
      <c r="K237" s="316">
        <f>ROUND(I237*(J237/1000),2)</f>
        <v/>
      </c>
    </row>
    <row r="238">
      <c r="B238" s="315" t="n">
        <v>211</v>
      </c>
      <c r="C238" s="316" t="n">
        <v>32225053</v>
      </c>
      <c r="D238" s="316" t="inlineStr">
        <is>
          <t>15008_M&amp;E_ BOEHRINGER/INGELHEIM - BOEHRINGER_Q219-Q319_Liability-ADU</t>
        </is>
      </c>
      <c r="E238" s="316" t="inlineStr">
        <is>
          <t>CMT</t>
        </is>
      </c>
      <c r="F238" s="317" t="n">
        <v>43558</v>
      </c>
      <c r="G238" s="317" t="n">
        <v>43646</v>
      </c>
      <c r="H238" s="316" t="n">
        <v>1518</v>
      </c>
      <c r="I238" s="316" t="n">
        <v>1518</v>
      </c>
      <c r="J238" s="316" t="n">
        <v>0.85</v>
      </c>
      <c r="K238" s="316">
        <f>ROUND(I238*(J238/1000),2)</f>
        <v/>
      </c>
    </row>
    <row r="239">
      <c r="B239" s="315" t="n">
        <v>212</v>
      </c>
      <c r="C239" s="316" t="n">
        <v>32225053</v>
      </c>
      <c r="D239" s="316" t="inlineStr">
        <is>
          <t>15008_M&amp;E_ BOEHRINGER/INGELHEIM - BOEHRINGER_Q219-Q319_Liability-ADU</t>
        </is>
      </c>
      <c r="E239" s="316" t="inlineStr">
        <is>
          <t>Comedy Central</t>
        </is>
      </c>
      <c r="F239" s="317" t="n">
        <v>43558</v>
      </c>
      <c r="G239" s="317" t="n">
        <v>43646</v>
      </c>
      <c r="H239" s="316" t="n">
        <v>27817</v>
      </c>
      <c r="I239" s="316" t="n">
        <v>27817</v>
      </c>
      <c r="J239" s="316" t="n">
        <v>0.85</v>
      </c>
      <c r="K239" s="316">
        <f>ROUND(I239*(J239/1000),2)</f>
        <v/>
      </c>
    </row>
    <row r="240">
      <c r="B240" s="315" t="n">
        <v>213</v>
      </c>
      <c r="C240" s="316" t="n">
        <v>32225053</v>
      </c>
      <c r="D240" s="316" t="inlineStr">
        <is>
          <t>15008_M&amp;E_ BOEHRINGER/INGELHEIM - BOEHRINGER_Q219-Q319_Liability-ADU</t>
        </is>
      </c>
      <c r="E240" s="316" t="inlineStr">
        <is>
          <t>MTV</t>
        </is>
      </c>
      <c r="F240" s="317" t="n">
        <v>43558</v>
      </c>
      <c r="G240" s="317" t="n">
        <v>43646</v>
      </c>
      <c r="H240" s="316" t="n">
        <v>185744</v>
      </c>
      <c r="I240" s="316" t="n">
        <v>185744</v>
      </c>
      <c r="J240" s="316" t="n">
        <v>0.85</v>
      </c>
      <c r="K240" s="316">
        <f>ROUND(I240*(J240/1000),2)</f>
        <v/>
      </c>
    </row>
    <row r="241">
      <c r="B241" s="315" t="n">
        <v>214</v>
      </c>
      <c r="C241" s="316" t="n">
        <v>32225053</v>
      </c>
      <c r="D241" s="316" t="inlineStr">
        <is>
          <t>15008_M&amp;E_ BOEHRINGER/INGELHEIM - BOEHRINGER_Q219-Q319_Liability-ADU</t>
        </is>
      </c>
      <c r="E241" s="316" t="inlineStr">
        <is>
          <t>Paramount</t>
        </is>
      </c>
      <c r="F241" s="317" t="n">
        <v>43558</v>
      </c>
      <c r="G241" s="317" t="n">
        <v>43646</v>
      </c>
      <c r="H241" s="316" t="n">
        <v>49008</v>
      </c>
      <c r="I241" s="316" t="n">
        <v>49008</v>
      </c>
      <c r="J241" s="316" t="n">
        <v>0.85</v>
      </c>
      <c r="K241" s="316">
        <f>ROUND(I241*(J241/1000),2)</f>
        <v/>
      </c>
    </row>
    <row r="242">
      <c r="B242" s="315" t="n">
        <v>215</v>
      </c>
      <c r="C242" s="316" t="n">
        <v>32225053</v>
      </c>
      <c r="D242" s="316" t="inlineStr">
        <is>
          <t>15008_M&amp;E_ BOEHRINGER/INGELHEIM - BOEHRINGER_Q219-Q319_Liability-ADU</t>
        </is>
      </c>
      <c r="E242" s="316" t="inlineStr">
        <is>
          <t>TV Land</t>
        </is>
      </c>
      <c r="F242" s="317" t="n">
        <v>43558</v>
      </c>
      <c r="G242" s="317" t="n">
        <v>43646</v>
      </c>
      <c r="H242" s="316" t="n">
        <v>5486</v>
      </c>
      <c r="I242" s="316" t="n">
        <v>5486</v>
      </c>
      <c r="J242" s="316" t="n">
        <v>0.85</v>
      </c>
      <c r="K242" s="316">
        <f>ROUND(I242*(J242/1000),2)</f>
        <v/>
      </c>
    </row>
    <row r="243">
      <c r="B243" s="315" t="n">
        <v>216</v>
      </c>
      <c r="C243" s="316" t="n">
        <v>32225053</v>
      </c>
      <c r="D243" s="316" t="inlineStr">
        <is>
          <t>15008_M&amp;E_ BOEHRINGER/INGELHEIM - BOEHRINGER_Q219-Q319_Liability-ADU</t>
        </is>
      </c>
      <c r="E243" s="316" t="inlineStr">
        <is>
          <t>VH1</t>
        </is>
      </c>
      <c r="F243" s="317" t="n">
        <v>43558</v>
      </c>
      <c r="G243" s="317" t="n">
        <v>43646</v>
      </c>
      <c r="H243" s="316" t="n">
        <v>215143</v>
      </c>
      <c r="I243" s="316" t="n">
        <v>215143</v>
      </c>
      <c r="J243" s="316" t="n">
        <v>0.85</v>
      </c>
      <c r="K243" s="316">
        <f>ROUND(I243*(J243/1000),2)</f>
        <v/>
      </c>
    </row>
    <row r="244">
      <c r="B244" s="315" t="n">
        <v>217</v>
      </c>
      <c r="C244" s="316" t="n">
        <v>32246649</v>
      </c>
      <c r="D244" s="316" t="inlineStr">
        <is>
          <t>14217_Nick_Chobani_Gimmies_Kids Choice Awards_1Q19-2Q19</t>
        </is>
      </c>
      <c r="E244" s="316" t="inlineStr">
        <is>
          <t>Nickelodeon</t>
        </is>
      </c>
      <c r="F244" s="317" t="n">
        <v>43525</v>
      </c>
      <c r="G244" s="317" t="n">
        <v>43562</v>
      </c>
      <c r="H244" s="316" t="n">
        <v>3915982</v>
      </c>
      <c r="I244" s="316" t="n">
        <v>543230</v>
      </c>
      <c r="J244" s="316" t="n">
        <v>0.85</v>
      </c>
      <c r="K244" s="316">
        <f>ROUND(I244*(J244/1000),2)</f>
        <v/>
      </c>
    </row>
    <row r="245">
      <c r="B245" s="315" t="n">
        <v>218</v>
      </c>
      <c r="C245" s="316" t="n">
        <v>32276372</v>
      </c>
      <c r="D245" s="316" t="inlineStr">
        <is>
          <t>15509_M&amp;E_VAN MELLE_MENTOS_Q119-Q4-19 VOD_UPFRONT</t>
        </is>
      </c>
      <c r="E245" s="316" t="inlineStr">
        <is>
          <t>CMT</t>
        </is>
      </c>
      <c r="F245" s="317" t="n">
        <v>43531</v>
      </c>
      <c r="G245" s="317" t="n">
        <v>43646</v>
      </c>
      <c r="H245" s="316" t="n">
        <v>13253</v>
      </c>
      <c r="I245" s="316" t="n">
        <v>6005</v>
      </c>
      <c r="J245" s="316" t="n">
        <v>0.85</v>
      </c>
      <c r="K245" s="316">
        <f>ROUND(I245*(J245/1000),2)</f>
        <v/>
      </c>
    </row>
    <row r="246">
      <c r="B246" s="315" t="n">
        <v>219</v>
      </c>
      <c r="C246" s="316" t="n">
        <v>32276372</v>
      </c>
      <c r="D246" s="316" t="inlineStr">
        <is>
          <t>15509_M&amp;E_VAN MELLE_MENTOS_Q119-Q4-19 VOD_UPFRONT</t>
        </is>
      </c>
      <c r="E246" s="316" t="inlineStr">
        <is>
          <t>Comedy Central</t>
        </is>
      </c>
      <c r="F246" s="317" t="n">
        <v>43528</v>
      </c>
      <c r="G246" s="317" t="n">
        <v>43646</v>
      </c>
      <c r="H246" s="316" t="n">
        <v>414922</v>
      </c>
      <c r="I246" s="316" t="n">
        <v>83600</v>
      </c>
      <c r="J246" s="316" t="n">
        <v>0.85</v>
      </c>
      <c r="K246" s="316">
        <f>ROUND(I246*(J246/1000),2)</f>
        <v/>
      </c>
    </row>
    <row r="247">
      <c r="B247" s="315" t="n">
        <v>220</v>
      </c>
      <c r="C247" s="316" t="n">
        <v>32276372</v>
      </c>
      <c r="D247" s="316" t="inlineStr">
        <is>
          <t>15509_M&amp;E_VAN MELLE_MENTOS_Q119-Q4-19 VOD_UPFRONT</t>
        </is>
      </c>
      <c r="E247" s="316" t="inlineStr">
        <is>
          <t>MTV</t>
        </is>
      </c>
      <c r="F247" s="317" t="n">
        <v>43528</v>
      </c>
      <c r="G247" s="317" t="n">
        <v>43646</v>
      </c>
      <c r="H247" s="316" t="n">
        <v>2538767</v>
      </c>
      <c r="I247" s="316" t="n">
        <v>658110</v>
      </c>
      <c r="J247" s="316" t="n">
        <v>0.85</v>
      </c>
      <c r="K247" s="316">
        <f>ROUND(I247*(J247/1000),2)</f>
        <v/>
      </c>
    </row>
    <row r="248">
      <c r="B248" s="315" t="n">
        <v>221</v>
      </c>
      <c r="C248" s="316" t="n">
        <v>32276372</v>
      </c>
      <c r="D248" s="316" t="inlineStr">
        <is>
          <t>15509_M&amp;E_VAN MELLE_MENTOS_Q119-Q4-19 VOD_UPFRONT</t>
        </is>
      </c>
      <c r="E248" s="316" t="inlineStr">
        <is>
          <t>Paramount</t>
        </is>
      </c>
      <c r="F248" s="317" t="n">
        <v>43528</v>
      </c>
      <c r="G248" s="317" t="n">
        <v>43646</v>
      </c>
      <c r="H248" s="316" t="n">
        <v>537170</v>
      </c>
      <c r="I248" s="316" t="n">
        <v>175685</v>
      </c>
      <c r="J248" s="316" t="n">
        <v>0.85</v>
      </c>
      <c r="K248" s="316">
        <f>ROUND(I248*(J248/1000),2)</f>
        <v/>
      </c>
    </row>
    <row r="249">
      <c r="B249" s="315" t="n">
        <v>222</v>
      </c>
      <c r="C249" s="316" t="n">
        <v>32276372</v>
      </c>
      <c r="D249" s="316" t="inlineStr">
        <is>
          <t>15509_M&amp;E_VAN MELLE_MENTOS_Q119-Q4-19 VOD_UPFRONT</t>
        </is>
      </c>
      <c r="E249" s="316" t="inlineStr">
        <is>
          <t>TV Land</t>
        </is>
      </c>
      <c r="F249" s="317" t="n">
        <v>43556</v>
      </c>
      <c r="G249" s="317" t="n">
        <v>43646</v>
      </c>
      <c r="H249" s="316" t="n">
        <v>34791</v>
      </c>
      <c r="I249" s="316" t="n">
        <v>19237</v>
      </c>
      <c r="J249" s="316" t="n">
        <v>0.85</v>
      </c>
      <c r="K249" s="316">
        <f>ROUND(I249*(J249/1000),2)</f>
        <v/>
      </c>
    </row>
    <row r="250">
      <c r="B250" s="315" t="n">
        <v>223</v>
      </c>
      <c r="C250" s="316" t="n">
        <v>32276372</v>
      </c>
      <c r="D250" s="316" t="inlineStr">
        <is>
          <t>15509_M&amp;E_VAN MELLE_MENTOS_Q119-Q4-19 VOD_UPFRONT</t>
        </is>
      </c>
      <c r="E250" s="316" t="inlineStr">
        <is>
          <t>VH1</t>
        </is>
      </c>
      <c r="F250" s="317" t="n">
        <v>43531</v>
      </c>
      <c r="G250" s="317" t="n">
        <v>43646</v>
      </c>
      <c r="H250" s="316" t="n">
        <v>1635623</v>
      </c>
      <c r="I250" s="316" t="n">
        <v>810493</v>
      </c>
      <c r="J250" s="316" t="n">
        <v>0.85</v>
      </c>
      <c r="K250" s="316">
        <f>ROUND(I250*(J250/1000),2)</f>
        <v/>
      </c>
    </row>
    <row r="251">
      <c r="B251" s="315" t="n">
        <v>224</v>
      </c>
      <c r="C251" s="316" t="n">
        <v>32277063</v>
      </c>
      <c r="D251" s="316" t="inlineStr">
        <is>
          <t>15556_M&amp;E_POPEYES CHICKEN &amp; BISCUITS - POPEYES CHICKEN &amp; BISCUITS_17/18 Paramount Liabiity_1Q19</t>
        </is>
      </c>
      <c r="E251" s="316" t="inlineStr">
        <is>
          <t>CMT</t>
        </is>
      </c>
      <c r="F251" s="317" t="n">
        <v>43556</v>
      </c>
      <c r="G251" s="317" t="n">
        <v>43585</v>
      </c>
      <c r="H251" s="316" t="n">
        <v>19390</v>
      </c>
      <c r="I251" s="316" t="n">
        <v>19390</v>
      </c>
      <c r="J251" s="316" t="n">
        <v>0.85</v>
      </c>
      <c r="K251" s="316">
        <f>ROUND(I251*(J251/1000),2)</f>
        <v/>
      </c>
    </row>
    <row r="252">
      <c r="B252" s="315" t="n">
        <v>225</v>
      </c>
      <c r="C252" s="316" t="n">
        <v>32277063</v>
      </c>
      <c r="D252" s="316" t="inlineStr">
        <is>
          <t>15556_M&amp;E_POPEYES CHICKEN &amp; BISCUITS - POPEYES CHICKEN &amp; BISCUITS_17/18 Paramount Liabiity_1Q19</t>
        </is>
      </c>
      <c r="E252" s="316" t="inlineStr">
        <is>
          <t>Comedy Central</t>
        </is>
      </c>
      <c r="F252" s="317" t="n">
        <v>43556</v>
      </c>
      <c r="G252" s="317" t="n">
        <v>43585</v>
      </c>
      <c r="H252" s="316" t="n">
        <v>297194</v>
      </c>
      <c r="I252" s="316" t="n">
        <v>297194</v>
      </c>
      <c r="J252" s="316" t="n">
        <v>0.85</v>
      </c>
      <c r="K252" s="316">
        <f>ROUND(I252*(J252/1000),2)</f>
        <v/>
      </c>
    </row>
    <row r="253">
      <c r="B253" s="315" t="n">
        <v>226</v>
      </c>
      <c r="C253" s="316" t="n">
        <v>32277063</v>
      </c>
      <c r="D253" s="316" t="inlineStr">
        <is>
          <t>15556_M&amp;E_POPEYES CHICKEN &amp; BISCUITS - POPEYES CHICKEN &amp; BISCUITS_17/18 Paramount Liabiity_1Q19</t>
        </is>
      </c>
      <c r="E253" s="316" t="inlineStr">
        <is>
          <t>MTV</t>
        </is>
      </c>
      <c r="F253" s="317" t="n">
        <v>43556</v>
      </c>
      <c r="G253" s="317" t="n">
        <v>43585</v>
      </c>
      <c r="H253" s="316" t="n">
        <v>1361385</v>
      </c>
      <c r="I253" s="316" t="n">
        <v>1339066</v>
      </c>
      <c r="J253" s="316" t="n">
        <v>0.85</v>
      </c>
      <c r="K253" s="316">
        <f>ROUND(I253*(J253/1000),2)</f>
        <v/>
      </c>
    </row>
    <row r="254">
      <c r="B254" s="315" t="n">
        <v>227</v>
      </c>
      <c r="C254" s="316" t="n">
        <v>32277063</v>
      </c>
      <c r="D254" s="316" t="inlineStr">
        <is>
          <t>15556_M&amp;E_POPEYES CHICKEN &amp; BISCUITS - POPEYES CHICKEN &amp; BISCUITS_17/18 Paramount Liabiity_1Q19</t>
        </is>
      </c>
      <c r="E254" s="316" t="inlineStr">
        <is>
          <t>MTV2</t>
        </is>
      </c>
      <c r="F254" s="317" t="n">
        <v>43556</v>
      </c>
      <c r="G254" s="317" t="n">
        <v>43585</v>
      </c>
      <c r="H254" s="316" t="n">
        <v>1839</v>
      </c>
      <c r="I254" s="316" t="n">
        <v>1839</v>
      </c>
      <c r="J254" s="316" t="n">
        <v>0.85</v>
      </c>
      <c r="K254" s="316">
        <f>ROUND(I254*(J254/1000),2)</f>
        <v/>
      </c>
    </row>
    <row r="255">
      <c r="B255" s="315" t="n">
        <v>228</v>
      </c>
      <c r="C255" s="316" t="n">
        <v>32277063</v>
      </c>
      <c r="D255" s="316" t="inlineStr">
        <is>
          <t>15556_M&amp;E_POPEYES CHICKEN &amp; BISCUITS - POPEYES CHICKEN &amp; BISCUITS_17/18 Paramount Liabiity_1Q19</t>
        </is>
      </c>
      <c r="E255" s="316" t="inlineStr">
        <is>
          <t>Paramount</t>
        </is>
      </c>
      <c r="F255" s="317" t="n">
        <v>43556</v>
      </c>
      <c r="G255" s="317" t="n">
        <v>43585</v>
      </c>
      <c r="H255" s="316" t="n">
        <v>464850</v>
      </c>
      <c r="I255" s="316" t="n">
        <v>464850</v>
      </c>
      <c r="J255" s="316" t="n">
        <v>0.85</v>
      </c>
      <c r="K255" s="316">
        <f>ROUND(I255*(J255/1000),2)</f>
        <v/>
      </c>
    </row>
    <row r="256">
      <c r="B256" s="315" t="n">
        <v>229</v>
      </c>
      <c r="C256" s="316" t="n">
        <v>32277063</v>
      </c>
      <c r="D256" s="316" t="inlineStr">
        <is>
          <t>15556_M&amp;E_POPEYES CHICKEN &amp; BISCUITS - POPEYES CHICKEN &amp; BISCUITS_17/18 Paramount Liabiity_1Q19</t>
        </is>
      </c>
      <c r="E256" s="316" t="inlineStr">
        <is>
          <t>TV Land</t>
        </is>
      </c>
      <c r="F256" s="317" t="n">
        <v>43556</v>
      </c>
      <c r="G256" s="317" t="n">
        <v>43585</v>
      </c>
      <c r="H256" s="316" t="n">
        <v>46891</v>
      </c>
      <c r="I256" s="316" t="n">
        <v>46891</v>
      </c>
      <c r="J256" s="316" t="n">
        <v>0.85</v>
      </c>
      <c r="K256" s="316">
        <f>ROUND(I256*(J256/1000),2)</f>
        <v/>
      </c>
    </row>
    <row r="257">
      <c r="B257" s="315" t="n">
        <v>230</v>
      </c>
      <c r="C257" s="316" t="n">
        <v>32277063</v>
      </c>
      <c r="D257" s="316" t="inlineStr">
        <is>
          <t>15556_M&amp;E_POPEYES CHICKEN &amp; BISCUITS - POPEYES CHICKEN &amp; BISCUITS_17/18 Paramount Liabiity_1Q19</t>
        </is>
      </c>
      <c r="E257" s="316" t="inlineStr">
        <is>
          <t>VH1</t>
        </is>
      </c>
      <c r="F257" s="317" t="n">
        <v>43556</v>
      </c>
      <c r="G257" s="317" t="n">
        <v>43585</v>
      </c>
      <c r="H257" s="316" t="n">
        <v>1500901</v>
      </c>
      <c r="I257" s="316" t="n">
        <v>1479146</v>
      </c>
      <c r="J257" s="316" t="n">
        <v>0.85</v>
      </c>
      <c r="K257" s="316">
        <f>ROUND(I257*(J257/1000),2)</f>
        <v/>
      </c>
    </row>
    <row r="258">
      <c r="B258" s="315" t="n">
        <v>231</v>
      </c>
      <c r="C258" s="316" t="n">
        <v>32277173</v>
      </c>
      <c r="D258" s="316" t="inlineStr">
        <is>
          <t>15436_CC_MTV_WARNER_BROTHERS_THEATRICAL_Shazam!_1Q19_Upfront_FEP_VOD-DAI</t>
        </is>
      </c>
      <c r="E258" s="316" t="inlineStr">
        <is>
          <t>Comedy Central</t>
        </is>
      </c>
      <c r="F258" s="317" t="n">
        <v>43528</v>
      </c>
      <c r="G258" s="317" t="n">
        <v>43562</v>
      </c>
      <c r="H258" s="316" t="n">
        <v>443617</v>
      </c>
      <c r="I258" s="316" t="n">
        <v>185591</v>
      </c>
      <c r="J258" s="316" t="n">
        <v>0.85</v>
      </c>
      <c r="K258" s="316">
        <f>ROUND(I258*(J258/1000),2)</f>
        <v/>
      </c>
    </row>
    <row r="259">
      <c r="B259" s="315" t="n">
        <v>232</v>
      </c>
      <c r="C259" s="316" t="n">
        <v>32277173</v>
      </c>
      <c r="D259" s="316" t="inlineStr">
        <is>
          <t>15436_CC_MTV_WARNER_BROTHERS_THEATRICAL_Shazam!_1Q19_Upfront_FEP_VOD-DAI</t>
        </is>
      </c>
      <c r="E259" s="316" t="inlineStr">
        <is>
          <t>MTV</t>
        </is>
      </c>
      <c r="F259" s="317" t="n">
        <v>43556</v>
      </c>
      <c r="G259" s="317" t="n">
        <v>43562</v>
      </c>
      <c r="H259" s="316" t="n">
        <v>284924</v>
      </c>
      <c r="I259" s="316" t="n">
        <v>87780</v>
      </c>
      <c r="J259" s="316" t="n">
        <v>0.85</v>
      </c>
      <c r="K259" s="316">
        <f>ROUND(I259*(J259/1000),2)</f>
        <v/>
      </c>
    </row>
    <row r="260">
      <c r="B260" s="315" t="n">
        <v>233</v>
      </c>
      <c r="C260" s="316" t="n">
        <v>32304998</v>
      </c>
      <c r="D260" s="316" t="inlineStr">
        <is>
          <t>#15614_M&amp;E_U.S. ARMY_OLV_VOD_Liability_P1849_1Q19</t>
        </is>
      </c>
      <c r="E260" s="316" t="inlineStr">
        <is>
          <t>CMT</t>
        </is>
      </c>
      <c r="F260" s="317" t="n">
        <v>43528</v>
      </c>
      <c r="G260" s="317" t="n">
        <v>43585</v>
      </c>
      <c r="H260" s="316" t="n">
        <v>94527</v>
      </c>
      <c r="I260" s="316" t="n">
        <v>11993</v>
      </c>
      <c r="J260" s="316" t="n">
        <v>0.85</v>
      </c>
      <c r="K260" s="316">
        <f>ROUND(I260*(J260/1000),2)</f>
        <v/>
      </c>
    </row>
    <row r="261">
      <c r="B261" s="315" t="n">
        <v>234</v>
      </c>
      <c r="C261" s="316" t="n">
        <v>32304998</v>
      </c>
      <c r="D261" s="316" t="inlineStr">
        <is>
          <t>#15614_M&amp;E_U.S. ARMY_OLV_VOD_Liability_P1849_1Q19</t>
        </is>
      </c>
      <c r="E261" s="316" t="inlineStr">
        <is>
          <t>Comedy Central</t>
        </is>
      </c>
      <c r="F261" s="317" t="n">
        <v>43528</v>
      </c>
      <c r="G261" s="317" t="n">
        <v>43585</v>
      </c>
      <c r="H261" s="316" t="n">
        <v>1331186</v>
      </c>
      <c r="I261" s="316" t="n">
        <v>209766</v>
      </c>
      <c r="J261" s="316" t="n">
        <v>0.85</v>
      </c>
      <c r="K261" s="316">
        <f>ROUND(I261*(J261/1000),2)</f>
        <v/>
      </c>
    </row>
    <row r="262">
      <c r="B262" s="315" t="n">
        <v>235</v>
      </c>
      <c r="C262" s="316" t="n">
        <v>32304998</v>
      </c>
      <c r="D262" s="316" t="inlineStr">
        <is>
          <t>#15614_M&amp;E_U.S. ARMY_OLV_VOD_Liability_P1849_1Q19</t>
        </is>
      </c>
      <c r="E262" s="316" t="inlineStr">
        <is>
          <t>MTV</t>
        </is>
      </c>
      <c r="F262" s="317" t="n">
        <v>43557</v>
      </c>
      <c r="G262" s="317" t="n">
        <v>43585</v>
      </c>
      <c r="H262" s="316" t="n">
        <v>723967</v>
      </c>
      <c r="I262" s="316" t="n">
        <v>723967</v>
      </c>
      <c r="J262" s="316" t="n">
        <v>0.85</v>
      </c>
      <c r="K262" s="316">
        <f>ROUND(I262*(J262/1000),2)</f>
        <v/>
      </c>
    </row>
    <row r="263">
      <c r="B263" s="315" t="n">
        <v>236</v>
      </c>
      <c r="C263" s="316" t="n">
        <v>32304998</v>
      </c>
      <c r="D263" s="316" t="inlineStr">
        <is>
          <t>#15614_M&amp;E_U.S. ARMY_OLV_VOD_Liability_P1849_1Q19</t>
        </is>
      </c>
      <c r="E263" s="316" t="inlineStr">
        <is>
          <t>Paramount</t>
        </is>
      </c>
      <c r="F263" s="317" t="n">
        <v>43528</v>
      </c>
      <c r="G263" s="317" t="n">
        <v>43585</v>
      </c>
      <c r="H263" s="316" t="n">
        <v>928617</v>
      </c>
      <c r="I263" s="316" t="n">
        <v>250030</v>
      </c>
      <c r="J263" s="316" t="n">
        <v>0.85</v>
      </c>
      <c r="K263" s="316">
        <f>ROUND(I263*(J263/1000),2)</f>
        <v/>
      </c>
    </row>
    <row r="264">
      <c r="B264" s="315" t="n">
        <v>237</v>
      </c>
      <c r="C264" s="316" t="n">
        <v>32304998</v>
      </c>
      <c r="D264" s="316" t="inlineStr">
        <is>
          <t>#15614_M&amp;E_U.S. ARMY_OLV_VOD_Liability_P1849_1Q19</t>
        </is>
      </c>
      <c r="E264" s="316" t="inlineStr">
        <is>
          <t>TV Land</t>
        </is>
      </c>
      <c r="F264" s="317" t="n">
        <v>43528</v>
      </c>
      <c r="G264" s="317" t="n">
        <v>43585</v>
      </c>
      <c r="H264" s="316" t="n">
        <v>222450</v>
      </c>
      <c r="I264" s="316" t="n">
        <v>33782</v>
      </c>
      <c r="J264" s="316" t="n">
        <v>0.85</v>
      </c>
      <c r="K264" s="316">
        <f>ROUND(I264*(J264/1000),2)</f>
        <v/>
      </c>
    </row>
    <row r="265">
      <c r="B265" s="315" t="n">
        <v>238</v>
      </c>
      <c r="C265" s="316" t="n">
        <v>32304998</v>
      </c>
      <c r="D265" s="316" t="inlineStr">
        <is>
          <t>#15614_M&amp;E_U.S. ARMY_OLV_VOD_Liability_P1849_1Q19</t>
        </is>
      </c>
      <c r="E265" s="316" t="inlineStr">
        <is>
          <t>VH1</t>
        </is>
      </c>
      <c r="F265" s="317" t="n">
        <v>43557</v>
      </c>
      <c r="G265" s="317" t="n">
        <v>43585</v>
      </c>
      <c r="H265" s="316" t="n">
        <v>891755</v>
      </c>
      <c r="I265" s="316" t="n">
        <v>891755</v>
      </c>
      <c r="J265" s="316" t="n">
        <v>0.85</v>
      </c>
      <c r="K265" s="316">
        <f>ROUND(I265*(J265/1000),2)</f>
        <v/>
      </c>
    </row>
    <row r="266">
      <c r="B266" s="315" t="n">
        <v>239</v>
      </c>
      <c r="C266" s="316" t="n">
        <v>32326863</v>
      </c>
      <c r="D266" s="316" t="inlineStr">
        <is>
          <t>(15399)_NICK_WARNER BROTHERS_SHAZAM!_2-3Q19_UPFRONT_VOD DAI</t>
        </is>
      </c>
      <c r="E266" s="316" t="inlineStr">
        <is>
          <t>Nickelodeon</t>
        </is>
      </c>
      <c r="F266" s="317" t="n">
        <v>43529</v>
      </c>
      <c r="G266" s="317" t="n">
        <v>43562</v>
      </c>
      <c r="H266" s="316" t="n">
        <v>902138</v>
      </c>
      <c r="I266" s="316" t="n">
        <v>123013</v>
      </c>
      <c r="J266" s="316" t="n">
        <v>0.85</v>
      </c>
      <c r="K266" s="316">
        <f>ROUND(I266*(J266/1000),2)</f>
        <v/>
      </c>
    </row>
    <row r="267">
      <c r="B267" s="315" t="n">
        <v>240</v>
      </c>
      <c r="C267" s="316" t="n">
        <v>32398970</v>
      </c>
      <c r="D267" s="316" t="inlineStr">
        <is>
          <t>(15709)BET_ULTA BEAUTY_W1834_1Q19</t>
        </is>
      </c>
      <c r="E267" s="316" t="inlineStr">
        <is>
          <t>BET</t>
        </is>
      </c>
      <c r="F267" s="317" t="n">
        <v>43534</v>
      </c>
      <c r="G267" s="317" t="n">
        <v>43561</v>
      </c>
      <c r="H267" s="316" t="n">
        <v>780773</v>
      </c>
      <c r="I267" s="316" t="n">
        <v>116769</v>
      </c>
      <c r="J267" s="316" t="n">
        <v>0.85</v>
      </c>
      <c r="K267" s="316">
        <f>ROUND(I267*(J267/1000),2)</f>
        <v/>
      </c>
    </row>
    <row r="268">
      <c r="B268" s="315" t="n">
        <v>241</v>
      </c>
      <c r="C268" s="316" t="n">
        <v>32398970</v>
      </c>
      <c r="D268" s="316" t="inlineStr">
        <is>
          <t>(15709)BET_ULTA BEAUTY_W1834_1Q19</t>
        </is>
      </c>
      <c r="E268" s="316" t="inlineStr">
        <is>
          <t>BET Her</t>
        </is>
      </c>
      <c r="F268" s="317" t="n">
        <v>43534</v>
      </c>
      <c r="G268" s="317" t="n">
        <v>43561</v>
      </c>
      <c r="H268" s="316" t="n">
        <v>26212</v>
      </c>
      <c r="I268" s="316" t="n">
        <v>4960</v>
      </c>
      <c r="J268" s="316" t="n">
        <v>0.85</v>
      </c>
      <c r="K268" s="316">
        <f>ROUND(I268*(J268/1000),2)</f>
        <v/>
      </c>
    </row>
    <row r="269">
      <c r="B269" s="315" t="n">
        <v>242</v>
      </c>
      <c r="C269" s="316" t="n">
        <v>32404956</v>
      </c>
      <c r="D269" s="316" t="inlineStr">
        <is>
          <t>15619_TACO BELL 18-19 LIABILITY WIPE_VOD DAI P18-49</t>
        </is>
      </c>
      <c r="E269" s="316" t="inlineStr">
        <is>
          <t>CMT</t>
        </is>
      </c>
      <c r="F269" s="317" t="n">
        <v>43532</v>
      </c>
      <c r="G269" s="317" t="n">
        <v>43585</v>
      </c>
      <c r="H269" s="316" t="n">
        <v>29973</v>
      </c>
      <c r="I269" s="316" t="n">
        <v>6950</v>
      </c>
      <c r="J269" s="316" t="n">
        <v>0.85</v>
      </c>
      <c r="K269" s="316">
        <f>ROUND(I269*(J269/1000),2)</f>
        <v/>
      </c>
    </row>
    <row r="270">
      <c r="B270" s="315" t="n">
        <v>243</v>
      </c>
      <c r="C270" s="316" t="n">
        <v>32404956</v>
      </c>
      <c r="D270" s="316" t="inlineStr">
        <is>
          <t>15619_TACO BELL 18-19 LIABILITY WIPE_VOD DAI P18-49</t>
        </is>
      </c>
      <c r="E270" s="316" t="inlineStr">
        <is>
          <t>Comedy Central</t>
        </is>
      </c>
      <c r="F270" s="317" t="n">
        <v>43532</v>
      </c>
      <c r="G270" s="317" t="n">
        <v>43585</v>
      </c>
      <c r="H270" s="316" t="n">
        <v>638934</v>
      </c>
      <c r="I270" s="316" t="n">
        <v>228785</v>
      </c>
      <c r="J270" s="316" t="n">
        <v>0.85</v>
      </c>
      <c r="K270" s="316">
        <f>ROUND(I270*(J270/1000),2)</f>
        <v/>
      </c>
    </row>
    <row r="271">
      <c r="B271" s="315" t="n">
        <v>244</v>
      </c>
      <c r="C271" s="316" t="n">
        <v>32404956</v>
      </c>
      <c r="D271" s="316" t="inlineStr">
        <is>
          <t>15619_TACO BELL 18-19 LIABILITY WIPE_VOD DAI P18-49</t>
        </is>
      </c>
      <c r="E271" s="316" t="inlineStr">
        <is>
          <t>MTV</t>
        </is>
      </c>
      <c r="F271" s="317" t="n">
        <v>43532</v>
      </c>
      <c r="G271" s="317" t="n">
        <v>43585</v>
      </c>
      <c r="H271" s="316" t="n">
        <v>1865303</v>
      </c>
      <c r="I271" s="316" t="n">
        <v>558705</v>
      </c>
      <c r="J271" s="316" t="n">
        <v>0.85</v>
      </c>
      <c r="K271" s="316">
        <f>ROUND(I271*(J271/1000),2)</f>
        <v/>
      </c>
    </row>
    <row r="272">
      <c r="B272" s="315" t="n">
        <v>245</v>
      </c>
      <c r="C272" s="316" t="n">
        <v>32404956</v>
      </c>
      <c r="D272" s="316" t="inlineStr">
        <is>
          <t>15619_TACO BELL 18-19 LIABILITY WIPE_VOD DAI P18-49</t>
        </is>
      </c>
      <c r="E272" s="316" t="inlineStr">
        <is>
          <t>MTV2</t>
        </is>
      </c>
      <c r="F272" s="317" t="n">
        <v>43565</v>
      </c>
      <c r="G272" s="317" t="n">
        <v>43585</v>
      </c>
      <c r="H272" s="316" t="n">
        <v>5341</v>
      </c>
      <c r="I272" s="316" t="n">
        <v>790</v>
      </c>
      <c r="J272" s="316" t="n">
        <v>0.85</v>
      </c>
      <c r="K272" s="316">
        <f>ROUND(I272*(J272/1000),2)</f>
        <v/>
      </c>
    </row>
    <row r="273">
      <c r="B273" s="315" t="n">
        <v>246</v>
      </c>
      <c r="C273" s="316" t="n">
        <v>32404956</v>
      </c>
      <c r="D273" s="316" t="inlineStr">
        <is>
          <t>15619_TACO BELL 18-19 LIABILITY WIPE_VOD DAI P18-49</t>
        </is>
      </c>
      <c r="E273" s="316" t="inlineStr">
        <is>
          <t>Paramount</t>
        </is>
      </c>
      <c r="F273" s="317" t="n">
        <v>43532</v>
      </c>
      <c r="G273" s="317" t="n">
        <v>43585</v>
      </c>
      <c r="H273" s="316" t="n">
        <v>391458</v>
      </c>
      <c r="I273" s="316" t="n">
        <v>200986</v>
      </c>
      <c r="J273" s="316" t="n">
        <v>0.85</v>
      </c>
      <c r="K273" s="316">
        <f>ROUND(I273*(J273/1000),2)</f>
        <v/>
      </c>
    </row>
    <row r="274">
      <c r="B274" s="315" t="n">
        <v>247</v>
      </c>
      <c r="C274" s="316" t="n">
        <v>32404956</v>
      </c>
      <c r="D274" s="316" t="inlineStr">
        <is>
          <t>15619_TACO BELL 18-19 LIABILITY WIPE_VOD DAI P18-49</t>
        </is>
      </c>
      <c r="E274" s="316" t="inlineStr">
        <is>
          <t>TV Land</t>
        </is>
      </c>
      <c r="F274" s="317" t="n">
        <v>43532</v>
      </c>
      <c r="G274" s="317" t="n">
        <v>43585</v>
      </c>
      <c r="H274" s="316" t="n">
        <v>115715</v>
      </c>
      <c r="I274" s="316" t="n">
        <v>28031</v>
      </c>
      <c r="J274" s="316" t="n">
        <v>0.85</v>
      </c>
      <c r="K274" s="316">
        <f>ROUND(I274*(J274/1000),2)</f>
        <v/>
      </c>
    </row>
    <row r="275">
      <c r="B275" s="315" t="n">
        <v>248</v>
      </c>
      <c r="C275" s="316" t="n">
        <v>32404956</v>
      </c>
      <c r="D275" s="316" t="inlineStr">
        <is>
          <t>15619_TACO BELL 18-19 LIABILITY WIPE_VOD DAI P18-49</t>
        </is>
      </c>
      <c r="E275" s="316" t="inlineStr">
        <is>
          <t>VH1</t>
        </is>
      </c>
      <c r="F275" s="317" t="n">
        <v>43532</v>
      </c>
      <c r="G275" s="317" t="n">
        <v>43585</v>
      </c>
      <c r="H275" s="316" t="n">
        <v>1694997</v>
      </c>
      <c r="I275" s="316" t="n">
        <v>700559</v>
      </c>
      <c r="J275" s="316" t="n">
        <v>0.85</v>
      </c>
      <c r="K275" s="316">
        <f>ROUND(I275*(J275/1000),2)</f>
        <v/>
      </c>
    </row>
    <row r="276">
      <c r="B276" s="315" t="n">
        <v>249</v>
      </c>
      <c r="C276" s="316" t="n">
        <v>32420633</v>
      </c>
      <c r="D276" s="316" t="inlineStr">
        <is>
          <t>15725_Mattel_K&amp;F_Lil Gleemerz_LGLM_ 1Q19-2Q19_Upfront</t>
        </is>
      </c>
      <c r="E276" s="316" t="inlineStr">
        <is>
          <t>Nick Jr (Noggin)</t>
        </is>
      </c>
      <c r="F276" s="317" t="n">
        <v>43542</v>
      </c>
      <c r="G276" s="317" t="n">
        <v>43576</v>
      </c>
      <c r="H276" s="316" t="n">
        <v>866573</v>
      </c>
      <c r="I276" s="316" t="n">
        <v>107860</v>
      </c>
      <c r="J276" s="316" t="n">
        <v>0.85</v>
      </c>
      <c r="K276" s="316">
        <f>ROUND(I276*(J276/1000),2)</f>
        <v/>
      </c>
    </row>
    <row r="277">
      <c r="B277" s="315" t="n">
        <v>250</v>
      </c>
      <c r="C277" s="316" t="n">
        <v>32420633</v>
      </c>
      <c r="D277" s="316" t="inlineStr">
        <is>
          <t>15725_Mattel_K&amp;F_Lil Gleemerz_LGLM_ 1Q19-2Q19_Upfront</t>
        </is>
      </c>
      <c r="E277" s="316" t="inlineStr">
        <is>
          <t>Nickelodeon</t>
        </is>
      </c>
      <c r="F277" s="317" t="n">
        <v>43542</v>
      </c>
      <c r="G277" s="317" t="n">
        <v>43576</v>
      </c>
      <c r="H277" s="316" t="n">
        <v>1666290</v>
      </c>
      <c r="I277" s="316" t="n">
        <v>148085</v>
      </c>
      <c r="J277" s="316" t="n">
        <v>0.85</v>
      </c>
      <c r="K277" s="316">
        <f>ROUND(I277*(J277/1000),2)</f>
        <v/>
      </c>
    </row>
    <row r="278">
      <c r="B278" s="315" t="n">
        <v>251</v>
      </c>
      <c r="C278" s="316" t="n">
        <v>32421624</v>
      </c>
      <c r="D278" s="316" t="inlineStr">
        <is>
          <t>15243_K&amp;F_Mattel_HW City Dino Triceratops_HCDT_1Q19-2Q19 Upfront</t>
        </is>
      </c>
      <c r="E278" s="316" t="inlineStr">
        <is>
          <t>Nick Jr (Noggin)</t>
        </is>
      </c>
      <c r="F278" s="317" t="n">
        <v>43549</v>
      </c>
      <c r="G278" s="317" t="n">
        <v>43576</v>
      </c>
      <c r="H278" s="316" t="n">
        <v>1573362</v>
      </c>
      <c r="I278" s="316" t="n">
        <v>1020729</v>
      </c>
      <c r="J278" s="316" t="n">
        <v>0.85</v>
      </c>
      <c r="K278" s="316">
        <f>ROUND(I278*(J278/1000),2)</f>
        <v/>
      </c>
    </row>
    <row r="279">
      <c r="B279" s="315" t="n">
        <v>252</v>
      </c>
      <c r="C279" s="316" t="n">
        <v>32421624</v>
      </c>
      <c r="D279" s="316" t="inlineStr">
        <is>
          <t>15243_K&amp;F_Mattel_HW City Dino Triceratops_HCDT_1Q19-2Q19 Upfront</t>
        </is>
      </c>
      <c r="E279" s="316" t="inlineStr">
        <is>
          <t>Nickelodeon</t>
        </is>
      </c>
      <c r="F279" s="317" t="n">
        <v>43549</v>
      </c>
      <c r="G279" s="317" t="n">
        <v>43576</v>
      </c>
      <c r="H279" s="316" t="n">
        <v>786401</v>
      </c>
      <c r="I279" s="316" t="n">
        <v>511027</v>
      </c>
      <c r="J279" s="316" t="n">
        <v>0.85</v>
      </c>
      <c r="K279" s="316">
        <f>ROUND(I279*(J279/1000),2)</f>
        <v/>
      </c>
    </row>
    <row r="280">
      <c r="B280" s="315" t="n">
        <v>253</v>
      </c>
      <c r="C280" s="316" t="n">
        <v>32443944</v>
      </c>
      <c r="D280" s="316" t="inlineStr">
        <is>
          <t>15721_Nick_Moose Toys_Moose Toys_Liability Order_1Q19</t>
        </is>
      </c>
      <c r="E280" s="316" t="inlineStr">
        <is>
          <t>Nickelodeon</t>
        </is>
      </c>
      <c r="F280" s="317" t="n">
        <v>43536</v>
      </c>
      <c r="G280" s="317" t="n">
        <v>43555</v>
      </c>
      <c r="H280" s="316" t="n">
        <v>3439466</v>
      </c>
      <c r="I280" s="316" t="n">
        <v>81</v>
      </c>
      <c r="J280" s="316" t="n">
        <v>0.85</v>
      </c>
      <c r="K280" s="316">
        <f>ROUND(I280*(J280/1000),2)</f>
        <v/>
      </c>
    </row>
    <row r="281">
      <c r="B281" s="315" t="n">
        <v>254</v>
      </c>
      <c r="C281" s="316" t="n">
        <v>32444638</v>
      </c>
      <c r="D281" s="316" t="inlineStr">
        <is>
          <t>15359_Nintendo_YOSHI CRAFTED WORLD_KCA_Q1</t>
        </is>
      </c>
      <c r="E281" s="316" t="inlineStr">
        <is>
          <t>Nickelodeon</t>
        </is>
      </c>
      <c r="F281" s="317" t="n">
        <v>43556</v>
      </c>
      <c r="G281" s="317" t="n">
        <v>43576</v>
      </c>
      <c r="H281" s="316" t="n">
        <v>5961622</v>
      </c>
      <c r="I281" s="316" t="n">
        <v>1124050</v>
      </c>
      <c r="J281" s="316" t="n">
        <v>0.85</v>
      </c>
      <c r="K281" s="316">
        <f>ROUND(I281*(J281/1000),2)</f>
        <v/>
      </c>
    </row>
    <row r="282">
      <c r="B282" s="316" t="n"/>
      <c r="C282" s="316" t="n"/>
      <c r="D282" s="316" t="n"/>
      <c r="E282" s="316" t="inlineStr">
        <is>
          <t>Nickelodeon</t>
        </is>
      </c>
      <c r="F282" s="316" t="n"/>
      <c r="G282" s="316" t="n"/>
      <c r="H282" s="316" t="n"/>
      <c r="I282" s="316" t="n">
        <v>2070963</v>
      </c>
      <c r="J282" s="316" t="n">
        <v>0.71</v>
      </c>
      <c r="K282" s="316">
        <f>ROUND(I282*(J282/1000),2)</f>
        <v/>
      </c>
    </row>
    <row r="283">
      <c r="B283" s="315" t="n">
        <v>255</v>
      </c>
      <c r="C283" s="316" t="n">
        <v>32450008</v>
      </c>
      <c r="D283" s="316" t="inlineStr">
        <is>
          <t>15698_M&amp;E_HERSHEY_KIT KAT_OLV/VOD_Q1-Q219_Liability</t>
        </is>
      </c>
      <c r="E283" s="316" t="inlineStr">
        <is>
          <t>CMT</t>
        </is>
      </c>
      <c r="F283" s="317" t="n">
        <v>43556</v>
      </c>
      <c r="G283" s="317" t="n">
        <v>43585</v>
      </c>
      <c r="H283" s="316" t="n">
        <v>5640</v>
      </c>
      <c r="I283" s="316" t="n">
        <v>2034</v>
      </c>
      <c r="J283" s="316" t="n">
        <v>0.71</v>
      </c>
      <c r="K283" s="316">
        <f>ROUND(I283*(J283/1000),2)</f>
        <v/>
      </c>
    </row>
    <row r="284">
      <c r="B284" s="315" t="n">
        <v>256</v>
      </c>
      <c r="C284" s="316" t="n">
        <v>32450008</v>
      </c>
      <c r="D284" s="316" t="inlineStr">
        <is>
          <t>15698_M&amp;E_HERSHEY_KIT KAT_OLV/VOD_Q1-Q219_Liability</t>
        </is>
      </c>
      <c r="E284" s="316" t="inlineStr">
        <is>
          <t>Comedy Central</t>
        </is>
      </c>
      <c r="F284" s="317" t="n">
        <v>43537</v>
      </c>
      <c r="G284" s="317" t="n">
        <v>43585</v>
      </c>
      <c r="H284" s="316" t="n">
        <v>33797</v>
      </c>
      <c r="I284" s="316" t="n">
        <v>22092</v>
      </c>
      <c r="J284" s="316" t="n">
        <v>0.71</v>
      </c>
      <c r="K284" s="316">
        <f>ROUND(I284*(J284/1000),2)</f>
        <v/>
      </c>
    </row>
    <row r="285">
      <c r="B285" s="315" t="n">
        <v>257</v>
      </c>
      <c r="C285" s="316" t="n">
        <v>32450008</v>
      </c>
      <c r="D285" s="316" t="inlineStr">
        <is>
          <t>15698_M&amp;E_HERSHEY_KIT KAT_OLV/VOD_Q1-Q219_Liability</t>
        </is>
      </c>
      <c r="E285" s="316" t="inlineStr">
        <is>
          <t>MTV</t>
        </is>
      </c>
      <c r="F285" s="317" t="n">
        <v>43537</v>
      </c>
      <c r="G285" s="317" t="n">
        <v>43585</v>
      </c>
      <c r="H285" s="316" t="n">
        <v>362819</v>
      </c>
      <c r="I285" s="316" t="n">
        <v>146386</v>
      </c>
      <c r="J285" s="316" t="n">
        <v>0.71</v>
      </c>
      <c r="K285" s="316">
        <f>ROUND(I285*(J285/1000),2)</f>
        <v/>
      </c>
    </row>
    <row r="286">
      <c r="B286" s="315" t="n">
        <v>258</v>
      </c>
      <c r="C286" s="316" t="n">
        <v>32450008</v>
      </c>
      <c r="D286" s="316" t="inlineStr">
        <is>
          <t>15698_M&amp;E_HERSHEY_KIT KAT_OLV/VOD_Q1-Q219_Liability</t>
        </is>
      </c>
      <c r="E286" s="316" t="inlineStr">
        <is>
          <t>Paramount</t>
        </is>
      </c>
      <c r="F286" s="317" t="n">
        <v>43537</v>
      </c>
      <c r="G286" s="317" t="n">
        <v>43585</v>
      </c>
      <c r="H286" s="316" t="n">
        <v>80536</v>
      </c>
      <c r="I286" s="316" t="n">
        <v>53308</v>
      </c>
      <c r="J286" s="316" t="n">
        <v>0.71</v>
      </c>
      <c r="K286" s="316">
        <f>ROUND(I286*(J286/1000),2)</f>
        <v/>
      </c>
    </row>
    <row r="287">
      <c r="B287" s="315" t="n">
        <v>259</v>
      </c>
      <c r="C287" s="316" t="n">
        <v>32450008</v>
      </c>
      <c r="D287" s="316" t="inlineStr">
        <is>
          <t>15698_M&amp;E_HERSHEY_KIT KAT_OLV/VOD_Q1-Q219_Liability</t>
        </is>
      </c>
      <c r="E287" s="316" t="inlineStr">
        <is>
          <t>TV Land</t>
        </is>
      </c>
      <c r="F287" s="317" t="n">
        <v>43556</v>
      </c>
      <c r="G287" s="317" t="n">
        <v>43585</v>
      </c>
      <c r="H287" s="316" t="n">
        <v>15893</v>
      </c>
      <c r="I287" s="316" t="n">
        <v>8792</v>
      </c>
      <c r="J287" s="316" t="n">
        <v>0.71</v>
      </c>
      <c r="K287" s="316">
        <f>ROUND(I287*(J287/1000),2)</f>
        <v/>
      </c>
    </row>
    <row r="288">
      <c r="B288" s="315" t="n">
        <v>260</v>
      </c>
      <c r="C288" s="316" t="n">
        <v>32450008</v>
      </c>
      <c r="D288" s="316" t="inlineStr">
        <is>
          <t>15698_M&amp;E_HERSHEY_KIT KAT_OLV/VOD_Q1-Q219_Liability</t>
        </is>
      </c>
      <c r="E288" s="316" t="inlineStr">
        <is>
          <t>VH1</t>
        </is>
      </c>
      <c r="F288" s="317" t="n">
        <v>43556</v>
      </c>
      <c r="G288" s="317" t="n">
        <v>43585</v>
      </c>
      <c r="H288" s="316" t="n">
        <v>119620</v>
      </c>
      <c r="I288" s="316" t="n">
        <v>109102</v>
      </c>
      <c r="J288" s="316" t="n">
        <v>0.71</v>
      </c>
      <c r="K288" s="316">
        <f>ROUND(I288*(J288/1000),2)</f>
        <v/>
      </c>
    </row>
    <row r="289">
      <c r="B289" s="315" t="n">
        <v>261</v>
      </c>
      <c r="C289" s="316" t="n">
        <v>32486742</v>
      </c>
      <c r="D289" s="316" t="inlineStr">
        <is>
          <t>15784_CC_TRUECAR.COM - TRUECAR.COM_Q219_VOD DAI_NG</t>
        </is>
      </c>
      <c r="E289" s="316" t="inlineStr">
        <is>
          <t>Comedy Central</t>
        </is>
      </c>
      <c r="F289" s="317" t="n">
        <v>43556</v>
      </c>
      <c r="G289" s="317" t="n">
        <v>43611</v>
      </c>
      <c r="H289" s="316" t="n">
        <v>133379</v>
      </c>
      <c r="I289" s="316" t="n">
        <v>133379</v>
      </c>
      <c r="J289" s="316" t="n">
        <v>0.71</v>
      </c>
      <c r="K289" s="316">
        <f>ROUND(I289*(J289/1000),2)</f>
        <v/>
      </c>
    </row>
    <row r="290">
      <c r="B290" s="315" t="n">
        <v>262</v>
      </c>
      <c r="C290" s="316" t="n">
        <v>32490074</v>
      </c>
      <c r="D290" s="316" t="inlineStr">
        <is>
          <t>15807_M&amp;E_MIDAS_MIDAS_Q219_UPFRONT</t>
        </is>
      </c>
      <c r="E290" s="316" t="inlineStr">
        <is>
          <t>CMT</t>
        </is>
      </c>
      <c r="F290" s="317" t="n">
        <v>43556</v>
      </c>
      <c r="G290" s="317" t="n">
        <v>43576</v>
      </c>
      <c r="H290" s="316" t="n">
        <v>6104</v>
      </c>
      <c r="I290" s="316" t="n">
        <v>6104</v>
      </c>
      <c r="J290" s="316" t="n">
        <v>0.71</v>
      </c>
      <c r="K290" s="316">
        <f>ROUND(I290*(J290/1000),2)</f>
        <v/>
      </c>
    </row>
    <row r="291">
      <c r="B291" s="315" t="n">
        <v>263</v>
      </c>
      <c r="C291" s="316" t="n">
        <v>32490074</v>
      </c>
      <c r="D291" s="316" t="inlineStr">
        <is>
          <t>15807_M&amp;E_MIDAS_MIDAS_Q219_UPFRONT</t>
        </is>
      </c>
      <c r="E291" s="316" t="inlineStr">
        <is>
          <t>Comedy Central</t>
        </is>
      </c>
      <c r="F291" s="317" t="n">
        <v>43556</v>
      </c>
      <c r="G291" s="317" t="n">
        <v>43576</v>
      </c>
      <c r="H291" s="316" t="n">
        <v>134823</v>
      </c>
      <c r="I291" s="316" t="n">
        <v>134823</v>
      </c>
      <c r="J291" s="316" t="n">
        <v>0.71</v>
      </c>
      <c r="K291" s="316">
        <f>ROUND(I291*(J291/1000),2)</f>
        <v/>
      </c>
    </row>
    <row r="292">
      <c r="B292" s="315" t="n">
        <v>264</v>
      </c>
      <c r="C292" s="316" t="n">
        <v>32490074</v>
      </c>
      <c r="D292" s="316" t="inlineStr">
        <is>
          <t>15807_M&amp;E_MIDAS_MIDAS_Q219_UPFRONT</t>
        </is>
      </c>
      <c r="E292" s="316" t="inlineStr">
        <is>
          <t>MTV</t>
        </is>
      </c>
      <c r="F292" s="317" t="n">
        <v>43556</v>
      </c>
      <c r="G292" s="317" t="n">
        <v>43576</v>
      </c>
      <c r="H292" s="316" t="n">
        <v>657004</v>
      </c>
      <c r="I292" s="316" t="n">
        <v>657004</v>
      </c>
      <c r="J292" s="316" t="n">
        <v>0.71</v>
      </c>
      <c r="K292" s="316">
        <f>ROUND(I292*(J292/1000),2)</f>
        <v/>
      </c>
    </row>
    <row r="293">
      <c r="B293" s="315" t="n">
        <v>265</v>
      </c>
      <c r="C293" s="316" t="n">
        <v>32490074</v>
      </c>
      <c r="D293" s="316" t="inlineStr">
        <is>
          <t>15807_M&amp;E_MIDAS_MIDAS_Q219_UPFRONT</t>
        </is>
      </c>
      <c r="E293" s="316" t="inlineStr">
        <is>
          <t>Paramount</t>
        </is>
      </c>
      <c r="F293" s="317" t="n">
        <v>43556</v>
      </c>
      <c r="G293" s="317" t="n">
        <v>43576</v>
      </c>
      <c r="H293" s="316" t="n">
        <v>157676</v>
      </c>
      <c r="I293" s="316" t="n">
        <v>157676</v>
      </c>
      <c r="J293" s="316" t="n">
        <v>0.71</v>
      </c>
      <c r="K293" s="316">
        <f>ROUND(I293*(J293/1000),2)</f>
        <v/>
      </c>
    </row>
    <row r="294">
      <c r="B294" s="315" t="n">
        <v>266</v>
      </c>
      <c r="C294" s="316" t="n">
        <v>32490074</v>
      </c>
      <c r="D294" s="316" t="inlineStr">
        <is>
          <t>15807_M&amp;E_MIDAS_MIDAS_Q219_UPFRONT</t>
        </is>
      </c>
      <c r="E294" s="316" t="inlineStr">
        <is>
          <t>TV Land</t>
        </is>
      </c>
      <c r="F294" s="317" t="n">
        <v>43556</v>
      </c>
      <c r="G294" s="317" t="n">
        <v>43576</v>
      </c>
      <c r="H294" s="316" t="n">
        <v>20754</v>
      </c>
      <c r="I294" s="316" t="n">
        <v>20754</v>
      </c>
      <c r="J294" s="316" t="n">
        <v>0.71</v>
      </c>
      <c r="K294" s="316">
        <f>ROUND(I294*(J294/1000),2)</f>
        <v/>
      </c>
    </row>
    <row r="295">
      <c r="B295" s="315" t="n">
        <v>267</v>
      </c>
      <c r="C295" s="316" t="n">
        <v>32490074</v>
      </c>
      <c r="D295" s="316" t="inlineStr">
        <is>
          <t>15807_M&amp;E_MIDAS_MIDAS_Q219_UPFRONT</t>
        </is>
      </c>
      <c r="E295" s="316" t="inlineStr">
        <is>
          <t>VH1</t>
        </is>
      </c>
      <c r="F295" s="317" t="n">
        <v>43556</v>
      </c>
      <c r="G295" s="317" t="n">
        <v>43576</v>
      </c>
      <c r="H295" s="316" t="n">
        <v>701010</v>
      </c>
      <c r="I295" s="316" t="n">
        <v>701010</v>
      </c>
      <c r="J295" s="316" t="n">
        <v>0.71</v>
      </c>
      <c r="K295" s="316">
        <f>ROUND(I295*(J295/1000),2)</f>
        <v/>
      </c>
    </row>
    <row r="296">
      <c r="B296" s="315" t="n">
        <v>268</v>
      </c>
      <c r="C296" s="316" t="n">
        <v>32496303</v>
      </c>
      <c r="D296" s="316" t="inlineStr">
        <is>
          <t>15432_M&amp;E_AMGEN_AIMOVIG_2Q19_Scatter_FEP_VOD-DAI</t>
        </is>
      </c>
      <c r="E296" s="316" t="inlineStr">
        <is>
          <t>CMT</t>
        </is>
      </c>
      <c r="F296" s="317" t="n">
        <v>43556</v>
      </c>
      <c r="G296" s="317" t="n">
        <v>43646</v>
      </c>
      <c r="H296" s="316" t="n">
        <v>12523</v>
      </c>
      <c r="I296" s="316" t="n">
        <v>12523</v>
      </c>
      <c r="J296" s="316" t="n">
        <v>0.71</v>
      </c>
      <c r="K296" s="316">
        <f>ROUND(I296*(J296/1000),2)</f>
        <v/>
      </c>
    </row>
    <row r="297">
      <c r="B297" s="315" t="n">
        <v>269</v>
      </c>
      <c r="C297" s="316" t="n">
        <v>32496303</v>
      </c>
      <c r="D297" s="316" t="inlineStr">
        <is>
          <t>15432_M&amp;E_AMGEN_AIMOVIG_2Q19_Scatter_FEP_VOD-DAI</t>
        </is>
      </c>
      <c r="E297" s="316" t="inlineStr">
        <is>
          <t>Comedy Central</t>
        </is>
      </c>
      <c r="F297" s="317" t="n">
        <v>43556</v>
      </c>
      <c r="G297" s="317" t="n">
        <v>43646</v>
      </c>
      <c r="H297" s="316" t="n">
        <v>175041</v>
      </c>
      <c r="I297" s="316" t="n">
        <v>175041</v>
      </c>
      <c r="J297" s="316" t="n">
        <v>0.71</v>
      </c>
      <c r="K297" s="316">
        <f>ROUND(I297*(J297/1000),2)</f>
        <v/>
      </c>
    </row>
    <row r="298">
      <c r="B298" s="315" t="n">
        <v>270</v>
      </c>
      <c r="C298" s="316" t="n">
        <v>32496303</v>
      </c>
      <c r="D298" s="316" t="inlineStr">
        <is>
          <t>15432_M&amp;E_AMGEN_AIMOVIG_2Q19_Scatter_FEP_VOD-DAI</t>
        </is>
      </c>
      <c r="E298" s="316" t="inlineStr">
        <is>
          <t>MTV</t>
        </is>
      </c>
      <c r="F298" s="317" t="n">
        <v>43556</v>
      </c>
      <c r="G298" s="317" t="n">
        <v>43646</v>
      </c>
      <c r="H298" s="316" t="n">
        <v>893883</v>
      </c>
      <c r="I298" s="316" t="n">
        <v>893883</v>
      </c>
      <c r="J298" s="316" t="n">
        <v>0.71</v>
      </c>
      <c r="K298" s="316">
        <f>ROUND(I298*(J298/1000),2)</f>
        <v/>
      </c>
    </row>
    <row r="299">
      <c r="B299" s="315" t="n">
        <v>271</v>
      </c>
      <c r="C299" s="316" t="n">
        <v>32496303</v>
      </c>
      <c r="D299" s="316" t="inlineStr">
        <is>
          <t>15432_M&amp;E_AMGEN_AIMOVIG_2Q19_Scatter_FEP_VOD-DAI</t>
        </is>
      </c>
      <c r="E299" s="316" t="inlineStr">
        <is>
          <t>Paramount</t>
        </is>
      </c>
      <c r="F299" s="317" t="n">
        <v>43556</v>
      </c>
      <c r="G299" s="317" t="n">
        <v>43646</v>
      </c>
      <c r="H299" s="316" t="n">
        <v>371762</v>
      </c>
      <c r="I299" s="316" t="n">
        <v>371762</v>
      </c>
      <c r="J299" s="316" t="n">
        <v>0.71</v>
      </c>
      <c r="K299" s="316">
        <f>ROUND(I299*(J299/1000),2)</f>
        <v/>
      </c>
    </row>
    <row r="300">
      <c r="B300" s="315" t="n">
        <v>272</v>
      </c>
      <c r="C300" s="316" t="n">
        <v>32496303</v>
      </c>
      <c r="D300" s="316" t="inlineStr">
        <is>
          <t>15432_M&amp;E_AMGEN_AIMOVIG_2Q19_Scatter_FEP_VOD-DAI</t>
        </is>
      </c>
      <c r="E300" s="316" t="inlineStr">
        <is>
          <t>TV Land</t>
        </is>
      </c>
      <c r="F300" s="317" t="n">
        <v>43556</v>
      </c>
      <c r="G300" s="317" t="n">
        <v>43646</v>
      </c>
      <c r="H300" s="316" t="n">
        <v>39984</v>
      </c>
      <c r="I300" s="316" t="n">
        <v>39984</v>
      </c>
      <c r="J300" s="316" t="n">
        <v>0.71</v>
      </c>
      <c r="K300" s="316">
        <f>ROUND(I300*(J300/1000),2)</f>
        <v/>
      </c>
    </row>
    <row r="301">
      <c r="B301" s="315" t="n">
        <v>273</v>
      </c>
      <c r="C301" s="316" t="n">
        <v>32496303</v>
      </c>
      <c r="D301" s="316" t="inlineStr">
        <is>
          <t>15432_M&amp;E_AMGEN_AIMOVIG_2Q19_Scatter_FEP_VOD-DAI</t>
        </is>
      </c>
      <c r="E301" s="316" t="inlineStr">
        <is>
          <t>VH1</t>
        </is>
      </c>
      <c r="F301" s="317" t="n">
        <v>43556</v>
      </c>
      <c r="G301" s="317" t="n">
        <v>43646</v>
      </c>
      <c r="H301" s="316" t="n">
        <v>1159738</v>
      </c>
      <c r="I301" s="316" t="n">
        <v>1159738</v>
      </c>
      <c r="J301" s="316" t="n">
        <v>0.71</v>
      </c>
      <c r="K301" s="316">
        <f>ROUND(I301*(J301/1000),2)</f>
        <v/>
      </c>
    </row>
    <row r="302">
      <c r="B302" s="315" t="n">
        <v>274</v>
      </c>
      <c r="C302" s="316" t="n">
        <v>32496829</v>
      </c>
      <c r="D302" s="316" t="inlineStr">
        <is>
          <t>(15801) DISNEY PICTURES_CAPTAIN MARVEL BW3_K&amp;F_UF_1Q19</t>
        </is>
      </c>
      <c r="E302" s="316" t="inlineStr">
        <is>
          <t>Nickelodeon</t>
        </is>
      </c>
      <c r="F302" s="317" t="n">
        <v>43556</v>
      </c>
      <c r="G302" s="317" t="n">
        <v>43562</v>
      </c>
      <c r="H302" s="316" t="n">
        <v>482459</v>
      </c>
      <c r="I302" s="316" t="n">
        <v>43437</v>
      </c>
      <c r="J302" s="316" t="n">
        <v>0.71</v>
      </c>
      <c r="K302" s="316">
        <f>ROUND(I302*(J302/1000),2)</f>
        <v/>
      </c>
    </row>
    <row r="303">
      <c r="B303" s="315" t="n">
        <v>275</v>
      </c>
      <c r="C303" s="316" t="n">
        <v>32504663</v>
      </c>
      <c r="D303" s="316" t="inlineStr">
        <is>
          <t>15224_K&amp;F_Mattel_Mega Construx_MGC_1Q19-2Q19 Upfront</t>
        </is>
      </c>
      <c r="E303" s="316" t="inlineStr">
        <is>
          <t>Nick Jr (Noggin)</t>
        </is>
      </c>
      <c r="F303" s="317" t="n">
        <v>43542</v>
      </c>
      <c r="G303" s="317" t="n">
        <v>43576</v>
      </c>
      <c r="H303" s="316" t="n">
        <v>2274885</v>
      </c>
      <c r="I303" s="316" t="n">
        <v>1072732</v>
      </c>
      <c r="J303" s="316" t="n">
        <v>0.71</v>
      </c>
      <c r="K303" s="316">
        <f>ROUND(I303*(J303/1000),2)</f>
        <v/>
      </c>
    </row>
    <row r="304">
      <c r="B304" s="315" t="n">
        <v>276</v>
      </c>
      <c r="C304" s="316" t="n">
        <v>32504663</v>
      </c>
      <c r="D304" s="316" t="inlineStr">
        <is>
          <t>15224_K&amp;F_Mattel_Mega Construx_MGC_1Q19-2Q19 Upfront</t>
        </is>
      </c>
      <c r="E304" s="316" t="inlineStr">
        <is>
          <t>Nickelodeon</t>
        </is>
      </c>
      <c r="F304" s="317" t="n">
        <v>43542</v>
      </c>
      <c r="G304" s="317" t="n">
        <v>43576</v>
      </c>
      <c r="H304" s="316" t="n">
        <v>1073732</v>
      </c>
      <c r="I304" s="316" t="n">
        <v>474209</v>
      </c>
      <c r="J304" s="316" t="n">
        <v>0.71</v>
      </c>
      <c r="K304" s="316">
        <f>ROUND(I304*(J304/1000),2)</f>
        <v/>
      </c>
    </row>
    <row r="305">
      <c r="B305" s="315" t="n">
        <v>277</v>
      </c>
      <c r="C305" s="316" t="n">
        <v>32515712</v>
      </c>
      <c r="D305" s="316" t="inlineStr">
        <is>
          <t>15738_K&amp;F_SKECHERS_Energy_lights_Q219</t>
        </is>
      </c>
      <c r="E305" s="316" t="inlineStr">
        <is>
          <t>Nickelodeon</t>
        </is>
      </c>
      <c r="F305" s="317" t="n">
        <v>43556</v>
      </c>
      <c r="G305" s="317" t="n">
        <v>43585</v>
      </c>
      <c r="H305" s="316" t="n">
        <v>1025594</v>
      </c>
      <c r="I305" s="316" t="n">
        <v>1025594</v>
      </c>
      <c r="J305" s="316" t="n">
        <v>0.71</v>
      </c>
      <c r="K305" s="316">
        <f>ROUND(I305*(J305/1000),2)</f>
        <v/>
      </c>
    </row>
    <row r="306">
      <c r="B306" s="315" t="n">
        <v>278</v>
      </c>
      <c r="C306" s="316" t="n">
        <v>32516265</v>
      </c>
      <c r="D306" s="316" t="inlineStr">
        <is>
          <t>15737_K&amp;F_SKECHERS_Twinkle_Toes_Q219</t>
        </is>
      </c>
      <c r="E306" s="316" t="inlineStr">
        <is>
          <t>Nickelodeon</t>
        </is>
      </c>
      <c r="F306" s="317" t="n">
        <v>43556</v>
      </c>
      <c r="G306" s="317" t="n">
        <v>43585</v>
      </c>
      <c r="H306" s="316" t="n">
        <v>1026784</v>
      </c>
      <c r="I306" s="316" t="n">
        <v>1026784</v>
      </c>
      <c r="J306" s="316" t="n">
        <v>0.71</v>
      </c>
      <c r="K306" s="316">
        <f>ROUND(I306*(J306/1000),2)</f>
        <v/>
      </c>
    </row>
    <row r="307">
      <c r="B307" s="315" t="n">
        <v>279</v>
      </c>
      <c r="C307" s="316" t="n">
        <v>32516300</v>
      </c>
      <c r="D307" s="316" t="inlineStr">
        <is>
          <t>15736_K&amp;F_SKECHERS_Heart_lights_Q219</t>
        </is>
      </c>
      <c r="E307" s="316" t="inlineStr">
        <is>
          <t>Nickelodeon</t>
        </is>
      </c>
      <c r="F307" s="317" t="n">
        <v>43556</v>
      </c>
      <c r="G307" s="317" t="n">
        <v>43585</v>
      </c>
      <c r="H307" s="316" t="n">
        <v>1137124</v>
      </c>
      <c r="I307" s="316" t="n">
        <v>1137124</v>
      </c>
      <c r="J307" s="316" t="n">
        <v>0.71</v>
      </c>
      <c r="K307" s="316">
        <f>ROUND(I307*(J307/1000),2)</f>
        <v/>
      </c>
    </row>
    <row r="308">
      <c r="B308" s="315" t="n">
        <v>280</v>
      </c>
      <c r="C308" s="316" t="n">
        <v>32517802</v>
      </c>
      <c r="D308" s="316" t="inlineStr">
        <is>
          <t>15454_M&amp;E_DR PEPPER SNAPPLE GROUP - SNAPPLE_2Q 3Q19_Demo A18-49</t>
        </is>
      </c>
      <c r="E308" s="316" t="inlineStr">
        <is>
          <t>CMT</t>
        </is>
      </c>
      <c r="F308" s="317" t="n">
        <v>43584</v>
      </c>
      <c r="G308" s="317" t="n">
        <v>43611</v>
      </c>
      <c r="H308" s="316" t="n">
        <v>29</v>
      </c>
      <c r="I308" s="316" t="n">
        <v>29</v>
      </c>
      <c r="J308" s="316" t="n">
        <v>0.71</v>
      </c>
      <c r="K308" s="316">
        <f>ROUND(I308*(J308/1000),2)</f>
        <v/>
      </c>
    </row>
    <row r="309">
      <c r="B309" s="315" t="n">
        <v>281</v>
      </c>
      <c r="C309" s="316" t="n">
        <v>32517802</v>
      </c>
      <c r="D309" s="316" t="inlineStr">
        <is>
          <t>15454_M&amp;E_DR PEPPER SNAPPLE GROUP - SNAPPLE_2Q 3Q19_Demo A18-49</t>
        </is>
      </c>
      <c r="E309" s="316" t="inlineStr">
        <is>
          <t>Comedy Central</t>
        </is>
      </c>
      <c r="F309" s="317" t="n">
        <v>43584</v>
      </c>
      <c r="G309" s="317" t="n">
        <v>43611</v>
      </c>
      <c r="H309" s="316" t="n">
        <v>432</v>
      </c>
      <c r="I309" s="316" t="n">
        <v>432</v>
      </c>
      <c r="J309" s="316" t="n">
        <v>0.71</v>
      </c>
      <c r="K309" s="316">
        <f>ROUND(I309*(J309/1000),2)</f>
        <v/>
      </c>
    </row>
    <row r="310">
      <c r="B310" s="315" t="n">
        <v>282</v>
      </c>
      <c r="C310" s="316" t="n">
        <v>32517802</v>
      </c>
      <c r="D310" s="316" t="inlineStr">
        <is>
          <t>15454_M&amp;E_DR PEPPER SNAPPLE GROUP - SNAPPLE_2Q 3Q19_Demo A18-49</t>
        </is>
      </c>
      <c r="E310" s="316" t="inlineStr">
        <is>
          <t>MTV</t>
        </is>
      </c>
      <c r="F310" s="317" t="n">
        <v>43584</v>
      </c>
      <c r="G310" s="317" t="n">
        <v>43611</v>
      </c>
      <c r="H310" s="316" t="n">
        <v>6214</v>
      </c>
      <c r="I310" s="316" t="n">
        <v>6214</v>
      </c>
      <c r="J310" s="316" t="n">
        <v>0.71</v>
      </c>
      <c r="K310" s="316">
        <f>ROUND(I310*(J310/1000),2)</f>
        <v/>
      </c>
    </row>
    <row r="311">
      <c r="B311" s="315" t="n">
        <v>283</v>
      </c>
      <c r="C311" s="316" t="n">
        <v>32517802</v>
      </c>
      <c r="D311" s="316" t="inlineStr">
        <is>
          <t>15454_M&amp;E_DR PEPPER SNAPPLE GROUP - SNAPPLE_2Q 3Q19_Demo A18-49</t>
        </is>
      </c>
      <c r="E311" s="316" t="inlineStr">
        <is>
          <t>Paramount</t>
        </is>
      </c>
      <c r="F311" s="317" t="n">
        <v>43584</v>
      </c>
      <c r="G311" s="317" t="n">
        <v>43611</v>
      </c>
      <c r="H311" s="316" t="n">
        <v>3354</v>
      </c>
      <c r="I311" s="316" t="n">
        <v>3354</v>
      </c>
      <c r="J311" s="316" t="n">
        <v>0.71</v>
      </c>
      <c r="K311" s="316">
        <f>ROUND(I311*(J311/1000),2)</f>
        <v/>
      </c>
    </row>
    <row r="312">
      <c r="B312" s="315" t="n">
        <v>284</v>
      </c>
      <c r="C312" s="316" t="n">
        <v>32517802</v>
      </c>
      <c r="D312" s="316" t="inlineStr">
        <is>
          <t>15454_M&amp;E_DR PEPPER SNAPPLE GROUP - SNAPPLE_2Q 3Q19_Demo A18-49</t>
        </is>
      </c>
      <c r="E312" s="316" t="inlineStr">
        <is>
          <t>TV Land</t>
        </is>
      </c>
      <c r="F312" s="317" t="n">
        <v>43584</v>
      </c>
      <c r="G312" s="317" t="n">
        <v>43611</v>
      </c>
      <c r="H312" s="316" t="n">
        <v>192</v>
      </c>
      <c r="I312" s="316" t="n">
        <v>192</v>
      </c>
      <c r="J312" s="316" t="n">
        <v>0.71</v>
      </c>
      <c r="K312" s="316">
        <f>ROUND(I312*(J312/1000),2)</f>
        <v/>
      </c>
    </row>
    <row r="313">
      <c r="B313" s="315" t="n">
        <v>285</v>
      </c>
      <c r="C313" s="316" t="n">
        <v>32517802</v>
      </c>
      <c r="D313" s="316" t="inlineStr">
        <is>
          <t>15454_M&amp;E_DR PEPPER SNAPPLE GROUP - SNAPPLE_2Q 3Q19_Demo A18-49</t>
        </is>
      </c>
      <c r="E313" s="316" t="inlineStr">
        <is>
          <t>VH1</t>
        </is>
      </c>
      <c r="F313" s="317" t="n">
        <v>43584</v>
      </c>
      <c r="G313" s="317" t="n">
        <v>43611</v>
      </c>
      <c r="H313" s="316" t="n">
        <v>15884</v>
      </c>
      <c r="I313" s="316" t="n">
        <v>15884</v>
      </c>
      <c r="J313" s="316" t="n">
        <v>0.71</v>
      </c>
      <c r="K313" s="316">
        <f>ROUND(I313*(J313/1000),2)</f>
        <v/>
      </c>
    </row>
    <row r="314">
      <c r="B314" s="315" t="n">
        <v>286</v>
      </c>
      <c r="C314" s="316" t="n">
        <v>32517973</v>
      </c>
      <c r="D314" s="316" t="inlineStr">
        <is>
          <t>15453_M&amp;E_DR PEPPER SNAPPLE GROUP - DR. PEPPER_2Q 3Q19_DEMO A18-49</t>
        </is>
      </c>
      <c r="E314" s="316" t="inlineStr">
        <is>
          <t>CMT</t>
        </is>
      </c>
      <c r="F314" s="317" t="n">
        <v>43584</v>
      </c>
      <c r="G314" s="317" t="n">
        <v>43611</v>
      </c>
      <c r="H314" s="316" t="n">
        <v>79</v>
      </c>
      <c r="I314" s="316" t="n">
        <v>79</v>
      </c>
      <c r="J314" s="316" t="n">
        <v>0.71</v>
      </c>
      <c r="K314" s="316">
        <f>ROUND(I314*(J314/1000),2)</f>
        <v/>
      </c>
    </row>
    <row r="315">
      <c r="B315" s="315" t="n">
        <v>287</v>
      </c>
      <c r="C315" s="316" t="n">
        <v>32517973</v>
      </c>
      <c r="D315" s="316" t="inlineStr">
        <is>
          <t>15453_M&amp;E_DR PEPPER SNAPPLE GROUP - DR. PEPPER_2Q 3Q19_DEMO A18-49</t>
        </is>
      </c>
      <c r="E315" s="316" t="inlineStr">
        <is>
          <t>Comedy Central</t>
        </is>
      </c>
      <c r="F315" s="317" t="n">
        <v>43584</v>
      </c>
      <c r="G315" s="317" t="n">
        <v>43611</v>
      </c>
      <c r="H315" s="316" t="n">
        <v>1507</v>
      </c>
      <c r="I315" s="316" t="n">
        <v>1507</v>
      </c>
      <c r="J315" s="316" t="n">
        <v>0.71</v>
      </c>
      <c r="K315" s="316">
        <f>ROUND(I315*(J315/1000),2)</f>
        <v/>
      </c>
    </row>
    <row r="316">
      <c r="B316" s="315" t="n">
        <v>288</v>
      </c>
      <c r="C316" s="316" t="n">
        <v>32517973</v>
      </c>
      <c r="D316" s="316" t="inlineStr">
        <is>
          <t>15453_M&amp;E_DR PEPPER SNAPPLE GROUP - DR. PEPPER_2Q 3Q19_DEMO A18-49</t>
        </is>
      </c>
      <c r="E316" s="316" t="inlineStr">
        <is>
          <t>MTV</t>
        </is>
      </c>
      <c r="F316" s="317" t="n">
        <v>43584</v>
      </c>
      <c r="G316" s="317" t="n">
        <v>43611</v>
      </c>
      <c r="H316" s="316" t="n">
        <v>16199</v>
      </c>
      <c r="I316" s="316" t="n">
        <v>16199</v>
      </c>
      <c r="J316" s="316" t="n">
        <v>0.71</v>
      </c>
      <c r="K316" s="316">
        <f>ROUND(I316*(J316/1000),2)</f>
        <v/>
      </c>
    </row>
    <row r="317">
      <c r="B317" s="315" t="n">
        <v>289</v>
      </c>
      <c r="C317" s="316" t="n">
        <v>32517973</v>
      </c>
      <c r="D317" s="316" t="inlineStr">
        <is>
          <t>15453_M&amp;E_DR PEPPER SNAPPLE GROUP - DR. PEPPER_2Q 3Q19_DEMO A18-49</t>
        </is>
      </c>
      <c r="E317" s="316" t="inlineStr">
        <is>
          <t>Paramount</t>
        </is>
      </c>
      <c r="F317" s="317" t="n">
        <v>43584</v>
      </c>
      <c r="G317" s="317" t="n">
        <v>43611</v>
      </c>
      <c r="H317" s="316" t="n">
        <v>9288</v>
      </c>
      <c r="I317" s="316" t="n">
        <v>9288</v>
      </c>
      <c r="J317" s="316" t="n">
        <v>0.71</v>
      </c>
      <c r="K317" s="316">
        <f>ROUND(I317*(J317/1000),2)</f>
        <v/>
      </c>
    </row>
    <row r="318">
      <c r="B318" s="315" t="n">
        <v>290</v>
      </c>
      <c r="C318" s="316" t="n">
        <v>32517973</v>
      </c>
      <c r="D318" s="316" t="inlineStr">
        <is>
          <t>15453_M&amp;E_DR PEPPER SNAPPLE GROUP - DR. PEPPER_2Q 3Q19_DEMO A18-49</t>
        </is>
      </c>
      <c r="E318" s="316" t="inlineStr">
        <is>
          <t>TV Land</t>
        </is>
      </c>
      <c r="F318" s="317" t="n">
        <v>43584</v>
      </c>
      <c r="G318" s="317" t="n">
        <v>43611</v>
      </c>
      <c r="H318" s="316" t="n">
        <v>634</v>
      </c>
      <c r="I318" s="316" t="n">
        <v>634</v>
      </c>
      <c r="J318" s="316" t="n">
        <v>0.71</v>
      </c>
      <c r="K318" s="316">
        <f>ROUND(I318*(J318/1000),2)</f>
        <v/>
      </c>
    </row>
    <row r="319">
      <c r="B319" s="315" t="n">
        <v>291</v>
      </c>
      <c r="C319" s="316" t="n">
        <v>32517973</v>
      </c>
      <c r="D319" s="316" t="inlineStr">
        <is>
          <t>15453_M&amp;E_DR PEPPER SNAPPLE GROUP - DR. PEPPER_2Q 3Q19_DEMO A18-49</t>
        </is>
      </c>
      <c r="E319" s="316" t="inlineStr">
        <is>
          <t>VH1</t>
        </is>
      </c>
      <c r="F319" s="317" t="n">
        <v>43584</v>
      </c>
      <c r="G319" s="317" t="n">
        <v>43611</v>
      </c>
      <c r="H319" s="316" t="n">
        <v>41997</v>
      </c>
      <c r="I319" s="316" t="n">
        <v>41997</v>
      </c>
      <c r="J319" s="316" t="n">
        <v>0.71</v>
      </c>
      <c r="K319" s="316">
        <f>ROUND(I319*(J319/1000),2)</f>
        <v/>
      </c>
    </row>
    <row r="320">
      <c r="B320" s="315" t="n">
        <v>292</v>
      </c>
      <c r="C320" s="316" t="n">
        <v>32518028</v>
      </c>
      <c r="D320" s="316" t="inlineStr">
        <is>
          <t>15452_M&amp;E_DR PEPPER SNAPPLE GROUP - 7UP_2Q 3Q19_Demo A18-49</t>
        </is>
      </c>
      <c r="E320" s="316" t="inlineStr">
        <is>
          <t>CMT</t>
        </is>
      </c>
      <c r="F320" s="317" t="n">
        <v>43570</v>
      </c>
      <c r="G320" s="317" t="n">
        <v>43590</v>
      </c>
      <c r="H320" s="316" t="n">
        <v>4454</v>
      </c>
      <c r="I320" s="316" t="n">
        <v>4454</v>
      </c>
      <c r="J320" s="316" t="n">
        <v>0.71</v>
      </c>
      <c r="K320" s="316">
        <f>ROUND(I320*(J320/1000),2)</f>
        <v/>
      </c>
    </row>
    <row r="321">
      <c r="B321" s="315" t="n">
        <v>293</v>
      </c>
      <c r="C321" s="316" t="n">
        <v>32518028</v>
      </c>
      <c r="D321" s="316" t="inlineStr">
        <is>
          <t>15452_M&amp;E_DR PEPPER SNAPPLE GROUP - 7UP_2Q 3Q19_Demo A18-49</t>
        </is>
      </c>
      <c r="E321" s="316" t="inlineStr">
        <is>
          <t>Comedy Central</t>
        </is>
      </c>
      <c r="F321" s="317" t="n">
        <v>43570</v>
      </c>
      <c r="G321" s="317" t="n">
        <v>43590</v>
      </c>
      <c r="H321" s="316" t="n">
        <v>75877</v>
      </c>
      <c r="I321" s="316" t="n">
        <v>75877</v>
      </c>
      <c r="J321" s="316" t="n">
        <v>0.71</v>
      </c>
      <c r="K321" s="316">
        <f>ROUND(I321*(J321/1000),2)</f>
        <v/>
      </c>
    </row>
    <row r="322">
      <c r="B322" s="315" t="n">
        <v>294</v>
      </c>
      <c r="C322" s="316" t="n">
        <v>32518028</v>
      </c>
      <c r="D322" s="316" t="inlineStr">
        <is>
          <t>15452_M&amp;E_DR PEPPER SNAPPLE GROUP - 7UP_2Q 3Q19_Demo A18-49</t>
        </is>
      </c>
      <c r="E322" s="316" t="inlineStr">
        <is>
          <t>MTV</t>
        </is>
      </c>
      <c r="F322" s="317" t="n">
        <v>43570</v>
      </c>
      <c r="G322" s="317" t="n">
        <v>43590</v>
      </c>
      <c r="H322" s="316" t="n">
        <v>190427</v>
      </c>
      <c r="I322" s="316" t="n">
        <v>190427</v>
      </c>
      <c r="J322" s="316" t="n">
        <v>0.71</v>
      </c>
      <c r="K322" s="316">
        <f>ROUND(I322*(J322/1000),2)</f>
        <v/>
      </c>
    </row>
    <row r="323">
      <c r="B323" s="315" t="n">
        <v>295</v>
      </c>
      <c r="C323" s="316" t="n">
        <v>32518028</v>
      </c>
      <c r="D323" s="316" t="inlineStr">
        <is>
          <t>15452_M&amp;E_DR PEPPER SNAPPLE GROUP - 7UP_2Q 3Q19_Demo A18-49</t>
        </is>
      </c>
      <c r="E323" s="316" t="inlineStr">
        <is>
          <t>MTV2</t>
        </is>
      </c>
      <c r="F323" s="317" t="n">
        <v>43570</v>
      </c>
      <c r="G323" s="317" t="n">
        <v>43590</v>
      </c>
      <c r="H323" s="316" t="n">
        <v>299</v>
      </c>
      <c r="I323" s="316" t="n">
        <v>299</v>
      </c>
      <c r="J323" s="316" t="n">
        <v>0.71</v>
      </c>
      <c r="K323" s="316">
        <f>ROUND(I323*(J323/1000),2)</f>
        <v/>
      </c>
    </row>
    <row r="324">
      <c r="B324" s="315" t="n">
        <v>296</v>
      </c>
      <c r="C324" s="316" t="n">
        <v>32518028</v>
      </c>
      <c r="D324" s="316" t="inlineStr">
        <is>
          <t>15452_M&amp;E_DR PEPPER SNAPPLE GROUP - 7UP_2Q 3Q19_Demo A18-49</t>
        </is>
      </c>
      <c r="E324" s="316" t="inlineStr">
        <is>
          <t>Paramount</t>
        </is>
      </c>
      <c r="F324" s="317" t="n">
        <v>43570</v>
      </c>
      <c r="G324" s="317" t="n">
        <v>43590</v>
      </c>
      <c r="H324" s="316" t="n">
        <v>60734</v>
      </c>
      <c r="I324" s="316" t="n">
        <v>60734</v>
      </c>
      <c r="J324" s="316" t="n">
        <v>0.71</v>
      </c>
      <c r="K324" s="316">
        <f>ROUND(I324*(J324/1000),2)</f>
        <v/>
      </c>
    </row>
    <row r="325">
      <c r="B325" s="315" t="n">
        <v>297</v>
      </c>
      <c r="C325" s="316" t="n">
        <v>32518028</v>
      </c>
      <c r="D325" s="316" t="inlineStr">
        <is>
          <t>15452_M&amp;E_DR PEPPER SNAPPLE GROUP - 7UP_2Q 3Q19_Demo A18-49</t>
        </is>
      </c>
      <c r="E325" s="316" t="inlineStr">
        <is>
          <t>TV Land</t>
        </is>
      </c>
      <c r="F325" s="317" t="n">
        <v>43570</v>
      </c>
      <c r="G325" s="317" t="n">
        <v>43590</v>
      </c>
      <c r="H325" s="316" t="n">
        <v>9777</v>
      </c>
      <c r="I325" s="316" t="n">
        <v>9777</v>
      </c>
      <c r="J325" s="316" t="n">
        <v>0.71</v>
      </c>
      <c r="K325" s="316">
        <f>ROUND(I325*(J325/1000),2)</f>
        <v/>
      </c>
    </row>
    <row r="326">
      <c r="B326" s="315" t="n">
        <v>298</v>
      </c>
      <c r="C326" s="316" t="n">
        <v>32518028</v>
      </c>
      <c r="D326" s="316" t="inlineStr">
        <is>
          <t>15452_M&amp;E_DR PEPPER SNAPPLE GROUP - 7UP_2Q 3Q19_Demo A18-49</t>
        </is>
      </c>
      <c r="E326" s="316" t="inlineStr">
        <is>
          <t>VH1</t>
        </is>
      </c>
      <c r="F326" s="317" t="n">
        <v>43570</v>
      </c>
      <c r="G326" s="317" t="n">
        <v>43590</v>
      </c>
      <c r="H326" s="316" t="n">
        <v>216092</v>
      </c>
      <c r="I326" s="316" t="n">
        <v>216092</v>
      </c>
      <c r="J326" s="316" t="n">
        <v>0.71</v>
      </c>
      <c r="K326" s="316">
        <f>ROUND(I326*(J326/1000),2)</f>
        <v/>
      </c>
    </row>
    <row r="327">
      <c r="B327" s="315" t="n">
        <v>299</v>
      </c>
      <c r="C327" s="316" t="n">
        <v>32523320</v>
      </c>
      <c r="D327" s="316" t="inlineStr">
        <is>
          <t>14012_M&amp;E_MICROSOFT_SURFACE TABLET_2Q19_Upfront</t>
        </is>
      </c>
      <c r="E327" s="316" t="inlineStr">
        <is>
          <t>CMT</t>
        </is>
      </c>
      <c r="F327" s="317" t="n">
        <v>43584</v>
      </c>
      <c r="G327" s="317" t="n">
        <v>43604</v>
      </c>
      <c r="H327" s="316" t="n">
        <v>5</v>
      </c>
      <c r="I327" s="316" t="n">
        <v>5</v>
      </c>
      <c r="J327" s="316" t="n">
        <v>0.71</v>
      </c>
      <c r="K327" s="316">
        <f>ROUND(I327*(J327/1000),2)</f>
        <v/>
      </c>
    </row>
    <row r="328">
      <c r="B328" s="315" t="n">
        <v>300</v>
      </c>
      <c r="C328" s="316" t="n">
        <v>32523320</v>
      </c>
      <c r="D328" s="316" t="inlineStr">
        <is>
          <t>14012_M&amp;E_MICROSOFT_SURFACE TABLET_2Q19_Upfront</t>
        </is>
      </c>
      <c r="E328" s="316" t="inlineStr">
        <is>
          <t>Comedy Central</t>
        </is>
      </c>
      <c r="F328" s="317" t="n">
        <v>43584</v>
      </c>
      <c r="G328" s="317" t="n">
        <v>43604</v>
      </c>
      <c r="H328" s="316" t="n">
        <v>4671</v>
      </c>
      <c r="I328" s="316" t="n">
        <v>4671</v>
      </c>
      <c r="J328" s="316" t="n">
        <v>0.71</v>
      </c>
      <c r="K328" s="316">
        <f>ROUND(I328*(J328/1000),2)</f>
        <v/>
      </c>
    </row>
    <row r="329">
      <c r="B329" s="315" t="n">
        <v>301</v>
      </c>
      <c r="C329" s="316" t="n">
        <v>32523320</v>
      </c>
      <c r="D329" s="316" t="inlineStr">
        <is>
          <t>14012_M&amp;E_MICROSOFT_SURFACE TABLET_2Q19_Upfront</t>
        </is>
      </c>
      <c r="E329" s="316" t="inlineStr">
        <is>
          <t>MTV</t>
        </is>
      </c>
      <c r="F329" s="317" t="n">
        <v>43584</v>
      </c>
      <c r="G329" s="317" t="n">
        <v>43604</v>
      </c>
      <c r="H329" s="316" t="n">
        <v>18201</v>
      </c>
      <c r="I329" s="316" t="n">
        <v>18201</v>
      </c>
      <c r="J329" s="316" t="n">
        <v>0.71</v>
      </c>
      <c r="K329" s="316">
        <f>ROUND(I329*(J329/1000),2)</f>
        <v/>
      </c>
    </row>
    <row r="330">
      <c r="B330" s="315" t="n">
        <v>302</v>
      </c>
      <c r="C330" s="316" t="n">
        <v>32523320</v>
      </c>
      <c r="D330" s="316" t="inlineStr">
        <is>
          <t>14012_M&amp;E_MICROSOFT_SURFACE TABLET_2Q19_Upfront</t>
        </is>
      </c>
      <c r="E330" s="316" t="inlineStr">
        <is>
          <t>MTV2</t>
        </is>
      </c>
      <c r="F330" s="317" t="n">
        <v>43584</v>
      </c>
      <c r="G330" s="317" t="n">
        <v>43604</v>
      </c>
      <c r="H330" s="316" t="n">
        <v>1</v>
      </c>
      <c r="I330" s="316" t="n">
        <v>1</v>
      </c>
      <c r="J330" s="316" t="n">
        <v>0.71</v>
      </c>
      <c r="K330" s="316">
        <f>ROUND(I330*(J330/1000),2)</f>
        <v/>
      </c>
    </row>
    <row r="331">
      <c r="B331" s="315" t="n">
        <v>303</v>
      </c>
      <c r="C331" s="316" t="n">
        <v>32523320</v>
      </c>
      <c r="D331" s="316" t="inlineStr">
        <is>
          <t>14012_M&amp;E_MICROSOFT_SURFACE TABLET_2Q19_Upfront</t>
        </is>
      </c>
      <c r="E331" s="316" t="inlineStr">
        <is>
          <t>Paramount</t>
        </is>
      </c>
      <c r="F331" s="317" t="n">
        <v>43584</v>
      </c>
      <c r="G331" s="317" t="n">
        <v>43604</v>
      </c>
      <c r="H331" s="316" t="n">
        <v>8924</v>
      </c>
      <c r="I331" s="316" t="n">
        <v>8924</v>
      </c>
      <c r="J331" s="316" t="n">
        <v>0.71</v>
      </c>
      <c r="K331" s="316">
        <f>ROUND(I331*(J331/1000),2)</f>
        <v/>
      </c>
    </row>
    <row r="332">
      <c r="B332" s="315" t="n">
        <v>304</v>
      </c>
      <c r="C332" s="316" t="n">
        <v>32523320</v>
      </c>
      <c r="D332" s="316" t="inlineStr">
        <is>
          <t>14012_M&amp;E_MICROSOFT_SURFACE TABLET_2Q19_Upfront</t>
        </is>
      </c>
      <c r="E332" s="316" t="inlineStr">
        <is>
          <t>TV Land</t>
        </is>
      </c>
      <c r="F332" s="317" t="n">
        <v>43584</v>
      </c>
      <c r="G332" s="317" t="n">
        <v>43604</v>
      </c>
      <c r="H332" s="316" t="n">
        <v>45</v>
      </c>
      <c r="I332" s="316" t="n">
        <v>45</v>
      </c>
      <c r="J332" s="316" t="n">
        <v>0.71</v>
      </c>
      <c r="K332" s="316">
        <f>ROUND(I332*(J332/1000),2)</f>
        <v/>
      </c>
    </row>
    <row r="333">
      <c r="B333" s="315" t="n">
        <v>305</v>
      </c>
      <c r="C333" s="316" t="n">
        <v>32523320</v>
      </c>
      <c r="D333" s="316" t="inlineStr">
        <is>
          <t>14012_M&amp;E_MICROSOFT_SURFACE TABLET_2Q19_Upfront</t>
        </is>
      </c>
      <c r="E333" s="316" t="inlineStr">
        <is>
          <t>VH1</t>
        </is>
      </c>
      <c r="F333" s="317" t="n">
        <v>43584</v>
      </c>
      <c r="G333" s="317" t="n">
        <v>43604</v>
      </c>
      <c r="H333" s="316" t="n">
        <v>29734</v>
      </c>
      <c r="I333" s="316" t="n">
        <v>29734</v>
      </c>
      <c r="J333" s="316" t="n">
        <v>0.71</v>
      </c>
      <c r="K333" s="316">
        <f>ROUND(I333*(J333/1000),2)</f>
        <v/>
      </c>
    </row>
    <row r="334">
      <c r="B334" s="315" t="n">
        <v>306</v>
      </c>
      <c r="C334" s="316" t="n">
        <v>32556830</v>
      </c>
      <c r="D334" s="316" t="inlineStr">
        <is>
          <t>15811_K&amp;F_Mattel_LinearADU 1Q19</t>
        </is>
      </c>
      <c r="E334" s="316" t="inlineStr">
        <is>
          <t>Nick Jr (Noggin)</t>
        </is>
      </c>
      <c r="F334" s="317" t="n">
        <v>43549</v>
      </c>
      <c r="G334" s="317" t="n">
        <v>43555</v>
      </c>
      <c r="H334" s="316" t="n">
        <v>1446864</v>
      </c>
      <c r="I334" s="316" t="n">
        <v>85</v>
      </c>
      <c r="J334" s="316" t="n">
        <v>0.71</v>
      </c>
      <c r="K334" s="316">
        <f>ROUND(I334*(J334/1000),2)</f>
        <v/>
      </c>
    </row>
    <row r="335">
      <c r="B335" s="315" t="n">
        <v>307</v>
      </c>
      <c r="C335" s="316" t="n">
        <v>32556830</v>
      </c>
      <c r="D335" s="316" t="inlineStr">
        <is>
          <t>15811_K&amp;F_Mattel_LinearADU 1Q19</t>
        </is>
      </c>
      <c r="E335" s="316" t="inlineStr">
        <is>
          <t>Nickelodeon</t>
        </is>
      </c>
      <c r="F335" s="317" t="n">
        <v>43549</v>
      </c>
      <c r="G335" s="317" t="n">
        <v>43555</v>
      </c>
      <c r="H335" s="316" t="n">
        <v>965451</v>
      </c>
      <c r="I335" s="316" t="n">
        <v>48</v>
      </c>
      <c r="J335" s="316" t="n">
        <v>0.71</v>
      </c>
      <c r="K335" s="316">
        <f>ROUND(I335*(J335/1000),2)</f>
        <v/>
      </c>
    </row>
    <row r="336">
      <c r="B336" s="315" t="n">
        <v>308</v>
      </c>
      <c r="C336" s="316" t="n">
        <v>32571629</v>
      </c>
      <c r="D336" s="316" t="inlineStr">
        <is>
          <t>15683_Campbells_Goldfish_Liability Order_1Q-2Q19</t>
        </is>
      </c>
      <c r="E336" s="316" t="inlineStr">
        <is>
          <t>Nickelodeon</t>
        </is>
      </c>
      <c r="F336" s="317" t="n">
        <v>43556</v>
      </c>
      <c r="G336" s="317" t="n">
        <v>43737</v>
      </c>
      <c r="H336" s="316" t="n">
        <v>3554003</v>
      </c>
      <c r="I336" s="316" t="n">
        <v>3554003</v>
      </c>
      <c r="J336" s="316" t="n">
        <v>0.71</v>
      </c>
      <c r="K336" s="316">
        <f>ROUND(I336*(J336/1000),2)</f>
        <v/>
      </c>
    </row>
    <row r="337">
      <c r="B337" s="315" t="n">
        <v>309</v>
      </c>
      <c r="C337" s="316" t="n">
        <v>32584705</v>
      </c>
      <c r="D337" s="316" t="inlineStr">
        <is>
          <t>15245_K&amp;F_Mattel_Jurassic Bite N Fight T-Rex_JBFT_1Q19-2Q19 Upfront</t>
        </is>
      </c>
      <c r="E337" s="316" t="inlineStr">
        <is>
          <t>Nickelodeon</t>
        </is>
      </c>
      <c r="F337" s="317" t="n">
        <v>43549</v>
      </c>
      <c r="G337" s="317" t="n">
        <v>43576</v>
      </c>
      <c r="H337" s="316" t="n">
        <v>2285626</v>
      </c>
      <c r="I337" s="316" t="n">
        <v>1540695</v>
      </c>
      <c r="J337" s="316" t="n">
        <v>0.71</v>
      </c>
      <c r="K337" s="316">
        <f>ROUND(I337*(J337/1000),2)</f>
        <v/>
      </c>
    </row>
    <row r="338">
      <c r="B338" s="315" t="n">
        <v>310</v>
      </c>
      <c r="C338" s="316" t="n">
        <v>32584755</v>
      </c>
      <c r="D338" s="316" t="inlineStr">
        <is>
          <t>15218_K&amp;F_Mattel_Polly World of Compact_PPWC_1Q19-2Q19 Upfront</t>
        </is>
      </c>
      <c r="E338" s="316" t="inlineStr">
        <is>
          <t>Nick Jr (Noggin)</t>
        </is>
      </c>
      <c r="F338" s="317" t="n">
        <v>43549</v>
      </c>
      <c r="G338" s="317" t="n">
        <v>43576</v>
      </c>
      <c r="H338" s="316" t="n">
        <v>2423820</v>
      </c>
      <c r="I338" s="316" t="n">
        <v>1667303</v>
      </c>
      <c r="J338" s="316" t="n">
        <v>0.71</v>
      </c>
      <c r="K338" s="316">
        <f>ROUND(I338*(J338/1000),2)</f>
        <v/>
      </c>
    </row>
    <row r="339">
      <c r="B339" s="315" t="n">
        <v>311</v>
      </c>
      <c r="C339" s="316" t="n">
        <v>32584755</v>
      </c>
      <c r="D339" s="316" t="inlineStr">
        <is>
          <t>15218_K&amp;F_Mattel_Polly World of Compact_PPWC_1Q19-2Q19 Upfront</t>
        </is>
      </c>
      <c r="E339" s="316" t="inlineStr">
        <is>
          <t>Nickelodeon</t>
        </is>
      </c>
      <c r="F339" s="317" t="n">
        <v>43549</v>
      </c>
      <c r="G339" s="317" t="n">
        <v>43576</v>
      </c>
      <c r="H339" s="316" t="n">
        <v>1215875</v>
      </c>
      <c r="I339" s="316" t="n">
        <v>832942</v>
      </c>
      <c r="J339" s="316" t="n">
        <v>0.71</v>
      </c>
      <c r="K339" s="316">
        <f>ROUND(I339*(J339/1000),2)</f>
        <v/>
      </c>
    </row>
    <row r="340">
      <c r="B340" s="315" t="n">
        <v>312</v>
      </c>
      <c r="C340" s="316" t="n">
        <v>32712528</v>
      </c>
      <c r="D340" s="316" t="inlineStr">
        <is>
          <t>(15747) BET_SHOWTIME _THE CHI_OLV &amp; VOD_P2+</t>
        </is>
      </c>
      <c r="E340" s="316" t="inlineStr">
        <is>
          <t>BET</t>
        </is>
      </c>
      <c r="F340" s="317" t="n">
        <v>43549</v>
      </c>
      <c r="G340" s="317" t="n">
        <v>43576</v>
      </c>
      <c r="H340" s="316" t="n">
        <v>337665</v>
      </c>
      <c r="I340" s="316" t="n">
        <v>212477</v>
      </c>
      <c r="J340" s="316" t="n">
        <v>0.71</v>
      </c>
      <c r="K340" s="316">
        <f>ROUND(I340*(J340/1000),2)</f>
        <v/>
      </c>
    </row>
    <row r="341">
      <c r="B341" s="315" t="n">
        <v>313</v>
      </c>
      <c r="C341" s="316" t="n">
        <v>32712528</v>
      </c>
      <c r="D341" s="316" t="inlineStr">
        <is>
          <t>(15747) BET_SHOWTIME _THE CHI_OLV &amp; VOD_P2+</t>
        </is>
      </c>
      <c r="E341" s="316" t="inlineStr">
        <is>
          <t>BET Her</t>
        </is>
      </c>
      <c r="F341" s="317" t="n">
        <v>43549</v>
      </c>
      <c r="G341" s="317" t="n">
        <v>43576</v>
      </c>
      <c r="H341" s="316" t="n">
        <v>12584</v>
      </c>
      <c r="I341" s="316" t="n">
        <v>8838</v>
      </c>
      <c r="J341" s="316" t="n">
        <v>0.71</v>
      </c>
      <c r="K341" s="316">
        <f>ROUND(I341*(J341/1000),2)</f>
        <v/>
      </c>
    </row>
    <row r="342">
      <c r="B342" s="315" t="n">
        <v>314</v>
      </c>
      <c r="C342" s="316" t="n">
        <v>32712528</v>
      </c>
      <c r="D342" s="316" t="inlineStr">
        <is>
          <t>15747_BET_SHOWTIME _THE CHI_OLV_P2+_1Q2Q19</t>
        </is>
      </c>
      <c r="E342" s="316" t="inlineStr">
        <is>
          <t>BET</t>
        </is>
      </c>
      <c r="F342" s="317" t="n">
        <v>43549</v>
      </c>
      <c r="G342" s="317" t="n">
        <v>43576</v>
      </c>
      <c r="H342" s="316" t="n">
        <v>337665</v>
      </c>
      <c r="I342" s="316" t="n">
        <v>11290</v>
      </c>
      <c r="J342" s="316" t="n">
        <v>0.71</v>
      </c>
      <c r="K342" s="316">
        <f>ROUND(I342*(J342/1000),2)</f>
        <v/>
      </c>
    </row>
    <row r="343">
      <c r="B343" s="315" t="n">
        <v>315</v>
      </c>
      <c r="C343" s="316" t="n">
        <v>32712528</v>
      </c>
      <c r="D343" s="316" t="inlineStr">
        <is>
          <t>15747_BET_SHOWTIME _THE CHI_OLV_P2+_1Q2Q19</t>
        </is>
      </c>
      <c r="E343" s="316" t="inlineStr">
        <is>
          <t>BET Her</t>
        </is>
      </c>
      <c r="F343" s="317" t="n">
        <v>43549</v>
      </c>
      <c r="G343" s="317" t="n">
        <v>43576</v>
      </c>
      <c r="H343" s="316" t="n">
        <v>12584</v>
      </c>
      <c r="I343" s="316" t="n">
        <v>401</v>
      </c>
      <c r="J343" s="316" t="n">
        <v>0.71</v>
      </c>
      <c r="K343" s="316">
        <f>ROUND(I343*(J343/1000),2)</f>
        <v/>
      </c>
    </row>
    <row r="344">
      <c r="B344" s="315" t="n">
        <v>316</v>
      </c>
      <c r="C344" s="316" t="n">
        <v>32720247</v>
      </c>
      <c r="D344" s="316" t="inlineStr">
        <is>
          <t>15246_K&amp;F_Mattel_Thomas Daring Dragon  Escape_ FTDD_ 1Q19 Upfront</t>
        </is>
      </c>
      <c r="E344" s="316" t="inlineStr">
        <is>
          <t>Nick Jr (Noggin)</t>
        </is>
      </c>
      <c r="F344" s="317" t="n">
        <v>43549</v>
      </c>
      <c r="G344" s="317" t="n">
        <v>43576</v>
      </c>
      <c r="H344" s="316" t="n">
        <v>1119565</v>
      </c>
      <c r="I344" s="316" t="n">
        <v>524116</v>
      </c>
      <c r="J344" s="316" t="n">
        <v>0.71</v>
      </c>
      <c r="K344" s="316">
        <f>ROUND(I344*(J344/1000),2)</f>
        <v/>
      </c>
    </row>
    <row r="345">
      <c r="B345" s="315" t="n">
        <v>317</v>
      </c>
      <c r="C345" s="316" t="n">
        <v>32720247</v>
      </c>
      <c r="D345" s="316" t="inlineStr">
        <is>
          <t>15246_K&amp;F_Mattel_Thomas Daring Dragon  Escape_ FTDD_ 1Q19 Upfront</t>
        </is>
      </c>
      <c r="E345" s="316" t="inlineStr">
        <is>
          <t>Nickelodeon</t>
        </is>
      </c>
      <c r="F345" s="317" t="n">
        <v>43549</v>
      </c>
      <c r="G345" s="317" t="n">
        <v>43576</v>
      </c>
      <c r="H345" s="316" t="n">
        <v>490907</v>
      </c>
      <c r="I345" s="316" t="n">
        <v>191493</v>
      </c>
      <c r="J345" s="316" t="n">
        <v>0.71</v>
      </c>
      <c r="K345" s="316">
        <f>ROUND(I345*(J345/1000),2)</f>
        <v/>
      </c>
    </row>
    <row r="346">
      <c r="B346" s="315" t="n">
        <v>318</v>
      </c>
      <c r="C346" s="316" t="n">
        <v>32726513</v>
      </c>
      <c r="D346" s="316" t="inlineStr">
        <is>
          <t>(15833)_BET_HORIZON_CARVANA_Peel_Mar-Aprl 19</t>
        </is>
      </c>
      <c r="E346" s="316" t="inlineStr">
        <is>
          <t>BET</t>
        </is>
      </c>
      <c r="F346" s="317" t="n">
        <v>43544</v>
      </c>
      <c r="G346" s="317" t="n">
        <v>43583</v>
      </c>
      <c r="H346" s="316" t="n">
        <v>749957</v>
      </c>
      <c r="I346" s="316" t="n">
        <v>377345</v>
      </c>
      <c r="J346" s="316" t="n">
        <v>0.71</v>
      </c>
      <c r="K346" s="316">
        <f>ROUND(I346*(J346/1000),2)</f>
        <v/>
      </c>
    </row>
    <row r="347">
      <c r="B347" s="315" t="n">
        <v>319</v>
      </c>
      <c r="C347" s="316" t="n">
        <v>32726513</v>
      </c>
      <c r="D347" s="316" t="inlineStr">
        <is>
          <t>(15833)_BET_HORIZON_CARVANA_Peel_Mar-Aprl 19</t>
        </is>
      </c>
      <c r="E347" s="316" t="inlineStr">
        <is>
          <t>BET Her</t>
        </is>
      </c>
      <c r="F347" s="317" t="n">
        <v>43544</v>
      </c>
      <c r="G347" s="317" t="n">
        <v>43583</v>
      </c>
      <c r="H347" s="316" t="n">
        <v>26691</v>
      </c>
      <c r="I347" s="316" t="n">
        <v>15391</v>
      </c>
      <c r="J347" s="316" t="n">
        <v>0.71</v>
      </c>
      <c r="K347" s="316">
        <f>ROUND(I347*(J347/1000),2)</f>
        <v/>
      </c>
    </row>
    <row r="348">
      <c r="B348" s="315" t="n">
        <v>320</v>
      </c>
      <c r="C348" s="316" t="n">
        <v>32731616</v>
      </c>
      <c r="D348" s="316" t="inlineStr">
        <is>
          <t>(15834)_BET_HORIZON_DRIVETIME_Peel Mar-April 19</t>
        </is>
      </c>
      <c r="E348" s="316" t="inlineStr">
        <is>
          <t>BET</t>
        </is>
      </c>
      <c r="F348" s="317" t="n">
        <v>43544</v>
      </c>
      <c r="G348" s="317" t="n">
        <v>43583</v>
      </c>
      <c r="H348" s="316" t="n">
        <v>832253</v>
      </c>
      <c r="I348" s="316" t="n">
        <v>463117</v>
      </c>
      <c r="J348" s="316" t="n">
        <v>0.71</v>
      </c>
      <c r="K348" s="316">
        <f>ROUND(I348*(J348/1000),2)</f>
        <v/>
      </c>
    </row>
    <row r="349">
      <c r="B349" s="315" t="n">
        <v>321</v>
      </c>
      <c r="C349" s="316" t="n">
        <v>32731616</v>
      </c>
      <c r="D349" s="316" t="inlineStr">
        <is>
          <t>(15834)_BET_HORIZON_DRIVETIME_Peel Mar-April 19</t>
        </is>
      </c>
      <c r="E349" s="316" t="inlineStr">
        <is>
          <t>BET Her</t>
        </is>
      </c>
      <c r="F349" s="317" t="n">
        <v>43544</v>
      </c>
      <c r="G349" s="317" t="n">
        <v>43583</v>
      </c>
      <c r="H349" s="316" t="n">
        <v>29883</v>
      </c>
      <c r="I349" s="316" t="n">
        <v>18673</v>
      </c>
      <c r="J349" s="316" t="n">
        <v>0.71</v>
      </c>
      <c r="K349" s="316">
        <f>ROUND(I349*(J349/1000),2)</f>
        <v/>
      </c>
    </row>
    <row r="350">
      <c r="B350" s="315" t="n">
        <v>322</v>
      </c>
      <c r="C350" s="316" t="n">
        <v>32739235</v>
      </c>
      <c r="D350" s="316" t="inlineStr">
        <is>
          <t>15876_M&amp;E_MCDONALDS_2Q19_Upfront_FEP_VOD</t>
        </is>
      </c>
      <c r="E350" s="316" t="inlineStr">
        <is>
          <t>CMT</t>
        </is>
      </c>
      <c r="F350" s="317" t="n">
        <v>43556</v>
      </c>
      <c r="G350" s="317" t="n">
        <v>43583</v>
      </c>
      <c r="H350" s="316" t="n">
        <v>7667</v>
      </c>
      <c r="I350" s="316" t="n">
        <v>7667</v>
      </c>
      <c r="J350" s="316" t="n">
        <v>0.71</v>
      </c>
      <c r="K350" s="316">
        <f>ROUND(I350*(J350/1000),2)</f>
        <v/>
      </c>
    </row>
    <row r="351">
      <c r="B351" s="315" t="n">
        <v>323</v>
      </c>
      <c r="C351" s="316" t="n">
        <v>32739235</v>
      </c>
      <c r="D351" s="316" t="inlineStr">
        <is>
          <t>15876_M&amp;E_MCDONALDS_2Q19_Upfront_FEP_VOD</t>
        </is>
      </c>
      <c r="E351" s="316" t="inlineStr">
        <is>
          <t>Comedy Central</t>
        </is>
      </c>
      <c r="F351" s="317" t="n">
        <v>43556</v>
      </c>
      <c r="G351" s="317" t="n">
        <v>43583</v>
      </c>
      <c r="H351" s="316" t="n">
        <v>153234</v>
      </c>
      <c r="I351" s="316" t="n">
        <v>153234</v>
      </c>
      <c r="J351" s="316" t="n">
        <v>0.71</v>
      </c>
      <c r="K351" s="316">
        <f>ROUND(I351*(J351/1000),2)</f>
        <v/>
      </c>
    </row>
    <row r="352">
      <c r="B352" s="315" t="n">
        <v>324</v>
      </c>
      <c r="C352" s="316" t="n">
        <v>32739235</v>
      </c>
      <c r="D352" s="316" t="inlineStr">
        <is>
          <t>15876_M&amp;E_MCDONALDS_2Q19_Upfront_FEP_VOD</t>
        </is>
      </c>
      <c r="E352" s="316" t="inlineStr">
        <is>
          <t>MTV</t>
        </is>
      </c>
      <c r="F352" s="317" t="n">
        <v>43556</v>
      </c>
      <c r="G352" s="317" t="n">
        <v>43583</v>
      </c>
      <c r="H352" s="316" t="n">
        <v>719561</v>
      </c>
      <c r="I352" s="316" t="n">
        <v>719561</v>
      </c>
      <c r="J352" s="316" t="n">
        <v>0.71</v>
      </c>
      <c r="K352" s="316">
        <f>ROUND(I352*(J352/1000),2)</f>
        <v/>
      </c>
    </row>
    <row r="353">
      <c r="B353" s="315" t="n">
        <v>325</v>
      </c>
      <c r="C353" s="316" t="n">
        <v>32739235</v>
      </c>
      <c r="D353" s="316" t="inlineStr">
        <is>
          <t>15876_M&amp;E_MCDONALDS_2Q19_Upfront_FEP_VOD</t>
        </is>
      </c>
      <c r="E353" s="316" t="inlineStr">
        <is>
          <t>Paramount</t>
        </is>
      </c>
      <c r="F353" s="317" t="n">
        <v>43556</v>
      </c>
      <c r="G353" s="317" t="n">
        <v>43583</v>
      </c>
      <c r="H353" s="316" t="n">
        <v>213225</v>
      </c>
      <c r="I353" s="316" t="n">
        <v>213225</v>
      </c>
      <c r="J353" s="316" t="n">
        <v>0.71</v>
      </c>
      <c r="K353" s="316">
        <f>ROUND(I353*(J353/1000),2)</f>
        <v/>
      </c>
    </row>
    <row r="354">
      <c r="B354" s="315" t="n">
        <v>326</v>
      </c>
      <c r="C354" s="316" t="n">
        <v>32739235</v>
      </c>
      <c r="D354" s="316" t="inlineStr">
        <is>
          <t>15876_M&amp;E_MCDONALDS_2Q19_Upfront_FEP_VOD</t>
        </is>
      </c>
      <c r="E354" s="316" t="inlineStr">
        <is>
          <t>TV Land</t>
        </is>
      </c>
      <c r="F354" s="317" t="n">
        <v>43556</v>
      </c>
      <c r="G354" s="317" t="n">
        <v>43583</v>
      </c>
      <c r="H354" s="316" t="n">
        <v>26084</v>
      </c>
      <c r="I354" s="316" t="n">
        <v>26084</v>
      </c>
      <c r="J354" s="316" t="n">
        <v>0.71</v>
      </c>
      <c r="K354" s="316">
        <f>ROUND(I354*(J354/1000),2)</f>
        <v/>
      </c>
    </row>
    <row r="355">
      <c r="B355" s="315" t="n">
        <v>327</v>
      </c>
      <c r="C355" s="316" t="n">
        <v>32739235</v>
      </c>
      <c r="D355" s="316" t="inlineStr">
        <is>
          <t>15876_M&amp;E_MCDONALDS_2Q19_Upfront_FEP_VOD</t>
        </is>
      </c>
      <c r="E355" s="316" t="inlineStr">
        <is>
          <t>VH1</t>
        </is>
      </c>
      <c r="F355" s="317" t="n">
        <v>43556</v>
      </c>
      <c r="G355" s="317" t="n">
        <v>43583</v>
      </c>
      <c r="H355" s="316" t="n">
        <v>959250</v>
      </c>
      <c r="I355" s="316" t="n">
        <v>959250</v>
      </c>
      <c r="J355" s="316" t="n">
        <v>0.71</v>
      </c>
      <c r="K355" s="316">
        <f>ROUND(I355*(J355/1000),2)</f>
        <v/>
      </c>
    </row>
    <row r="356">
      <c r="B356" s="315" t="n">
        <v>328</v>
      </c>
      <c r="C356" s="316" t="n">
        <v>32741363</v>
      </c>
      <c r="D356" s="316" t="inlineStr">
        <is>
          <t>(15863)BET_ HORIZON_ PENN FOSTER_1Q19</t>
        </is>
      </c>
      <c r="E356" s="316" t="inlineStr">
        <is>
          <t>BET</t>
        </is>
      </c>
      <c r="F356" s="317" t="n">
        <v>43545</v>
      </c>
      <c r="G356" s="317" t="n">
        <v>43555</v>
      </c>
      <c r="H356" s="316" t="n">
        <v>345492</v>
      </c>
      <c r="I356" s="316" t="n">
        <v>1922</v>
      </c>
      <c r="J356" s="316" t="n">
        <v>0.71</v>
      </c>
      <c r="K356" s="316">
        <f>ROUND(I356*(J356/1000),2)</f>
        <v/>
      </c>
    </row>
    <row r="357">
      <c r="B357" s="315" t="n">
        <v>329</v>
      </c>
      <c r="C357" s="316" t="n">
        <v>32741363</v>
      </c>
      <c r="D357" s="316" t="inlineStr">
        <is>
          <t>(15863)BET_ HORIZON_ PENN FOSTER_1Q19</t>
        </is>
      </c>
      <c r="E357" s="316" t="inlineStr">
        <is>
          <t>BET Her</t>
        </is>
      </c>
      <c r="F357" s="317" t="n">
        <v>43545</v>
      </c>
      <c r="G357" s="317" t="n">
        <v>43555</v>
      </c>
      <c r="H357" s="316" t="n">
        <v>10566</v>
      </c>
      <c r="I357" s="316" t="n">
        <v>13</v>
      </c>
      <c r="J357" s="316" t="n">
        <v>0.71</v>
      </c>
      <c r="K357" s="316">
        <f>ROUND(I357*(J357/1000),2)</f>
        <v/>
      </c>
    </row>
    <row r="358">
      <c r="B358" s="315" t="n">
        <v>330</v>
      </c>
      <c r="C358" s="316" t="n">
        <v>32742152</v>
      </c>
      <c r="D358" s="316" t="inlineStr">
        <is>
          <t>15735_K&amp;F_SKECHERS USA_Memory_Foam_2Q19</t>
        </is>
      </c>
      <c r="E358" s="316" t="inlineStr">
        <is>
          <t>Nickelodeon</t>
        </is>
      </c>
      <c r="F358" s="317" t="n">
        <v>43556</v>
      </c>
      <c r="G358" s="317" t="n">
        <v>43585</v>
      </c>
      <c r="H358" s="316" t="n">
        <v>1377905</v>
      </c>
      <c r="I358" s="316" t="n">
        <v>1377905</v>
      </c>
      <c r="J358" s="316" t="n">
        <v>0.71</v>
      </c>
      <c r="K358" s="316">
        <f>ROUND(I358*(J358/1000),2)</f>
        <v/>
      </c>
    </row>
    <row r="359">
      <c r="B359" s="315" t="n">
        <v>331</v>
      </c>
      <c r="C359" s="316" t="n">
        <v>32747586</v>
      </c>
      <c r="D359" s="316" t="inlineStr">
        <is>
          <t>(15182)_NICK_CANVAS_ANNAPURNA PICTURES_MISSING LINK_Q119</t>
        </is>
      </c>
      <c r="E359" s="316" t="inlineStr">
        <is>
          <t>Nick Jr (Noggin)</t>
        </is>
      </c>
      <c r="F359" s="317" t="n">
        <v>43550</v>
      </c>
      <c r="G359" s="317" t="n">
        <v>43569</v>
      </c>
      <c r="H359" s="316" t="n">
        <v>2563471</v>
      </c>
      <c r="I359" s="316" t="n">
        <v>1782520</v>
      </c>
      <c r="J359" s="316" t="n">
        <v>0.71</v>
      </c>
      <c r="K359" s="316">
        <f>ROUND(I359*(J359/1000),2)</f>
        <v/>
      </c>
    </row>
    <row r="360">
      <c r="B360" s="315" t="n">
        <v>332</v>
      </c>
      <c r="C360" s="316" t="n">
        <v>32747586</v>
      </c>
      <c r="D360" s="316" t="inlineStr">
        <is>
          <t>(15182)_NICK_CANVAS_ANNAPURNA PICTURES_MISSING LINK_Q119</t>
        </is>
      </c>
      <c r="E360" s="316" t="inlineStr">
        <is>
          <t>Nickelodeon</t>
        </is>
      </c>
      <c r="F360" s="317" t="n">
        <v>43545</v>
      </c>
      <c r="G360" s="317" t="n">
        <v>43569</v>
      </c>
      <c r="H360" s="316" t="n">
        <v>2270899</v>
      </c>
      <c r="I360" s="316" t="n">
        <v>1385306</v>
      </c>
      <c r="J360" s="316" t="n">
        <v>0.71</v>
      </c>
      <c r="K360" s="316">
        <f>ROUND(I360*(J360/1000),2)</f>
        <v/>
      </c>
    </row>
    <row r="361">
      <c r="B361" s="315" t="n">
        <v>333</v>
      </c>
      <c r="C361" s="316" t="n">
        <v>32749907</v>
      </c>
      <c r="D361" s="316" t="inlineStr">
        <is>
          <t>15376_M&amp;E_Spotify_Spotify + Hulu Crossover_Q219_WhoSay</t>
        </is>
      </c>
      <c r="E361" s="316" t="inlineStr">
        <is>
          <t>CMT</t>
        </is>
      </c>
      <c r="F361" s="317" t="n">
        <v>43555</v>
      </c>
      <c r="G361" s="317" t="n">
        <v>43590</v>
      </c>
      <c r="H361" s="316" t="n">
        <v>1089</v>
      </c>
      <c r="I361" s="316" t="n">
        <v>1089</v>
      </c>
      <c r="J361" s="316" t="n">
        <v>0.71</v>
      </c>
      <c r="K361" s="316">
        <f>ROUND(I361*(J361/1000),2)</f>
        <v/>
      </c>
    </row>
    <row r="362">
      <c r="B362" s="315" t="n">
        <v>334</v>
      </c>
      <c r="C362" s="316" t="n">
        <v>32749907</v>
      </c>
      <c r="D362" s="316" t="inlineStr">
        <is>
          <t>15376_M&amp;E_Spotify_Spotify + Hulu Crossover_Q219_WhoSay</t>
        </is>
      </c>
      <c r="E362" s="316" t="inlineStr">
        <is>
          <t>Comedy Central</t>
        </is>
      </c>
      <c r="F362" s="317" t="n">
        <v>43555</v>
      </c>
      <c r="G362" s="317" t="n">
        <v>43590</v>
      </c>
      <c r="H362" s="316" t="n">
        <v>17551</v>
      </c>
      <c r="I362" s="316" t="n">
        <v>17551</v>
      </c>
      <c r="J362" s="316" t="n">
        <v>0.71</v>
      </c>
      <c r="K362" s="316">
        <f>ROUND(I362*(J362/1000),2)</f>
        <v/>
      </c>
    </row>
    <row r="363">
      <c r="B363" s="315" t="n">
        <v>335</v>
      </c>
      <c r="C363" s="316" t="n">
        <v>32749907</v>
      </c>
      <c r="D363" s="316" t="inlineStr">
        <is>
          <t>15376_M&amp;E_Spotify_Spotify + Hulu Crossover_Q219_WhoSay</t>
        </is>
      </c>
      <c r="E363" s="316" t="inlineStr">
        <is>
          <t>MTV</t>
        </is>
      </c>
      <c r="F363" s="317" t="n">
        <v>43555</v>
      </c>
      <c r="G363" s="317" t="n">
        <v>43590</v>
      </c>
      <c r="H363" s="316" t="n">
        <v>209477</v>
      </c>
      <c r="I363" s="316" t="n">
        <v>209477</v>
      </c>
      <c r="J363" s="316" t="n">
        <v>0.71</v>
      </c>
      <c r="K363" s="316">
        <f>ROUND(I363*(J363/1000),2)</f>
        <v/>
      </c>
    </row>
    <row r="364">
      <c r="B364" s="315" t="n">
        <v>336</v>
      </c>
      <c r="C364" s="316" t="n">
        <v>32749907</v>
      </c>
      <c r="D364" s="316" t="inlineStr">
        <is>
          <t>15376_M&amp;E_Spotify_Spotify + Hulu Crossover_Q219_WhoSay</t>
        </is>
      </c>
      <c r="E364" s="316" t="inlineStr">
        <is>
          <t>Paramount</t>
        </is>
      </c>
      <c r="F364" s="317" t="n">
        <v>43555</v>
      </c>
      <c r="G364" s="317" t="n">
        <v>43590</v>
      </c>
      <c r="H364" s="316" t="n">
        <v>72790</v>
      </c>
      <c r="I364" s="316" t="n">
        <v>72790</v>
      </c>
      <c r="J364" s="316" t="n">
        <v>0.71</v>
      </c>
      <c r="K364" s="316">
        <f>ROUND(I364*(J364/1000),2)</f>
        <v/>
      </c>
    </row>
    <row r="365">
      <c r="B365" s="315" t="n">
        <v>337</v>
      </c>
      <c r="C365" s="316" t="n">
        <v>32749907</v>
      </c>
      <c r="D365" s="316" t="inlineStr">
        <is>
          <t>15376_M&amp;E_Spotify_Spotify + Hulu Crossover_Q219_WhoSay</t>
        </is>
      </c>
      <c r="E365" s="316" t="inlineStr">
        <is>
          <t>TV Land</t>
        </is>
      </c>
      <c r="F365" s="317" t="n">
        <v>43555</v>
      </c>
      <c r="G365" s="317" t="n">
        <v>43590</v>
      </c>
      <c r="H365" s="316" t="n">
        <v>5702</v>
      </c>
      <c r="I365" s="316" t="n">
        <v>5702</v>
      </c>
      <c r="J365" s="316" t="n">
        <v>0.71</v>
      </c>
      <c r="K365" s="316">
        <f>ROUND(I365*(J365/1000),2)</f>
        <v/>
      </c>
    </row>
    <row r="366">
      <c r="B366" s="315" t="n">
        <v>338</v>
      </c>
      <c r="C366" s="316" t="n">
        <v>32749907</v>
      </c>
      <c r="D366" s="316" t="inlineStr">
        <is>
          <t>15376_M&amp;E_Spotify_Spotify + Hulu Crossover_Q219_WhoSay</t>
        </is>
      </c>
      <c r="E366" s="316" t="inlineStr">
        <is>
          <t>VH1</t>
        </is>
      </c>
      <c r="F366" s="317" t="n">
        <v>43555</v>
      </c>
      <c r="G366" s="317" t="n">
        <v>43590</v>
      </c>
      <c r="H366" s="316" t="n">
        <v>306467</v>
      </c>
      <c r="I366" s="316" t="n">
        <v>306467</v>
      </c>
      <c r="J366" s="316" t="n">
        <v>0.71</v>
      </c>
      <c r="K366" s="316">
        <f>ROUND(I366*(J366/1000),2)</f>
        <v/>
      </c>
    </row>
    <row r="367">
      <c r="B367" s="315" t="n">
        <v>339</v>
      </c>
      <c r="C367" s="316" t="n">
        <v>32753703</v>
      </c>
      <c r="D367" s="316" t="inlineStr">
        <is>
          <t>BET_(15805) UNIVERSAL PICTURES - LITTLE_2Q19</t>
        </is>
      </c>
      <c r="E367" s="316" t="inlineStr">
        <is>
          <t>BET</t>
        </is>
      </c>
      <c r="F367" s="317" t="n">
        <v>43556</v>
      </c>
      <c r="G367" s="317" t="n">
        <v>43569</v>
      </c>
      <c r="H367" s="316" t="n">
        <v>199917</v>
      </c>
      <c r="I367" s="316" t="n">
        <v>199917</v>
      </c>
      <c r="J367" s="316" t="n">
        <v>0.71</v>
      </c>
      <c r="K367" s="316">
        <f>ROUND(I367*(J367/1000),2)</f>
        <v/>
      </c>
    </row>
    <row r="368">
      <c r="B368" s="315" t="n">
        <v>340</v>
      </c>
      <c r="C368" s="316" t="n">
        <v>32760676</v>
      </c>
      <c r="D368" s="316" t="inlineStr">
        <is>
          <t>(15813) APPLE_IPHONE_1Q19_VOD</t>
        </is>
      </c>
      <c r="E368" s="316" t="inlineStr">
        <is>
          <t>Comedy Central</t>
        </is>
      </c>
      <c r="F368" s="317" t="n">
        <v>43546</v>
      </c>
      <c r="G368" s="317" t="n">
        <v>43555</v>
      </c>
      <c r="H368" s="316" t="n">
        <v>138748</v>
      </c>
      <c r="I368" s="316" t="n">
        <v>523</v>
      </c>
      <c r="J368" s="316" t="n">
        <v>0.71</v>
      </c>
      <c r="K368" s="316">
        <f>ROUND(I368*(J368/1000),2)</f>
        <v/>
      </c>
    </row>
    <row r="369">
      <c r="B369" s="315" t="n">
        <v>341</v>
      </c>
      <c r="C369" s="316" t="n">
        <v>32760676</v>
      </c>
      <c r="D369" s="316" t="inlineStr">
        <is>
          <t>(15813) APPLE_IPHONE_1Q19_VOD</t>
        </is>
      </c>
      <c r="E369" s="316" t="inlineStr">
        <is>
          <t>MTV</t>
        </is>
      </c>
      <c r="F369" s="317" t="n">
        <v>43546</v>
      </c>
      <c r="G369" s="317" t="n">
        <v>43555</v>
      </c>
      <c r="H369" s="316" t="n">
        <v>269193</v>
      </c>
      <c r="I369" s="316" t="n">
        <v>1304</v>
      </c>
      <c r="J369" s="316" t="n">
        <v>0.71</v>
      </c>
      <c r="K369" s="316">
        <f>ROUND(I369*(J369/1000),2)</f>
        <v/>
      </c>
    </row>
    <row r="370">
      <c r="B370" s="315" t="n">
        <v>342</v>
      </c>
      <c r="C370" s="316" t="n">
        <v>32769759</v>
      </c>
      <c r="D370" s="316" t="inlineStr">
        <is>
          <t>#15806_M&amp;E_LIBERTY MUTUAL_Liability_Q119</t>
        </is>
      </c>
      <c r="E370" s="316" t="inlineStr">
        <is>
          <t>Comedy Central</t>
        </is>
      </c>
      <c r="F370" s="317" t="n">
        <v>43546</v>
      </c>
      <c r="G370" s="317" t="n">
        <v>43585</v>
      </c>
      <c r="H370" s="316" t="n">
        <v>846918</v>
      </c>
      <c r="I370" s="316" t="n">
        <v>555648</v>
      </c>
      <c r="J370" s="316" t="n">
        <v>0.71</v>
      </c>
      <c r="K370" s="316">
        <f>ROUND(I370*(J370/1000),2)</f>
        <v/>
      </c>
    </row>
    <row r="371">
      <c r="B371" s="315" t="n">
        <v>343</v>
      </c>
      <c r="C371" s="316" t="n">
        <v>32769759</v>
      </c>
      <c r="D371" s="316" t="inlineStr">
        <is>
          <t>#15806_M&amp;E_LIBERTY MUTUAL_Liability_Q119</t>
        </is>
      </c>
      <c r="E371" s="316" t="inlineStr">
        <is>
          <t>MTV</t>
        </is>
      </c>
      <c r="F371" s="317" t="n">
        <v>43546</v>
      </c>
      <c r="G371" s="317" t="n">
        <v>43585</v>
      </c>
      <c r="H371" s="316" t="n">
        <v>1281314</v>
      </c>
      <c r="I371" s="316" t="n">
        <v>291430</v>
      </c>
      <c r="J371" s="316" t="n">
        <v>0.71</v>
      </c>
      <c r="K371" s="316">
        <f>ROUND(I371*(J371/1000),2)</f>
        <v/>
      </c>
    </row>
    <row r="372">
      <c r="B372" s="315" t="n">
        <v>344</v>
      </c>
      <c r="C372" s="316" t="n">
        <v>32769759</v>
      </c>
      <c r="D372" s="316" t="inlineStr">
        <is>
          <t>#15806_M&amp;E_LIBERTY MUTUAL_Liability_Q119</t>
        </is>
      </c>
      <c r="E372" s="316" t="inlineStr">
        <is>
          <t>VH1</t>
        </is>
      </c>
      <c r="F372" s="317" t="n">
        <v>43546</v>
      </c>
      <c r="G372" s="317" t="n">
        <v>43585</v>
      </c>
      <c r="H372" s="316" t="n">
        <v>1950374</v>
      </c>
      <c r="I372" s="316" t="n">
        <v>1186326</v>
      </c>
      <c r="J372" s="316" t="n">
        <v>0.71</v>
      </c>
      <c r="K372" s="316">
        <f>ROUND(I372*(J372/1000),2)</f>
        <v/>
      </c>
    </row>
    <row r="373">
      <c r="B373" s="315" t="n">
        <v>345</v>
      </c>
      <c r="C373" s="316" t="n">
        <v>32770210</v>
      </c>
      <c r="D373" s="316" t="inlineStr">
        <is>
          <t>14009_M&amp;E_MICROSOFT_INNOVATION_2Q19_Upfront</t>
        </is>
      </c>
      <c r="E373" s="316" t="inlineStr">
        <is>
          <t>Comedy Central</t>
        </is>
      </c>
      <c r="F373" s="317" t="n">
        <v>43556</v>
      </c>
      <c r="G373" s="317" t="n">
        <v>43576</v>
      </c>
      <c r="H373" s="316" t="n">
        <v>11384</v>
      </c>
      <c r="I373" s="316" t="n">
        <v>11384</v>
      </c>
      <c r="J373" s="316" t="n">
        <v>0.71</v>
      </c>
      <c r="K373" s="316">
        <f>ROUND(I373*(J373/1000),2)</f>
        <v/>
      </c>
    </row>
    <row r="374">
      <c r="B374" s="315" t="n">
        <v>346</v>
      </c>
      <c r="C374" s="316" t="n">
        <v>32770210</v>
      </c>
      <c r="D374" s="316" t="inlineStr">
        <is>
          <t>14009_M&amp;E_MICROSOFT_INNOVATION_2Q19_Upfront</t>
        </is>
      </c>
      <c r="E374" s="316" t="inlineStr">
        <is>
          <t>MTV</t>
        </is>
      </c>
      <c r="F374" s="317" t="n">
        <v>43556</v>
      </c>
      <c r="G374" s="317" t="n">
        <v>43576</v>
      </c>
      <c r="H374" s="316" t="n">
        <v>251356</v>
      </c>
      <c r="I374" s="316" t="n">
        <v>251356</v>
      </c>
      <c r="J374" s="316" t="n">
        <v>0.71</v>
      </c>
      <c r="K374" s="316">
        <f>ROUND(I374*(J374/1000),2)</f>
        <v/>
      </c>
    </row>
    <row r="375">
      <c r="B375" s="315" t="n">
        <v>347</v>
      </c>
      <c r="C375" s="316" t="n">
        <v>32770210</v>
      </c>
      <c r="D375" s="316" t="inlineStr">
        <is>
          <t>14009_M&amp;E_MICROSOFT_INNOVATION_2Q19_Upfront</t>
        </is>
      </c>
      <c r="E375" s="316" t="inlineStr">
        <is>
          <t>Paramount</t>
        </is>
      </c>
      <c r="F375" s="317" t="n">
        <v>43556</v>
      </c>
      <c r="G375" s="317" t="n">
        <v>43576</v>
      </c>
      <c r="H375" s="316" t="n">
        <v>71274</v>
      </c>
      <c r="I375" s="316" t="n">
        <v>71274</v>
      </c>
      <c r="J375" s="316" t="n">
        <v>0.71</v>
      </c>
      <c r="K375" s="316">
        <f>ROUND(I375*(J375/1000),2)</f>
        <v/>
      </c>
    </row>
    <row r="376">
      <c r="B376" s="315" t="n">
        <v>348</v>
      </c>
      <c r="C376" s="316" t="n">
        <v>32770210</v>
      </c>
      <c r="D376" s="316" t="inlineStr">
        <is>
          <t>14009_M&amp;E_MICROSOFT_INNOVATION_2Q19_Upfront</t>
        </is>
      </c>
      <c r="E376" s="316" t="inlineStr">
        <is>
          <t>TV Land</t>
        </is>
      </c>
      <c r="F376" s="317" t="n">
        <v>43556</v>
      </c>
      <c r="G376" s="317" t="n">
        <v>43576</v>
      </c>
      <c r="H376" s="316" t="n">
        <v>4978</v>
      </c>
      <c r="I376" s="316" t="n">
        <v>4978</v>
      </c>
      <c r="J376" s="316" t="n">
        <v>0.71</v>
      </c>
      <c r="K376" s="316">
        <f>ROUND(I376*(J376/1000),2)</f>
        <v/>
      </c>
    </row>
    <row r="377">
      <c r="B377" s="315" t="n">
        <v>349</v>
      </c>
      <c r="C377" s="316" t="n">
        <v>32770210</v>
      </c>
      <c r="D377" s="316" t="inlineStr">
        <is>
          <t>14009_M&amp;E_MICROSOFT_INNOVATION_2Q19_Upfront</t>
        </is>
      </c>
      <c r="E377" s="316" t="inlineStr">
        <is>
          <t>VH1</t>
        </is>
      </c>
      <c r="F377" s="317" t="n">
        <v>43556</v>
      </c>
      <c r="G377" s="317" t="n">
        <v>43576</v>
      </c>
      <c r="H377" s="316" t="n">
        <v>293766</v>
      </c>
      <c r="I377" s="316" t="n">
        <v>293766</v>
      </c>
      <c r="J377" s="316" t="n">
        <v>0.71</v>
      </c>
      <c r="K377" s="316">
        <f>ROUND(I377*(J377/1000),2)</f>
        <v/>
      </c>
    </row>
    <row r="378">
      <c r="B378" s="315" t="n">
        <v>350</v>
      </c>
      <c r="C378" s="316" t="n">
        <v>32771590</v>
      </c>
      <c r="D378" s="316" t="inlineStr">
        <is>
          <t>15143_M&amp;E_CAMPARI- SKYY VODKA_2Q19_3Q10</t>
        </is>
      </c>
      <c r="E378" s="316" t="inlineStr">
        <is>
          <t>MTV</t>
        </is>
      </c>
      <c r="F378" s="317" t="n">
        <v>43556</v>
      </c>
      <c r="G378" s="317" t="n">
        <v>43585</v>
      </c>
      <c r="H378" s="316" t="n">
        <v>150510</v>
      </c>
      <c r="I378" s="316" t="n">
        <v>150510</v>
      </c>
      <c r="J378" s="316" t="n">
        <v>0.71</v>
      </c>
      <c r="K378" s="316">
        <f>ROUND(I378*(J378/1000),2)</f>
        <v/>
      </c>
    </row>
    <row r="379">
      <c r="B379" s="315" t="n">
        <v>351</v>
      </c>
      <c r="C379" s="316" t="n">
        <v>32771590</v>
      </c>
      <c r="D379" s="316" t="inlineStr">
        <is>
          <t>15143_M&amp;E_CAMPARI- SKYY VODKA_2Q19_3Q10</t>
        </is>
      </c>
      <c r="E379" s="316" t="inlineStr">
        <is>
          <t>VH1</t>
        </is>
      </c>
      <c r="F379" s="317" t="n">
        <v>43556</v>
      </c>
      <c r="G379" s="317" t="n">
        <v>43585</v>
      </c>
      <c r="H379" s="316" t="n">
        <v>277173</v>
      </c>
      <c r="I379" s="316" t="n">
        <v>277173</v>
      </c>
      <c r="J379" s="316" t="n">
        <v>0.71</v>
      </c>
      <c r="K379" s="316">
        <f>ROUND(I379*(J379/1000),2)</f>
        <v/>
      </c>
    </row>
    <row r="380">
      <c r="B380" s="315" t="n">
        <v>352</v>
      </c>
      <c r="C380" s="316" t="n">
        <v>32772061</v>
      </c>
      <c r="D380" s="316" t="inlineStr">
        <is>
          <t>15635_M&amp;E_CREDIT KARMA - CREDIT KARMA_DEMO P18-49_PMT Liability Wipe_1Q19</t>
        </is>
      </c>
      <c r="E380" s="316" t="inlineStr">
        <is>
          <t>Comedy Central</t>
        </is>
      </c>
      <c r="F380" s="317" t="n">
        <v>43556</v>
      </c>
      <c r="G380" s="317" t="n">
        <v>43590</v>
      </c>
      <c r="H380" s="316" t="n">
        <v>47252</v>
      </c>
      <c r="I380" s="316" t="n">
        <v>47252</v>
      </c>
      <c r="J380" s="316" t="n">
        <v>0.71</v>
      </c>
      <c r="K380" s="316">
        <f>ROUND(I380*(J380/1000),2)</f>
        <v/>
      </c>
    </row>
    <row r="381">
      <c r="B381" s="315" t="n">
        <v>353</v>
      </c>
      <c r="C381" s="316" t="n">
        <v>32772061</v>
      </c>
      <c r="D381" s="316" t="inlineStr">
        <is>
          <t>15635_M&amp;E_CREDIT KARMA - CREDIT KARMA_DEMO P18-49_PMT Liability Wipe_1Q19</t>
        </is>
      </c>
      <c r="E381" s="316" t="inlineStr">
        <is>
          <t>MTV</t>
        </is>
      </c>
      <c r="F381" s="317" t="n">
        <v>43556</v>
      </c>
      <c r="G381" s="317" t="n">
        <v>43590</v>
      </c>
      <c r="H381" s="316" t="n">
        <v>523765</v>
      </c>
      <c r="I381" s="316" t="n">
        <v>523765</v>
      </c>
      <c r="J381" s="316" t="n">
        <v>0.71</v>
      </c>
      <c r="K381" s="316">
        <f>ROUND(I381*(J381/1000),2)</f>
        <v/>
      </c>
    </row>
    <row r="382">
      <c r="B382" s="315" t="n">
        <v>354</v>
      </c>
      <c r="C382" s="316" t="n">
        <v>32772061</v>
      </c>
      <c r="D382" s="316" t="inlineStr">
        <is>
          <t>15635_M&amp;E_CREDIT KARMA - CREDIT KARMA_DEMO P18-49_PMT Liability Wipe_1Q19</t>
        </is>
      </c>
      <c r="E382" s="316" t="inlineStr">
        <is>
          <t>MTV2</t>
        </is>
      </c>
      <c r="F382" s="317" t="n">
        <v>43556</v>
      </c>
      <c r="G382" s="317" t="n">
        <v>43585</v>
      </c>
      <c r="H382" s="316" t="n">
        <v>459</v>
      </c>
      <c r="I382" s="316" t="n">
        <v>459</v>
      </c>
      <c r="J382" s="316" t="n">
        <v>0.71</v>
      </c>
      <c r="K382" s="316">
        <f>ROUND(I382*(J382/1000),2)</f>
        <v/>
      </c>
    </row>
    <row r="383">
      <c r="B383" s="315" t="n">
        <v>355</v>
      </c>
      <c r="C383" s="316" t="n">
        <v>32772061</v>
      </c>
      <c r="D383" s="316" t="inlineStr">
        <is>
          <t>15635_M&amp;E_CREDIT KARMA - CREDIT KARMA_DEMO P18-49_PMT Liability Wipe_1Q19</t>
        </is>
      </c>
      <c r="E383" s="316" t="inlineStr">
        <is>
          <t>Paramount</t>
        </is>
      </c>
      <c r="F383" s="317" t="n">
        <v>43556</v>
      </c>
      <c r="G383" s="317" t="n">
        <v>43590</v>
      </c>
      <c r="H383" s="316" t="n">
        <v>168898</v>
      </c>
      <c r="I383" s="316" t="n">
        <v>168898</v>
      </c>
      <c r="J383" s="316" t="n">
        <v>0.71</v>
      </c>
      <c r="K383" s="316">
        <f>ROUND(I383*(J383/1000),2)</f>
        <v/>
      </c>
    </row>
    <row r="384">
      <c r="B384" s="315" t="n">
        <v>356</v>
      </c>
      <c r="C384" s="316" t="n">
        <v>32772061</v>
      </c>
      <c r="D384" s="316" t="inlineStr">
        <is>
          <t>15635_M&amp;E_CREDIT KARMA - CREDIT KARMA_DEMO P18-49_PMT Liability Wipe_1Q19</t>
        </is>
      </c>
      <c r="E384" s="316" t="inlineStr">
        <is>
          <t>TV Land</t>
        </is>
      </c>
      <c r="F384" s="317" t="n">
        <v>43556</v>
      </c>
      <c r="G384" s="317" t="n">
        <v>43590</v>
      </c>
      <c r="H384" s="316" t="n">
        <v>16304</v>
      </c>
      <c r="I384" s="316" t="n">
        <v>16304</v>
      </c>
      <c r="J384" s="316" t="n">
        <v>0.71</v>
      </c>
      <c r="K384" s="316">
        <f>ROUND(I384*(J384/1000),2)</f>
        <v/>
      </c>
    </row>
    <row r="385">
      <c r="B385" s="315" t="n">
        <v>357</v>
      </c>
      <c r="C385" s="316" t="n">
        <v>32772061</v>
      </c>
      <c r="D385" s="316" t="inlineStr">
        <is>
          <t>15635_M&amp;E_CREDIT KARMA - CREDIT KARMA_DEMO P18-49_PMT Liability Wipe_1Q19</t>
        </is>
      </c>
      <c r="E385" s="316" t="inlineStr">
        <is>
          <t>VH1</t>
        </is>
      </c>
      <c r="F385" s="317" t="n">
        <v>43556</v>
      </c>
      <c r="G385" s="317" t="n">
        <v>43590</v>
      </c>
      <c r="H385" s="316" t="n">
        <v>650391</v>
      </c>
      <c r="I385" s="316" t="n">
        <v>650391</v>
      </c>
      <c r="J385" s="316" t="n">
        <v>0.71</v>
      </c>
      <c r="K385" s="316">
        <f>ROUND(I385*(J385/1000),2)</f>
        <v/>
      </c>
    </row>
    <row r="386">
      <c r="B386" s="315" t="n">
        <v>358</v>
      </c>
      <c r="C386" s="316" t="n">
        <v>32772979</v>
      </c>
      <c r="D386" s="316" t="inlineStr">
        <is>
          <t>Paramount VOD DAI Promos 2019</t>
        </is>
      </c>
      <c r="E386" s="316" t="inlineStr">
        <is>
          <t>Paramount</t>
        </is>
      </c>
      <c r="F386" s="317" t="n">
        <v>43549</v>
      </c>
      <c r="G386" s="317" t="n">
        <v>43555</v>
      </c>
      <c r="H386" s="316" t="n">
        <v>63967</v>
      </c>
      <c r="I386" s="316" t="n">
        <v>756</v>
      </c>
      <c r="J386" s="316" t="n">
        <v>0.71</v>
      </c>
      <c r="K386" s="316">
        <f>ROUND(I386*(J386/1000),2)</f>
        <v/>
      </c>
    </row>
    <row r="387">
      <c r="B387" s="315" t="n">
        <v>359</v>
      </c>
      <c r="C387" s="316" t="n">
        <v>32774444</v>
      </c>
      <c r="D387" s="316" t="inlineStr">
        <is>
          <t>15221 K&amp;F_Mattel_Cars Smash &amp; Crash_CXSC_1Q19 Upfront</t>
        </is>
      </c>
      <c r="E387" s="316" t="inlineStr">
        <is>
          <t>Nick Jr (Noggin)</t>
        </is>
      </c>
      <c r="F387" s="317" t="n">
        <v>43549</v>
      </c>
      <c r="G387" s="317" t="n">
        <v>43555</v>
      </c>
      <c r="H387" s="316" t="n">
        <v>1170728</v>
      </c>
      <c r="I387" s="316" t="n">
        <v>2140</v>
      </c>
      <c r="J387" s="316" t="n">
        <v>0.71</v>
      </c>
      <c r="K387" s="316">
        <f>ROUND(I387*(J387/1000),2)</f>
        <v/>
      </c>
    </row>
    <row r="388">
      <c r="B388" s="315" t="n">
        <v>360</v>
      </c>
      <c r="C388" s="316" t="n">
        <v>32774444</v>
      </c>
      <c r="D388" s="316" t="inlineStr">
        <is>
          <t>15221 K&amp;F_Mattel_Cars Smash &amp; Crash_CXSC_1Q19 Upfront</t>
        </is>
      </c>
      <c r="E388" s="316" t="inlineStr">
        <is>
          <t>Nickelodeon</t>
        </is>
      </c>
      <c r="F388" s="317" t="n">
        <v>43549</v>
      </c>
      <c r="G388" s="317" t="n">
        <v>43555</v>
      </c>
      <c r="H388" s="316" t="n">
        <v>642626</v>
      </c>
      <c r="I388" s="316" t="n">
        <v>52</v>
      </c>
      <c r="J388" s="316" t="n">
        <v>0.71</v>
      </c>
      <c r="K388" s="316">
        <f>ROUND(I388*(J388/1000),2)</f>
        <v/>
      </c>
    </row>
    <row r="389">
      <c r="B389" s="315" t="n">
        <v>361</v>
      </c>
      <c r="C389" s="316" t="n">
        <v>32778815</v>
      </c>
      <c r="D389" s="316" t="inlineStr">
        <is>
          <t>15230_K&amp;F_Mattel_UNO Attack_UNO_1Q19-2Q19 Upfront</t>
        </is>
      </c>
      <c r="E389" s="316" t="inlineStr">
        <is>
          <t>Nick Jr (Noggin)</t>
        </is>
      </c>
      <c r="F389" s="317" t="n">
        <v>43549</v>
      </c>
      <c r="G389" s="317" t="n">
        <v>43576</v>
      </c>
      <c r="H389" s="316" t="n">
        <v>2330178</v>
      </c>
      <c r="I389" s="316" t="n">
        <v>1734397</v>
      </c>
      <c r="J389" s="316" t="n">
        <v>0.71</v>
      </c>
      <c r="K389" s="316">
        <f>ROUND(I389*(J389/1000),2)</f>
        <v/>
      </c>
    </row>
    <row r="390">
      <c r="B390" s="315" t="n">
        <v>362</v>
      </c>
      <c r="C390" s="316" t="n">
        <v>32778815</v>
      </c>
      <c r="D390" s="316" t="inlineStr">
        <is>
          <t>15230_K&amp;F_Mattel_UNO Attack_UNO_1Q19-2Q19 Upfront</t>
        </is>
      </c>
      <c r="E390" s="316" t="inlineStr">
        <is>
          <t>Nickelodeon</t>
        </is>
      </c>
      <c r="F390" s="317" t="n">
        <v>43549</v>
      </c>
      <c r="G390" s="317" t="n">
        <v>43576</v>
      </c>
      <c r="H390" s="316" t="n">
        <v>1169118</v>
      </c>
      <c r="I390" s="316" t="n">
        <v>871210</v>
      </c>
      <c r="J390" s="316" t="n">
        <v>0.71</v>
      </c>
      <c r="K390" s="316">
        <f>ROUND(I390*(J390/1000),2)</f>
        <v/>
      </c>
    </row>
    <row r="391">
      <c r="B391" s="315" t="n">
        <v>363</v>
      </c>
      <c r="C391" s="316" t="n">
        <v>32778984</v>
      </c>
      <c r="D391" s="316" t="inlineStr">
        <is>
          <t>15880_M&amp;E_UNILEVER - DOVE WOMEN PW CORE SPARTACUS (DSP)_2Q19</t>
        </is>
      </c>
      <c r="E391" s="316" t="inlineStr">
        <is>
          <t>MTV</t>
        </is>
      </c>
      <c r="F391" s="317" t="n">
        <v>43556</v>
      </c>
      <c r="G391" s="317" t="n">
        <v>43646</v>
      </c>
      <c r="H391" s="316" t="n">
        <v>106539</v>
      </c>
      <c r="I391" s="316" t="n">
        <v>106539</v>
      </c>
      <c r="J391" s="316" t="n">
        <v>0.71</v>
      </c>
      <c r="K391" s="316">
        <f>ROUND(I391*(J391/1000),2)</f>
        <v/>
      </c>
    </row>
    <row r="392">
      <c r="B392" s="315" t="n">
        <v>364</v>
      </c>
      <c r="C392" s="316" t="n">
        <v>32778984</v>
      </c>
      <c r="D392" s="316" t="inlineStr">
        <is>
          <t>15880_M&amp;E_UNILEVER - DOVE WOMEN PW CORE SPARTACUS (DSP)_2Q19</t>
        </is>
      </c>
      <c r="E392" s="316" t="inlineStr">
        <is>
          <t>VH1</t>
        </is>
      </c>
      <c r="F392" s="317" t="n">
        <v>43556</v>
      </c>
      <c r="G392" s="317" t="n">
        <v>43646</v>
      </c>
      <c r="H392" s="316" t="n">
        <v>116205</v>
      </c>
      <c r="I392" s="316" t="n">
        <v>116205</v>
      </c>
      <c r="J392" s="316" t="n">
        <v>0.71</v>
      </c>
      <c r="K392" s="316">
        <f>ROUND(I392*(J392/1000),2)</f>
        <v/>
      </c>
    </row>
    <row r="393">
      <c r="B393" s="315" t="n">
        <v>365</v>
      </c>
      <c r="C393" s="316" t="n">
        <v>32779572</v>
      </c>
      <c r="D393" s="316" t="inlineStr">
        <is>
          <t>15883_M&amp;E_UNILEVER-DOVE DEMOCRACY (DDM)_2Q19_UF</t>
        </is>
      </c>
      <c r="E393" s="316" t="inlineStr">
        <is>
          <t>MTV</t>
        </is>
      </c>
      <c r="F393" s="317" t="n">
        <v>43556</v>
      </c>
      <c r="G393" s="317" t="n">
        <v>43611</v>
      </c>
      <c r="H393" s="316" t="n">
        <v>585237</v>
      </c>
      <c r="I393" s="316" t="n">
        <v>585237</v>
      </c>
      <c r="J393" s="316" t="n">
        <v>0.71</v>
      </c>
      <c r="K393" s="316">
        <f>ROUND(I393*(J393/1000),2)</f>
        <v/>
      </c>
    </row>
    <row r="394">
      <c r="B394" s="315" t="n">
        <v>366</v>
      </c>
      <c r="C394" s="316" t="n">
        <v>32779572</v>
      </c>
      <c r="D394" s="316" t="inlineStr">
        <is>
          <t>15883_M&amp;E_UNILEVER-DOVE DEMOCRACY (DDM)_2Q19_UF</t>
        </is>
      </c>
      <c r="E394" s="316" t="inlineStr">
        <is>
          <t>VH1</t>
        </is>
      </c>
      <c r="F394" s="317" t="n">
        <v>43556</v>
      </c>
      <c r="G394" s="317" t="n">
        <v>43611</v>
      </c>
      <c r="H394" s="316" t="n">
        <v>674514</v>
      </c>
      <c r="I394" s="316" t="n">
        <v>674514</v>
      </c>
      <c r="J394" s="316" t="n">
        <v>0.71</v>
      </c>
      <c r="K394" s="316">
        <f>ROUND(I394*(J394/1000),2)</f>
        <v/>
      </c>
    </row>
    <row r="395">
      <c r="B395" s="315" t="n">
        <v>367</v>
      </c>
      <c r="C395" s="316" t="n">
        <v>32782674</v>
      </c>
      <c r="D395" s="316" t="inlineStr">
        <is>
          <t>15932_Mattel_K&amp;F_Barbie World of Camper_BWCA_1Q19-2Q19_Upfront</t>
        </is>
      </c>
      <c r="E395" s="316" t="inlineStr">
        <is>
          <t>Nick Jr (Noggin)</t>
        </is>
      </c>
      <c r="F395" s="317" t="n">
        <v>43549</v>
      </c>
      <c r="G395" s="317" t="n">
        <v>43576</v>
      </c>
      <c r="H395" s="316" t="n">
        <v>784931</v>
      </c>
      <c r="I395" s="316" t="n">
        <v>422020</v>
      </c>
      <c r="J395" s="316" t="n">
        <v>0.71</v>
      </c>
      <c r="K395" s="316">
        <f>ROUND(I395*(J395/1000),2)</f>
        <v/>
      </c>
    </row>
    <row r="396">
      <c r="B396" s="315" t="n">
        <v>368</v>
      </c>
      <c r="C396" s="316" t="n">
        <v>32782674</v>
      </c>
      <c r="D396" s="316" t="inlineStr">
        <is>
          <t>15932_Mattel_K&amp;F_Barbie World of Camper_BWCA_1Q19-2Q19_Upfront</t>
        </is>
      </c>
      <c r="E396" s="316" t="inlineStr">
        <is>
          <t>Nickelodeon</t>
        </is>
      </c>
      <c r="F396" s="317" t="n">
        <v>43549</v>
      </c>
      <c r="G396" s="317" t="n">
        <v>43576</v>
      </c>
      <c r="H396" s="316" t="n">
        <v>453262</v>
      </c>
      <c r="I396" s="316" t="n">
        <v>210855</v>
      </c>
      <c r="J396" s="316" t="n">
        <v>0.71</v>
      </c>
      <c r="K396" s="316">
        <f>ROUND(I396*(J396/1000),2)</f>
        <v/>
      </c>
    </row>
    <row r="397">
      <c r="B397" s="315" t="n">
        <v>369</v>
      </c>
      <c r="C397" s="316" t="n">
        <v>32784309</v>
      </c>
      <c r="D397" s="316" t="inlineStr">
        <is>
          <t>(15879) 1Q19_DISNEY PICTURES_AVENGERS: ENDGAME_K&amp;F_UF</t>
        </is>
      </c>
      <c r="E397" s="316" t="inlineStr">
        <is>
          <t>Nickelodeon</t>
        </is>
      </c>
      <c r="F397" s="317" t="n">
        <v>43557</v>
      </c>
      <c r="G397" s="317" t="n">
        <v>43583</v>
      </c>
      <c r="H397" s="316" t="n">
        <v>1430590</v>
      </c>
      <c r="I397" s="316" t="n">
        <v>1028426</v>
      </c>
      <c r="J397" s="316" t="n">
        <v>0.71</v>
      </c>
      <c r="K397" s="316">
        <f>ROUND(I397*(J397/1000),2)</f>
        <v/>
      </c>
    </row>
    <row r="398">
      <c r="B398" s="315" t="n">
        <v>370</v>
      </c>
      <c r="C398" s="316" t="n">
        <v>32784827</v>
      </c>
      <c r="D398" s="316" t="inlineStr">
        <is>
          <t>15906_M&amp;E_Coca Cola_Equity_OTT &amp; VOD Only_Q119</t>
        </is>
      </c>
      <c r="E398" s="316" t="inlineStr">
        <is>
          <t>Comedy Central</t>
        </is>
      </c>
      <c r="F398" s="317" t="n">
        <v>43546</v>
      </c>
      <c r="G398" s="317" t="n">
        <v>43555</v>
      </c>
      <c r="H398" s="316" t="n">
        <v>6909</v>
      </c>
      <c r="I398" s="316" t="n">
        <v>5</v>
      </c>
      <c r="J398" s="316" t="n">
        <v>0.71</v>
      </c>
      <c r="K398" s="316">
        <f>ROUND(I398*(J398/1000),2)</f>
        <v/>
      </c>
    </row>
    <row r="399">
      <c r="B399" s="315" t="n">
        <v>371</v>
      </c>
      <c r="C399" s="316" t="n">
        <v>32784827</v>
      </c>
      <c r="D399" s="316" t="inlineStr">
        <is>
          <t>15906_M&amp;E_Coca Cola_Equity_OTT &amp; VOD Only_Q119</t>
        </is>
      </c>
      <c r="E399" s="316" t="inlineStr">
        <is>
          <t>MTV</t>
        </is>
      </c>
      <c r="F399" s="317" t="n">
        <v>43546</v>
      </c>
      <c r="G399" s="317" t="n">
        <v>43555</v>
      </c>
      <c r="H399" s="316" t="n">
        <v>62146</v>
      </c>
      <c r="I399" s="316" t="n">
        <v>3</v>
      </c>
      <c r="J399" s="316" t="n">
        <v>0.71</v>
      </c>
      <c r="K399" s="316">
        <f>ROUND(I399*(J399/1000),2)</f>
        <v/>
      </c>
    </row>
    <row r="400">
      <c r="B400" s="315" t="n">
        <v>372</v>
      </c>
      <c r="C400" s="316" t="n">
        <v>32784827</v>
      </c>
      <c r="D400" s="316" t="inlineStr">
        <is>
          <t>15906_M&amp;E_Coca Cola_Equity_OTT &amp; VOD Only_Q119</t>
        </is>
      </c>
      <c r="E400" s="316" t="inlineStr">
        <is>
          <t>Paramount</t>
        </is>
      </c>
      <c r="F400" s="317" t="n">
        <v>43546</v>
      </c>
      <c r="G400" s="317" t="n">
        <v>43555</v>
      </c>
      <c r="H400" s="316" t="n">
        <v>7536</v>
      </c>
      <c r="I400" s="316" t="n">
        <v>2</v>
      </c>
      <c r="J400" s="316" t="n">
        <v>0.71</v>
      </c>
      <c r="K400" s="316">
        <f>ROUND(I400*(J400/1000),2)</f>
        <v/>
      </c>
    </row>
    <row r="401">
      <c r="B401" s="315" t="n">
        <v>373</v>
      </c>
      <c r="C401" s="316" t="n">
        <v>32784827</v>
      </c>
      <c r="D401" s="316" t="inlineStr">
        <is>
          <t>15906_M&amp;E_Coca Cola_Equity_OTT &amp; VOD Only_Q119</t>
        </is>
      </c>
      <c r="E401" s="316" t="inlineStr">
        <is>
          <t>VH1</t>
        </is>
      </c>
      <c r="F401" s="317" t="n">
        <v>43546</v>
      </c>
      <c r="G401" s="317" t="n">
        <v>43555</v>
      </c>
      <c r="H401" s="316" t="n">
        <v>24868</v>
      </c>
      <c r="I401" s="316" t="n">
        <v>3</v>
      </c>
      <c r="J401" s="316" t="n">
        <v>0.71</v>
      </c>
      <c r="K401" s="316">
        <f>ROUND(I401*(J401/1000),2)</f>
        <v/>
      </c>
    </row>
    <row r="402">
      <c r="B402" s="315" t="n">
        <v>374</v>
      </c>
      <c r="C402" s="316" t="n">
        <v>32791369</v>
      </c>
      <c r="D402" s="316" t="inlineStr">
        <is>
          <t>15916_M&amp;E_GLAXOSMITHKLINE - GSK_1-2Q19_SCATTER</t>
        </is>
      </c>
      <c r="E402" s="316" t="inlineStr">
        <is>
          <t>CMT</t>
        </is>
      </c>
      <c r="F402" s="317" t="n">
        <v>43558</v>
      </c>
      <c r="G402" s="317" t="n">
        <v>43597</v>
      </c>
      <c r="H402" s="316" t="n">
        <v>5464</v>
      </c>
      <c r="I402" s="316" t="n">
        <v>5464</v>
      </c>
      <c r="J402" s="316" t="n">
        <v>0.71</v>
      </c>
      <c r="K402" s="316">
        <f>ROUND(I402*(J402/1000),2)</f>
        <v/>
      </c>
    </row>
    <row r="403">
      <c r="B403" s="315" t="n">
        <v>375</v>
      </c>
      <c r="C403" s="316" t="n">
        <v>32791369</v>
      </c>
      <c r="D403" s="316" t="inlineStr">
        <is>
          <t>15916_M&amp;E_GLAXOSMITHKLINE - GSK_1-2Q19_SCATTER</t>
        </is>
      </c>
      <c r="E403" s="316" t="inlineStr">
        <is>
          <t>Comedy Central</t>
        </is>
      </c>
      <c r="F403" s="317" t="n">
        <v>43558</v>
      </c>
      <c r="G403" s="317" t="n">
        <v>43597</v>
      </c>
      <c r="H403" s="316" t="n">
        <v>58833</v>
      </c>
      <c r="I403" s="316" t="n">
        <v>58833</v>
      </c>
      <c r="J403" s="316" t="n">
        <v>0.71</v>
      </c>
      <c r="K403" s="316">
        <f>ROUND(I403*(J403/1000),2)</f>
        <v/>
      </c>
    </row>
    <row r="404">
      <c r="B404" s="315" t="n">
        <v>376</v>
      </c>
      <c r="C404" s="316" t="n">
        <v>32791369</v>
      </c>
      <c r="D404" s="316" t="inlineStr">
        <is>
          <t>15916_M&amp;E_GLAXOSMITHKLINE - GSK_1-2Q19_SCATTER</t>
        </is>
      </c>
      <c r="E404" s="316" t="inlineStr">
        <is>
          <t>MTV</t>
        </is>
      </c>
      <c r="F404" s="317" t="n">
        <v>43558</v>
      </c>
      <c r="G404" s="317" t="n">
        <v>43597</v>
      </c>
      <c r="H404" s="316" t="n">
        <v>416143</v>
      </c>
      <c r="I404" s="316" t="n">
        <v>416143</v>
      </c>
      <c r="J404" s="316" t="n">
        <v>0.71</v>
      </c>
      <c r="K404" s="316">
        <f>ROUND(I404*(J404/1000),2)</f>
        <v/>
      </c>
    </row>
    <row r="405">
      <c r="B405" s="315" t="n">
        <v>377</v>
      </c>
      <c r="C405" s="316" t="n">
        <v>32791369</v>
      </c>
      <c r="D405" s="316" t="inlineStr">
        <is>
          <t>15916_M&amp;E_GLAXOSMITHKLINE - GSK_1-2Q19_SCATTER</t>
        </is>
      </c>
      <c r="E405" s="316" t="inlineStr">
        <is>
          <t>Paramount</t>
        </is>
      </c>
      <c r="F405" s="317" t="n">
        <v>43558</v>
      </c>
      <c r="G405" s="317" t="n">
        <v>43597</v>
      </c>
      <c r="H405" s="316" t="n">
        <v>209739</v>
      </c>
      <c r="I405" s="316" t="n">
        <v>209739</v>
      </c>
      <c r="J405" s="316" t="n">
        <v>0.71</v>
      </c>
      <c r="K405" s="316">
        <f>ROUND(I405*(J405/1000),2)</f>
        <v/>
      </c>
    </row>
    <row r="406">
      <c r="B406" s="315" t="n">
        <v>378</v>
      </c>
      <c r="C406" s="316" t="n">
        <v>32791369</v>
      </c>
      <c r="D406" s="316" t="inlineStr">
        <is>
          <t>15916_M&amp;E_GLAXOSMITHKLINE - GSK_1-2Q19_SCATTER</t>
        </is>
      </c>
      <c r="E406" s="316" t="inlineStr">
        <is>
          <t>TV Land</t>
        </is>
      </c>
      <c r="F406" s="317" t="n">
        <v>43558</v>
      </c>
      <c r="G406" s="317" t="n">
        <v>43597</v>
      </c>
      <c r="H406" s="316" t="n">
        <v>19549</v>
      </c>
      <c r="I406" s="316" t="n">
        <v>19549</v>
      </c>
      <c r="J406" s="316" t="n">
        <v>0.71</v>
      </c>
      <c r="K406" s="316">
        <f>ROUND(I406*(J406/1000),2)</f>
        <v/>
      </c>
    </row>
    <row r="407">
      <c r="B407" s="315" t="n">
        <v>379</v>
      </c>
      <c r="C407" s="316" t="n">
        <v>32791369</v>
      </c>
      <c r="D407" s="316" t="inlineStr">
        <is>
          <t>15916_M&amp;E_GLAXOSMITHKLINE - GSK_1-2Q19_SCATTER</t>
        </is>
      </c>
      <c r="E407" s="316" t="inlineStr">
        <is>
          <t>VH1</t>
        </is>
      </c>
      <c r="F407" s="317" t="n">
        <v>43558</v>
      </c>
      <c r="G407" s="317" t="n">
        <v>43597</v>
      </c>
      <c r="H407" s="316" t="n">
        <v>196902</v>
      </c>
      <c r="I407" s="316" t="n">
        <v>196902</v>
      </c>
      <c r="J407" s="316" t="n">
        <v>0.71</v>
      </c>
      <c r="K407" s="316">
        <f>ROUND(I407*(J407/1000),2)</f>
        <v/>
      </c>
    </row>
    <row r="408">
      <c r="B408" s="315" t="n">
        <v>380</v>
      </c>
      <c r="C408" s="316" t="n">
        <v>32796816</v>
      </c>
      <c r="D408" s="316" t="inlineStr">
        <is>
          <t>15936_M&amp;E_UNILEVER - DOVE SOAP (DB)_2Q19</t>
        </is>
      </c>
      <c r="E408" s="316" t="inlineStr">
        <is>
          <t>MTV</t>
        </is>
      </c>
      <c r="F408" s="317" t="n">
        <v>43556</v>
      </c>
      <c r="G408" s="317" t="n">
        <v>43646</v>
      </c>
      <c r="H408" s="316" t="n">
        <v>136289</v>
      </c>
      <c r="I408" s="316" t="n">
        <v>136289</v>
      </c>
      <c r="J408" s="316" t="n">
        <v>0.71</v>
      </c>
      <c r="K408" s="316">
        <f>ROUND(I408*(J408/1000),2)</f>
        <v/>
      </c>
    </row>
    <row r="409">
      <c r="B409" s="315" t="n">
        <v>381</v>
      </c>
      <c r="C409" s="316" t="n">
        <v>32796816</v>
      </c>
      <c r="D409" s="316" t="inlineStr">
        <is>
          <t>15936_M&amp;E_UNILEVER - DOVE SOAP (DB)_2Q19</t>
        </is>
      </c>
      <c r="E409" s="316" t="inlineStr">
        <is>
          <t>VH1</t>
        </is>
      </c>
      <c r="F409" s="317" t="n">
        <v>43556</v>
      </c>
      <c r="G409" s="317" t="n">
        <v>43646</v>
      </c>
      <c r="H409" s="316" t="n">
        <v>146265</v>
      </c>
      <c r="I409" s="316" t="n">
        <v>146265</v>
      </c>
      <c r="J409" s="316" t="n">
        <v>0.71</v>
      </c>
      <c r="K409" s="316">
        <f>ROUND(I409*(J409/1000),2)</f>
        <v/>
      </c>
    </row>
    <row r="410">
      <c r="B410" s="315" t="n">
        <v>382</v>
      </c>
      <c r="C410" s="316" t="n">
        <v>32796920</v>
      </c>
      <c r="D410" s="316" t="inlineStr">
        <is>
          <t>15928_M&amp;E_Unilever -DOVE DEO WOMEN (DDW)_2Q19</t>
        </is>
      </c>
      <c r="E410" s="316" t="inlineStr">
        <is>
          <t>MTV</t>
        </is>
      </c>
      <c r="F410" s="317" t="n">
        <v>43556</v>
      </c>
      <c r="G410" s="317" t="n">
        <v>43646</v>
      </c>
      <c r="H410" s="316" t="n">
        <v>210272</v>
      </c>
      <c r="I410" s="316" t="n">
        <v>210272</v>
      </c>
      <c r="J410" s="316" t="n">
        <v>0.71</v>
      </c>
      <c r="K410" s="316">
        <f>ROUND(I410*(J410/1000),2)</f>
        <v/>
      </c>
    </row>
    <row r="411">
      <c r="B411" s="315" t="n">
        <v>383</v>
      </c>
      <c r="C411" s="316" t="n">
        <v>32796920</v>
      </c>
      <c r="D411" s="316" t="inlineStr">
        <is>
          <t>15928_M&amp;E_Unilever -DOVE DEO WOMEN (DDW)_2Q19</t>
        </is>
      </c>
      <c r="E411" s="316" t="inlineStr">
        <is>
          <t>VH1</t>
        </is>
      </c>
      <c r="F411" s="317" t="n">
        <v>43556</v>
      </c>
      <c r="G411" s="317" t="n">
        <v>43646</v>
      </c>
      <c r="H411" s="316" t="n">
        <v>195753</v>
      </c>
      <c r="I411" s="316" t="n">
        <v>195753</v>
      </c>
      <c r="J411" s="316" t="n">
        <v>0.71</v>
      </c>
      <c r="K411" s="316">
        <f>ROUND(I411*(J411/1000),2)</f>
        <v/>
      </c>
    </row>
    <row r="412">
      <c r="B412" s="315" t="n">
        <v>384</v>
      </c>
      <c r="C412" s="316" t="n">
        <v>32808835</v>
      </c>
      <c r="D412" s="316" t="inlineStr">
        <is>
          <t>15933_ASHLEY FURNITURE_PEEL_OLV_P2+_1Q19</t>
        </is>
      </c>
      <c r="E412" s="316" t="inlineStr">
        <is>
          <t>BET</t>
        </is>
      </c>
      <c r="F412" s="317" t="n">
        <v>43549</v>
      </c>
      <c r="G412" s="317" t="n">
        <v>43583</v>
      </c>
      <c r="H412" s="316" t="n">
        <v>376480</v>
      </c>
      <c r="I412" s="316" t="n">
        <v>376480</v>
      </c>
      <c r="J412" s="316" t="n">
        <v>0.71</v>
      </c>
      <c r="K412" s="316">
        <f>ROUND(I412*(J412/1000),2)</f>
        <v/>
      </c>
    </row>
    <row r="413">
      <c r="B413" s="315" t="n">
        <v>385</v>
      </c>
      <c r="C413" s="316" t="n">
        <v>32808835</v>
      </c>
      <c r="D413" s="316" t="inlineStr">
        <is>
          <t>15933_ASHLEY FURNITURE_PEEL_OLV_P2+_1Q19</t>
        </is>
      </c>
      <c r="E413" s="316" t="inlineStr">
        <is>
          <t>BET Her</t>
        </is>
      </c>
      <c r="F413" s="317" t="n">
        <v>43549</v>
      </c>
      <c r="G413" s="317" t="n">
        <v>43583</v>
      </c>
      <c r="H413" s="316" t="n">
        <v>15473</v>
      </c>
      <c r="I413" s="316" t="n">
        <v>15473</v>
      </c>
      <c r="J413" s="316" t="n">
        <v>0.71</v>
      </c>
      <c r="K413" s="316">
        <f>ROUND(I413*(J413/1000),2)</f>
        <v/>
      </c>
    </row>
    <row r="414">
      <c r="B414" s="315" t="n">
        <v>386</v>
      </c>
      <c r="C414" s="316" t="n">
        <v>32817976</v>
      </c>
      <c r="D414" s="316" t="inlineStr">
        <is>
          <t>14059_M&amp;E_DARDEN RESTAURANTS_OLIVE GARDEN_2Q19_Upfront</t>
        </is>
      </c>
      <c r="E414" s="316" t="inlineStr">
        <is>
          <t>CMT</t>
        </is>
      </c>
      <c r="F414" s="317" t="n">
        <v>43556</v>
      </c>
      <c r="G414" s="317" t="n">
        <v>43590</v>
      </c>
      <c r="H414" s="316" t="n">
        <v>5937</v>
      </c>
      <c r="I414" s="316" t="n">
        <v>5937</v>
      </c>
      <c r="J414" s="316" t="n">
        <v>0.71</v>
      </c>
      <c r="K414" s="316">
        <f>ROUND(I414*(J414/1000),2)</f>
        <v/>
      </c>
    </row>
    <row r="415">
      <c r="B415" s="315" t="n">
        <v>387</v>
      </c>
      <c r="C415" s="316" t="n">
        <v>32817976</v>
      </c>
      <c r="D415" s="316" t="inlineStr">
        <is>
          <t>14059_M&amp;E_DARDEN RESTAURANTS_OLIVE GARDEN_2Q19_Upfront</t>
        </is>
      </c>
      <c r="E415" s="316" t="inlineStr">
        <is>
          <t>MTV</t>
        </is>
      </c>
      <c r="F415" s="317" t="n">
        <v>43556</v>
      </c>
      <c r="G415" s="317" t="n">
        <v>43590</v>
      </c>
      <c r="H415" s="316" t="n">
        <v>398363</v>
      </c>
      <c r="I415" s="316" t="n">
        <v>398363</v>
      </c>
      <c r="J415" s="316" t="n">
        <v>0.71</v>
      </c>
      <c r="K415" s="316">
        <f>ROUND(I415*(J415/1000),2)</f>
        <v/>
      </c>
    </row>
    <row r="416">
      <c r="B416" s="315" t="n">
        <v>388</v>
      </c>
      <c r="C416" s="316" t="n">
        <v>32817976</v>
      </c>
      <c r="D416" s="316" t="inlineStr">
        <is>
          <t>14059_M&amp;E_DARDEN RESTAURANTS_OLIVE GARDEN_2Q19_Upfront</t>
        </is>
      </c>
      <c r="E416" s="316" t="inlineStr">
        <is>
          <t>Paramount</t>
        </is>
      </c>
      <c r="F416" s="317" t="n">
        <v>43556</v>
      </c>
      <c r="G416" s="317" t="n">
        <v>43590</v>
      </c>
      <c r="H416" s="316" t="n">
        <v>120173</v>
      </c>
      <c r="I416" s="316" t="n">
        <v>120173</v>
      </c>
      <c r="J416" s="316" t="n">
        <v>0.71</v>
      </c>
      <c r="K416" s="316">
        <f>ROUND(I416*(J416/1000),2)</f>
        <v/>
      </c>
    </row>
    <row r="417">
      <c r="B417" s="315" t="n">
        <v>389</v>
      </c>
      <c r="C417" s="316" t="n">
        <v>32817976</v>
      </c>
      <c r="D417" s="316" t="inlineStr">
        <is>
          <t>14059_M&amp;E_DARDEN RESTAURANTS_OLIVE GARDEN_2Q19_Upfront</t>
        </is>
      </c>
      <c r="E417" s="316" t="inlineStr">
        <is>
          <t>TV Land</t>
        </is>
      </c>
      <c r="F417" s="317" t="n">
        <v>43556</v>
      </c>
      <c r="G417" s="317" t="n">
        <v>43590</v>
      </c>
      <c r="H417" s="316" t="n">
        <v>12991</v>
      </c>
      <c r="I417" s="316" t="n">
        <v>12991</v>
      </c>
      <c r="J417" s="316" t="n">
        <v>0.71</v>
      </c>
      <c r="K417" s="316">
        <f>ROUND(I417*(J417/1000),2)</f>
        <v/>
      </c>
    </row>
    <row r="418">
      <c r="B418" s="315" t="n">
        <v>390</v>
      </c>
      <c r="C418" s="316" t="n">
        <v>32817976</v>
      </c>
      <c r="D418" s="316" t="inlineStr">
        <is>
          <t>14059_M&amp;E_DARDEN RESTAURANTS_OLIVE GARDEN_2Q19_Upfront</t>
        </is>
      </c>
      <c r="E418" s="316" t="inlineStr">
        <is>
          <t>VH1</t>
        </is>
      </c>
      <c r="F418" s="317" t="n">
        <v>43556</v>
      </c>
      <c r="G418" s="317" t="n">
        <v>43590</v>
      </c>
      <c r="H418" s="316" t="n">
        <v>436723</v>
      </c>
      <c r="I418" s="316" t="n">
        <v>436723</v>
      </c>
      <c r="J418" s="316" t="n">
        <v>0.71</v>
      </c>
      <c r="K418" s="316">
        <f>ROUND(I418*(J418/1000),2)</f>
        <v/>
      </c>
    </row>
    <row r="419">
      <c r="B419" s="315" t="n">
        <v>391</v>
      </c>
      <c r="C419" s="316" t="n">
        <v>32822055</v>
      </c>
      <c r="D419" s="316" t="inlineStr">
        <is>
          <t>(15939) BET STX OLV &amp; VOD_Liability Wipe</t>
        </is>
      </c>
      <c r="E419" s="316" t="inlineStr">
        <is>
          <t>BET</t>
        </is>
      </c>
      <c r="F419" s="317" t="n">
        <v>43550</v>
      </c>
      <c r="G419" s="317" t="n">
        <v>43561</v>
      </c>
      <c r="H419" s="316" t="n">
        <v>374972</v>
      </c>
      <c r="I419" s="316" t="n">
        <v>186992</v>
      </c>
      <c r="J419" s="316" t="n">
        <v>0.71</v>
      </c>
      <c r="K419" s="316">
        <f>ROUND(I419*(J419/1000),2)</f>
        <v/>
      </c>
    </row>
    <row r="420">
      <c r="B420" s="315" t="n">
        <v>392</v>
      </c>
      <c r="C420" s="316" t="n">
        <v>32822055</v>
      </c>
      <c r="D420" s="316" t="inlineStr">
        <is>
          <t>(15939) BET STX OLV &amp; VOD_Liability Wipe</t>
        </is>
      </c>
      <c r="E420" s="316" t="inlineStr">
        <is>
          <t>BET Her</t>
        </is>
      </c>
      <c r="F420" s="317" t="n">
        <v>43550</v>
      </c>
      <c r="G420" s="317" t="n">
        <v>43561</v>
      </c>
      <c r="H420" s="316" t="n">
        <v>13758</v>
      </c>
      <c r="I420" s="316" t="n">
        <v>7870</v>
      </c>
      <c r="J420" s="316" t="n">
        <v>0.71</v>
      </c>
      <c r="K420" s="316">
        <f>ROUND(I420*(J420/1000),2)</f>
        <v/>
      </c>
    </row>
    <row r="421">
      <c r="B421" s="315" t="n">
        <v>393</v>
      </c>
      <c r="C421" s="316" t="n">
        <v>32828347</v>
      </c>
      <c r="D421" s="316" t="inlineStr">
        <is>
          <t>15877_M&amp;E_MCDONALDS_LBT_2Q19_Upfront_FEP_VOD</t>
        </is>
      </c>
      <c r="E421" s="316" t="inlineStr">
        <is>
          <t>CMT</t>
        </is>
      </c>
      <c r="F421" s="317" t="n">
        <v>43557</v>
      </c>
      <c r="G421" s="317" t="n">
        <v>43576</v>
      </c>
      <c r="H421" s="316" t="n">
        <v>17122</v>
      </c>
      <c r="I421" s="316" t="n">
        <v>17122</v>
      </c>
      <c r="J421" s="316" t="n">
        <v>0.71</v>
      </c>
      <c r="K421" s="316">
        <f>ROUND(I421*(J421/1000),2)</f>
        <v/>
      </c>
    </row>
    <row r="422">
      <c r="B422" s="315" t="n">
        <v>394</v>
      </c>
      <c r="C422" s="316" t="n">
        <v>32828347</v>
      </c>
      <c r="D422" s="316" t="inlineStr">
        <is>
          <t>15877_M&amp;E_MCDONALDS_LBT_2Q19_Upfront_FEP_VOD</t>
        </is>
      </c>
      <c r="E422" s="316" t="inlineStr">
        <is>
          <t>Comedy Central</t>
        </is>
      </c>
      <c r="F422" s="317" t="n">
        <v>43557</v>
      </c>
      <c r="G422" s="317" t="n">
        <v>43576</v>
      </c>
      <c r="H422" s="316" t="n">
        <v>422464</v>
      </c>
      <c r="I422" s="316" t="n">
        <v>422464</v>
      </c>
      <c r="J422" s="316" t="n">
        <v>0.71</v>
      </c>
      <c r="K422" s="316">
        <f>ROUND(I422*(J422/1000),2)</f>
        <v/>
      </c>
    </row>
    <row r="423">
      <c r="B423" s="315" t="n">
        <v>395</v>
      </c>
      <c r="C423" s="316" t="n">
        <v>32828347</v>
      </c>
      <c r="D423" s="316" t="inlineStr">
        <is>
          <t>15877_M&amp;E_MCDONALDS_LBT_2Q19_Upfront_FEP_VOD</t>
        </is>
      </c>
      <c r="E423" s="316" t="inlineStr">
        <is>
          <t>MTV</t>
        </is>
      </c>
      <c r="F423" s="317" t="n">
        <v>43557</v>
      </c>
      <c r="G423" s="317" t="n">
        <v>43576</v>
      </c>
      <c r="H423" s="316" t="n">
        <v>1138962</v>
      </c>
      <c r="I423" s="316" t="n">
        <v>1138962</v>
      </c>
      <c r="J423" s="316" t="n">
        <v>0.71</v>
      </c>
      <c r="K423" s="316">
        <f>ROUND(I423*(J423/1000),2)</f>
        <v/>
      </c>
    </row>
    <row r="424">
      <c r="B424" s="315" t="n">
        <v>396</v>
      </c>
      <c r="C424" s="316" t="n">
        <v>32828347</v>
      </c>
      <c r="D424" s="316" t="inlineStr">
        <is>
          <t>15877_M&amp;E_MCDONALDS_LBT_2Q19_Upfront_FEP_VOD</t>
        </is>
      </c>
      <c r="E424" s="316" t="inlineStr">
        <is>
          <t>Paramount</t>
        </is>
      </c>
      <c r="F424" s="317" t="n">
        <v>43557</v>
      </c>
      <c r="G424" s="317" t="n">
        <v>43576</v>
      </c>
      <c r="H424" s="316" t="n">
        <v>413287</v>
      </c>
      <c r="I424" s="316" t="n">
        <v>413287</v>
      </c>
      <c r="J424" s="316" t="n">
        <v>0.71</v>
      </c>
      <c r="K424" s="316">
        <f>ROUND(I424*(J424/1000),2)</f>
        <v/>
      </c>
    </row>
    <row r="425">
      <c r="B425" s="315" t="n">
        <v>397</v>
      </c>
      <c r="C425" s="316" t="n">
        <v>32828347</v>
      </c>
      <c r="D425" s="316" t="inlineStr">
        <is>
          <t>15877_M&amp;E_MCDONALDS_LBT_2Q19_Upfront_FEP_VOD</t>
        </is>
      </c>
      <c r="E425" s="316" t="inlineStr">
        <is>
          <t>TV Land</t>
        </is>
      </c>
      <c r="F425" s="317" t="n">
        <v>43557</v>
      </c>
      <c r="G425" s="317" t="n">
        <v>43576</v>
      </c>
      <c r="H425" s="316" t="n">
        <v>49698</v>
      </c>
      <c r="I425" s="316" t="n">
        <v>49698</v>
      </c>
      <c r="J425" s="316" t="n">
        <v>0.71</v>
      </c>
      <c r="K425" s="316">
        <f>ROUND(I425*(J425/1000),2)</f>
        <v/>
      </c>
    </row>
    <row r="426">
      <c r="B426" s="315" t="n">
        <v>398</v>
      </c>
      <c r="C426" s="316" t="n">
        <v>32828347</v>
      </c>
      <c r="D426" s="316" t="inlineStr">
        <is>
          <t>15877_M&amp;E_MCDONALDS_LBT_2Q19_Upfront_FEP_VOD</t>
        </is>
      </c>
      <c r="E426" s="316" t="inlineStr">
        <is>
          <t>VH1</t>
        </is>
      </c>
      <c r="F426" s="317" t="n">
        <v>43557</v>
      </c>
      <c r="G426" s="317" t="n">
        <v>43576</v>
      </c>
      <c r="H426" s="316" t="n">
        <v>1240245</v>
      </c>
      <c r="I426" s="316" t="n">
        <v>1240245</v>
      </c>
      <c r="J426" s="316" t="n">
        <v>0.71</v>
      </c>
      <c r="K426" s="316">
        <f>ROUND(I426*(J426/1000),2)</f>
        <v/>
      </c>
    </row>
    <row r="427">
      <c r="B427" s="315" t="n">
        <v>399</v>
      </c>
      <c r="C427" s="316" t="n">
        <v>32855950</v>
      </c>
      <c r="D427" s="316" t="inlineStr">
        <is>
          <t>(15957) APPLE_IPHONE_2Q19_VOD</t>
        </is>
      </c>
      <c r="E427" s="316" t="inlineStr">
        <is>
          <t>Comedy Central</t>
        </is>
      </c>
      <c r="F427" s="317" t="n">
        <v>43556</v>
      </c>
      <c r="G427" s="317" t="n">
        <v>43576</v>
      </c>
      <c r="H427" s="316" t="n">
        <v>188300</v>
      </c>
      <c r="I427" s="316" t="n">
        <v>188300</v>
      </c>
      <c r="J427" s="316" t="n">
        <v>0.71</v>
      </c>
      <c r="K427" s="316">
        <f>ROUND(I427*(J427/1000),2)</f>
        <v/>
      </c>
    </row>
    <row r="428">
      <c r="B428" s="315" t="n">
        <v>400</v>
      </c>
      <c r="C428" s="316" t="n">
        <v>32855950</v>
      </c>
      <c r="D428" s="316" t="inlineStr">
        <is>
          <t>(15957) APPLE_IPHONE_2Q19_VOD</t>
        </is>
      </c>
      <c r="E428" s="316" t="inlineStr">
        <is>
          <t>MTV</t>
        </is>
      </c>
      <c r="F428" s="317" t="n">
        <v>43556</v>
      </c>
      <c r="G428" s="317" t="n">
        <v>43576</v>
      </c>
      <c r="H428" s="316" t="n">
        <v>257611</v>
      </c>
      <c r="I428" s="316" t="n">
        <v>257611</v>
      </c>
      <c r="J428" s="316" t="n">
        <v>0.71</v>
      </c>
      <c r="K428" s="316">
        <f>ROUND(I428*(J428/1000),2)</f>
        <v/>
      </c>
    </row>
    <row r="429">
      <c r="B429" s="315" t="n">
        <v>401</v>
      </c>
      <c r="C429" s="316" t="n">
        <v>32856392</v>
      </c>
      <c r="D429" s="316" t="inlineStr">
        <is>
          <t>15952_K&amp;F_Mattel_ Shazam World of Spot_2Q19 Upfront</t>
        </is>
      </c>
      <c r="E429" s="316" t="inlineStr">
        <is>
          <t>Nickelodeon</t>
        </is>
      </c>
      <c r="F429" s="317" t="n">
        <v>43556</v>
      </c>
      <c r="G429" s="317" t="n">
        <v>43583</v>
      </c>
      <c r="H429" s="316" t="n">
        <v>4903490</v>
      </c>
      <c r="I429" s="316" t="n">
        <v>4903490</v>
      </c>
      <c r="J429" s="316" t="n">
        <v>0.71</v>
      </c>
      <c r="K429" s="316">
        <f>ROUND(I429*(J429/1000),2)</f>
        <v/>
      </c>
    </row>
    <row r="430">
      <c r="B430" s="315" t="n">
        <v>402</v>
      </c>
      <c r="C430" s="316" t="n">
        <v>32861407</v>
      </c>
      <c r="D430" s="316" t="inlineStr">
        <is>
          <t>15983_MTV_WARNER_BROTHERS_THEATRICAL_The_Curse_of_La_Llorona_1Q19-2Q19_Upfront_FEP_VOD-DAI</t>
        </is>
      </c>
      <c r="E430" s="316" t="inlineStr">
        <is>
          <t>MTV</t>
        </is>
      </c>
      <c r="F430" s="317" t="n">
        <v>43551</v>
      </c>
      <c r="G430" s="317" t="n">
        <v>43573</v>
      </c>
      <c r="H430" s="316" t="n">
        <v>719032</v>
      </c>
      <c r="I430" s="316" t="n">
        <v>318920</v>
      </c>
      <c r="J430" s="316" t="n">
        <v>0.71</v>
      </c>
      <c r="K430" s="316">
        <f>ROUND(I430*(J430/1000),2)</f>
        <v/>
      </c>
    </row>
    <row r="431">
      <c r="B431" s="315" t="n">
        <v>403</v>
      </c>
      <c r="C431" s="316" t="n">
        <v>32863253</v>
      </c>
      <c r="D431" s="316" t="inlineStr">
        <is>
          <t>(15931) JAMES PATTERSON_KATT_V._DOGG_K&amp;F_SC_2Q19</t>
        </is>
      </c>
      <c r="E431" s="316" t="inlineStr">
        <is>
          <t>Nick Jr (Noggin)</t>
        </is>
      </c>
      <c r="F431" s="317" t="n">
        <v>43557</v>
      </c>
      <c r="G431" s="317" t="n">
        <v>43585</v>
      </c>
      <c r="H431" s="316" t="n">
        <v>419269</v>
      </c>
      <c r="I431" s="316" t="n">
        <v>419269</v>
      </c>
      <c r="J431" s="316" t="n">
        <v>0.71</v>
      </c>
      <c r="K431" s="316">
        <f>ROUND(I431*(J431/1000),2)</f>
        <v/>
      </c>
    </row>
    <row r="432">
      <c r="B432" s="315" t="n">
        <v>404</v>
      </c>
      <c r="C432" s="316" t="n">
        <v>32863253</v>
      </c>
      <c r="D432" s="316" t="inlineStr">
        <is>
          <t>(15931) JAMES PATTERSON_KATT_V._DOGG_K&amp;F_SC_2Q19</t>
        </is>
      </c>
      <c r="E432" s="316" t="inlineStr">
        <is>
          <t>Nickelodeon</t>
        </is>
      </c>
      <c r="F432" s="317" t="n">
        <v>43557</v>
      </c>
      <c r="G432" s="317" t="n">
        <v>43585</v>
      </c>
      <c r="H432" s="316" t="n">
        <v>205398</v>
      </c>
      <c r="I432" s="316" t="n">
        <v>205398</v>
      </c>
      <c r="J432" s="316" t="n">
        <v>0.71</v>
      </c>
      <c r="K432" s="316">
        <f>ROUND(I432*(J432/1000),2)</f>
        <v/>
      </c>
    </row>
    <row r="433">
      <c r="B433" s="315" t="n">
        <v>405</v>
      </c>
      <c r="C433" s="316" t="n">
        <v>32863277</v>
      </c>
      <c r="D433" s="316" t="inlineStr">
        <is>
          <t>15648_VH1_WARNER_BROTHERS_THEATRICAL_The_Curse_of_La_Llorona_1Q19-2Q19_Upfront_FEP_VOD-DAI</t>
        </is>
      </c>
      <c r="E433" s="316" t="inlineStr">
        <is>
          <t>VH1</t>
        </is>
      </c>
      <c r="F433" s="317" t="n">
        <v>43551</v>
      </c>
      <c r="G433" s="317" t="n">
        <v>43574</v>
      </c>
      <c r="H433" s="316" t="n">
        <v>654331</v>
      </c>
      <c r="I433" s="316" t="n">
        <v>337008</v>
      </c>
      <c r="J433" s="316" t="n">
        <v>0.71</v>
      </c>
      <c r="K433" s="316">
        <f>ROUND(I433*(J433/1000),2)</f>
        <v/>
      </c>
    </row>
    <row r="434">
      <c r="B434" s="315" t="n">
        <v>406</v>
      </c>
      <c r="C434" s="316" t="n">
        <v>32869212</v>
      </c>
      <c r="D434" s="316" t="inlineStr">
        <is>
          <t>15982_CC_WARNER_BROTHERS_THEATRICAL_The_Curse_of_La_Llorona_1Q19-2Q19_Upfront_FEP_VOD-DAI</t>
        </is>
      </c>
      <c r="E434" s="316" t="inlineStr">
        <is>
          <t>Comedy Central</t>
        </is>
      </c>
      <c r="F434" s="317" t="n">
        <v>43551</v>
      </c>
      <c r="G434" s="317" t="n">
        <v>43576</v>
      </c>
      <c r="H434" s="316" t="n">
        <v>689264</v>
      </c>
      <c r="I434" s="316" t="n">
        <v>559378</v>
      </c>
      <c r="J434" s="316" t="n">
        <v>0.71</v>
      </c>
      <c r="K434" s="316">
        <f>ROUND(I434*(J434/1000),2)</f>
        <v/>
      </c>
    </row>
    <row r="435">
      <c r="B435" s="315" t="n">
        <v>407</v>
      </c>
      <c r="C435" s="316" t="n">
        <v>32878327</v>
      </c>
      <c r="D435" s="316" t="inlineStr">
        <is>
          <t>15842_BET_P&amp;G_H&amp;S_OLV_RON_A1849_MR. CLEAN SURFACE CARE_2Q19</t>
        </is>
      </c>
      <c r="E435" s="316" t="inlineStr">
        <is>
          <t>BET</t>
        </is>
      </c>
      <c r="F435" s="317" t="n">
        <v>43564</v>
      </c>
      <c r="G435" s="317" t="n">
        <v>43646</v>
      </c>
      <c r="H435" s="316" t="n">
        <v>63178</v>
      </c>
      <c r="I435" s="316" t="n">
        <v>63178</v>
      </c>
      <c r="J435" s="316" t="n">
        <v>0.71</v>
      </c>
      <c r="K435" s="316">
        <f>ROUND(I435*(J435/1000),2)</f>
        <v/>
      </c>
    </row>
    <row r="436">
      <c r="B436" s="315" t="n">
        <v>408</v>
      </c>
      <c r="C436" s="316" t="n">
        <v>32878327</v>
      </c>
      <c r="D436" s="316" t="inlineStr">
        <is>
          <t>15842_BET_P&amp;G_H&amp;S_OLV_RON_A1849_MR. CLEAN SURFACE CARE_2Q19</t>
        </is>
      </c>
      <c r="E436" s="316" t="inlineStr">
        <is>
          <t>BET Her</t>
        </is>
      </c>
      <c r="F436" s="317" t="n">
        <v>43564</v>
      </c>
      <c r="G436" s="317" t="n">
        <v>43646</v>
      </c>
      <c r="H436" s="316" t="n">
        <v>2463</v>
      </c>
      <c r="I436" s="316" t="n">
        <v>2463</v>
      </c>
      <c r="J436" s="316" t="n">
        <v>0.71</v>
      </c>
      <c r="K436" s="316">
        <f>ROUND(I436*(J436/1000),2)</f>
        <v/>
      </c>
    </row>
    <row r="437">
      <c r="B437" s="315" t="n">
        <v>409</v>
      </c>
      <c r="C437" s="316" t="n">
        <v>32882919</v>
      </c>
      <c r="D437" s="316" t="inlineStr">
        <is>
          <t>15845_BET_P &amp; G_ H &amp; S_OLV_RON_A1849_MR. CLEAN FREAK MIST_2Q19</t>
        </is>
      </c>
      <c r="E437" s="316" t="inlineStr">
        <is>
          <t>BET</t>
        </is>
      </c>
      <c r="F437" s="317" t="n">
        <v>43565</v>
      </c>
      <c r="G437" s="317" t="n">
        <v>43646</v>
      </c>
      <c r="H437" s="316" t="n">
        <v>58590</v>
      </c>
      <c r="I437" s="316" t="n">
        <v>58590</v>
      </c>
      <c r="J437" s="316" t="n">
        <v>0.71</v>
      </c>
      <c r="K437" s="316">
        <f>ROUND(I437*(J437/1000),2)</f>
        <v/>
      </c>
    </row>
    <row r="438">
      <c r="B438" s="315" t="n">
        <v>410</v>
      </c>
      <c r="C438" s="316" t="n">
        <v>32882919</v>
      </c>
      <c r="D438" s="316" t="inlineStr">
        <is>
          <t>15845_BET_P &amp; G_ H &amp; S_OLV_RON_A1849_MR. CLEAN FREAK MIST_2Q19</t>
        </is>
      </c>
      <c r="E438" s="316" t="inlineStr">
        <is>
          <t>BET Her</t>
        </is>
      </c>
      <c r="F438" s="317" t="n">
        <v>43565</v>
      </c>
      <c r="G438" s="317" t="n">
        <v>43646</v>
      </c>
      <c r="H438" s="316" t="n">
        <v>2186</v>
      </c>
      <c r="I438" s="316" t="n">
        <v>2186</v>
      </c>
      <c r="J438" s="316" t="n">
        <v>0.71</v>
      </c>
      <c r="K438" s="316">
        <f>ROUND(I438*(J438/1000),2)</f>
        <v/>
      </c>
    </row>
    <row r="439">
      <c r="B439" s="315" t="n">
        <v>411</v>
      </c>
      <c r="C439" s="316" t="n">
        <v>32888099</v>
      </c>
      <c r="D439" s="316" t="inlineStr">
        <is>
          <t>15796_M&amp;E_THE PROACTIV COMPANY - PROACTIV_Q219_VOD DAI_NG</t>
        </is>
      </c>
      <c r="E439" s="316" t="inlineStr">
        <is>
          <t>MTV</t>
        </is>
      </c>
      <c r="F439" s="317" t="n">
        <v>43556</v>
      </c>
      <c r="G439" s="317" t="n">
        <v>43611</v>
      </c>
      <c r="H439" s="316" t="n">
        <v>853051</v>
      </c>
      <c r="I439" s="316" t="n">
        <v>853051</v>
      </c>
      <c r="J439" s="316" t="n">
        <v>0.71</v>
      </c>
      <c r="K439" s="316">
        <f>ROUND(I439*(J439/1000),2)</f>
        <v/>
      </c>
    </row>
    <row r="440">
      <c r="B440" s="315" t="n">
        <v>412</v>
      </c>
      <c r="C440" s="316" t="n">
        <v>32889117</v>
      </c>
      <c r="D440" s="316" t="inlineStr">
        <is>
          <t>15744_M&amp;E_ESURANCE - ESURANCE_Q219_VOD DAI_NG</t>
        </is>
      </c>
      <c r="E440" s="316" t="inlineStr">
        <is>
          <t>Comedy Central</t>
        </is>
      </c>
      <c r="F440" s="317" t="n">
        <v>43556</v>
      </c>
      <c r="G440" s="317" t="n">
        <v>43585</v>
      </c>
      <c r="H440" s="316" t="n">
        <v>118397</v>
      </c>
      <c r="I440" s="316" t="n">
        <v>118397</v>
      </c>
      <c r="J440" s="316" t="n">
        <v>0.71</v>
      </c>
      <c r="K440" s="316">
        <f>ROUND(I440*(J440/1000),2)</f>
        <v/>
      </c>
    </row>
    <row r="441">
      <c r="B441" s="315" t="n">
        <v>413</v>
      </c>
      <c r="C441" s="316" t="n">
        <v>32889117</v>
      </c>
      <c r="D441" s="316" t="inlineStr">
        <is>
          <t>15744_M&amp;E_ESURANCE - ESURANCE_Q219_VOD DAI_NG</t>
        </is>
      </c>
      <c r="E441" s="316" t="inlineStr">
        <is>
          <t>Paramount</t>
        </is>
      </c>
      <c r="F441" s="317" t="n">
        <v>43556</v>
      </c>
      <c r="G441" s="317" t="n">
        <v>43585</v>
      </c>
      <c r="H441" s="316" t="n">
        <v>237108</v>
      </c>
      <c r="I441" s="316" t="n">
        <v>237108</v>
      </c>
      <c r="J441" s="316" t="n">
        <v>0.71</v>
      </c>
      <c r="K441" s="316">
        <f>ROUND(I441*(J441/1000),2)</f>
        <v/>
      </c>
    </row>
    <row r="442">
      <c r="B442" s="315" t="n">
        <v>414</v>
      </c>
      <c r="C442" s="316" t="n">
        <v>32889316</v>
      </c>
      <c r="D442" s="316" t="inlineStr">
        <is>
          <t>(15713)_M&amp;E_CROWN IMPORTS_MODELO ESPECIAL_1Q-3Q19_M21-34_LIABILITY WIPE</t>
        </is>
      </c>
      <c r="E442" s="316" t="inlineStr">
        <is>
          <t>CMT</t>
        </is>
      </c>
      <c r="F442" s="317" t="n">
        <v>43570</v>
      </c>
      <c r="G442" s="317" t="n">
        <v>43737</v>
      </c>
      <c r="H442" s="316" t="n">
        <v>4044</v>
      </c>
      <c r="I442" s="316" t="n">
        <v>4044</v>
      </c>
      <c r="J442" s="316" t="n">
        <v>0.71</v>
      </c>
      <c r="K442" s="316">
        <f>ROUND(I442*(J442/1000),2)</f>
        <v/>
      </c>
    </row>
    <row r="443">
      <c r="B443" s="315" t="n">
        <v>415</v>
      </c>
      <c r="C443" s="316" t="n">
        <v>32889316</v>
      </c>
      <c r="D443" s="316" t="inlineStr">
        <is>
          <t>(15713)_M&amp;E_CROWN IMPORTS_MODELO ESPECIAL_1Q-3Q19_M21-34_LIABILITY WIPE</t>
        </is>
      </c>
      <c r="E443" s="316" t="inlineStr">
        <is>
          <t>Comedy Central</t>
        </is>
      </c>
      <c r="F443" s="317" t="n">
        <v>43570</v>
      </c>
      <c r="G443" s="317" t="n">
        <v>43737</v>
      </c>
      <c r="H443" s="316" t="n">
        <v>84474</v>
      </c>
      <c r="I443" s="316" t="n">
        <v>84474</v>
      </c>
      <c r="J443" s="316" t="n">
        <v>0.71</v>
      </c>
      <c r="K443" s="316">
        <f>ROUND(I443*(J443/1000),2)</f>
        <v/>
      </c>
    </row>
    <row r="444">
      <c r="B444" s="315" t="n">
        <v>416</v>
      </c>
      <c r="C444" s="316" t="n">
        <v>32889316</v>
      </c>
      <c r="D444" s="316" t="inlineStr">
        <is>
          <t>(15713)_M&amp;E_CROWN IMPORTS_MODELO ESPECIAL_1Q-3Q19_M21-34_LIABILITY WIPE</t>
        </is>
      </c>
      <c r="E444" s="316" t="inlineStr">
        <is>
          <t>Paramount</t>
        </is>
      </c>
      <c r="F444" s="317" t="n">
        <v>43570</v>
      </c>
      <c r="G444" s="317" t="n">
        <v>43737</v>
      </c>
      <c r="H444" s="316" t="n">
        <v>167283</v>
      </c>
      <c r="I444" s="316" t="n">
        <v>167283</v>
      </c>
      <c r="J444" s="316" t="n">
        <v>0.71</v>
      </c>
      <c r="K444" s="316">
        <f>ROUND(I444*(J444/1000),2)</f>
        <v/>
      </c>
    </row>
    <row r="445">
      <c r="B445" s="315" t="n">
        <v>417</v>
      </c>
      <c r="C445" s="316" t="n">
        <v>32889316</v>
      </c>
      <c r="D445" s="316" t="inlineStr">
        <is>
          <t>(15713)_M&amp;E_CROWN IMPORTS_MODELO ESPECIAL_1Q-3Q19_M21-34_LIABILITY WIPE</t>
        </is>
      </c>
      <c r="E445" s="316" t="inlineStr">
        <is>
          <t>TV Land</t>
        </is>
      </c>
      <c r="F445" s="317" t="n">
        <v>43570</v>
      </c>
      <c r="G445" s="317" t="n">
        <v>43737</v>
      </c>
      <c r="H445" s="316" t="n">
        <v>19549</v>
      </c>
      <c r="I445" s="316" t="n">
        <v>19549</v>
      </c>
      <c r="J445" s="316" t="n">
        <v>0.71</v>
      </c>
      <c r="K445" s="316">
        <f>ROUND(I445*(J445/1000),2)</f>
        <v/>
      </c>
    </row>
    <row r="446">
      <c r="B446" s="315" t="n">
        <v>418</v>
      </c>
      <c r="C446" s="316" t="n">
        <v>32889316</v>
      </c>
      <c r="D446" s="316" t="inlineStr">
        <is>
          <t>(15713)_M&amp;E_CROWN IMPORTS_MODELO ESPECIAL_1Q-3Q19_M21-34_LIABILITY WIPE</t>
        </is>
      </c>
      <c r="E446" s="316" t="inlineStr">
        <is>
          <t>VH1</t>
        </is>
      </c>
      <c r="F446" s="317" t="n">
        <v>43570</v>
      </c>
      <c r="G446" s="317" t="n">
        <v>43737</v>
      </c>
      <c r="H446" s="316" t="n">
        <v>732035</v>
      </c>
      <c r="I446" s="316" t="n">
        <v>732035</v>
      </c>
      <c r="J446" s="316" t="n">
        <v>0.71</v>
      </c>
      <c r="K446" s="316">
        <f>ROUND(I446*(J446/1000),2)</f>
        <v/>
      </c>
    </row>
    <row r="447">
      <c r="B447" s="315" t="n">
        <v>419</v>
      </c>
      <c r="C447" s="316" t="n">
        <v>32890626</v>
      </c>
      <c r="D447" s="316" t="inlineStr">
        <is>
          <t>(15712)_M&amp;E_CROWN IMPORTS_CORONA_1Q-3Q19_M21-34_LIABILITY WIPE</t>
        </is>
      </c>
      <c r="E447" s="316" t="inlineStr">
        <is>
          <t>CMT</t>
        </is>
      </c>
      <c r="F447" s="317" t="n">
        <v>43556</v>
      </c>
      <c r="G447" s="317" t="n">
        <v>43737</v>
      </c>
      <c r="H447" s="316" t="n">
        <v>6807</v>
      </c>
      <c r="I447" s="316" t="n">
        <v>6807</v>
      </c>
      <c r="J447" s="316" t="n">
        <v>0.71</v>
      </c>
      <c r="K447" s="316">
        <f>ROUND(I447*(J447/1000),2)</f>
        <v/>
      </c>
    </row>
    <row r="448">
      <c r="B448" s="315" t="n">
        <v>420</v>
      </c>
      <c r="C448" s="316" t="n">
        <v>32890626</v>
      </c>
      <c r="D448" s="316" t="inlineStr">
        <is>
          <t>(15712)_M&amp;E_CROWN IMPORTS_CORONA_1Q-3Q19_M21-34_LIABILITY WIPE</t>
        </is>
      </c>
      <c r="E448" s="316" t="inlineStr">
        <is>
          <t>Comedy Central</t>
        </is>
      </c>
      <c r="F448" s="317" t="n">
        <v>43556</v>
      </c>
      <c r="G448" s="317" t="n">
        <v>43737</v>
      </c>
      <c r="H448" s="316" t="n">
        <v>43181</v>
      </c>
      <c r="I448" s="316" t="n">
        <v>43181</v>
      </c>
      <c r="J448" s="316" t="n">
        <v>0.71</v>
      </c>
      <c r="K448" s="316">
        <f>ROUND(I448*(J448/1000),2)</f>
        <v/>
      </c>
    </row>
    <row r="449">
      <c r="B449" s="315" t="n">
        <v>421</v>
      </c>
      <c r="C449" s="316" t="n">
        <v>32890626</v>
      </c>
      <c r="D449" s="316" t="inlineStr">
        <is>
          <t>(15712)_M&amp;E_CROWN IMPORTS_CORONA_1Q-3Q19_M21-34_LIABILITY WIPE</t>
        </is>
      </c>
      <c r="E449" s="316" t="inlineStr">
        <is>
          <t>Paramount</t>
        </is>
      </c>
      <c r="F449" s="317" t="n">
        <v>43556</v>
      </c>
      <c r="G449" s="317" t="n">
        <v>43737</v>
      </c>
      <c r="H449" s="316" t="n">
        <v>201197</v>
      </c>
      <c r="I449" s="316" t="n">
        <v>201197</v>
      </c>
      <c r="J449" s="316" t="n">
        <v>0.71</v>
      </c>
      <c r="K449" s="316">
        <f>ROUND(I449*(J449/1000),2)</f>
        <v/>
      </c>
    </row>
    <row r="450">
      <c r="B450" s="315" t="n">
        <v>422</v>
      </c>
      <c r="C450" s="316" t="n">
        <v>32890626</v>
      </c>
      <c r="D450" s="316" t="inlineStr">
        <is>
          <t>(15712)_M&amp;E_CROWN IMPORTS_CORONA_1Q-3Q19_M21-34_LIABILITY WIPE</t>
        </is>
      </c>
      <c r="E450" s="316" t="inlineStr">
        <is>
          <t>TV Land</t>
        </is>
      </c>
      <c r="F450" s="317" t="n">
        <v>43556</v>
      </c>
      <c r="G450" s="317" t="n">
        <v>43737</v>
      </c>
      <c r="H450" s="316" t="n">
        <v>17116</v>
      </c>
      <c r="I450" s="316" t="n">
        <v>17116</v>
      </c>
      <c r="J450" s="316" t="n">
        <v>0.71</v>
      </c>
      <c r="K450" s="316">
        <f>ROUND(I450*(J450/1000),2)</f>
        <v/>
      </c>
    </row>
    <row r="451">
      <c r="B451" s="315" t="n">
        <v>423</v>
      </c>
      <c r="C451" s="316" t="n">
        <v>32890626</v>
      </c>
      <c r="D451" s="316" t="inlineStr">
        <is>
          <t>(15712)_M&amp;E_CROWN IMPORTS_CORONA_1Q-3Q19_M21-34_LIABILITY WIPE</t>
        </is>
      </c>
      <c r="E451" s="316" t="inlineStr">
        <is>
          <t>VH1</t>
        </is>
      </c>
      <c r="F451" s="317" t="n">
        <v>43556</v>
      </c>
      <c r="G451" s="317" t="n">
        <v>43737</v>
      </c>
      <c r="H451" s="316" t="n">
        <v>836076</v>
      </c>
      <c r="I451" s="316" t="n">
        <v>836076</v>
      </c>
      <c r="J451" s="316" t="n">
        <v>0.71</v>
      </c>
      <c r="K451" s="316">
        <f>ROUND(I451*(J451/1000),2)</f>
        <v/>
      </c>
    </row>
    <row r="452">
      <c r="B452" s="315" t="n">
        <v>424</v>
      </c>
      <c r="C452" s="316" t="n">
        <v>32891970</v>
      </c>
      <c r="D452" s="316" t="inlineStr">
        <is>
          <t>15769_CC &amp; Paramount_CBS ENTERTAINMENT_The Twilight Zone_2Q19_Scatter_VOD-DAI</t>
        </is>
      </c>
      <c r="E452" s="316" t="inlineStr">
        <is>
          <t>Comedy Central</t>
        </is>
      </c>
      <c r="F452" s="317" t="n">
        <v>43556</v>
      </c>
      <c r="G452" s="317" t="n">
        <v>43580</v>
      </c>
      <c r="H452" s="316" t="n">
        <v>192025</v>
      </c>
      <c r="I452" s="316" t="n">
        <v>192025</v>
      </c>
      <c r="J452" s="316" t="n">
        <v>0.71</v>
      </c>
      <c r="K452" s="316">
        <f>ROUND(I452*(J452/1000),2)</f>
        <v/>
      </c>
    </row>
    <row r="453">
      <c r="B453" s="315" t="n">
        <v>425</v>
      </c>
      <c r="C453" s="316" t="n">
        <v>32891970</v>
      </c>
      <c r="D453" s="316" t="inlineStr">
        <is>
          <t>15769_CC &amp; Paramount_CBS ENTERTAINMENT_The Twilight Zone_2Q19_Scatter_VOD-DAI</t>
        </is>
      </c>
      <c r="E453" s="316" t="inlineStr">
        <is>
          <t>Paramount</t>
        </is>
      </c>
      <c r="F453" s="317" t="n">
        <v>43556</v>
      </c>
      <c r="G453" s="317" t="n">
        <v>43580</v>
      </c>
      <c r="H453" s="316" t="n">
        <v>429962</v>
      </c>
      <c r="I453" s="316" t="n">
        <v>429962</v>
      </c>
      <c r="J453" s="316" t="n">
        <v>0.71</v>
      </c>
      <c r="K453" s="316">
        <f>ROUND(I453*(J453/1000),2)</f>
        <v/>
      </c>
    </row>
    <row r="454">
      <c r="B454" s="315" t="n">
        <v>426</v>
      </c>
      <c r="C454" s="316" t="n">
        <v>32896453</v>
      </c>
      <c r="D454" s="316" t="inlineStr">
        <is>
          <t>Paramount VOD DAI Promos 2019</t>
        </is>
      </c>
      <c r="E454" s="316" t="inlineStr">
        <is>
          <t>Paramount</t>
        </is>
      </c>
      <c r="F454" s="317" t="n">
        <v>43556</v>
      </c>
      <c r="G454" s="317" t="n">
        <v>43562</v>
      </c>
      <c r="H454" s="316" t="n">
        <v>76026</v>
      </c>
      <c r="I454" s="316" t="n">
        <v>76026</v>
      </c>
      <c r="J454" s="316" t="n">
        <v>0.71</v>
      </c>
      <c r="K454" s="316">
        <f>ROUND(I454*(J454/1000),2)</f>
        <v/>
      </c>
    </row>
    <row r="455">
      <c r="B455" s="315" t="n">
        <v>427</v>
      </c>
      <c r="C455" s="316" t="n">
        <v>32897321</v>
      </c>
      <c r="D455" s="316" t="inlineStr">
        <is>
          <t>TVLand VOD DAI Promos 2019</t>
        </is>
      </c>
      <c r="E455" s="316" t="inlineStr">
        <is>
          <t>TV Land</t>
        </is>
      </c>
      <c r="F455" s="317" t="n">
        <v>43556</v>
      </c>
      <c r="G455" s="317" t="n">
        <v>43583</v>
      </c>
      <c r="H455" s="316" t="n">
        <v>11684</v>
      </c>
      <c r="I455" s="316" t="n">
        <v>11684</v>
      </c>
      <c r="J455" s="316" t="n">
        <v>0.71</v>
      </c>
      <c r="K455" s="316">
        <f>ROUND(I455*(J455/1000),2)</f>
        <v/>
      </c>
    </row>
    <row r="456">
      <c r="B456" s="315" t="n">
        <v>428</v>
      </c>
      <c r="C456" s="316" t="n">
        <v>32898508</v>
      </c>
      <c r="D456" s="316" t="inlineStr">
        <is>
          <t>15859_MTV &amp; CC_ANNAPURNA PICTURES - BOOKSMART_P18-34_1Q-2Q19</t>
        </is>
      </c>
      <c r="E456" s="316" t="inlineStr">
        <is>
          <t>Comedy Central</t>
        </is>
      </c>
      <c r="F456" s="317" t="n">
        <v>43584</v>
      </c>
      <c r="G456" s="317" t="n">
        <v>43597</v>
      </c>
      <c r="H456" s="316" t="n">
        <v>10213</v>
      </c>
      <c r="I456" s="316" t="n">
        <v>10213</v>
      </c>
      <c r="J456" s="316" t="n">
        <v>0.71</v>
      </c>
      <c r="K456" s="316">
        <f>ROUND(I456*(J456/1000),2)</f>
        <v/>
      </c>
    </row>
    <row r="457">
      <c r="B457" s="315" t="n">
        <v>429</v>
      </c>
      <c r="C457" s="316" t="n">
        <v>32898508</v>
      </c>
      <c r="D457" s="316" t="inlineStr">
        <is>
          <t>15859_MTV &amp; CC_ANNAPURNA PICTURES - BOOKSMART_P18-34_1Q-2Q19</t>
        </is>
      </c>
      <c r="E457" s="316" t="inlineStr">
        <is>
          <t>MTV</t>
        </is>
      </c>
      <c r="F457" s="317" t="n">
        <v>43581</v>
      </c>
      <c r="G457" s="317" t="n">
        <v>43597</v>
      </c>
      <c r="H457" s="316" t="n">
        <v>50338</v>
      </c>
      <c r="I457" s="316" t="n">
        <v>50338</v>
      </c>
      <c r="J457" s="316" t="n">
        <v>0.71</v>
      </c>
      <c r="K457" s="316">
        <f>ROUND(I457*(J457/1000),2)</f>
        <v/>
      </c>
    </row>
    <row r="458">
      <c r="B458" s="315" t="n">
        <v>430</v>
      </c>
      <c r="C458" s="316" t="n">
        <v>32907388</v>
      </c>
      <c r="D458" s="316" t="inlineStr">
        <is>
          <t>15670_M&amp;E_HERSHEY_TWIZZLERS_OLV/VOD Campaign_Q2-Q419_Upfront</t>
        </is>
      </c>
      <c r="E458" s="316" t="inlineStr">
        <is>
          <t>CMT</t>
        </is>
      </c>
      <c r="F458" s="317" t="n">
        <v>43584</v>
      </c>
      <c r="G458" s="317" t="n">
        <v>43585</v>
      </c>
      <c r="H458" s="316" t="n">
        <v>183</v>
      </c>
      <c r="I458" s="316" t="n">
        <v>183</v>
      </c>
      <c r="J458" s="316" t="n">
        <v>0.71</v>
      </c>
      <c r="K458" s="316">
        <f>ROUND(I458*(J458/1000),2)</f>
        <v/>
      </c>
    </row>
    <row r="459">
      <c r="B459" s="315" t="n">
        <v>431</v>
      </c>
      <c r="C459" s="316" t="n">
        <v>32907388</v>
      </c>
      <c r="D459" s="316" t="inlineStr">
        <is>
          <t>15670_M&amp;E_HERSHEY_TWIZZLERS_OLV/VOD Campaign_Q2-Q419_Upfront</t>
        </is>
      </c>
      <c r="E459" s="316" t="inlineStr">
        <is>
          <t>Comedy Central</t>
        </is>
      </c>
      <c r="F459" s="317" t="n">
        <v>43584</v>
      </c>
      <c r="G459" s="317" t="n">
        <v>43585</v>
      </c>
      <c r="H459" s="316" t="n">
        <v>4501</v>
      </c>
      <c r="I459" s="316" t="n">
        <v>4501</v>
      </c>
      <c r="J459" s="316" t="n">
        <v>0.71</v>
      </c>
      <c r="K459" s="316">
        <f>ROUND(I459*(J459/1000),2)</f>
        <v/>
      </c>
    </row>
    <row r="460">
      <c r="B460" s="315" t="n">
        <v>432</v>
      </c>
      <c r="C460" s="316" t="n">
        <v>32907388</v>
      </c>
      <c r="D460" s="316" t="inlineStr">
        <is>
          <t>15670_M&amp;E_HERSHEY_TWIZZLERS_OLV/VOD Campaign_Q2-Q419_Upfront</t>
        </is>
      </c>
      <c r="E460" s="316" t="inlineStr">
        <is>
          <t>MTV</t>
        </is>
      </c>
      <c r="F460" s="317" t="n">
        <v>43584</v>
      </c>
      <c r="G460" s="317" t="n">
        <v>43585</v>
      </c>
      <c r="H460" s="316" t="n">
        <v>10660</v>
      </c>
      <c r="I460" s="316" t="n">
        <v>10660</v>
      </c>
      <c r="J460" s="316" t="n">
        <v>0.71</v>
      </c>
      <c r="K460" s="316">
        <f>ROUND(I460*(J460/1000),2)</f>
        <v/>
      </c>
    </row>
    <row r="461">
      <c r="B461" s="315" t="n">
        <v>433</v>
      </c>
      <c r="C461" s="316" t="n">
        <v>32907388</v>
      </c>
      <c r="D461" s="316" t="inlineStr">
        <is>
          <t>15670_M&amp;E_HERSHEY_TWIZZLERS_OLV/VOD Campaign_Q2-Q419_Upfront</t>
        </is>
      </c>
      <c r="E461" s="316" t="inlineStr">
        <is>
          <t>Paramount</t>
        </is>
      </c>
      <c r="F461" s="317" t="n">
        <v>43584</v>
      </c>
      <c r="G461" s="317" t="n">
        <v>43585</v>
      </c>
      <c r="H461" s="316" t="n">
        <v>4415</v>
      </c>
      <c r="I461" s="316" t="n">
        <v>4415</v>
      </c>
      <c r="J461" s="316" t="n">
        <v>0.71</v>
      </c>
      <c r="K461" s="316">
        <f>ROUND(I461*(J461/1000),2)</f>
        <v/>
      </c>
    </row>
    <row r="462">
      <c r="B462" s="315" t="n">
        <v>434</v>
      </c>
      <c r="C462" s="316" t="n">
        <v>32907388</v>
      </c>
      <c r="D462" s="316" t="inlineStr">
        <is>
          <t>15670_M&amp;E_HERSHEY_TWIZZLERS_OLV/VOD Campaign_Q2-Q419_Upfront</t>
        </is>
      </c>
      <c r="E462" s="316" t="inlineStr">
        <is>
          <t>TV Land</t>
        </is>
      </c>
      <c r="F462" s="317" t="n">
        <v>43584</v>
      </c>
      <c r="G462" s="317" t="n">
        <v>43585</v>
      </c>
      <c r="H462" s="316" t="n">
        <v>703</v>
      </c>
      <c r="I462" s="316" t="n">
        <v>703</v>
      </c>
      <c r="J462" s="316" t="n">
        <v>0.71</v>
      </c>
      <c r="K462" s="316">
        <f>ROUND(I462*(J462/1000),2)</f>
        <v/>
      </c>
    </row>
    <row r="463">
      <c r="B463" s="315" t="n">
        <v>435</v>
      </c>
      <c r="C463" s="316" t="n">
        <v>32907388</v>
      </c>
      <c r="D463" s="316" t="inlineStr">
        <is>
          <t>15670_M&amp;E_HERSHEY_TWIZZLERS_OLV/VOD Campaign_Q2-Q419_Upfront</t>
        </is>
      </c>
      <c r="E463" s="316" t="inlineStr">
        <is>
          <t>VH1</t>
        </is>
      </c>
      <c r="F463" s="317" t="n">
        <v>43584</v>
      </c>
      <c r="G463" s="317" t="n">
        <v>43585</v>
      </c>
      <c r="H463" s="316" t="n">
        <v>10733</v>
      </c>
      <c r="I463" s="316" t="n">
        <v>10733</v>
      </c>
      <c r="J463" s="316" t="n">
        <v>0.71</v>
      </c>
      <c r="K463" s="316">
        <f>ROUND(I463*(J463/1000),2)</f>
        <v/>
      </c>
    </row>
    <row r="464">
      <c r="B464" s="315" t="n">
        <v>436</v>
      </c>
      <c r="C464" s="316" t="n">
        <v>32908665</v>
      </c>
      <c r="D464" s="316" t="inlineStr">
        <is>
          <t>15941_M&amp;E_SMILE DIRECT CLUB - SMILE DIRECT CLUB_Q219_VOD DAI_NG</t>
        </is>
      </c>
      <c r="E464" s="316" t="inlineStr">
        <is>
          <t>CMT</t>
        </is>
      </c>
      <c r="F464" s="317" t="n">
        <v>43556</v>
      </c>
      <c r="G464" s="317" t="n">
        <v>43590</v>
      </c>
      <c r="H464" s="316" t="n">
        <v>5283</v>
      </c>
      <c r="I464" s="316" t="n">
        <v>5283</v>
      </c>
      <c r="J464" s="316" t="n">
        <v>0.71</v>
      </c>
      <c r="K464" s="316">
        <f>ROUND(I464*(J464/1000),2)</f>
        <v/>
      </c>
    </row>
    <row r="465">
      <c r="B465" s="315" t="n">
        <v>437</v>
      </c>
      <c r="C465" s="316" t="n">
        <v>32908665</v>
      </c>
      <c r="D465" s="316" t="inlineStr">
        <is>
          <t>15941_M&amp;E_SMILE DIRECT CLUB - SMILE DIRECT CLUB_Q219_VOD DAI_NG</t>
        </is>
      </c>
      <c r="E465" s="316" t="inlineStr">
        <is>
          <t>Comedy Central</t>
        </is>
      </c>
      <c r="F465" s="317" t="n">
        <v>43556</v>
      </c>
      <c r="G465" s="317" t="n">
        <v>43590</v>
      </c>
      <c r="H465" s="316" t="n">
        <v>47261</v>
      </c>
      <c r="I465" s="316" t="n">
        <v>47261</v>
      </c>
      <c r="J465" s="316" t="n">
        <v>0.71</v>
      </c>
      <c r="K465" s="316">
        <f>ROUND(I465*(J465/1000),2)</f>
        <v/>
      </c>
    </row>
    <row r="466">
      <c r="B466" s="315" t="n">
        <v>438</v>
      </c>
      <c r="C466" s="316" t="n">
        <v>32908665</v>
      </c>
      <c r="D466" s="316" t="inlineStr">
        <is>
          <t>15941_M&amp;E_SMILE DIRECT CLUB - SMILE DIRECT CLUB_Q219_VOD DAI_NG</t>
        </is>
      </c>
      <c r="E466" s="316" t="inlineStr">
        <is>
          <t>MTV</t>
        </is>
      </c>
      <c r="F466" s="317" t="n">
        <v>43556</v>
      </c>
      <c r="G466" s="317" t="n">
        <v>43590</v>
      </c>
      <c r="H466" s="316" t="n">
        <v>490938</v>
      </c>
      <c r="I466" s="316" t="n">
        <v>490938</v>
      </c>
      <c r="J466" s="316" t="n">
        <v>0.71</v>
      </c>
      <c r="K466" s="316">
        <f>ROUND(I466*(J466/1000),2)</f>
        <v/>
      </c>
    </row>
    <row r="467">
      <c r="B467" s="315" t="n">
        <v>439</v>
      </c>
      <c r="C467" s="316" t="n">
        <v>32908665</v>
      </c>
      <c r="D467" s="316" t="inlineStr">
        <is>
          <t>15941_M&amp;E_SMILE DIRECT CLUB - SMILE DIRECT CLUB_Q219_VOD DAI_NG</t>
        </is>
      </c>
      <c r="E467" s="316" t="inlineStr">
        <is>
          <t>Paramount</t>
        </is>
      </c>
      <c r="F467" s="317" t="n">
        <v>43556</v>
      </c>
      <c r="G467" s="317" t="n">
        <v>43590</v>
      </c>
      <c r="H467" s="316" t="n">
        <v>157018</v>
      </c>
      <c r="I467" s="316" t="n">
        <v>157018</v>
      </c>
      <c r="J467" s="316" t="n">
        <v>0.71</v>
      </c>
      <c r="K467" s="316">
        <f>ROUND(I467*(J467/1000),2)</f>
        <v/>
      </c>
    </row>
    <row r="468">
      <c r="B468" s="315" t="n">
        <v>440</v>
      </c>
      <c r="C468" s="316" t="n">
        <v>32908665</v>
      </c>
      <c r="D468" s="316" t="inlineStr">
        <is>
          <t>15941_M&amp;E_SMILE DIRECT CLUB - SMILE DIRECT CLUB_Q219_VOD DAI_NG</t>
        </is>
      </c>
      <c r="E468" s="316" t="inlineStr">
        <is>
          <t>TV Land</t>
        </is>
      </c>
      <c r="F468" s="317" t="n">
        <v>43556</v>
      </c>
      <c r="G468" s="317" t="n">
        <v>43590</v>
      </c>
      <c r="H468" s="316" t="n">
        <v>13513</v>
      </c>
      <c r="I468" s="316" t="n">
        <v>13513</v>
      </c>
      <c r="J468" s="316" t="n">
        <v>0.71</v>
      </c>
      <c r="K468" s="316">
        <f>ROUND(I468*(J468/1000),2)</f>
        <v/>
      </c>
    </row>
    <row r="469">
      <c r="B469" s="315" t="n">
        <v>441</v>
      </c>
      <c r="C469" s="316" t="n">
        <v>32908665</v>
      </c>
      <c r="D469" s="316" t="inlineStr">
        <is>
          <t>15941_M&amp;E_SMILE DIRECT CLUB - SMILE DIRECT CLUB_Q219_VOD DAI_NG</t>
        </is>
      </c>
      <c r="E469" s="316" t="inlineStr">
        <is>
          <t>VH1</t>
        </is>
      </c>
      <c r="F469" s="317" t="n">
        <v>43556</v>
      </c>
      <c r="G469" s="317" t="n">
        <v>43590</v>
      </c>
      <c r="H469" s="316" t="n">
        <v>549335</v>
      </c>
      <c r="I469" s="316" t="n">
        <v>549335</v>
      </c>
      <c r="J469" s="316" t="n">
        <v>0.71</v>
      </c>
      <c r="K469" s="316">
        <f>ROUND(I469*(J469/1000),2)</f>
        <v/>
      </c>
    </row>
    <row r="470">
      <c r="B470" s="315" t="n">
        <v>442</v>
      </c>
      <c r="C470" s="316" t="n">
        <v>32920788</v>
      </c>
      <c r="D470" s="316" t="inlineStr">
        <is>
          <t>15819_BET_P &amp; G_H&amp; S_OLV_RON_A1849_BOUNCE Fabric Enhancer_2Q19</t>
        </is>
      </c>
      <c r="E470" s="316" t="inlineStr">
        <is>
          <t>BET</t>
        </is>
      </c>
      <c r="F470" s="317" t="n">
        <v>43577</v>
      </c>
      <c r="G470" s="317" t="n">
        <v>43597</v>
      </c>
      <c r="H470" s="316" t="n">
        <v>16406</v>
      </c>
      <c r="I470" s="316" t="n">
        <v>16406</v>
      </c>
      <c r="J470" s="316" t="n">
        <v>0.71</v>
      </c>
      <c r="K470" s="316">
        <f>ROUND(I470*(J470/1000),2)</f>
        <v/>
      </c>
    </row>
    <row r="471">
      <c r="B471" s="315" t="n">
        <v>443</v>
      </c>
      <c r="C471" s="316" t="n">
        <v>32920788</v>
      </c>
      <c r="D471" s="316" t="inlineStr">
        <is>
          <t>15819_BET_P &amp; G_H&amp; S_OLV_RON_A1849_BOUNCE Fabric Enhancer_2Q19</t>
        </is>
      </c>
      <c r="E471" s="316" t="inlineStr">
        <is>
          <t>BET Her</t>
        </is>
      </c>
      <c r="F471" s="317" t="n">
        <v>43577</v>
      </c>
      <c r="G471" s="317" t="n">
        <v>43597</v>
      </c>
      <c r="H471" s="316" t="n">
        <v>4824</v>
      </c>
      <c r="I471" s="316" t="n">
        <v>4824</v>
      </c>
      <c r="J471" s="316" t="n">
        <v>0.71</v>
      </c>
      <c r="K471" s="316">
        <f>ROUND(I471*(J471/1000),2)</f>
        <v/>
      </c>
    </row>
    <row r="472">
      <c r="B472" s="315" t="n">
        <v>444</v>
      </c>
      <c r="C472" s="316" t="n">
        <v>32923718</v>
      </c>
      <c r="D472" s="316" t="inlineStr">
        <is>
          <t>15976_K&amp;F_Beverly_Hills_Teddy_Bear_Company_SHIMMEEZ_2Q19</t>
        </is>
      </c>
      <c r="E472" s="316" t="inlineStr">
        <is>
          <t>Nickelodeon</t>
        </is>
      </c>
      <c r="F472" s="317" t="n">
        <v>43556</v>
      </c>
      <c r="G472" s="317" t="n">
        <v>43562</v>
      </c>
      <c r="H472" s="316" t="n">
        <v>243841</v>
      </c>
      <c r="I472" s="316" t="n">
        <v>243841</v>
      </c>
      <c r="J472" s="316" t="n">
        <v>0.71</v>
      </c>
      <c r="K472" s="316">
        <f>ROUND(I472*(J472/1000),2)</f>
        <v/>
      </c>
    </row>
    <row r="473">
      <c r="B473" s="315" t="n">
        <v>445</v>
      </c>
      <c r="C473" s="316" t="n">
        <v>32923921</v>
      </c>
      <c r="D473" s="316" t="inlineStr">
        <is>
          <t>15977_K&amp;F_Beverly_Hills_Teddy_Bear_Company_SQUEEZAMALS_2Q19_VOD_DAI</t>
        </is>
      </c>
      <c r="E473" s="316" t="inlineStr">
        <is>
          <t>Nickelodeon</t>
        </is>
      </c>
      <c r="F473" s="317" t="n">
        <v>43556</v>
      </c>
      <c r="G473" s="317" t="n">
        <v>43576</v>
      </c>
      <c r="H473" s="316" t="n">
        <v>1773359</v>
      </c>
      <c r="I473" s="316" t="n">
        <v>1773359</v>
      </c>
      <c r="J473" s="316" t="n">
        <v>0.71</v>
      </c>
      <c r="K473" s="316">
        <f>ROUND(I473*(J473/1000),2)</f>
        <v/>
      </c>
    </row>
    <row r="474">
      <c r="B474" s="315" t="n">
        <v>446</v>
      </c>
      <c r="C474" s="316" t="n">
        <v>32924142</v>
      </c>
      <c r="D474" s="316" t="inlineStr">
        <is>
          <t>15979_K&amp;F_Beverly_Hills_Teddy_Bear_Company_SQUEEZAMALS_NickJR_2Q19_VOD_DAI</t>
        </is>
      </c>
      <c r="E474" s="316" t="inlineStr">
        <is>
          <t>Nick Jr (Noggin)</t>
        </is>
      </c>
      <c r="F474" s="317" t="n">
        <v>43556</v>
      </c>
      <c r="G474" s="317" t="n">
        <v>43576</v>
      </c>
      <c r="H474" s="316" t="n">
        <v>1743692</v>
      </c>
      <c r="I474" s="316" t="n">
        <v>1743692</v>
      </c>
      <c r="J474" s="316" t="n">
        <v>0.71</v>
      </c>
      <c r="K474" s="316">
        <f>ROUND(I474*(J474/1000),2)</f>
        <v/>
      </c>
    </row>
    <row r="475">
      <c r="B475" s="315" t="n">
        <v>447</v>
      </c>
      <c r="C475" s="316" t="n">
        <v>32925924</v>
      </c>
      <c r="D475" s="316" t="inlineStr">
        <is>
          <t>15980_K&amp;F_Beverly Hills Teddy Bear Company_SHIMMEEZ_NickJr_2Q19_VOD_DAI</t>
        </is>
      </c>
      <c r="E475" s="316" t="inlineStr">
        <is>
          <t>Nick Jr (Noggin)</t>
        </is>
      </c>
      <c r="F475" s="317" t="n">
        <v>43556</v>
      </c>
      <c r="G475" s="317" t="n">
        <v>43562</v>
      </c>
      <c r="H475" s="316" t="n">
        <v>151282</v>
      </c>
      <c r="I475" s="316" t="n">
        <v>151282</v>
      </c>
      <c r="J475" s="316" t="n">
        <v>0.71</v>
      </c>
      <c r="K475" s="316">
        <f>ROUND(I475*(J475/1000),2)</f>
        <v/>
      </c>
    </row>
    <row r="476">
      <c r="B476" s="315" t="n">
        <v>448</v>
      </c>
      <c r="C476" s="316" t="n">
        <v>32927064</v>
      </c>
      <c r="D476" s="316" t="inlineStr">
        <is>
          <t>15989_M&amp;E_PIZZA HUT - PIZZA HUT_Vantage Addressable_2Q19</t>
        </is>
      </c>
      <c r="E476" s="316" t="inlineStr">
        <is>
          <t>CMT</t>
        </is>
      </c>
      <c r="F476" s="317" t="n">
        <v>43556</v>
      </c>
      <c r="G476" s="317" t="n">
        <v>43590</v>
      </c>
      <c r="H476" s="316" t="n">
        <v>1625</v>
      </c>
      <c r="I476" s="316" t="n">
        <v>1625</v>
      </c>
      <c r="J476" s="316" t="n">
        <v>0.71</v>
      </c>
      <c r="K476" s="316">
        <f>ROUND(I476*(J476/1000),2)</f>
        <v/>
      </c>
    </row>
    <row r="477">
      <c r="B477" s="315" t="n">
        <v>449</v>
      </c>
      <c r="C477" s="316" t="n">
        <v>32927064</v>
      </c>
      <c r="D477" s="316" t="inlineStr">
        <is>
          <t>15989_M&amp;E_PIZZA HUT - PIZZA HUT_Vantage Addressable_2Q19</t>
        </is>
      </c>
      <c r="E477" s="316" t="inlineStr">
        <is>
          <t>Comedy Central</t>
        </is>
      </c>
      <c r="F477" s="317" t="n">
        <v>43556</v>
      </c>
      <c r="G477" s="317" t="n">
        <v>43590</v>
      </c>
      <c r="H477" s="316" t="n">
        <v>60341</v>
      </c>
      <c r="I477" s="316" t="n">
        <v>60341</v>
      </c>
      <c r="J477" s="316" t="n">
        <v>0.71</v>
      </c>
      <c r="K477" s="316">
        <f>ROUND(I477*(J477/1000),2)</f>
        <v/>
      </c>
    </row>
    <row r="478">
      <c r="B478" s="315" t="n">
        <v>450</v>
      </c>
      <c r="C478" s="316" t="n">
        <v>32927064</v>
      </c>
      <c r="D478" s="316" t="inlineStr">
        <is>
          <t>15989_M&amp;E_PIZZA HUT - PIZZA HUT_Vantage Addressable_2Q19</t>
        </is>
      </c>
      <c r="E478" s="316" t="inlineStr">
        <is>
          <t>MTV</t>
        </is>
      </c>
      <c r="F478" s="317" t="n">
        <v>43556</v>
      </c>
      <c r="G478" s="317" t="n">
        <v>43590</v>
      </c>
      <c r="H478" s="316" t="n">
        <v>113008</v>
      </c>
      <c r="I478" s="316" t="n">
        <v>113008</v>
      </c>
      <c r="J478" s="316" t="n">
        <v>0.71</v>
      </c>
      <c r="K478" s="316">
        <f>ROUND(I478*(J478/1000),2)</f>
        <v/>
      </c>
    </row>
    <row r="479">
      <c r="B479" s="315" t="n">
        <v>451</v>
      </c>
      <c r="C479" s="316" t="n">
        <v>32927064</v>
      </c>
      <c r="D479" s="316" t="inlineStr">
        <is>
          <t>15989_M&amp;E_PIZZA HUT - PIZZA HUT_Vantage Addressable_2Q19</t>
        </is>
      </c>
      <c r="E479" s="316" t="inlineStr">
        <is>
          <t>MTV2</t>
        </is>
      </c>
      <c r="F479" s="317" t="n">
        <v>43556</v>
      </c>
      <c r="G479" s="317" t="n">
        <v>43590</v>
      </c>
      <c r="H479" s="316" t="n">
        <v>19</v>
      </c>
      <c r="I479" s="316" t="n">
        <v>19</v>
      </c>
      <c r="J479" s="316" t="n">
        <v>0.71</v>
      </c>
      <c r="K479" s="316">
        <f>ROUND(I479*(J479/1000),2)</f>
        <v/>
      </c>
    </row>
    <row r="480">
      <c r="B480" s="315" t="n">
        <v>452</v>
      </c>
      <c r="C480" s="316" t="n">
        <v>32927064</v>
      </c>
      <c r="D480" s="316" t="inlineStr">
        <is>
          <t>15989_M&amp;E_PIZZA HUT - PIZZA HUT_Vantage Addressable_2Q19</t>
        </is>
      </c>
      <c r="E480" s="316" t="inlineStr">
        <is>
          <t>Paramount</t>
        </is>
      </c>
      <c r="F480" s="317" t="n">
        <v>43556</v>
      </c>
      <c r="G480" s="317" t="n">
        <v>43590</v>
      </c>
      <c r="H480" s="316" t="n">
        <v>50244</v>
      </c>
      <c r="I480" s="316" t="n">
        <v>50244</v>
      </c>
      <c r="J480" s="316" t="n">
        <v>0.71</v>
      </c>
      <c r="K480" s="316">
        <f>ROUND(I480*(J480/1000),2)</f>
        <v/>
      </c>
    </row>
    <row r="481">
      <c r="B481" s="315" t="n">
        <v>453</v>
      </c>
      <c r="C481" s="316" t="n">
        <v>32927064</v>
      </c>
      <c r="D481" s="316" t="inlineStr">
        <is>
          <t>15989_M&amp;E_PIZZA HUT - PIZZA HUT_Vantage Addressable_2Q19</t>
        </is>
      </c>
      <c r="E481" s="316" t="inlineStr">
        <is>
          <t>TV Land</t>
        </is>
      </c>
      <c r="F481" s="317" t="n">
        <v>43556</v>
      </c>
      <c r="G481" s="317" t="n">
        <v>43590</v>
      </c>
      <c r="H481" s="316" t="n">
        <v>5982</v>
      </c>
      <c r="I481" s="316" t="n">
        <v>5982</v>
      </c>
      <c r="J481" s="316" t="n">
        <v>0.71</v>
      </c>
      <c r="K481" s="316">
        <f>ROUND(I481*(J481/1000),2)</f>
        <v/>
      </c>
    </row>
    <row r="482">
      <c r="B482" s="315" t="n">
        <v>454</v>
      </c>
      <c r="C482" s="316" t="n">
        <v>32927064</v>
      </c>
      <c r="D482" s="316" t="inlineStr">
        <is>
          <t>15989_M&amp;E_PIZZA HUT - PIZZA HUT_Vantage Addressable_2Q19</t>
        </is>
      </c>
      <c r="E482" s="316" t="inlineStr">
        <is>
          <t>VH1</t>
        </is>
      </c>
      <c r="F482" s="317" t="n">
        <v>43556</v>
      </c>
      <c r="G482" s="317" t="n">
        <v>43590</v>
      </c>
      <c r="H482" s="316" t="n">
        <v>91972</v>
      </c>
      <c r="I482" s="316" t="n">
        <v>91972</v>
      </c>
      <c r="J482" s="316" t="n">
        <v>0.71</v>
      </c>
      <c r="K482" s="316">
        <f>ROUND(I482*(J482/1000),2)</f>
        <v/>
      </c>
    </row>
    <row r="483">
      <c r="B483" s="315" t="n">
        <v>455</v>
      </c>
      <c r="C483" s="316" t="n">
        <v>32927748</v>
      </c>
      <c r="D483" s="316" t="inlineStr">
        <is>
          <t>15829_BET_ P &amp; G_H &amp; S_OLV_RON_A1849_CREST 3D White Luxe Dentifrice_2Q19</t>
        </is>
      </c>
      <c r="E483" s="316" t="inlineStr">
        <is>
          <t>BET</t>
        </is>
      </c>
      <c r="F483" s="317" t="n">
        <v>43559</v>
      </c>
      <c r="G483" s="317" t="n">
        <v>43639</v>
      </c>
      <c r="H483" s="316" t="n">
        <v>194842</v>
      </c>
      <c r="I483" s="316" t="n">
        <v>194842</v>
      </c>
      <c r="J483" s="316" t="n">
        <v>0.71</v>
      </c>
      <c r="K483" s="316">
        <f>ROUND(I483*(J483/1000),2)</f>
        <v/>
      </c>
    </row>
    <row r="484">
      <c r="B484" s="315" t="n">
        <v>456</v>
      </c>
      <c r="C484" s="316" t="n">
        <v>32927748</v>
      </c>
      <c r="D484" s="316" t="inlineStr">
        <is>
          <t>15829_BET_ P &amp; G_H &amp; S_OLV_RON_A1849_CREST 3D White Luxe Dentifrice_2Q19</t>
        </is>
      </c>
      <c r="E484" s="316" t="inlineStr">
        <is>
          <t>BET Her</t>
        </is>
      </c>
      <c r="F484" s="317" t="n">
        <v>43559</v>
      </c>
      <c r="G484" s="317" t="n">
        <v>43639</v>
      </c>
      <c r="H484" s="316" t="n">
        <v>8665</v>
      </c>
      <c r="I484" s="316" t="n">
        <v>8665</v>
      </c>
      <c r="J484" s="316" t="n">
        <v>0.71</v>
      </c>
      <c r="K484" s="316">
        <f>ROUND(I484*(J484/1000),2)</f>
        <v/>
      </c>
    </row>
    <row r="485">
      <c r="B485" s="315" t="n">
        <v>457</v>
      </c>
      <c r="C485" s="316" t="n">
        <v>32928086</v>
      </c>
      <c r="D485" s="316" t="inlineStr">
        <is>
          <t>(14279) BET_P&amp;G_H&amp;S_OLV_ RON_Downy Unstopables Fabric Enhancers_ A1849_ 2Q19</t>
        </is>
      </c>
      <c r="E485" s="316" t="inlineStr">
        <is>
          <t>BET</t>
        </is>
      </c>
      <c r="F485" s="317" t="n">
        <v>43556</v>
      </c>
      <c r="G485" s="317" t="n">
        <v>43597</v>
      </c>
      <c r="H485" s="316" t="n">
        <v>257657</v>
      </c>
      <c r="I485" s="316" t="n">
        <v>257657</v>
      </c>
      <c r="J485" s="316" t="n">
        <v>0.71</v>
      </c>
      <c r="K485" s="316">
        <f>ROUND(I485*(J485/1000),2)</f>
        <v/>
      </c>
    </row>
    <row r="486">
      <c r="B486" s="315" t="n">
        <v>458</v>
      </c>
      <c r="C486" s="316" t="n">
        <v>32928086</v>
      </c>
      <c r="D486" s="316" t="inlineStr">
        <is>
          <t>(14279) BET_P&amp;G_H&amp;S_OLV_ RON_Downy Unstopables Fabric Enhancers_ A1849_ 2Q19</t>
        </is>
      </c>
      <c r="E486" s="316" t="inlineStr">
        <is>
          <t>BET Her</t>
        </is>
      </c>
      <c r="F486" s="317" t="n">
        <v>43556</v>
      </c>
      <c r="G486" s="317" t="n">
        <v>43597</v>
      </c>
      <c r="H486" s="316" t="n">
        <v>16454</v>
      </c>
      <c r="I486" s="316" t="n">
        <v>16454</v>
      </c>
      <c r="J486" s="316" t="n">
        <v>0.71</v>
      </c>
      <c r="K486" s="316">
        <f>ROUND(I486*(J486/1000),2)</f>
        <v/>
      </c>
    </row>
    <row r="487">
      <c r="B487" s="315" t="n">
        <v>459</v>
      </c>
      <c r="C487" s="316" t="n">
        <v>32928102</v>
      </c>
      <c r="D487" s="316" t="inlineStr">
        <is>
          <t>16020_BET_H&amp;S_AT&amp;T_MOBILITY_VOD DAI_A1849_2Q19</t>
        </is>
      </c>
      <c r="E487" s="316" t="inlineStr">
        <is>
          <t>BET</t>
        </is>
      </c>
      <c r="F487" s="317" t="n">
        <v>43557</v>
      </c>
      <c r="G487" s="317" t="n">
        <v>43646</v>
      </c>
      <c r="H487" s="316" t="n">
        <v>635002</v>
      </c>
      <c r="I487" s="316" t="n">
        <v>635002</v>
      </c>
      <c r="J487" s="316" t="n">
        <v>0.71</v>
      </c>
      <c r="K487" s="316">
        <f>ROUND(I487*(J487/1000),2)</f>
        <v/>
      </c>
    </row>
    <row r="488">
      <c r="B488" s="315" t="n">
        <v>460</v>
      </c>
      <c r="C488" s="316" t="n">
        <v>32928234</v>
      </c>
      <c r="D488" s="316" t="inlineStr">
        <is>
          <t>15652_K&amp;F_Skecthers_Liability_Wipe_Q2-319_VOD_DAI</t>
        </is>
      </c>
      <c r="E488" s="316" t="inlineStr">
        <is>
          <t>Nickelodeon</t>
        </is>
      </c>
      <c r="F488" s="317" t="n">
        <v>43556</v>
      </c>
      <c r="G488" s="317" t="n">
        <v>43611</v>
      </c>
      <c r="H488" s="316" t="n">
        <v>3549746</v>
      </c>
      <c r="I488" s="316" t="n">
        <v>3549746</v>
      </c>
      <c r="J488" s="316" t="n">
        <v>0.71</v>
      </c>
      <c r="K488" s="316">
        <f>ROUND(I488*(J488/1000),2)</f>
        <v/>
      </c>
    </row>
    <row r="489">
      <c r="B489" s="315" t="n">
        <v>461</v>
      </c>
      <c r="C489" s="316" t="n">
        <v>32928528</v>
      </c>
      <c r="D489" s="316" t="inlineStr">
        <is>
          <t>16016_Nick_CRA-Z-ART_Nick Slime Glue_2Q19</t>
        </is>
      </c>
      <c r="E489" s="316" t="inlineStr">
        <is>
          <t>Nickelodeon</t>
        </is>
      </c>
      <c r="F489" s="317" t="n">
        <v>43556</v>
      </c>
      <c r="G489" s="317" t="n">
        <v>43576</v>
      </c>
      <c r="H489" s="316" t="n">
        <v>1169974</v>
      </c>
      <c r="I489" s="316" t="n">
        <v>1169974</v>
      </c>
      <c r="J489" s="316" t="n">
        <v>0.71</v>
      </c>
      <c r="K489" s="316">
        <f>ROUND(I489*(J489/1000),2)</f>
        <v/>
      </c>
    </row>
    <row r="490">
      <c r="B490" s="315" t="n">
        <v>462</v>
      </c>
      <c r="C490" s="316" t="n">
        <v>32936332</v>
      </c>
      <c r="D490" s="316" t="inlineStr">
        <is>
          <t>#15999_M&amp;E_PROCTER &amp; GAMBLE_TIDE_LAUNDRY_TB_Q219_UF</t>
        </is>
      </c>
      <c r="E490" s="316" t="inlineStr">
        <is>
          <t>CMT</t>
        </is>
      </c>
      <c r="F490" s="317" t="n">
        <v>43556</v>
      </c>
      <c r="G490" s="317" t="n">
        <v>43604</v>
      </c>
      <c r="H490" s="316" t="n">
        <v>7415</v>
      </c>
      <c r="I490" s="316" t="n">
        <v>7415</v>
      </c>
      <c r="J490" s="316" t="n">
        <v>0.71</v>
      </c>
      <c r="K490" s="316">
        <f>ROUND(I490*(J490/1000),2)</f>
        <v/>
      </c>
    </row>
    <row r="491">
      <c r="B491" s="315" t="n">
        <v>463</v>
      </c>
      <c r="C491" s="316" t="n">
        <v>32936332</v>
      </c>
      <c r="D491" s="316" t="inlineStr">
        <is>
          <t>#15999_M&amp;E_PROCTER &amp; GAMBLE_TIDE_LAUNDRY_TB_Q219_UF</t>
        </is>
      </c>
      <c r="E491" s="316" t="inlineStr">
        <is>
          <t>Comedy Central</t>
        </is>
      </c>
      <c r="F491" s="317" t="n">
        <v>43556</v>
      </c>
      <c r="G491" s="317" t="n">
        <v>43604</v>
      </c>
      <c r="H491" s="316" t="n">
        <v>211835</v>
      </c>
      <c r="I491" s="316" t="n">
        <v>211835</v>
      </c>
      <c r="J491" s="316" t="n">
        <v>0.71</v>
      </c>
      <c r="K491" s="316">
        <f>ROUND(I491*(J491/1000),2)</f>
        <v/>
      </c>
    </row>
    <row r="492">
      <c r="B492" s="315" t="n">
        <v>464</v>
      </c>
      <c r="C492" s="316" t="n">
        <v>32936332</v>
      </c>
      <c r="D492" s="316" t="inlineStr">
        <is>
          <t>#15999_M&amp;E_PROCTER &amp; GAMBLE_TIDE_LAUNDRY_TB_Q219_UF</t>
        </is>
      </c>
      <c r="E492" s="316" t="inlineStr">
        <is>
          <t>MTV</t>
        </is>
      </c>
      <c r="F492" s="317" t="n">
        <v>43556</v>
      </c>
      <c r="G492" s="317" t="n">
        <v>43604</v>
      </c>
      <c r="H492" s="316" t="n">
        <v>602478</v>
      </c>
      <c r="I492" s="316" t="n">
        <v>602478</v>
      </c>
      <c r="J492" s="316" t="n">
        <v>0.71</v>
      </c>
      <c r="K492" s="316">
        <f>ROUND(I492*(J492/1000),2)</f>
        <v/>
      </c>
    </row>
    <row r="493">
      <c r="B493" s="315" t="n">
        <v>465</v>
      </c>
      <c r="C493" s="316" t="n">
        <v>32936332</v>
      </c>
      <c r="D493" s="316" t="inlineStr">
        <is>
          <t>#15999_M&amp;E_PROCTER &amp; GAMBLE_TIDE_LAUNDRY_TB_Q219_UF</t>
        </is>
      </c>
      <c r="E493" s="316" t="inlineStr">
        <is>
          <t>Paramount</t>
        </is>
      </c>
      <c r="F493" s="317" t="n">
        <v>43556</v>
      </c>
      <c r="G493" s="317" t="n">
        <v>43604</v>
      </c>
      <c r="H493" s="316" t="n">
        <v>195892</v>
      </c>
      <c r="I493" s="316" t="n">
        <v>195892</v>
      </c>
      <c r="J493" s="316" t="n">
        <v>0.71</v>
      </c>
      <c r="K493" s="316">
        <f>ROUND(I493*(J493/1000),2)</f>
        <v/>
      </c>
    </row>
    <row r="494">
      <c r="B494" s="315" t="n">
        <v>466</v>
      </c>
      <c r="C494" s="316" t="n">
        <v>32936332</v>
      </c>
      <c r="D494" s="316" t="inlineStr">
        <is>
          <t>#15999_M&amp;E_PROCTER &amp; GAMBLE_TIDE_LAUNDRY_TB_Q219_UF</t>
        </is>
      </c>
      <c r="E494" s="316" t="inlineStr">
        <is>
          <t>TV Land</t>
        </is>
      </c>
      <c r="F494" s="317" t="n">
        <v>43556</v>
      </c>
      <c r="G494" s="317" t="n">
        <v>43604</v>
      </c>
      <c r="H494" s="316" t="n">
        <v>23996</v>
      </c>
      <c r="I494" s="316" t="n">
        <v>23996</v>
      </c>
      <c r="J494" s="316" t="n">
        <v>0.71</v>
      </c>
      <c r="K494" s="316">
        <f>ROUND(I494*(J494/1000),2)</f>
        <v/>
      </c>
    </row>
    <row r="495">
      <c r="B495" s="315" t="n">
        <v>467</v>
      </c>
      <c r="C495" s="316" t="n">
        <v>32936332</v>
      </c>
      <c r="D495" s="316" t="inlineStr">
        <is>
          <t>#15999_M&amp;E_PROCTER &amp; GAMBLE_TIDE_LAUNDRY_TB_Q219_UF</t>
        </is>
      </c>
      <c r="E495" s="316" t="inlineStr">
        <is>
          <t>VH1</t>
        </is>
      </c>
      <c r="F495" s="317" t="n">
        <v>43556</v>
      </c>
      <c r="G495" s="317" t="n">
        <v>43604</v>
      </c>
      <c r="H495" s="316" t="n">
        <v>684469</v>
      </c>
      <c r="I495" s="316" t="n">
        <v>684469</v>
      </c>
      <c r="J495" s="316" t="n">
        <v>0.71</v>
      </c>
      <c r="K495" s="316">
        <f>ROUND(I495*(J495/1000),2)</f>
        <v/>
      </c>
    </row>
    <row r="496">
      <c r="B496" s="315" t="n">
        <v>468</v>
      </c>
      <c r="C496" s="316" t="n">
        <v>32936351</v>
      </c>
      <c r="D496" s="316" t="inlineStr">
        <is>
          <t>#15995_M&amp;E_PROCTER &amp; GAMBLE_GAIN_SCENT_BOOSTER_Q219_UF</t>
        </is>
      </c>
      <c r="E496" s="316" t="inlineStr">
        <is>
          <t>CMT</t>
        </is>
      </c>
      <c r="F496" s="317" t="n">
        <v>43556</v>
      </c>
      <c r="G496" s="317" t="n">
        <v>43639</v>
      </c>
      <c r="H496" s="316" t="n">
        <v>2341</v>
      </c>
      <c r="I496" s="316" t="n">
        <v>2341</v>
      </c>
      <c r="J496" s="316" t="n">
        <v>0.71</v>
      </c>
      <c r="K496" s="316">
        <f>ROUND(I496*(J496/1000),2)</f>
        <v/>
      </c>
    </row>
    <row r="497">
      <c r="B497" s="315" t="n">
        <v>469</v>
      </c>
      <c r="C497" s="316" t="n">
        <v>32936351</v>
      </c>
      <c r="D497" s="316" t="inlineStr">
        <is>
          <t>#15995_M&amp;E_PROCTER &amp; GAMBLE_GAIN_SCENT_BOOSTER_Q219_UF</t>
        </is>
      </c>
      <c r="E497" s="316" t="inlineStr">
        <is>
          <t>Comedy Central</t>
        </is>
      </c>
      <c r="F497" s="317" t="n">
        <v>43556</v>
      </c>
      <c r="G497" s="317" t="n">
        <v>43639</v>
      </c>
      <c r="H497" s="316" t="n">
        <v>27067</v>
      </c>
      <c r="I497" s="316" t="n">
        <v>27067</v>
      </c>
      <c r="J497" s="316" t="n">
        <v>0.71</v>
      </c>
      <c r="K497" s="316">
        <f>ROUND(I497*(J497/1000),2)</f>
        <v/>
      </c>
    </row>
    <row r="498">
      <c r="B498" s="315" t="n">
        <v>470</v>
      </c>
      <c r="C498" s="316" t="n">
        <v>32936351</v>
      </c>
      <c r="D498" s="316" t="inlineStr">
        <is>
          <t>#15995_M&amp;E_PROCTER &amp; GAMBLE_GAIN_SCENT_BOOSTER_Q219_UF</t>
        </is>
      </c>
      <c r="E498" s="316" t="inlineStr">
        <is>
          <t>MTV</t>
        </is>
      </c>
      <c r="F498" s="317" t="n">
        <v>43556</v>
      </c>
      <c r="G498" s="317" t="n">
        <v>43639</v>
      </c>
      <c r="H498" s="316" t="n">
        <v>195931</v>
      </c>
      <c r="I498" s="316" t="n">
        <v>195931</v>
      </c>
      <c r="J498" s="316" t="n">
        <v>0.71</v>
      </c>
      <c r="K498" s="316">
        <f>ROUND(I498*(J498/1000),2)</f>
        <v/>
      </c>
    </row>
    <row r="499">
      <c r="B499" s="315" t="n">
        <v>471</v>
      </c>
      <c r="C499" s="316" t="n">
        <v>32936351</v>
      </c>
      <c r="D499" s="316" t="inlineStr">
        <is>
          <t>#15995_M&amp;E_PROCTER &amp; GAMBLE_GAIN_SCENT_BOOSTER_Q219_UF</t>
        </is>
      </c>
      <c r="E499" s="316" t="inlineStr">
        <is>
          <t>Paramount</t>
        </is>
      </c>
      <c r="F499" s="317" t="n">
        <v>43556</v>
      </c>
      <c r="G499" s="317" t="n">
        <v>43639</v>
      </c>
      <c r="H499" s="316" t="n">
        <v>67899</v>
      </c>
      <c r="I499" s="316" t="n">
        <v>67899</v>
      </c>
      <c r="J499" s="316" t="n">
        <v>0.71</v>
      </c>
      <c r="K499" s="316">
        <f>ROUND(I499*(J499/1000),2)</f>
        <v/>
      </c>
    </row>
    <row r="500">
      <c r="B500" s="315" t="n">
        <v>472</v>
      </c>
      <c r="C500" s="316" t="n">
        <v>32936351</v>
      </c>
      <c r="D500" s="316" t="inlineStr">
        <is>
          <t>#15995_M&amp;E_PROCTER &amp; GAMBLE_GAIN_SCENT_BOOSTER_Q219_UF</t>
        </is>
      </c>
      <c r="E500" s="316" t="inlineStr">
        <is>
          <t>TV Land</t>
        </is>
      </c>
      <c r="F500" s="317" t="n">
        <v>43556</v>
      </c>
      <c r="G500" s="317" t="n">
        <v>43639</v>
      </c>
      <c r="H500" s="316" t="n">
        <v>5200</v>
      </c>
      <c r="I500" s="316" t="n">
        <v>5200</v>
      </c>
      <c r="J500" s="316" t="n">
        <v>0.71</v>
      </c>
      <c r="K500" s="316">
        <f>ROUND(I500*(J500/1000),2)</f>
        <v/>
      </c>
    </row>
    <row r="501">
      <c r="B501" s="315" t="n">
        <v>473</v>
      </c>
      <c r="C501" s="316" t="n">
        <v>32936351</v>
      </c>
      <c r="D501" s="316" t="inlineStr">
        <is>
          <t>#15995_M&amp;E_PROCTER &amp; GAMBLE_GAIN_SCENT_BOOSTER_Q219_UF</t>
        </is>
      </c>
      <c r="E501" s="316" t="inlineStr">
        <is>
          <t>VH1</t>
        </is>
      </c>
      <c r="F501" s="317" t="n">
        <v>43556</v>
      </c>
      <c r="G501" s="317" t="n">
        <v>43639</v>
      </c>
      <c r="H501" s="316" t="n">
        <v>254911</v>
      </c>
      <c r="I501" s="316" t="n">
        <v>254911</v>
      </c>
      <c r="J501" s="316" t="n">
        <v>0.71</v>
      </c>
      <c r="K501" s="316">
        <f>ROUND(I501*(J501/1000),2)</f>
        <v/>
      </c>
    </row>
    <row r="502">
      <c r="B502" s="315" t="n">
        <v>474</v>
      </c>
      <c r="C502" s="316" t="n">
        <v>32936370</v>
      </c>
      <c r="D502" s="316" t="inlineStr">
        <is>
          <t>#15993_M&amp;E_PROCTER &amp; GAMBLE_DOWNY FABRIC_DY_Q219_UF</t>
        </is>
      </c>
      <c r="E502" s="316" t="inlineStr">
        <is>
          <t>CMT</t>
        </is>
      </c>
      <c r="F502" s="317" t="n">
        <v>43556</v>
      </c>
      <c r="G502" s="317" t="n">
        <v>43639</v>
      </c>
      <c r="H502" s="316" t="n">
        <v>693</v>
      </c>
      <c r="I502" s="316" t="n">
        <v>693</v>
      </c>
      <c r="J502" s="316" t="n">
        <v>0.71</v>
      </c>
      <c r="K502" s="316">
        <f>ROUND(I502*(J502/1000),2)</f>
        <v/>
      </c>
    </row>
    <row r="503">
      <c r="B503" s="315" t="n">
        <v>475</v>
      </c>
      <c r="C503" s="316" t="n">
        <v>32936370</v>
      </c>
      <c r="D503" s="316" t="inlineStr">
        <is>
          <t>#15993_M&amp;E_PROCTER &amp; GAMBLE_DOWNY FABRIC_DY_Q219_UF</t>
        </is>
      </c>
      <c r="E503" s="316" t="inlineStr">
        <is>
          <t>Comedy Central</t>
        </is>
      </c>
      <c r="F503" s="317" t="n">
        <v>43556</v>
      </c>
      <c r="G503" s="317" t="n">
        <v>43639</v>
      </c>
      <c r="H503" s="316" t="n">
        <v>9957</v>
      </c>
      <c r="I503" s="316" t="n">
        <v>9957</v>
      </c>
      <c r="J503" s="316" t="n">
        <v>0.71</v>
      </c>
      <c r="K503" s="316">
        <f>ROUND(I503*(J503/1000),2)</f>
        <v/>
      </c>
    </row>
    <row r="504">
      <c r="B504" s="315" t="n">
        <v>476</v>
      </c>
      <c r="C504" s="316" t="n">
        <v>32936370</v>
      </c>
      <c r="D504" s="316" t="inlineStr">
        <is>
          <t>#15993_M&amp;E_PROCTER &amp; GAMBLE_DOWNY FABRIC_DY_Q219_UF</t>
        </is>
      </c>
      <c r="E504" s="316" t="inlineStr">
        <is>
          <t>MTV</t>
        </is>
      </c>
      <c r="F504" s="317" t="n">
        <v>43556</v>
      </c>
      <c r="G504" s="317" t="n">
        <v>43639</v>
      </c>
      <c r="H504" s="316" t="n">
        <v>59471</v>
      </c>
      <c r="I504" s="316" t="n">
        <v>59471</v>
      </c>
      <c r="J504" s="316" t="n">
        <v>0.71</v>
      </c>
      <c r="K504" s="316">
        <f>ROUND(I504*(J504/1000),2)</f>
        <v/>
      </c>
    </row>
    <row r="505">
      <c r="B505" s="315" t="n">
        <v>477</v>
      </c>
      <c r="C505" s="316" t="n">
        <v>32936370</v>
      </c>
      <c r="D505" s="316" t="inlineStr">
        <is>
          <t>#15993_M&amp;E_PROCTER &amp; GAMBLE_DOWNY FABRIC_DY_Q219_UF</t>
        </is>
      </c>
      <c r="E505" s="316" t="inlineStr">
        <is>
          <t>Paramount</t>
        </is>
      </c>
      <c r="F505" s="317" t="n">
        <v>43556</v>
      </c>
      <c r="G505" s="317" t="n">
        <v>43639</v>
      </c>
      <c r="H505" s="316" t="n">
        <v>20489</v>
      </c>
      <c r="I505" s="316" t="n">
        <v>20489</v>
      </c>
      <c r="J505" s="316" t="n">
        <v>0.71</v>
      </c>
      <c r="K505" s="316">
        <f>ROUND(I505*(J505/1000),2)</f>
        <v/>
      </c>
    </row>
    <row r="506">
      <c r="B506" s="315" t="n">
        <v>478</v>
      </c>
      <c r="C506" s="316" t="n">
        <v>32936370</v>
      </c>
      <c r="D506" s="316" t="inlineStr">
        <is>
          <t>#15993_M&amp;E_PROCTER &amp; GAMBLE_DOWNY FABRIC_DY_Q219_UF</t>
        </is>
      </c>
      <c r="E506" s="316" t="inlineStr">
        <is>
          <t>TV Land</t>
        </is>
      </c>
      <c r="F506" s="317" t="n">
        <v>43556</v>
      </c>
      <c r="G506" s="317" t="n">
        <v>43639</v>
      </c>
      <c r="H506" s="316" t="n">
        <v>1797</v>
      </c>
      <c r="I506" s="316" t="n">
        <v>1797</v>
      </c>
      <c r="J506" s="316" t="n">
        <v>0.71</v>
      </c>
      <c r="K506" s="316">
        <f>ROUND(I506*(J506/1000),2)</f>
        <v/>
      </c>
    </row>
    <row r="507">
      <c r="B507" s="315" t="n">
        <v>479</v>
      </c>
      <c r="C507" s="316" t="n">
        <v>32936370</v>
      </c>
      <c r="D507" s="316" t="inlineStr">
        <is>
          <t>#15993_M&amp;E_PROCTER &amp; GAMBLE_DOWNY FABRIC_DY_Q219_UF</t>
        </is>
      </c>
      <c r="E507" s="316" t="inlineStr">
        <is>
          <t>VH1</t>
        </is>
      </c>
      <c r="F507" s="317" t="n">
        <v>43556</v>
      </c>
      <c r="G507" s="317" t="n">
        <v>43639</v>
      </c>
      <c r="H507" s="316" t="n">
        <v>72478</v>
      </c>
      <c r="I507" s="316" t="n">
        <v>72478</v>
      </c>
      <c r="J507" s="316" t="n">
        <v>0.71</v>
      </c>
      <c r="K507" s="316">
        <f>ROUND(I507*(J507/1000),2)</f>
        <v/>
      </c>
    </row>
    <row r="508">
      <c r="B508" s="315" t="n">
        <v>480</v>
      </c>
      <c r="C508" s="316" t="n">
        <v>32943590</v>
      </c>
      <c r="D508" s="316" t="inlineStr">
        <is>
          <t>(15851) BET_ P&amp;G_H&amp;S_OLV_RON_A1849_Tide_Laundry_PVPG8TB_2Q19</t>
        </is>
      </c>
      <c r="E508" s="316" t="inlineStr">
        <is>
          <t>BET</t>
        </is>
      </c>
      <c r="F508" s="317" t="n">
        <v>43556</v>
      </c>
      <c r="G508" s="317" t="n">
        <v>43590</v>
      </c>
      <c r="H508" s="316" t="n">
        <v>123583</v>
      </c>
      <c r="I508" s="316" t="n">
        <v>117901</v>
      </c>
      <c r="J508" s="316" t="n">
        <v>0.71</v>
      </c>
      <c r="K508" s="316">
        <f>ROUND(I508*(J508/1000),2)</f>
        <v/>
      </c>
    </row>
    <row r="509">
      <c r="B509" s="315" t="n">
        <v>481</v>
      </c>
      <c r="C509" s="316" t="n">
        <v>32943590</v>
      </c>
      <c r="D509" s="316" t="inlineStr">
        <is>
          <t>(15851) BET_ P&amp;G_H&amp;S_OLV_RON_A1849_Tide_Laundry_PVPG8TB_2Q19</t>
        </is>
      </c>
      <c r="E509" s="316" t="inlineStr">
        <is>
          <t>BET Her</t>
        </is>
      </c>
      <c r="F509" s="317" t="n">
        <v>43556</v>
      </c>
      <c r="G509" s="317" t="n">
        <v>43590</v>
      </c>
      <c r="H509" s="316" t="n">
        <v>5386</v>
      </c>
      <c r="I509" s="316" t="n">
        <v>5134</v>
      </c>
      <c r="J509" s="316" t="n">
        <v>0.71</v>
      </c>
      <c r="K509" s="316">
        <f>ROUND(I509*(J509/1000),2)</f>
        <v/>
      </c>
    </row>
    <row r="510">
      <c r="B510" s="315" t="n">
        <v>482</v>
      </c>
      <c r="C510" s="316" t="n">
        <v>32943590</v>
      </c>
      <c r="D510" s="316" t="inlineStr">
        <is>
          <t>15851_BET_ P &amp; G_H &amp; S_OLV_RON_A1849_TIDE LAUNDRY_2Q19</t>
        </is>
      </c>
      <c r="E510" s="316" t="inlineStr">
        <is>
          <t>BET</t>
        </is>
      </c>
      <c r="F510" s="317" t="n">
        <v>43556</v>
      </c>
      <c r="G510" s="317" t="n">
        <v>43590</v>
      </c>
      <c r="H510" s="316" t="n">
        <v>123583</v>
      </c>
      <c r="I510" s="316" t="n">
        <v>5682</v>
      </c>
      <c r="J510" s="316" t="n">
        <v>0.71</v>
      </c>
      <c r="K510" s="316">
        <f>ROUND(I510*(J510/1000),2)</f>
        <v/>
      </c>
    </row>
    <row r="511">
      <c r="B511" s="315" t="n">
        <v>483</v>
      </c>
      <c r="C511" s="316" t="n">
        <v>32943590</v>
      </c>
      <c r="D511" s="316" t="inlineStr">
        <is>
          <t>15851_BET_ P &amp; G_H &amp; S_OLV_RON_A1849_TIDE LAUNDRY_2Q19</t>
        </is>
      </c>
      <c r="E511" s="316" t="inlineStr">
        <is>
          <t>BET Her</t>
        </is>
      </c>
      <c r="F511" s="317" t="n">
        <v>43556</v>
      </c>
      <c r="G511" s="317" t="n">
        <v>43590</v>
      </c>
      <c r="H511" s="316" t="n">
        <v>5386</v>
      </c>
      <c r="I511" s="316" t="n">
        <v>252</v>
      </c>
      <c r="J511" s="316" t="n">
        <v>0.71</v>
      </c>
      <c r="K511" s="316">
        <f>ROUND(I511*(J511/1000),2)</f>
        <v/>
      </c>
    </row>
    <row r="512">
      <c r="B512" s="315" t="n">
        <v>484</v>
      </c>
      <c r="C512" s="316" t="n">
        <v>32959284</v>
      </c>
      <c r="D512" s="316" t="inlineStr">
        <is>
          <t>14107_M&amp;E_AT&amp;T_2Q19_Upfront_VOD</t>
        </is>
      </c>
      <c r="E512" s="316" t="inlineStr">
        <is>
          <t>CMT</t>
        </is>
      </c>
      <c r="F512" s="317" t="n">
        <v>43577</v>
      </c>
      <c r="G512" s="317" t="n">
        <v>43646</v>
      </c>
      <c r="H512" s="316" t="n">
        <v>1202</v>
      </c>
      <c r="I512" s="316" t="n">
        <v>1202</v>
      </c>
      <c r="J512" s="316" t="n">
        <v>0.71</v>
      </c>
      <c r="K512" s="316">
        <f>ROUND(I512*(J512/1000),2)</f>
        <v/>
      </c>
    </row>
    <row r="513">
      <c r="B513" s="315" t="n">
        <v>485</v>
      </c>
      <c r="C513" s="316" t="n">
        <v>32959284</v>
      </c>
      <c r="D513" s="316" t="inlineStr">
        <is>
          <t>14107_M&amp;E_AT&amp;T_2Q19_Upfront_VOD</t>
        </is>
      </c>
      <c r="E513" s="316" t="inlineStr">
        <is>
          <t>Comedy Central</t>
        </is>
      </c>
      <c r="F513" s="317" t="n">
        <v>43557</v>
      </c>
      <c r="G513" s="317" t="n">
        <v>43646</v>
      </c>
      <c r="H513" s="316" t="n">
        <v>353642</v>
      </c>
      <c r="I513" s="316" t="n">
        <v>353642</v>
      </c>
      <c r="J513" s="316" t="n">
        <v>0.71</v>
      </c>
      <c r="K513" s="316">
        <f>ROUND(I513*(J513/1000),2)</f>
        <v/>
      </c>
    </row>
    <row r="514">
      <c r="B514" s="315" t="n">
        <v>486</v>
      </c>
      <c r="C514" s="316" t="n">
        <v>32959284</v>
      </c>
      <c r="D514" s="316" t="inlineStr">
        <is>
          <t>14107_M&amp;E_AT&amp;T_2Q19_Upfront_VOD</t>
        </is>
      </c>
      <c r="E514" s="316" t="inlineStr">
        <is>
          <t>MTV</t>
        </is>
      </c>
      <c r="F514" s="317" t="n">
        <v>43557</v>
      </c>
      <c r="G514" s="317" t="n">
        <v>43646</v>
      </c>
      <c r="H514" s="316" t="n">
        <v>1067168</v>
      </c>
      <c r="I514" s="316" t="n">
        <v>1067168</v>
      </c>
      <c r="J514" s="316" t="n">
        <v>0.71</v>
      </c>
      <c r="K514" s="316">
        <f>ROUND(I514*(J514/1000),2)</f>
        <v/>
      </c>
    </row>
    <row r="515">
      <c r="B515" s="315" t="n">
        <v>487</v>
      </c>
      <c r="C515" s="316" t="n">
        <v>32959284</v>
      </c>
      <c r="D515" s="316" t="inlineStr">
        <is>
          <t>14107_M&amp;E_AT&amp;T_2Q19_Upfront_VOD</t>
        </is>
      </c>
      <c r="E515" s="316" t="inlineStr">
        <is>
          <t>MTV2</t>
        </is>
      </c>
      <c r="F515" s="317" t="n">
        <v>43577</v>
      </c>
      <c r="G515" s="317" t="n">
        <v>43646</v>
      </c>
      <c r="H515" s="316" t="n">
        <v>46</v>
      </c>
      <c r="I515" s="316" t="n">
        <v>46</v>
      </c>
      <c r="J515" s="316" t="n">
        <v>0.71</v>
      </c>
      <c r="K515" s="316">
        <f>ROUND(I515*(J515/1000),2)</f>
        <v/>
      </c>
    </row>
    <row r="516">
      <c r="B516" s="315" t="n">
        <v>488</v>
      </c>
      <c r="C516" s="316" t="n">
        <v>32959284</v>
      </c>
      <c r="D516" s="316" t="inlineStr">
        <is>
          <t>14107_M&amp;E_AT&amp;T_2Q19_Upfront_VOD</t>
        </is>
      </c>
      <c r="E516" s="316" t="inlineStr">
        <is>
          <t>Paramount</t>
        </is>
      </c>
      <c r="F516" s="317" t="n">
        <v>43577</v>
      </c>
      <c r="G516" s="317" t="n">
        <v>43646</v>
      </c>
      <c r="H516" s="316" t="n">
        <v>85213</v>
      </c>
      <c r="I516" s="316" t="n">
        <v>85213</v>
      </c>
      <c r="J516" s="316" t="n">
        <v>0.71</v>
      </c>
      <c r="K516" s="316">
        <f>ROUND(I516*(J516/1000),2)</f>
        <v/>
      </c>
    </row>
    <row r="517">
      <c r="B517" s="315" t="n">
        <v>489</v>
      </c>
      <c r="C517" s="316" t="n">
        <v>32959284</v>
      </c>
      <c r="D517" s="316" t="inlineStr">
        <is>
          <t>14107_M&amp;E_AT&amp;T_2Q19_Upfront_VOD</t>
        </is>
      </c>
      <c r="E517" s="316" t="inlineStr">
        <is>
          <t>TV Land</t>
        </is>
      </c>
      <c r="F517" s="317" t="n">
        <v>43577</v>
      </c>
      <c r="G517" s="317" t="n">
        <v>43646</v>
      </c>
      <c r="H517" s="316" t="n">
        <v>4690</v>
      </c>
      <c r="I517" s="316" t="n">
        <v>4690</v>
      </c>
      <c r="J517" s="316" t="n">
        <v>0.71</v>
      </c>
      <c r="K517" s="316">
        <f>ROUND(I517*(J517/1000),2)</f>
        <v/>
      </c>
    </row>
    <row r="518">
      <c r="B518" s="315" t="n">
        <v>490</v>
      </c>
      <c r="C518" s="316" t="n">
        <v>32959284</v>
      </c>
      <c r="D518" s="316" t="inlineStr">
        <is>
          <t>14107_M&amp;E_AT&amp;T_2Q19_Upfront_VOD</t>
        </is>
      </c>
      <c r="E518" s="316" t="inlineStr">
        <is>
          <t>VH1</t>
        </is>
      </c>
      <c r="F518" s="317" t="n">
        <v>43557</v>
      </c>
      <c r="G518" s="317" t="n">
        <v>43646</v>
      </c>
      <c r="H518" s="316" t="n">
        <v>1218421</v>
      </c>
      <c r="I518" s="316" t="n">
        <v>1218421</v>
      </c>
      <c r="J518" s="316" t="n">
        <v>0.71</v>
      </c>
      <c r="K518" s="316">
        <f>ROUND(I518*(J518/1000),2)</f>
        <v/>
      </c>
    </row>
    <row r="519">
      <c r="B519" s="315" t="n">
        <v>491</v>
      </c>
      <c r="C519" s="316" t="n">
        <v>32960226</v>
      </c>
      <c r="D519" s="316" t="inlineStr">
        <is>
          <t>(16004) BET_PEPSI_PURE LEAF CORE_OLV_2Q19</t>
        </is>
      </c>
      <c r="E519" s="316" t="inlineStr">
        <is>
          <t>BET</t>
        </is>
      </c>
      <c r="F519" s="317" t="n">
        <v>43556</v>
      </c>
      <c r="G519" s="317" t="n">
        <v>43604</v>
      </c>
      <c r="H519" s="316" t="n">
        <v>77022</v>
      </c>
      <c r="I519" s="316" t="n">
        <v>77022</v>
      </c>
      <c r="J519" s="316" t="n">
        <v>0.71</v>
      </c>
      <c r="K519" s="316">
        <f>ROUND(I519*(J519/1000),2)</f>
        <v/>
      </c>
    </row>
    <row r="520">
      <c r="B520" s="315" t="n">
        <v>492</v>
      </c>
      <c r="C520" s="316" t="n">
        <v>32960226</v>
      </c>
      <c r="D520" s="316" t="inlineStr">
        <is>
          <t>(16004) BET_PEPSI_PURE LEAF CORE_OLV_2Q19</t>
        </is>
      </c>
      <c r="E520" s="316" t="inlineStr">
        <is>
          <t>BET Her</t>
        </is>
      </c>
      <c r="F520" s="317" t="n">
        <v>43556</v>
      </c>
      <c r="G520" s="317" t="n">
        <v>43604</v>
      </c>
      <c r="H520" s="316" t="n">
        <v>3406</v>
      </c>
      <c r="I520" s="316" t="n">
        <v>3406</v>
      </c>
      <c r="J520" s="316" t="n">
        <v>0.71</v>
      </c>
      <c r="K520" s="316">
        <f>ROUND(I520*(J520/1000),2)</f>
        <v/>
      </c>
    </row>
    <row r="521">
      <c r="B521" s="315" t="n">
        <v>493</v>
      </c>
      <c r="C521" s="316" t="n">
        <v>32960946</v>
      </c>
      <c r="D521" s="316" t="inlineStr">
        <is>
          <t>15846_ BET_P &amp; G_H &amp; S_OLV_RON_A1849_SWIFFER_2Q19</t>
        </is>
      </c>
      <c r="E521" s="316" t="inlineStr">
        <is>
          <t>BET</t>
        </is>
      </c>
      <c r="F521" s="317" t="n">
        <v>43556</v>
      </c>
      <c r="G521" s="317" t="n">
        <v>43611</v>
      </c>
      <c r="H521" s="316" t="n">
        <v>109226</v>
      </c>
      <c r="I521" s="316" t="n">
        <v>109226</v>
      </c>
      <c r="J521" s="316" t="n">
        <v>0.71</v>
      </c>
      <c r="K521" s="316">
        <f>ROUND(I521*(J521/1000),2)</f>
        <v/>
      </c>
    </row>
    <row r="522">
      <c r="B522" s="315" t="n">
        <v>494</v>
      </c>
      <c r="C522" s="316" t="n">
        <v>32960946</v>
      </c>
      <c r="D522" s="316" t="inlineStr">
        <is>
          <t>15846_ BET_P &amp; G_H &amp; S_OLV_RON_A1849_SWIFFER_2Q19</t>
        </is>
      </c>
      <c r="E522" s="316" t="inlineStr">
        <is>
          <t>BET Her</t>
        </is>
      </c>
      <c r="F522" s="317" t="n">
        <v>43556</v>
      </c>
      <c r="G522" s="317" t="n">
        <v>43611</v>
      </c>
      <c r="H522" s="316" t="n">
        <v>4195</v>
      </c>
      <c r="I522" s="316" t="n">
        <v>4195</v>
      </c>
      <c r="J522" s="316" t="n">
        <v>0.71</v>
      </c>
      <c r="K522" s="316">
        <f>ROUND(I522*(J522/1000),2)</f>
        <v/>
      </c>
    </row>
    <row r="523">
      <c r="B523" s="315" t="n">
        <v>495</v>
      </c>
      <c r="C523" s="316" t="n">
        <v>32971237</v>
      </c>
      <c r="D523" s="316" t="inlineStr">
        <is>
          <t>14920_Nick_Campbells_Goldfish Kids_Upfront 2Q19-3Q19</t>
        </is>
      </c>
      <c r="E523" s="316" t="inlineStr">
        <is>
          <t>Nickelodeon</t>
        </is>
      </c>
      <c r="F523" s="317" t="n">
        <v>43556</v>
      </c>
      <c r="G523" s="317" t="n">
        <v>43674</v>
      </c>
      <c r="H523" s="316" t="n">
        <v>2892851</v>
      </c>
      <c r="I523" s="316" t="n">
        <v>2892851</v>
      </c>
      <c r="J523" s="316" t="n">
        <v>0.71</v>
      </c>
      <c r="K523" s="316">
        <f>ROUND(I523*(J523/1000),2)</f>
        <v/>
      </c>
    </row>
    <row r="524">
      <c r="B524" s="315" t="n">
        <v>496</v>
      </c>
      <c r="C524" s="316" t="n">
        <v>32983281</v>
      </c>
      <c r="D524" s="316" t="inlineStr">
        <is>
          <t>15900_M&amp;E_GENERAL MOTORS CORP - CADILLAC_2Q19_UPFRONT</t>
        </is>
      </c>
      <c r="E524" s="316" t="inlineStr">
        <is>
          <t>CMT</t>
        </is>
      </c>
      <c r="F524" s="317" t="n">
        <v>43557</v>
      </c>
      <c r="G524" s="317" t="n">
        <v>43646</v>
      </c>
      <c r="H524" s="316" t="n">
        <v>2174</v>
      </c>
      <c r="I524" s="316" t="n">
        <v>2174</v>
      </c>
      <c r="J524" s="316" t="n">
        <v>0.71</v>
      </c>
      <c r="K524" s="316">
        <f>ROUND(I524*(J524/1000),2)</f>
        <v/>
      </c>
    </row>
    <row r="525">
      <c r="B525" s="315" t="n">
        <v>497</v>
      </c>
      <c r="C525" s="316" t="n">
        <v>32983281</v>
      </c>
      <c r="D525" s="316" t="inlineStr">
        <is>
          <t>15900_M&amp;E_GENERAL MOTORS CORP - CADILLAC_2Q19_UPFRONT</t>
        </is>
      </c>
      <c r="E525" s="316" t="inlineStr">
        <is>
          <t>Comedy Central</t>
        </is>
      </c>
      <c r="F525" s="317" t="n">
        <v>43557</v>
      </c>
      <c r="G525" s="317" t="n">
        <v>43646</v>
      </c>
      <c r="H525" s="316" t="n">
        <v>10413</v>
      </c>
      <c r="I525" s="316" t="n">
        <v>10413</v>
      </c>
      <c r="J525" s="316" t="n">
        <v>0.71</v>
      </c>
      <c r="K525" s="316">
        <f>ROUND(I525*(J525/1000),2)</f>
        <v/>
      </c>
    </row>
    <row r="526">
      <c r="B526" s="315" t="n">
        <v>498</v>
      </c>
      <c r="C526" s="316" t="n">
        <v>32983281</v>
      </c>
      <c r="D526" s="316" t="inlineStr">
        <is>
          <t>15900_M&amp;E_GENERAL MOTORS CORP - CADILLAC_2Q19_UPFRONT</t>
        </is>
      </c>
      <c r="E526" s="316" t="inlineStr">
        <is>
          <t>MTV</t>
        </is>
      </c>
      <c r="F526" s="317" t="n">
        <v>43557</v>
      </c>
      <c r="G526" s="317" t="n">
        <v>43646</v>
      </c>
      <c r="H526" s="316" t="n">
        <v>114772</v>
      </c>
      <c r="I526" s="316" t="n">
        <v>114772</v>
      </c>
      <c r="J526" s="316" t="n">
        <v>0.71</v>
      </c>
      <c r="K526" s="316">
        <f>ROUND(I526*(J526/1000),2)</f>
        <v/>
      </c>
    </row>
    <row r="527">
      <c r="B527" s="315" t="n">
        <v>499</v>
      </c>
      <c r="C527" s="316" t="n">
        <v>32983281</v>
      </c>
      <c r="D527" s="316" t="inlineStr">
        <is>
          <t>15900_M&amp;E_GENERAL MOTORS CORP - CADILLAC_2Q19_UPFRONT</t>
        </is>
      </c>
      <c r="E527" s="316" t="inlineStr">
        <is>
          <t>Paramount</t>
        </is>
      </c>
      <c r="F527" s="317" t="n">
        <v>43557</v>
      </c>
      <c r="G527" s="317" t="n">
        <v>43646</v>
      </c>
      <c r="H527" s="316" t="n">
        <v>68050</v>
      </c>
      <c r="I527" s="316" t="n">
        <v>68050</v>
      </c>
      <c r="J527" s="316" t="n">
        <v>0.71</v>
      </c>
      <c r="K527" s="316">
        <f>ROUND(I527*(J527/1000),2)</f>
        <v/>
      </c>
    </row>
    <row r="528">
      <c r="B528" s="315" t="n">
        <v>500</v>
      </c>
      <c r="C528" s="316" t="n">
        <v>32983281</v>
      </c>
      <c r="D528" s="316" t="inlineStr">
        <is>
          <t>15900_M&amp;E_GENERAL MOTORS CORP - CADILLAC_2Q19_UPFRONT</t>
        </is>
      </c>
      <c r="E528" s="316" t="inlineStr">
        <is>
          <t>TV Land</t>
        </is>
      </c>
      <c r="F528" s="317" t="n">
        <v>43557</v>
      </c>
      <c r="G528" s="317" t="n">
        <v>43646</v>
      </c>
      <c r="H528" s="316" t="n">
        <v>5690</v>
      </c>
      <c r="I528" s="316" t="n">
        <v>5690</v>
      </c>
      <c r="J528" s="316" t="n">
        <v>0.71</v>
      </c>
      <c r="K528" s="316">
        <f>ROUND(I528*(J528/1000),2)</f>
        <v/>
      </c>
    </row>
    <row r="529">
      <c r="B529" s="315" t="n">
        <v>501</v>
      </c>
      <c r="C529" s="316" t="n">
        <v>32983281</v>
      </c>
      <c r="D529" s="316" t="inlineStr">
        <is>
          <t>15900_M&amp;E_GENERAL MOTORS CORP - CADILLAC_2Q19_UPFRONT</t>
        </is>
      </c>
      <c r="E529" s="316" t="inlineStr">
        <is>
          <t>VH1</t>
        </is>
      </c>
      <c r="F529" s="317" t="n">
        <v>43557</v>
      </c>
      <c r="G529" s="317" t="n">
        <v>43646</v>
      </c>
      <c r="H529" s="316" t="n">
        <v>234549</v>
      </c>
      <c r="I529" s="316" t="n">
        <v>234549</v>
      </c>
      <c r="J529" s="316" t="n">
        <v>0.71</v>
      </c>
      <c r="K529" s="316">
        <f>ROUND(I529*(J529/1000),2)</f>
        <v/>
      </c>
    </row>
    <row r="530">
      <c r="B530" s="315" t="n">
        <v>502</v>
      </c>
      <c r="C530" s="316" t="n">
        <v>32983459</v>
      </c>
      <c r="D530" s="316" t="inlineStr">
        <is>
          <t>15901_M&amp;E_GENERAL MOTORS CORP - CHEVY_2Q19_UPFRONT</t>
        </is>
      </c>
      <c r="E530" s="316" t="inlineStr">
        <is>
          <t>CMT</t>
        </is>
      </c>
      <c r="F530" s="317" t="n">
        <v>43557</v>
      </c>
      <c r="G530" s="317" t="n">
        <v>43646</v>
      </c>
      <c r="H530" s="316" t="n">
        <v>3108</v>
      </c>
      <c r="I530" s="316" t="n">
        <v>3108</v>
      </c>
      <c r="J530" s="316" t="n">
        <v>0.71</v>
      </c>
      <c r="K530" s="316">
        <f>ROUND(I530*(J530/1000),2)</f>
        <v/>
      </c>
    </row>
    <row r="531">
      <c r="B531" s="315" t="n">
        <v>503</v>
      </c>
      <c r="C531" s="316" t="n">
        <v>32983459</v>
      </c>
      <c r="D531" s="316" t="inlineStr">
        <is>
          <t>15901_M&amp;E_GENERAL MOTORS CORP - CHEVY_2Q19_UPFRONT</t>
        </is>
      </c>
      <c r="E531" s="316" t="inlineStr">
        <is>
          <t>Comedy Central</t>
        </is>
      </c>
      <c r="F531" s="317" t="n">
        <v>43557</v>
      </c>
      <c r="G531" s="317" t="n">
        <v>43646</v>
      </c>
      <c r="H531" s="316" t="n">
        <v>19634</v>
      </c>
      <c r="I531" s="316" t="n">
        <v>19634</v>
      </c>
      <c r="J531" s="316" t="n">
        <v>0.71</v>
      </c>
      <c r="K531" s="316">
        <f>ROUND(I531*(J531/1000),2)</f>
        <v/>
      </c>
    </row>
    <row r="532">
      <c r="B532" s="315" t="n">
        <v>504</v>
      </c>
      <c r="C532" s="316" t="n">
        <v>32983459</v>
      </c>
      <c r="D532" s="316" t="inlineStr">
        <is>
          <t>15901_M&amp;E_GENERAL MOTORS CORP - CHEVY_2Q19_UPFRONT</t>
        </is>
      </c>
      <c r="E532" s="316" t="inlineStr">
        <is>
          <t>MTV</t>
        </is>
      </c>
      <c r="F532" s="317" t="n">
        <v>43557</v>
      </c>
      <c r="G532" s="317" t="n">
        <v>43646</v>
      </c>
      <c r="H532" s="316" t="n">
        <v>113724</v>
      </c>
      <c r="I532" s="316" t="n">
        <v>113724</v>
      </c>
      <c r="J532" s="316" t="n">
        <v>0.71</v>
      </c>
      <c r="K532" s="316">
        <f>ROUND(I532*(J532/1000),2)</f>
        <v/>
      </c>
    </row>
    <row r="533">
      <c r="B533" s="315" t="n">
        <v>505</v>
      </c>
      <c r="C533" s="316" t="n">
        <v>32983459</v>
      </c>
      <c r="D533" s="316" t="inlineStr">
        <is>
          <t>15901_M&amp;E_GENERAL MOTORS CORP - CHEVY_2Q19_UPFRONT</t>
        </is>
      </c>
      <c r="E533" s="316" t="inlineStr">
        <is>
          <t>Paramount</t>
        </is>
      </c>
      <c r="F533" s="317" t="n">
        <v>43557</v>
      </c>
      <c r="G533" s="317" t="n">
        <v>43646</v>
      </c>
      <c r="H533" s="316" t="n">
        <v>39416</v>
      </c>
      <c r="I533" s="316" t="n">
        <v>39416</v>
      </c>
      <c r="J533" s="316" t="n">
        <v>0.71</v>
      </c>
      <c r="K533" s="316">
        <f>ROUND(I533*(J533/1000),2)</f>
        <v/>
      </c>
    </row>
    <row r="534">
      <c r="B534" s="315" t="n">
        <v>506</v>
      </c>
      <c r="C534" s="316" t="n">
        <v>32983459</v>
      </c>
      <c r="D534" s="316" t="inlineStr">
        <is>
          <t>15901_M&amp;E_GENERAL MOTORS CORP - CHEVY_2Q19_UPFRONT</t>
        </is>
      </c>
      <c r="E534" s="316" t="inlineStr">
        <is>
          <t>TV Land</t>
        </is>
      </c>
      <c r="F534" s="317" t="n">
        <v>43557</v>
      </c>
      <c r="G534" s="317" t="n">
        <v>43646</v>
      </c>
      <c r="H534" s="316" t="n">
        <v>7386</v>
      </c>
      <c r="I534" s="316" t="n">
        <v>7386</v>
      </c>
      <c r="J534" s="316" t="n">
        <v>0.71</v>
      </c>
      <c r="K534" s="316">
        <f>ROUND(I534*(J534/1000),2)</f>
        <v/>
      </c>
    </row>
    <row r="535">
      <c r="B535" s="315" t="n">
        <v>507</v>
      </c>
      <c r="C535" s="316" t="n">
        <v>32983459</v>
      </c>
      <c r="D535" s="316" t="inlineStr">
        <is>
          <t>15901_M&amp;E_GENERAL MOTORS CORP - CHEVY_2Q19_UPFRONT</t>
        </is>
      </c>
      <c r="E535" s="316" t="inlineStr">
        <is>
          <t>VH1</t>
        </is>
      </c>
      <c r="F535" s="317" t="n">
        <v>43557</v>
      </c>
      <c r="G535" s="317" t="n">
        <v>43646</v>
      </c>
      <c r="H535" s="316" t="n">
        <v>158810</v>
      </c>
      <c r="I535" s="316" t="n">
        <v>158810</v>
      </c>
      <c r="J535" s="316" t="n">
        <v>0.71</v>
      </c>
      <c r="K535" s="316">
        <f>ROUND(I535*(J535/1000),2)</f>
        <v/>
      </c>
    </row>
    <row r="536">
      <c r="B536" s="315" t="n">
        <v>508</v>
      </c>
      <c r="C536" s="316" t="n">
        <v>32991712</v>
      </c>
      <c r="D536" s="316" t="inlineStr">
        <is>
          <t>15654_K&amp;F_TANGIBLE_PLAY_OSMO_VOD_DAI_ADU_WIPE_Q219</t>
        </is>
      </c>
      <c r="E536" s="316" t="inlineStr">
        <is>
          <t>Nickelodeon</t>
        </is>
      </c>
      <c r="F536" s="317" t="n">
        <v>43558</v>
      </c>
      <c r="G536" s="317" t="n">
        <v>43572</v>
      </c>
      <c r="H536" s="316" t="n">
        <v>2525164</v>
      </c>
      <c r="I536" s="316" t="n">
        <v>2525164</v>
      </c>
      <c r="J536" s="316" t="n">
        <v>0.71</v>
      </c>
      <c r="K536" s="316">
        <f>ROUND(I536*(J536/1000),2)</f>
        <v/>
      </c>
    </row>
    <row r="537">
      <c r="B537" s="315" t="n">
        <v>509</v>
      </c>
      <c r="C537" s="316" t="n">
        <v>33003366</v>
      </c>
      <c r="D537" s="316" t="inlineStr">
        <is>
          <t>Paramount VOD DAI Promos 2019</t>
        </is>
      </c>
      <c r="E537" s="316" t="inlineStr">
        <is>
          <t>Paramount</t>
        </is>
      </c>
      <c r="F537" s="317" t="n">
        <v>43563</v>
      </c>
      <c r="G537" s="317" t="n">
        <v>43569</v>
      </c>
      <c r="H537" s="316" t="n">
        <v>20323</v>
      </c>
      <c r="I537" s="316" t="n">
        <v>20323</v>
      </c>
      <c r="J537" s="316" t="n">
        <v>0.71</v>
      </c>
      <c r="K537" s="316">
        <f>ROUND(I537*(J537/1000),2)</f>
        <v/>
      </c>
    </row>
    <row r="538">
      <c r="B538" s="315" t="n">
        <v>510</v>
      </c>
      <c r="C538" s="316" t="n">
        <v>33003623</v>
      </c>
      <c r="D538" s="316" t="inlineStr">
        <is>
          <t>15870_P &amp; G_H &amp; S_RON_ LUVS DIAPER_A1849_2Q19</t>
        </is>
      </c>
      <c r="E538" s="316" t="inlineStr">
        <is>
          <t>BET</t>
        </is>
      </c>
      <c r="F538" s="317" t="n">
        <v>43557</v>
      </c>
      <c r="G538" s="317" t="n">
        <v>43604</v>
      </c>
      <c r="H538" s="316" t="n">
        <v>76632</v>
      </c>
      <c r="I538" s="316" t="n">
        <v>76632</v>
      </c>
      <c r="J538" s="316" t="n">
        <v>0.71</v>
      </c>
      <c r="K538" s="316">
        <f>ROUND(I538*(J538/1000),2)</f>
        <v/>
      </c>
    </row>
    <row r="539">
      <c r="B539" s="315" t="n">
        <v>511</v>
      </c>
      <c r="C539" s="316" t="n">
        <v>33003623</v>
      </c>
      <c r="D539" s="316" t="inlineStr">
        <is>
          <t>15870_P &amp; G_H &amp; S_RON_ LUVS DIAPER_A1849_2Q19</t>
        </is>
      </c>
      <c r="E539" s="316" t="inlineStr">
        <is>
          <t>BET Her</t>
        </is>
      </c>
      <c r="F539" s="317" t="n">
        <v>43557</v>
      </c>
      <c r="G539" s="317" t="n">
        <v>43604</v>
      </c>
      <c r="H539" s="316" t="n">
        <v>3411</v>
      </c>
      <c r="I539" s="316" t="n">
        <v>3411</v>
      </c>
      <c r="J539" s="316" t="n">
        <v>0.71</v>
      </c>
      <c r="K539" s="316">
        <f>ROUND(I539*(J539/1000),2)</f>
        <v/>
      </c>
    </row>
    <row r="540">
      <c r="B540" s="315" t="n">
        <v>512</v>
      </c>
      <c r="C540" s="316" t="n">
        <v>33008989</v>
      </c>
      <c r="D540" s="316" t="inlineStr">
        <is>
          <t>#15991_M&amp;E_PROCTER &amp; GAMBLE_DOWNY_Q219_UF</t>
        </is>
      </c>
      <c r="E540" s="316" t="inlineStr">
        <is>
          <t>CMT</t>
        </is>
      </c>
      <c r="F540" s="317" t="n">
        <v>43558</v>
      </c>
      <c r="G540" s="317" t="n">
        <v>43625</v>
      </c>
      <c r="H540" s="316" t="n">
        <v>2134</v>
      </c>
      <c r="I540" s="316" t="n">
        <v>2134</v>
      </c>
      <c r="J540" s="316" t="n">
        <v>0.71</v>
      </c>
      <c r="K540" s="316">
        <f>ROUND(I540*(J540/1000),2)</f>
        <v/>
      </c>
    </row>
    <row r="541">
      <c r="B541" s="315" t="n">
        <v>513</v>
      </c>
      <c r="C541" s="316" t="n">
        <v>33008989</v>
      </c>
      <c r="D541" s="316" t="inlineStr">
        <is>
          <t>#15991_M&amp;E_PROCTER &amp; GAMBLE_DOWNY_Q219_UF</t>
        </is>
      </c>
      <c r="E541" s="316" t="inlineStr">
        <is>
          <t>Comedy Central</t>
        </is>
      </c>
      <c r="F541" s="317" t="n">
        <v>43558</v>
      </c>
      <c r="G541" s="317" t="n">
        <v>43625</v>
      </c>
      <c r="H541" s="316" t="n">
        <v>28591</v>
      </c>
      <c r="I541" s="316" t="n">
        <v>28591</v>
      </c>
      <c r="J541" s="316" t="n">
        <v>0.71</v>
      </c>
      <c r="K541" s="316">
        <f>ROUND(I541*(J541/1000),2)</f>
        <v/>
      </c>
    </row>
    <row r="542">
      <c r="B542" s="315" t="n">
        <v>514</v>
      </c>
      <c r="C542" s="316" t="n">
        <v>33008989</v>
      </c>
      <c r="D542" s="316" t="inlineStr">
        <is>
          <t>#15991_M&amp;E_PROCTER &amp; GAMBLE_DOWNY_Q219_UF</t>
        </is>
      </c>
      <c r="E542" s="316" t="inlineStr">
        <is>
          <t>MTV</t>
        </is>
      </c>
      <c r="F542" s="317" t="n">
        <v>43558</v>
      </c>
      <c r="G542" s="317" t="n">
        <v>43625</v>
      </c>
      <c r="H542" s="316" t="n">
        <v>129591</v>
      </c>
      <c r="I542" s="316" t="n">
        <v>129591</v>
      </c>
      <c r="J542" s="316" t="n">
        <v>0.71</v>
      </c>
      <c r="K542" s="316">
        <f>ROUND(I542*(J542/1000),2)</f>
        <v/>
      </c>
    </row>
    <row r="543">
      <c r="B543" s="315" t="n">
        <v>515</v>
      </c>
      <c r="C543" s="316" t="n">
        <v>33008989</v>
      </c>
      <c r="D543" s="316" t="inlineStr">
        <is>
          <t>#15991_M&amp;E_PROCTER &amp; GAMBLE_DOWNY_Q219_UF</t>
        </is>
      </c>
      <c r="E543" s="316" t="inlineStr">
        <is>
          <t>Paramount</t>
        </is>
      </c>
      <c r="F543" s="317" t="n">
        <v>43558</v>
      </c>
      <c r="G543" s="317" t="n">
        <v>43625</v>
      </c>
      <c r="H543" s="316" t="n">
        <v>46039</v>
      </c>
      <c r="I543" s="316" t="n">
        <v>46039</v>
      </c>
      <c r="J543" s="316" t="n">
        <v>0.71</v>
      </c>
      <c r="K543" s="316">
        <f>ROUND(I543*(J543/1000),2)</f>
        <v/>
      </c>
    </row>
    <row r="544">
      <c r="B544" s="315" t="n">
        <v>516</v>
      </c>
      <c r="C544" s="316" t="n">
        <v>33008989</v>
      </c>
      <c r="D544" s="316" t="inlineStr">
        <is>
          <t>#15991_M&amp;E_PROCTER &amp; GAMBLE_DOWNY_Q219_UF</t>
        </is>
      </c>
      <c r="E544" s="316" t="inlineStr">
        <is>
          <t>TV Land</t>
        </is>
      </c>
      <c r="F544" s="317" t="n">
        <v>43558</v>
      </c>
      <c r="G544" s="317" t="n">
        <v>43625</v>
      </c>
      <c r="H544" s="316" t="n">
        <v>6233</v>
      </c>
      <c r="I544" s="316" t="n">
        <v>6233</v>
      </c>
      <c r="J544" s="316" t="n">
        <v>0.71</v>
      </c>
      <c r="K544" s="316">
        <f>ROUND(I544*(J544/1000),2)</f>
        <v/>
      </c>
    </row>
    <row r="545">
      <c r="B545" s="315" t="n">
        <v>517</v>
      </c>
      <c r="C545" s="316" t="n">
        <v>33008989</v>
      </c>
      <c r="D545" s="316" t="inlineStr">
        <is>
          <t>#15991_M&amp;E_PROCTER &amp; GAMBLE_DOWNY_Q219_UF</t>
        </is>
      </c>
      <c r="E545" s="316" t="inlineStr">
        <is>
          <t>VH1</t>
        </is>
      </c>
      <c r="F545" s="317" t="n">
        <v>43558</v>
      </c>
      <c r="G545" s="317" t="n">
        <v>43625</v>
      </c>
      <c r="H545" s="316" t="n">
        <v>146361</v>
      </c>
      <c r="I545" s="316" t="n">
        <v>146361</v>
      </c>
      <c r="J545" s="316" t="n">
        <v>0.71</v>
      </c>
      <c r="K545" s="316">
        <f>ROUND(I545*(J545/1000),2)</f>
        <v/>
      </c>
    </row>
    <row r="546">
      <c r="B546" s="315" t="n">
        <v>518</v>
      </c>
      <c r="C546" s="316" t="n">
        <v>33009032</v>
      </c>
      <c r="D546" s="316" t="inlineStr">
        <is>
          <t>#15998_M&amp;E_PROCTER &amp; GAMBLE_SWIFFER_WET_JET_Q219_UF</t>
        </is>
      </c>
      <c r="E546" s="316" t="inlineStr">
        <is>
          <t>CMT</t>
        </is>
      </c>
      <c r="F546" s="317" t="n">
        <v>43558</v>
      </c>
      <c r="G546" s="317" t="n">
        <v>43639</v>
      </c>
      <c r="H546" s="316" t="n">
        <v>717</v>
      </c>
      <c r="I546" s="316" t="n">
        <v>717</v>
      </c>
      <c r="J546" s="316" t="n">
        <v>0.71</v>
      </c>
      <c r="K546" s="316">
        <f>ROUND(I546*(J546/1000),2)</f>
        <v/>
      </c>
    </row>
    <row r="547">
      <c r="B547" s="315" t="n">
        <v>519</v>
      </c>
      <c r="C547" s="316" t="n">
        <v>33009032</v>
      </c>
      <c r="D547" s="316" t="inlineStr">
        <is>
          <t>#15998_M&amp;E_PROCTER &amp; GAMBLE_SWIFFER_WET_JET_Q219_UF</t>
        </is>
      </c>
      <c r="E547" s="316" t="inlineStr">
        <is>
          <t>Comedy Central</t>
        </is>
      </c>
      <c r="F547" s="317" t="n">
        <v>43558</v>
      </c>
      <c r="G547" s="317" t="n">
        <v>43639</v>
      </c>
      <c r="H547" s="316" t="n">
        <v>16844</v>
      </c>
      <c r="I547" s="316" t="n">
        <v>16844</v>
      </c>
      <c r="J547" s="316" t="n">
        <v>0.71</v>
      </c>
      <c r="K547" s="316">
        <f>ROUND(I547*(J547/1000),2)</f>
        <v/>
      </c>
    </row>
    <row r="548">
      <c r="B548" s="315" t="n">
        <v>520</v>
      </c>
      <c r="C548" s="316" t="n">
        <v>33009032</v>
      </c>
      <c r="D548" s="316" t="inlineStr">
        <is>
          <t>#15998_M&amp;E_PROCTER &amp; GAMBLE_SWIFFER_WET_JET_Q219_UF</t>
        </is>
      </c>
      <c r="E548" s="316" t="inlineStr">
        <is>
          <t>MTV</t>
        </is>
      </c>
      <c r="F548" s="317" t="n">
        <v>43558</v>
      </c>
      <c r="G548" s="317" t="n">
        <v>43639</v>
      </c>
      <c r="H548" s="316" t="n">
        <v>76959</v>
      </c>
      <c r="I548" s="316" t="n">
        <v>76959</v>
      </c>
      <c r="J548" s="316" t="n">
        <v>0.71</v>
      </c>
      <c r="K548" s="316">
        <f>ROUND(I548*(J548/1000),2)</f>
        <v/>
      </c>
    </row>
    <row r="549">
      <c r="B549" s="315" t="n">
        <v>521</v>
      </c>
      <c r="C549" s="316" t="n">
        <v>33009032</v>
      </c>
      <c r="D549" s="316" t="inlineStr">
        <is>
          <t>#15998_M&amp;E_PROCTER &amp; GAMBLE_SWIFFER_WET_JET_Q219_UF</t>
        </is>
      </c>
      <c r="E549" s="316" t="inlineStr">
        <is>
          <t>Paramount</t>
        </is>
      </c>
      <c r="F549" s="317" t="n">
        <v>43558</v>
      </c>
      <c r="G549" s="317" t="n">
        <v>43639</v>
      </c>
      <c r="H549" s="316" t="n">
        <v>21685</v>
      </c>
      <c r="I549" s="316" t="n">
        <v>21685</v>
      </c>
      <c r="J549" s="316" t="n">
        <v>0.71</v>
      </c>
      <c r="K549" s="316">
        <f>ROUND(I549*(J549/1000),2)</f>
        <v/>
      </c>
    </row>
    <row r="550">
      <c r="B550" s="315" t="n">
        <v>522</v>
      </c>
      <c r="C550" s="316" t="n">
        <v>33009032</v>
      </c>
      <c r="D550" s="316" t="inlineStr">
        <is>
          <t>#15998_M&amp;E_PROCTER &amp; GAMBLE_SWIFFER_WET_JET_Q219_UF</t>
        </is>
      </c>
      <c r="E550" s="316" t="inlineStr">
        <is>
          <t>TV Land</t>
        </is>
      </c>
      <c r="F550" s="317" t="n">
        <v>43558</v>
      </c>
      <c r="G550" s="317" t="n">
        <v>43639</v>
      </c>
      <c r="H550" s="316" t="n">
        <v>2736</v>
      </c>
      <c r="I550" s="316" t="n">
        <v>2736</v>
      </c>
      <c r="J550" s="316" t="n">
        <v>0.71</v>
      </c>
      <c r="K550" s="316">
        <f>ROUND(I550*(J550/1000),2)</f>
        <v/>
      </c>
    </row>
    <row r="551">
      <c r="B551" s="315" t="n">
        <v>523</v>
      </c>
      <c r="C551" s="316" t="n">
        <v>33009032</v>
      </c>
      <c r="D551" s="316" t="inlineStr">
        <is>
          <t>#15998_M&amp;E_PROCTER &amp; GAMBLE_SWIFFER_WET_JET_Q219_UF</t>
        </is>
      </c>
      <c r="E551" s="316" t="inlineStr">
        <is>
          <t>VH1</t>
        </is>
      </c>
      <c r="F551" s="317" t="n">
        <v>43558</v>
      </c>
      <c r="G551" s="317" t="n">
        <v>43639</v>
      </c>
      <c r="H551" s="316" t="n">
        <v>95962</v>
      </c>
      <c r="I551" s="316" t="n">
        <v>95962</v>
      </c>
      <c r="J551" s="316" t="n">
        <v>0.71</v>
      </c>
      <c r="K551" s="316">
        <f>ROUND(I551*(J551/1000),2)</f>
        <v/>
      </c>
    </row>
    <row r="552">
      <c r="B552" s="315" t="n">
        <v>524</v>
      </c>
      <c r="C552" s="316" t="n">
        <v>33009051</v>
      </c>
      <c r="D552" s="316" t="inlineStr">
        <is>
          <t>#15988_M&amp;E_PROCTER &amp; GAMBLE_BOUNCE_Q219_UF</t>
        </is>
      </c>
      <c r="E552" s="316" t="inlineStr">
        <is>
          <t>CMT</t>
        </is>
      </c>
      <c r="F552" s="317" t="n">
        <v>43570</v>
      </c>
      <c r="G552" s="317" t="n">
        <v>43618</v>
      </c>
      <c r="H552" s="316" t="n">
        <v>1713</v>
      </c>
      <c r="I552" s="316" t="n">
        <v>1713</v>
      </c>
      <c r="J552" s="316" t="n">
        <v>0.71</v>
      </c>
      <c r="K552" s="316">
        <f>ROUND(I552*(J552/1000),2)</f>
        <v/>
      </c>
    </row>
    <row r="553">
      <c r="B553" s="315" t="n">
        <v>525</v>
      </c>
      <c r="C553" s="316" t="n">
        <v>33009051</v>
      </c>
      <c r="D553" s="316" t="inlineStr">
        <is>
          <t>#15988_M&amp;E_PROCTER &amp; GAMBLE_BOUNCE_Q219_UF</t>
        </is>
      </c>
      <c r="E553" s="316" t="inlineStr">
        <is>
          <t>Comedy Central</t>
        </is>
      </c>
      <c r="F553" s="317" t="n">
        <v>43570</v>
      </c>
      <c r="G553" s="317" t="n">
        <v>43618</v>
      </c>
      <c r="H553" s="316" t="n">
        <v>28352</v>
      </c>
      <c r="I553" s="316" t="n">
        <v>28352</v>
      </c>
      <c r="J553" s="316" t="n">
        <v>0.71</v>
      </c>
      <c r="K553" s="316">
        <f>ROUND(I553*(J553/1000),2)</f>
        <v/>
      </c>
    </row>
    <row r="554">
      <c r="B554" s="315" t="n">
        <v>526</v>
      </c>
      <c r="C554" s="316" t="n">
        <v>33009051</v>
      </c>
      <c r="D554" s="316" t="inlineStr">
        <is>
          <t>#15988_M&amp;E_PROCTER &amp; GAMBLE_BOUNCE_Q219_UF</t>
        </is>
      </c>
      <c r="E554" s="316" t="inlineStr">
        <is>
          <t>MTV</t>
        </is>
      </c>
      <c r="F554" s="317" t="n">
        <v>43570</v>
      </c>
      <c r="G554" s="317" t="n">
        <v>43618</v>
      </c>
      <c r="H554" s="316" t="n">
        <v>121862</v>
      </c>
      <c r="I554" s="316" t="n">
        <v>121862</v>
      </c>
      <c r="J554" s="316" t="n">
        <v>0.71</v>
      </c>
      <c r="K554" s="316">
        <f>ROUND(I554*(J554/1000),2)</f>
        <v/>
      </c>
    </row>
    <row r="555">
      <c r="B555" s="315" t="n">
        <v>527</v>
      </c>
      <c r="C555" s="316" t="n">
        <v>33009051</v>
      </c>
      <c r="D555" s="316" t="inlineStr">
        <is>
          <t>#15988_M&amp;E_PROCTER &amp; GAMBLE_BOUNCE_Q219_UF</t>
        </is>
      </c>
      <c r="E555" s="316" t="inlineStr">
        <is>
          <t>Paramount</t>
        </is>
      </c>
      <c r="F555" s="317" t="n">
        <v>43570</v>
      </c>
      <c r="G555" s="317" t="n">
        <v>43618</v>
      </c>
      <c r="H555" s="316" t="n">
        <v>42888</v>
      </c>
      <c r="I555" s="316" t="n">
        <v>42888</v>
      </c>
      <c r="J555" s="316" t="n">
        <v>0.71</v>
      </c>
      <c r="K555" s="316">
        <f>ROUND(I555*(J555/1000),2)</f>
        <v/>
      </c>
    </row>
    <row r="556">
      <c r="B556" s="315" t="n">
        <v>528</v>
      </c>
      <c r="C556" s="316" t="n">
        <v>33009051</v>
      </c>
      <c r="D556" s="316" t="inlineStr">
        <is>
          <t>#15988_M&amp;E_PROCTER &amp; GAMBLE_BOUNCE_Q219_UF</t>
        </is>
      </c>
      <c r="E556" s="316" t="inlineStr">
        <is>
          <t>TV Land</t>
        </is>
      </c>
      <c r="F556" s="317" t="n">
        <v>43570</v>
      </c>
      <c r="G556" s="317" t="n">
        <v>43618</v>
      </c>
      <c r="H556" s="316" t="n">
        <v>4223</v>
      </c>
      <c r="I556" s="316" t="n">
        <v>4223</v>
      </c>
      <c r="J556" s="316" t="n">
        <v>0.71</v>
      </c>
      <c r="K556" s="316">
        <f>ROUND(I556*(J556/1000),2)</f>
        <v/>
      </c>
    </row>
    <row r="557">
      <c r="B557" s="315" t="n">
        <v>529</v>
      </c>
      <c r="C557" s="316" t="n">
        <v>33009051</v>
      </c>
      <c r="D557" s="316" t="inlineStr">
        <is>
          <t>#15988_M&amp;E_PROCTER &amp; GAMBLE_BOUNCE_Q219_UF</t>
        </is>
      </c>
      <c r="E557" s="316" t="inlineStr">
        <is>
          <t>VH1</t>
        </is>
      </c>
      <c r="F557" s="317" t="n">
        <v>43570</v>
      </c>
      <c r="G557" s="317" t="n">
        <v>43618</v>
      </c>
      <c r="H557" s="316" t="n">
        <v>152153</v>
      </c>
      <c r="I557" s="316" t="n">
        <v>152153</v>
      </c>
      <c r="J557" s="316" t="n">
        <v>0.71</v>
      </c>
      <c r="K557" s="316">
        <f>ROUND(I557*(J557/1000),2)</f>
        <v/>
      </c>
    </row>
    <row r="558">
      <c r="B558" s="315" t="n">
        <v>530</v>
      </c>
      <c r="C558" s="316" t="n">
        <v>33014409</v>
      </c>
      <c r="D558" s="316" t="inlineStr">
        <is>
          <t>16047_M&amp;E_EXPERIAN - EXPERIAN_Q219_VOD DAI_NG</t>
        </is>
      </c>
      <c r="E558" s="316" t="inlineStr">
        <is>
          <t>Comedy Central</t>
        </is>
      </c>
      <c r="F558" s="317" t="n">
        <v>43558</v>
      </c>
      <c r="G558" s="317" t="n">
        <v>43583</v>
      </c>
      <c r="H558" s="316" t="n">
        <v>86703</v>
      </c>
      <c r="I558" s="316" t="n">
        <v>86703</v>
      </c>
      <c r="J558" s="316" t="n">
        <v>0.71</v>
      </c>
      <c r="K558" s="316">
        <f>ROUND(I558*(J558/1000),2)</f>
        <v/>
      </c>
    </row>
    <row r="559">
      <c r="B559" s="315" t="n">
        <v>531</v>
      </c>
      <c r="C559" s="316" t="n">
        <v>33014409</v>
      </c>
      <c r="D559" s="316" t="inlineStr">
        <is>
          <t>16047_M&amp;E_EXPERIAN - EXPERIAN_Q219_VOD DAI_NG</t>
        </is>
      </c>
      <c r="E559" s="316" t="inlineStr">
        <is>
          <t>MTV</t>
        </is>
      </c>
      <c r="F559" s="317" t="n">
        <v>43558</v>
      </c>
      <c r="G559" s="317" t="n">
        <v>43583</v>
      </c>
      <c r="H559" s="316" t="n">
        <v>389705</v>
      </c>
      <c r="I559" s="316" t="n">
        <v>389705</v>
      </c>
      <c r="J559" s="316" t="n">
        <v>0.71</v>
      </c>
      <c r="K559" s="316">
        <f>ROUND(I559*(J559/1000),2)</f>
        <v/>
      </c>
    </row>
    <row r="560">
      <c r="B560" s="315" t="n">
        <v>532</v>
      </c>
      <c r="C560" s="316" t="n">
        <v>33014409</v>
      </c>
      <c r="D560" s="316" t="inlineStr">
        <is>
          <t>16047_M&amp;E_EXPERIAN - EXPERIAN_Q219_VOD DAI_NG</t>
        </is>
      </c>
      <c r="E560" s="316" t="inlineStr">
        <is>
          <t>Paramount</t>
        </is>
      </c>
      <c r="F560" s="317" t="n">
        <v>43558</v>
      </c>
      <c r="G560" s="317" t="n">
        <v>43583</v>
      </c>
      <c r="H560" s="316" t="n">
        <v>216683</v>
      </c>
      <c r="I560" s="316" t="n">
        <v>216683</v>
      </c>
      <c r="J560" s="316" t="n">
        <v>0.71</v>
      </c>
      <c r="K560" s="316">
        <f>ROUND(I560*(J560/1000),2)</f>
        <v/>
      </c>
    </row>
    <row r="561">
      <c r="B561" s="315" t="n">
        <v>533</v>
      </c>
      <c r="C561" s="316" t="n">
        <v>33014409</v>
      </c>
      <c r="D561" s="316" t="inlineStr">
        <is>
          <t>16047_M&amp;E_EXPERIAN - EXPERIAN_Q219_VOD DAI_NG</t>
        </is>
      </c>
      <c r="E561" s="316" t="inlineStr">
        <is>
          <t>TV Land</t>
        </is>
      </c>
      <c r="F561" s="317" t="n">
        <v>43558</v>
      </c>
      <c r="G561" s="317" t="n">
        <v>43583</v>
      </c>
      <c r="H561" s="316" t="n">
        <v>17965</v>
      </c>
      <c r="I561" s="316" t="n">
        <v>17965</v>
      </c>
      <c r="J561" s="316" t="n">
        <v>0.71</v>
      </c>
      <c r="K561" s="316">
        <f>ROUND(I561*(J561/1000),2)</f>
        <v/>
      </c>
    </row>
    <row r="562">
      <c r="B562" s="315" t="n">
        <v>534</v>
      </c>
      <c r="C562" s="316" t="n">
        <v>33014409</v>
      </c>
      <c r="D562" s="316" t="inlineStr">
        <is>
          <t>16047_M&amp;E_EXPERIAN - EXPERIAN_Q219_VOD DAI_NG</t>
        </is>
      </c>
      <c r="E562" s="316" t="inlineStr">
        <is>
          <t>VH1</t>
        </is>
      </c>
      <c r="F562" s="317" t="n">
        <v>43558</v>
      </c>
      <c r="G562" s="317" t="n">
        <v>43583</v>
      </c>
      <c r="H562" s="316" t="n">
        <v>420164</v>
      </c>
      <c r="I562" s="316" t="n">
        <v>420164</v>
      </c>
      <c r="J562" s="316" t="n">
        <v>0.71</v>
      </c>
      <c r="K562" s="316">
        <f>ROUND(I562*(J562/1000),2)</f>
        <v/>
      </c>
    </row>
    <row r="563">
      <c r="B563" s="315" t="n">
        <v>535</v>
      </c>
      <c r="C563" s="316" t="n">
        <v>33018021</v>
      </c>
      <c r="D563" s="316" t="inlineStr">
        <is>
          <t>MTV Promos VOD Q3 2019</t>
        </is>
      </c>
      <c r="E563" s="316" t="inlineStr">
        <is>
          <t>MTV</t>
        </is>
      </c>
      <c r="F563" s="317" t="n">
        <v>43581</v>
      </c>
      <c r="G563" s="317" t="n">
        <v>43641</v>
      </c>
      <c r="H563" s="316" t="n">
        <v>565</v>
      </c>
      <c r="I563" s="316" t="n">
        <v>565</v>
      </c>
      <c r="J563" s="316" t="n">
        <v>0.71</v>
      </c>
      <c r="K563" s="316">
        <f>ROUND(I563*(J563/1000),2)</f>
        <v/>
      </c>
    </row>
    <row r="564">
      <c r="B564" s="315" t="n">
        <v>536</v>
      </c>
      <c r="C564" s="316" t="n">
        <v>33018021</v>
      </c>
      <c r="D564" s="316" t="inlineStr">
        <is>
          <t>MTV Promos VOD Q3 2019</t>
        </is>
      </c>
      <c r="E564" s="316" t="inlineStr">
        <is>
          <t>VH1</t>
        </is>
      </c>
      <c r="F564" s="317" t="n">
        <v>43581</v>
      </c>
      <c r="G564" s="317" t="n">
        <v>43641</v>
      </c>
      <c r="H564" s="316" t="n">
        <v>347</v>
      </c>
      <c r="I564" s="316" t="n">
        <v>347</v>
      </c>
      <c r="J564" s="316" t="n">
        <v>0.71</v>
      </c>
      <c r="K564" s="316">
        <f>ROUND(I564*(J564/1000),2)</f>
        <v/>
      </c>
    </row>
    <row r="565">
      <c r="B565" s="315" t="n">
        <v>537</v>
      </c>
      <c r="C565" s="316" t="n">
        <v>33037762</v>
      </c>
      <c r="D565" s="316" t="inlineStr">
        <is>
          <t>(16005) BET_PEPSI_PURE LEAF HERBALS_OLV_UF_2Q19</t>
        </is>
      </c>
      <c r="E565" s="316" t="inlineStr">
        <is>
          <t>BET</t>
        </is>
      </c>
      <c r="F565" s="317" t="n">
        <v>43559</v>
      </c>
      <c r="G565" s="317" t="n">
        <v>43646</v>
      </c>
      <c r="H565" s="316" t="n">
        <v>52194</v>
      </c>
      <c r="I565" s="316" t="n">
        <v>32645</v>
      </c>
      <c r="J565" s="316" t="n">
        <v>0.71</v>
      </c>
      <c r="K565" s="316">
        <f>ROUND(I565*(J565/1000),2)</f>
        <v/>
      </c>
    </row>
    <row r="566">
      <c r="B566" s="315" t="n">
        <v>538</v>
      </c>
      <c r="C566" s="316" t="n">
        <v>33037762</v>
      </c>
      <c r="D566" s="316" t="inlineStr">
        <is>
          <t>(16005) BET_PEPSI_PURE LEAF HERBALS_OLV_UF_2Q19</t>
        </is>
      </c>
      <c r="E566" s="316" t="inlineStr">
        <is>
          <t>BET Her</t>
        </is>
      </c>
      <c r="F566" s="317" t="n">
        <v>43559</v>
      </c>
      <c r="G566" s="317" t="n">
        <v>43646</v>
      </c>
      <c r="H566" s="316" t="n">
        <v>3123</v>
      </c>
      <c r="I566" s="316" t="n">
        <v>1957</v>
      </c>
      <c r="J566" s="316" t="n">
        <v>0.71</v>
      </c>
      <c r="K566" s="316">
        <f>ROUND(I566*(J566/1000),2)</f>
        <v/>
      </c>
    </row>
    <row r="567">
      <c r="B567" s="315" t="n">
        <v>539</v>
      </c>
      <c r="C567" s="316" t="n">
        <v>33037762</v>
      </c>
      <c r="D567" s="316" t="inlineStr">
        <is>
          <t>16005_BET_PEPSI_PURE LEAF HERBALS_OLV_UF_2Q19</t>
        </is>
      </c>
      <c r="E567" s="316" t="inlineStr">
        <is>
          <t>BET</t>
        </is>
      </c>
      <c r="F567" s="317" t="n">
        <v>43559</v>
      </c>
      <c r="G567" s="317" t="n">
        <v>43646</v>
      </c>
      <c r="H567" s="316" t="n">
        <v>52194</v>
      </c>
      <c r="I567" s="316" t="n">
        <v>19549</v>
      </c>
      <c r="J567" s="316" t="n">
        <v>0.71</v>
      </c>
      <c r="K567" s="316">
        <f>ROUND(I567*(J567/1000),2)</f>
        <v/>
      </c>
    </row>
    <row r="568">
      <c r="B568" s="315" t="n">
        <v>540</v>
      </c>
      <c r="C568" s="316" t="n">
        <v>33037762</v>
      </c>
      <c r="D568" s="316" t="inlineStr">
        <is>
          <t>16005_BET_PEPSI_PURE LEAF HERBALS_OLV_UF_2Q19</t>
        </is>
      </c>
      <c r="E568" s="316" t="inlineStr">
        <is>
          <t>BET Her</t>
        </is>
      </c>
      <c r="F568" s="317" t="n">
        <v>43559</v>
      </c>
      <c r="G568" s="317" t="n">
        <v>43646</v>
      </c>
      <c r="H568" s="316" t="n">
        <v>3123</v>
      </c>
      <c r="I568" s="316" t="n">
        <v>1166</v>
      </c>
      <c r="J568" s="316" t="n">
        <v>0.71</v>
      </c>
      <c r="K568" s="316">
        <f>ROUND(I568*(J568/1000),2)</f>
        <v/>
      </c>
    </row>
    <row r="569">
      <c r="B569" s="315" t="n">
        <v>541</v>
      </c>
      <c r="C569" s="316" t="n">
        <v>33049527</v>
      </c>
      <c r="D569" s="316" t="inlineStr">
        <is>
          <t>16062_K&amp;F_Mattel_Linear ADU 2Q19</t>
        </is>
      </c>
      <c r="E569" s="316" t="inlineStr">
        <is>
          <t>Nick Jr (Noggin)</t>
        </is>
      </c>
      <c r="F569" s="317" t="n">
        <v>43559</v>
      </c>
      <c r="G569" s="317" t="n">
        <v>43576</v>
      </c>
      <c r="H569" s="316" t="n">
        <v>4662969</v>
      </c>
      <c r="I569" s="316" t="n">
        <v>4662969</v>
      </c>
      <c r="J569" s="316" t="n">
        <v>0.71</v>
      </c>
      <c r="K569" s="316">
        <f>ROUND(I569*(J569/1000),2)</f>
        <v/>
      </c>
    </row>
    <row r="570">
      <c r="B570" s="315" t="n">
        <v>542</v>
      </c>
      <c r="C570" s="316" t="n">
        <v>33049527</v>
      </c>
      <c r="D570" s="316" t="inlineStr">
        <is>
          <t>16062_K&amp;F_Mattel_Linear ADU 2Q19</t>
        </is>
      </c>
      <c r="E570" s="316" t="inlineStr">
        <is>
          <t>Nickelodeon</t>
        </is>
      </c>
      <c r="F570" s="317" t="n">
        <v>43559</v>
      </c>
      <c r="G570" s="317" t="n">
        <v>43576</v>
      </c>
      <c r="H570" s="316" t="n">
        <v>3028327</v>
      </c>
      <c r="I570" s="316" t="n">
        <v>3028327</v>
      </c>
      <c r="J570" s="316" t="n">
        <v>0.71</v>
      </c>
      <c r="K570" s="316">
        <f>ROUND(I570*(J570/1000),2)</f>
        <v/>
      </c>
    </row>
    <row r="571">
      <c r="B571" s="315" t="n">
        <v>543</v>
      </c>
      <c r="C571" s="316" t="n">
        <v>33052485</v>
      </c>
      <c r="D571" s="316" t="inlineStr">
        <is>
          <t>16055_Comcast-Charter_AM_NICK_Ryans Mystery Playdate_E1&amp;2_Silver-Gold</t>
        </is>
      </c>
      <c r="E571" s="316" t="inlineStr">
        <is>
          <t>CMT</t>
        </is>
      </c>
      <c r="F571" s="317" t="n">
        <v>43560</v>
      </c>
      <c r="G571" s="317" t="n">
        <v>43581</v>
      </c>
      <c r="H571" s="316" t="n">
        <v>619</v>
      </c>
      <c r="I571" s="316" t="n">
        <v>619</v>
      </c>
      <c r="J571" s="316" t="n">
        <v>0.71</v>
      </c>
      <c r="K571" s="316">
        <f>ROUND(I571*(J571/1000),2)</f>
        <v/>
      </c>
    </row>
    <row r="572">
      <c r="B572" s="315" t="n">
        <v>544</v>
      </c>
      <c r="C572" s="316" t="n">
        <v>33052485</v>
      </c>
      <c r="D572" s="316" t="inlineStr">
        <is>
          <t>16055_Comcast-Charter_AM_NICK_Ryans Mystery Playdate_E1&amp;2_Silver-Gold</t>
        </is>
      </c>
      <c r="E572" s="316" t="inlineStr">
        <is>
          <t>Comedy Central</t>
        </is>
      </c>
      <c r="F572" s="317" t="n">
        <v>43560</v>
      </c>
      <c r="G572" s="317" t="n">
        <v>43581</v>
      </c>
      <c r="H572" s="316" t="n">
        <v>14293</v>
      </c>
      <c r="I572" s="316" t="n">
        <v>14293</v>
      </c>
      <c r="J572" s="316" t="n">
        <v>0.71</v>
      </c>
      <c r="K572" s="316">
        <f>ROUND(I572*(J572/1000),2)</f>
        <v/>
      </c>
    </row>
    <row r="573">
      <c r="B573" s="315" t="n">
        <v>545</v>
      </c>
      <c r="C573" s="316" t="n">
        <v>33052485</v>
      </c>
      <c r="D573" s="316" t="inlineStr">
        <is>
          <t>16055_Comcast-Charter_AM_NICK_Ryans Mystery Playdate_E1&amp;2_Silver-Gold</t>
        </is>
      </c>
      <c r="E573" s="316" t="inlineStr">
        <is>
          <t>MTV</t>
        </is>
      </c>
      <c r="F573" s="317" t="n">
        <v>43560</v>
      </c>
      <c r="G573" s="317" t="n">
        <v>43581</v>
      </c>
      <c r="H573" s="316" t="n">
        <v>72194</v>
      </c>
      <c r="I573" s="316" t="n">
        <v>72194</v>
      </c>
      <c r="J573" s="316" t="n">
        <v>0.71</v>
      </c>
      <c r="K573" s="316">
        <f>ROUND(I573*(J573/1000),2)</f>
        <v/>
      </c>
    </row>
    <row r="574">
      <c r="B574" s="315" t="n">
        <v>546</v>
      </c>
      <c r="C574" s="316" t="n">
        <v>33052485</v>
      </c>
      <c r="D574" s="316" t="inlineStr">
        <is>
          <t>16055_Comcast-Charter_AM_NICK_Ryans Mystery Playdate_E1&amp;2_Silver-Gold</t>
        </is>
      </c>
      <c r="E574" s="316" t="inlineStr">
        <is>
          <t>Paramount</t>
        </is>
      </c>
      <c r="F574" s="317" t="n">
        <v>43560</v>
      </c>
      <c r="G574" s="317" t="n">
        <v>43581</v>
      </c>
      <c r="H574" s="316" t="n">
        <v>24761</v>
      </c>
      <c r="I574" s="316" t="n">
        <v>24761</v>
      </c>
      <c r="J574" s="316" t="n">
        <v>0.71</v>
      </c>
      <c r="K574" s="316">
        <f>ROUND(I574*(J574/1000),2)</f>
        <v/>
      </c>
    </row>
    <row r="575">
      <c r="B575" s="315" t="n">
        <v>547</v>
      </c>
      <c r="C575" s="316" t="n">
        <v>33052485</v>
      </c>
      <c r="D575" s="316" t="inlineStr">
        <is>
          <t>16055_Comcast-Charter_AM_NICK_Ryans Mystery Playdate_E1&amp;2_Silver-Gold</t>
        </is>
      </c>
      <c r="E575" s="316" t="inlineStr">
        <is>
          <t>TV Land</t>
        </is>
      </c>
      <c r="F575" s="317" t="n">
        <v>43560</v>
      </c>
      <c r="G575" s="317" t="n">
        <v>43581</v>
      </c>
      <c r="H575" s="316" t="n">
        <v>2285</v>
      </c>
      <c r="I575" s="316" t="n">
        <v>2285</v>
      </c>
      <c r="J575" s="316" t="n">
        <v>0.71</v>
      </c>
      <c r="K575" s="316">
        <f>ROUND(I575*(J575/1000),2)</f>
        <v/>
      </c>
    </row>
    <row r="576">
      <c r="B576" s="315" t="n">
        <v>548</v>
      </c>
      <c r="C576" s="316" t="n">
        <v>33052485</v>
      </c>
      <c r="D576" s="316" t="inlineStr">
        <is>
          <t>16055_Comcast-Charter_AM_NICK_Ryans Mystery Playdate_E1&amp;2_Silver-Gold</t>
        </is>
      </c>
      <c r="E576" s="316" t="inlineStr">
        <is>
          <t>VH1</t>
        </is>
      </c>
      <c r="F576" s="317" t="n">
        <v>43560</v>
      </c>
      <c r="G576" s="317" t="n">
        <v>43581</v>
      </c>
      <c r="H576" s="316" t="n">
        <v>84833</v>
      </c>
      <c r="I576" s="316" t="n">
        <v>84833</v>
      </c>
      <c r="J576" s="316" t="n">
        <v>0.71</v>
      </c>
      <c r="K576" s="316">
        <f>ROUND(I576*(J576/1000),2)</f>
        <v/>
      </c>
    </row>
    <row r="577">
      <c r="B577" s="315" t="n">
        <v>549</v>
      </c>
      <c r="C577" s="316" t="n">
        <v>33054458</v>
      </c>
      <c r="D577" s="316" t="inlineStr">
        <is>
          <t>15937_BET_5 Hour Energy_PEEL_OLV_P2+_2Q19</t>
        </is>
      </c>
      <c r="E577" s="316" t="inlineStr">
        <is>
          <t>BET</t>
        </is>
      </c>
      <c r="F577" s="317" t="n">
        <v>43559</v>
      </c>
      <c r="G577" s="317" t="n">
        <v>43583</v>
      </c>
      <c r="H577" s="316" t="n">
        <v>170551</v>
      </c>
      <c r="I577" s="316" t="n">
        <v>170551</v>
      </c>
      <c r="J577" s="316" t="n">
        <v>0.71</v>
      </c>
      <c r="K577" s="316">
        <f>ROUND(I577*(J577/1000),2)</f>
        <v/>
      </c>
    </row>
    <row r="578">
      <c r="B578" s="315" t="n">
        <v>550</v>
      </c>
      <c r="C578" s="316" t="n">
        <v>33054458</v>
      </c>
      <c r="D578" s="316" t="inlineStr">
        <is>
          <t>15937_BET_5 Hour Energy_PEEL_OLV_P2+_2Q19</t>
        </is>
      </c>
      <c r="E578" s="316" t="inlineStr">
        <is>
          <t>BET Her</t>
        </is>
      </c>
      <c r="F578" s="317" t="n">
        <v>43559</v>
      </c>
      <c r="G578" s="317" t="n">
        <v>43583</v>
      </c>
      <c r="H578" s="316" t="n">
        <v>6165</v>
      </c>
      <c r="I578" s="316" t="n">
        <v>6165</v>
      </c>
      <c r="J578" s="316" t="n">
        <v>0.71</v>
      </c>
      <c r="K578" s="316">
        <f>ROUND(I578*(J578/1000),2)</f>
        <v/>
      </c>
    </row>
    <row r="579">
      <c r="B579" s="315" t="n">
        <v>551</v>
      </c>
      <c r="C579" s="316" t="n">
        <v>33056105</v>
      </c>
      <c r="D579" s="316" t="inlineStr">
        <is>
          <t>15731_K&amp;F_WARNER BROTHERS_ POKEMON DETECTIVE PIKACHU_1Q-2Q19_VOD_DAI</t>
        </is>
      </c>
      <c r="E579" s="316" t="inlineStr">
        <is>
          <t>Nickelodeon</t>
        </is>
      </c>
      <c r="F579" s="317" t="n">
        <v>43559</v>
      </c>
      <c r="G579" s="317" t="n">
        <v>43585</v>
      </c>
      <c r="H579" s="316" t="n">
        <v>300752</v>
      </c>
      <c r="I579" s="316" t="n">
        <v>300752</v>
      </c>
      <c r="J579" s="316" t="n">
        <v>0.71</v>
      </c>
      <c r="K579" s="316">
        <f>ROUND(I579*(J579/1000),2)</f>
        <v/>
      </c>
    </row>
    <row r="580">
      <c r="B580" s="315" t="n">
        <v>552</v>
      </c>
      <c r="C580" s="316" t="n">
        <v>33064130</v>
      </c>
      <c r="D580" s="316" t="inlineStr">
        <is>
          <t>#15997_M&amp;E_PROCTER &amp; GAMBLE_OLAY_FACIAL_MOISTURIZER_Q219_UF</t>
        </is>
      </c>
      <c r="E580" s="316" t="inlineStr">
        <is>
          <t>CMT</t>
        </is>
      </c>
      <c r="F580" s="317" t="n">
        <v>43560</v>
      </c>
      <c r="G580" s="317" t="n">
        <v>43604</v>
      </c>
      <c r="H580" s="316" t="n">
        <v>9074</v>
      </c>
      <c r="I580" s="316" t="n">
        <v>9074</v>
      </c>
      <c r="J580" s="316" t="n">
        <v>0.71</v>
      </c>
      <c r="K580" s="316">
        <f>ROUND(I580*(J580/1000),2)</f>
        <v/>
      </c>
    </row>
    <row r="581">
      <c r="B581" s="315" t="n">
        <v>553</v>
      </c>
      <c r="C581" s="316" t="n">
        <v>33064130</v>
      </c>
      <c r="D581" s="316" t="inlineStr">
        <is>
          <t>#15997_M&amp;E_PROCTER &amp; GAMBLE_OLAY_FACIAL_MOISTURIZER_Q219_UF</t>
        </is>
      </c>
      <c r="E581" s="316" t="inlineStr">
        <is>
          <t>Comedy Central</t>
        </is>
      </c>
      <c r="F581" s="317" t="n">
        <v>43560</v>
      </c>
      <c r="G581" s="317" t="n">
        <v>43604</v>
      </c>
      <c r="H581" s="316" t="n">
        <v>214237</v>
      </c>
      <c r="I581" s="316" t="n">
        <v>214237</v>
      </c>
      <c r="J581" s="316" t="n">
        <v>0.71</v>
      </c>
      <c r="K581" s="316">
        <f>ROUND(I581*(J581/1000),2)</f>
        <v/>
      </c>
    </row>
    <row r="582">
      <c r="B582" s="315" t="n">
        <v>554</v>
      </c>
      <c r="C582" s="316" t="n">
        <v>33064130</v>
      </c>
      <c r="D582" s="316" t="inlineStr">
        <is>
          <t>#15997_M&amp;E_PROCTER &amp; GAMBLE_OLAY_FACIAL_MOISTURIZER_Q219_UF</t>
        </is>
      </c>
      <c r="E582" s="316" t="inlineStr">
        <is>
          <t>MTV</t>
        </is>
      </c>
      <c r="F582" s="317" t="n">
        <v>43560</v>
      </c>
      <c r="G582" s="317" t="n">
        <v>43604</v>
      </c>
      <c r="H582" s="316" t="n">
        <v>532774</v>
      </c>
      <c r="I582" s="316" t="n">
        <v>532774</v>
      </c>
      <c r="J582" s="316" t="n">
        <v>0.71</v>
      </c>
      <c r="K582" s="316">
        <f>ROUND(I582*(J582/1000),2)</f>
        <v/>
      </c>
    </row>
    <row r="583">
      <c r="B583" s="315" t="n">
        <v>555</v>
      </c>
      <c r="C583" s="316" t="n">
        <v>33064130</v>
      </c>
      <c r="D583" s="316" t="inlineStr">
        <is>
          <t>#15997_M&amp;E_PROCTER &amp; GAMBLE_OLAY_FACIAL_MOISTURIZER_Q219_UF</t>
        </is>
      </c>
      <c r="E583" s="316" t="inlineStr">
        <is>
          <t>Paramount</t>
        </is>
      </c>
      <c r="F583" s="317" t="n">
        <v>43560</v>
      </c>
      <c r="G583" s="317" t="n">
        <v>43604</v>
      </c>
      <c r="H583" s="316" t="n">
        <v>197251</v>
      </c>
      <c r="I583" s="316" t="n">
        <v>197251</v>
      </c>
      <c r="J583" s="316" t="n">
        <v>0.71</v>
      </c>
      <c r="K583" s="316">
        <f>ROUND(I583*(J583/1000),2)</f>
        <v/>
      </c>
    </row>
    <row r="584">
      <c r="B584" s="315" t="n">
        <v>556</v>
      </c>
      <c r="C584" s="316" t="n">
        <v>33064130</v>
      </c>
      <c r="D584" s="316" t="inlineStr">
        <is>
          <t>#15997_M&amp;E_PROCTER &amp; GAMBLE_OLAY_FACIAL_MOISTURIZER_Q219_UF</t>
        </is>
      </c>
      <c r="E584" s="316" t="inlineStr">
        <is>
          <t>TV Land</t>
        </is>
      </c>
      <c r="F584" s="317" t="n">
        <v>43560</v>
      </c>
      <c r="G584" s="317" t="n">
        <v>43604</v>
      </c>
      <c r="H584" s="316" t="n">
        <v>21073</v>
      </c>
      <c r="I584" s="316" t="n">
        <v>21073</v>
      </c>
      <c r="J584" s="316" t="n">
        <v>0.71</v>
      </c>
      <c r="K584" s="316">
        <f>ROUND(I584*(J584/1000),2)</f>
        <v/>
      </c>
    </row>
    <row r="585">
      <c r="B585" s="315" t="n">
        <v>557</v>
      </c>
      <c r="C585" s="316" t="n">
        <v>33064130</v>
      </c>
      <c r="D585" s="316" t="inlineStr">
        <is>
          <t>#15997_M&amp;E_PROCTER &amp; GAMBLE_OLAY_FACIAL_MOISTURIZER_Q219_UF</t>
        </is>
      </c>
      <c r="E585" s="316" t="inlineStr">
        <is>
          <t>VH1</t>
        </is>
      </c>
      <c r="F585" s="317" t="n">
        <v>43560</v>
      </c>
      <c r="G585" s="317" t="n">
        <v>43604</v>
      </c>
      <c r="H585" s="316" t="n">
        <v>561554</v>
      </c>
      <c r="I585" s="316" t="n">
        <v>561554</v>
      </c>
      <c r="J585" s="316" t="n">
        <v>0.71</v>
      </c>
      <c r="K585" s="316">
        <f>ROUND(I585*(J585/1000),2)</f>
        <v/>
      </c>
    </row>
    <row r="586">
      <c r="B586" s="315" t="n">
        <v>558</v>
      </c>
      <c r="C586" s="316" t="n">
        <v>33069499</v>
      </c>
      <c r="D586" s="316" t="inlineStr">
        <is>
          <t>16053_M&amp;E_KETOLOGIC LLC - KETOLOGIC_Q219_VOD DAI_NG</t>
        </is>
      </c>
      <c r="E586" s="316" t="inlineStr">
        <is>
          <t>CMT</t>
        </is>
      </c>
      <c r="F586" s="317" t="n">
        <v>43563</v>
      </c>
      <c r="G586" s="317" t="n">
        <v>43569</v>
      </c>
      <c r="H586" s="316" t="n">
        <v>2399</v>
      </c>
      <c r="I586" s="316" t="n">
        <v>2399</v>
      </c>
      <c r="J586" s="316" t="n">
        <v>0.71</v>
      </c>
      <c r="K586" s="316">
        <f>ROUND(I586*(J586/1000),2)</f>
        <v/>
      </c>
    </row>
    <row r="587">
      <c r="B587" s="315" t="n">
        <v>559</v>
      </c>
      <c r="C587" s="316" t="n">
        <v>33069499</v>
      </c>
      <c r="D587" s="316" t="inlineStr">
        <is>
          <t>16053_M&amp;E_KETOLOGIC LLC - KETOLOGIC_Q219_VOD DAI_NG</t>
        </is>
      </c>
      <c r="E587" s="316" t="inlineStr">
        <is>
          <t>Comedy Central</t>
        </is>
      </c>
      <c r="F587" s="317" t="n">
        <v>43563</v>
      </c>
      <c r="G587" s="317" t="n">
        <v>43569</v>
      </c>
      <c r="H587" s="316" t="n">
        <v>11085</v>
      </c>
      <c r="I587" s="316" t="n">
        <v>11085</v>
      </c>
      <c r="J587" s="316" t="n">
        <v>0.71</v>
      </c>
      <c r="K587" s="316">
        <f>ROUND(I587*(J587/1000),2)</f>
        <v/>
      </c>
    </row>
    <row r="588">
      <c r="B588" s="315" t="n">
        <v>560</v>
      </c>
      <c r="C588" s="316" t="n">
        <v>33069499</v>
      </c>
      <c r="D588" s="316" t="inlineStr">
        <is>
          <t>16053_M&amp;E_KETOLOGIC LLC - KETOLOGIC_Q219_VOD DAI_NG</t>
        </is>
      </c>
      <c r="E588" s="316" t="inlineStr">
        <is>
          <t>MTV</t>
        </is>
      </c>
      <c r="F588" s="317" t="n">
        <v>43563</v>
      </c>
      <c r="G588" s="317" t="n">
        <v>43569</v>
      </c>
      <c r="H588" s="316" t="n">
        <v>280257</v>
      </c>
      <c r="I588" s="316" t="n">
        <v>280257</v>
      </c>
      <c r="J588" s="316" t="n">
        <v>0.71</v>
      </c>
      <c r="K588" s="316">
        <f>ROUND(I588*(J588/1000),2)</f>
        <v/>
      </c>
    </row>
    <row r="589">
      <c r="B589" s="315" t="n">
        <v>561</v>
      </c>
      <c r="C589" s="316" t="n">
        <v>33069499</v>
      </c>
      <c r="D589" s="316" t="inlineStr">
        <is>
          <t>16053_M&amp;E_KETOLOGIC LLC - KETOLOGIC_Q219_VOD DAI_NG</t>
        </is>
      </c>
      <c r="E589" s="316" t="inlineStr">
        <is>
          <t>Paramount</t>
        </is>
      </c>
      <c r="F589" s="317" t="n">
        <v>43563</v>
      </c>
      <c r="G589" s="317" t="n">
        <v>43569</v>
      </c>
      <c r="H589" s="316" t="n">
        <v>112906</v>
      </c>
      <c r="I589" s="316" t="n">
        <v>112906</v>
      </c>
      <c r="J589" s="316" t="n">
        <v>0.71</v>
      </c>
      <c r="K589" s="316">
        <f>ROUND(I589*(J589/1000),2)</f>
        <v/>
      </c>
    </row>
    <row r="590">
      <c r="B590" s="315" t="n">
        <v>562</v>
      </c>
      <c r="C590" s="316" t="n">
        <v>33069499</v>
      </c>
      <c r="D590" s="316" t="inlineStr">
        <is>
          <t>16053_M&amp;E_KETOLOGIC LLC - KETOLOGIC_Q219_VOD DAI_NG</t>
        </is>
      </c>
      <c r="E590" s="316" t="inlineStr">
        <is>
          <t>TV Land</t>
        </is>
      </c>
      <c r="F590" s="317" t="n">
        <v>43563</v>
      </c>
      <c r="G590" s="317" t="n">
        <v>43569</v>
      </c>
      <c r="H590" s="316" t="n">
        <v>7258</v>
      </c>
      <c r="I590" s="316" t="n">
        <v>7258</v>
      </c>
      <c r="J590" s="316" t="n">
        <v>0.71</v>
      </c>
      <c r="K590" s="316">
        <f>ROUND(I590*(J590/1000),2)</f>
        <v/>
      </c>
    </row>
    <row r="591">
      <c r="B591" s="315" t="n">
        <v>563</v>
      </c>
      <c r="C591" s="316" t="n">
        <v>33069499</v>
      </c>
      <c r="D591" s="316" t="inlineStr">
        <is>
          <t>16053_M&amp;E_KETOLOGIC LLC - KETOLOGIC_Q219_VOD DAI_NG</t>
        </is>
      </c>
      <c r="E591" s="316" t="inlineStr">
        <is>
          <t>VH1</t>
        </is>
      </c>
      <c r="F591" s="317" t="n">
        <v>43563</v>
      </c>
      <c r="G591" s="317" t="n">
        <v>43569</v>
      </c>
      <c r="H591" s="316" t="n">
        <v>357983</v>
      </c>
      <c r="I591" s="316" t="n">
        <v>357983</v>
      </c>
      <c r="J591" s="316" t="n">
        <v>0.71</v>
      </c>
      <c r="K591" s="316">
        <f>ROUND(I591*(J591/1000),2)</f>
        <v/>
      </c>
    </row>
    <row r="592">
      <c r="B592" s="315" t="n">
        <v>564</v>
      </c>
      <c r="C592" s="316" t="n">
        <v>33075116</v>
      </c>
      <c r="D592" s="316" t="inlineStr">
        <is>
          <t>16071_Comcast-Charter_AM_Paramount_Bumblebee_VOD Release_Gold</t>
        </is>
      </c>
      <c r="E592" s="316" t="inlineStr">
        <is>
          <t>CMT</t>
        </is>
      </c>
      <c r="F592" s="317" t="n">
        <v>43563</v>
      </c>
      <c r="G592" s="317" t="n">
        <v>43577</v>
      </c>
      <c r="H592" s="316" t="n">
        <v>614</v>
      </c>
      <c r="I592" s="316" t="n">
        <v>614</v>
      </c>
      <c r="J592" s="316" t="n">
        <v>0.71</v>
      </c>
      <c r="K592" s="316">
        <f>ROUND(I592*(J592/1000),2)</f>
        <v/>
      </c>
    </row>
    <row r="593">
      <c r="B593" s="315" t="n">
        <v>565</v>
      </c>
      <c r="C593" s="316" t="n">
        <v>33075116</v>
      </c>
      <c r="D593" s="316" t="inlineStr">
        <is>
          <t>16071_Comcast-Charter_AM_Paramount_Bumblebee_VOD Release_Gold</t>
        </is>
      </c>
      <c r="E593" s="316" t="inlineStr">
        <is>
          <t>Comedy Central</t>
        </is>
      </c>
      <c r="F593" s="317" t="n">
        <v>43563</v>
      </c>
      <c r="G593" s="317" t="n">
        <v>43577</v>
      </c>
      <c r="H593" s="316" t="n">
        <v>13740</v>
      </c>
      <c r="I593" s="316" t="n">
        <v>13740</v>
      </c>
      <c r="J593" s="316" t="n">
        <v>0.71</v>
      </c>
      <c r="K593" s="316">
        <f>ROUND(I593*(J593/1000),2)</f>
        <v/>
      </c>
    </row>
    <row r="594">
      <c r="B594" s="315" t="n">
        <v>566</v>
      </c>
      <c r="C594" s="316" t="n">
        <v>33075116</v>
      </c>
      <c r="D594" s="316" t="inlineStr">
        <is>
          <t>16071_Comcast-Charter_AM_Paramount_Bumblebee_VOD Release_Gold</t>
        </is>
      </c>
      <c r="E594" s="316" t="inlineStr">
        <is>
          <t>MTV</t>
        </is>
      </c>
      <c r="F594" s="317" t="n">
        <v>43563</v>
      </c>
      <c r="G594" s="317" t="n">
        <v>43577</v>
      </c>
      <c r="H594" s="316" t="n">
        <v>45520</v>
      </c>
      <c r="I594" s="316" t="n">
        <v>45520</v>
      </c>
      <c r="J594" s="316" t="n">
        <v>0.71</v>
      </c>
      <c r="K594" s="316">
        <f>ROUND(I594*(J594/1000),2)</f>
        <v/>
      </c>
    </row>
    <row r="595">
      <c r="B595" s="315" t="n">
        <v>567</v>
      </c>
      <c r="C595" s="316" t="n">
        <v>33075116</v>
      </c>
      <c r="D595" s="316" t="inlineStr">
        <is>
          <t>16071_Comcast-Charter_AM_Paramount_Bumblebee_VOD Release_Gold</t>
        </is>
      </c>
      <c r="E595" s="316" t="inlineStr">
        <is>
          <t>Paramount</t>
        </is>
      </c>
      <c r="F595" s="317" t="n">
        <v>43563</v>
      </c>
      <c r="G595" s="317" t="n">
        <v>43577</v>
      </c>
      <c r="H595" s="316" t="n">
        <v>23868</v>
      </c>
      <c r="I595" s="316" t="n">
        <v>23868</v>
      </c>
      <c r="J595" s="316" t="n">
        <v>0.71</v>
      </c>
      <c r="K595" s="316">
        <f>ROUND(I595*(J595/1000),2)</f>
        <v/>
      </c>
    </row>
    <row r="596">
      <c r="B596" s="315" t="n">
        <v>568</v>
      </c>
      <c r="C596" s="316" t="n">
        <v>33075116</v>
      </c>
      <c r="D596" s="316" t="inlineStr">
        <is>
          <t>16071_Comcast-Charter_AM_Paramount_Bumblebee_VOD Release_Gold</t>
        </is>
      </c>
      <c r="E596" s="316" t="inlineStr">
        <is>
          <t>TV Land</t>
        </is>
      </c>
      <c r="F596" s="317" t="n">
        <v>43563</v>
      </c>
      <c r="G596" s="317" t="n">
        <v>43577</v>
      </c>
      <c r="H596" s="316" t="n">
        <v>1873</v>
      </c>
      <c r="I596" s="316" t="n">
        <v>1873</v>
      </c>
      <c r="J596" s="316" t="n">
        <v>0.71</v>
      </c>
      <c r="K596" s="316">
        <f>ROUND(I596*(J596/1000),2)</f>
        <v/>
      </c>
    </row>
    <row r="597">
      <c r="B597" s="315" t="n">
        <v>569</v>
      </c>
      <c r="C597" s="316" t="n">
        <v>33075116</v>
      </c>
      <c r="D597" s="316" t="inlineStr">
        <is>
          <t>16071_Comcast-Charter_AM_Paramount_Bumblebee_VOD Release_Gold</t>
        </is>
      </c>
      <c r="E597" s="316" t="inlineStr">
        <is>
          <t>VH1</t>
        </is>
      </c>
      <c r="F597" s="317" t="n">
        <v>43563</v>
      </c>
      <c r="G597" s="317" t="n">
        <v>43577</v>
      </c>
      <c r="H597" s="316" t="n">
        <v>43362</v>
      </c>
      <c r="I597" s="316" t="n">
        <v>43362</v>
      </c>
      <c r="J597" s="316" t="n">
        <v>0.71</v>
      </c>
      <c r="K597" s="316">
        <f>ROUND(I597*(J597/1000),2)</f>
        <v/>
      </c>
    </row>
    <row r="598">
      <c r="B598" s="315" t="n">
        <v>570</v>
      </c>
      <c r="C598" s="316" t="n">
        <v>33084010</v>
      </c>
      <c r="D598" s="316" t="inlineStr">
        <is>
          <t>#15858_M&amp;E_U.S. ARMY_National Guard_2Q19_P1824</t>
        </is>
      </c>
      <c r="E598" s="316" t="inlineStr">
        <is>
          <t>CMT</t>
        </is>
      </c>
      <c r="F598" s="317" t="n">
        <v>43572</v>
      </c>
      <c r="G598" s="317" t="n">
        <v>43646</v>
      </c>
      <c r="H598" s="316" t="n">
        <v>1526</v>
      </c>
      <c r="I598" s="316" t="n">
        <v>1526</v>
      </c>
      <c r="J598" s="316" t="n">
        <v>0.71</v>
      </c>
      <c r="K598" s="316">
        <f>ROUND(I598*(J598/1000),2)</f>
        <v/>
      </c>
    </row>
    <row r="599">
      <c r="B599" s="315" t="n">
        <v>571</v>
      </c>
      <c r="C599" s="316" t="n">
        <v>33084010</v>
      </c>
      <c r="D599" s="316" t="inlineStr">
        <is>
          <t>#15858_M&amp;E_U.S. ARMY_National Guard_2Q19_P1824</t>
        </is>
      </c>
      <c r="E599" s="316" t="inlineStr">
        <is>
          <t>Comedy Central</t>
        </is>
      </c>
      <c r="F599" s="317" t="n">
        <v>43572</v>
      </c>
      <c r="G599" s="317" t="n">
        <v>43646</v>
      </c>
      <c r="H599" s="316" t="n">
        <v>23540</v>
      </c>
      <c r="I599" s="316" t="n">
        <v>23540</v>
      </c>
      <c r="J599" s="316" t="n">
        <v>0.71</v>
      </c>
      <c r="K599" s="316">
        <f>ROUND(I599*(J599/1000),2)</f>
        <v/>
      </c>
    </row>
    <row r="600">
      <c r="B600" s="315" t="n">
        <v>572</v>
      </c>
      <c r="C600" s="316" t="n">
        <v>33084010</v>
      </c>
      <c r="D600" s="316" t="inlineStr">
        <is>
          <t>#15858_M&amp;E_U.S. ARMY_National Guard_2Q19_P1824</t>
        </is>
      </c>
      <c r="E600" s="316" t="inlineStr">
        <is>
          <t>MTV</t>
        </is>
      </c>
      <c r="F600" s="317" t="n">
        <v>43572</v>
      </c>
      <c r="G600" s="317" t="n">
        <v>43646</v>
      </c>
      <c r="H600" s="316" t="n">
        <v>152743</v>
      </c>
      <c r="I600" s="316" t="n">
        <v>152743</v>
      </c>
      <c r="J600" s="316" t="n">
        <v>0.71</v>
      </c>
      <c r="K600" s="316">
        <f>ROUND(I600*(J600/1000),2)</f>
        <v/>
      </c>
    </row>
    <row r="601">
      <c r="B601" s="315" t="n">
        <v>573</v>
      </c>
      <c r="C601" s="316" t="n">
        <v>33084010</v>
      </c>
      <c r="D601" s="316" t="inlineStr">
        <is>
          <t>#15858_M&amp;E_U.S. ARMY_National Guard_2Q19_P1824</t>
        </is>
      </c>
      <c r="E601" s="316" t="inlineStr">
        <is>
          <t>Paramount</t>
        </is>
      </c>
      <c r="F601" s="317" t="n">
        <v>43572</v>
      </c>
      <c r="G601" s="317" t="n">
        <v>43646</v>
      </c>
      <c r="H601" s="316" t="n">
        <v>74865</v>
      </c>
      <c r="I601" s="316" t="n">
        <v>74865</v>
      </c>
      <c r="J601" s="316" t="n">
        <v>0.71</v>
      </c>
      <c r="K601" s="316">
        <f>ROUND(I601*(J601/1000),2)</f>
        <v/>
      </c>
    </row>
    <row r="602">
      <c r="B602" s="315" t="n">
        <v>574</v>
      </c>
      <c r="C602" s="316" t="n">
        <v>33084010</v>
      </c>
      <c r="D602" s="316" t="inlineStr">
        <is>
          <t>#15858_M&amp;E_U.S. ARMY_National Guard_2Q19_P1824</t>
        </is>
      </c>
      <c r="E602" s="316" t="inlineStr">
        <is>
          <t>TV Land</t>
        </is>
      </c>
      <c r="F602" s="317" t="n">
        <v>43572</v>
      </c>
      <c r="G602" s="317" t="n">
        <v>43646</v>
      </c>
      <c r="H602" s="316" t="n">
        <v>8556</v>
      </c>
      <c r="I602" s="316" t="n">
        <v>8556</v>
      </c>
      <c r="J602" s="316" t="n">
        <v>0.71</v>
      </c>
      <c r="K602" s="316">
        <f>ROUND(I602*(J602/1000),2)</f>
        <v/>
      </c>
    </row>
    <row r="603">
      <c r="B603" s="315" t="n">
        <v>575</v>
      </c>
      <c r="C603" s="316" t="n">
        <v>33084010</v>
      </c>
      <c r="D603" s="316" t="inlineStr">
        <is>
          <t>#15858_M&amp;E_U.S. ARMY_National Guard_2Q19_P1824</t>
        </is>
      </c>
      <c r="E603" s="316" t="inlineStr">
        <is>
          <t>VH1</t>
        </is>
      </c>
      <c r="F603" s="317" t="n">
        <v>43572</v>
      </c>
      <c r="G603" s="317" t="n">
        <v>43646</v>
      </c>
      <c r="H603" s="316" t="n">
        <v>248233</v>
      </c>
      <c r="I603" s="316" t="n">
        <v>248233</v>
      </c>
      <c r="J603" s="316" t="n">
        <v>0.71</v>
      </c>
      <c r="K603" s="316">
        <f>ROUND(I603*(J603/1000),2)</f>
        <v/>
      </c>
    </row>
    <row r="604">
      <c r="B604" s="315" t="n">
        <v>576</v>
      </c>
      <c r="C604" s="316" t="n">
        <v>33088059</v>
      </c>
      <c r="D604" s="316" t="inlineStr">
        <is>
          <t>(16057) BET_CLOROX_KINGSFORD_OLV_P2+2Q19</t>
        </is>
      </c>
      <c r="E604" s="316" t="inlineStr">
        <is>
          <t>BET</t>
        </is>
      </c>
      <c r="F604" s="317" t="n">
        <v>43563</v>
      </c>
      <c r="G604" s="317" t="n">
        <v>43646</v>
      </c>
      <c r="H604" s="316" t="n">
        <v>326624</v>
      </c>
      <c r="I604" s="316" t="n">
        <v>319098</v>
      </c>
      <c r="J604" s="316" t="n">
        <v>0.71</v>
      </c>
      <c r="K604" s="316">
        <f>ROUND(I604*(J604/1000),2)</f>
        <v/>
      </c>
    </row>
    <row r="605">
      <c r="B605" s="315" t="n">
        <v>577</v>
      </c>
      <c r="C605" s="316" t="n">
        <v>33088059</v>
      </c>
      <c r="D605" s="316" t="inlineStr">
        <is>
          <t>(16057) BET_CLOROX_KINGSFORD_OLV_P2+2Q19</t>
        </is>
      </c>
      <c r="E605" s="316" t="inlineStr">
        <is>
          <t>BET Her</t>
        </is>
      </c>
      <c r="F605" s="317" t="n">
        <v>43563</v>
      </c>
      <c r="G605" s="317" t="n">
        <v>43646</v>
      </c>
      <c r="H605" s="316" t="n">
        <v>13697</v>
      </c>
      <c r="I605" s="316" t="n">
        <v>13507</v>
      </c>
      <c r="J605" s="316" t="n">
        <v>0.71</v>
      </c>
      <c r="K605" s="316">
        <f>ROUND(I605*(J605/1000),2)</f>
        <v/>
      </c>
    </row>
    <row r="606">
      <c r="B606" s="315" t="n">
        <v>578</v>
      </c>
      <c r="C606" s="316" t="n">
        <v>33088059</v>
      </c>
      <c r="D606" s="316" t="inlineStr">
        <is>
          <t>16057_BET_OMD_CLOROX_OLV_KINGSFORD_P2+2Q19</t>
        </is>
      </c>
      <c r="E606" s="316" t="inlineStr">
        <is>
          <t>BET</t>
        </is>
      </c>
      <c r="F606" s="317" t="n">
        <v>43563</v>
      </c>
      <c r="G606" s="317" t="n">
        <v>43646</v>
      </c>
      <c r="H606" s="316" t="n">
        <v>326624</v>
      </c>
      <c r="I606" s="316" t="n">
        <v>7526</v>
      </c>
      <c r="J606" s="316" t="n">
        <v>0.71</v>
      </c>
      <c r="K606" s="316">
        <f>ROUND(I606*(J606/1000),2)</f>
        <v/>
      </c>
    </row>
    <row r="607">
      <c r="B607" s="315" t="n">
        <v>579</v>
      </c>
      <c r="C607" s="316" t="n">
        <v>33088059</v>
      </c>
      <c r="D607" s="316" t="inlineStr">
        <is>
          <t>16057_BET_OMD_CLOROX_OLV_KINGSFORD_P2+2Q19</t>
        </is>
      </c>
      <c r="E607" s="316" t="inlineStr">
        <is>
          <t>BET Her</t>
        </is>
      </c>
      <c r="F607" s="317" t="n">
        <v>43563</v>
      </c>
      <c r="G607" s="317" t="n">
        <v>43646</v>
      </c>
      <c r="H607" s="316" t="n">
        <v>13697</v>
      </c>
      <c r="I607" s="316" t="n">
        <v>190</v>
      </c>
      <c r="J607" s="316" t="n">
        <v>0.71</v>
      </c>
      <c r="K607" s="316">
        <f>ROUND(I607*(J607/1000),2)</f>
        <v/>
      </c>
    </row>
    <row r="608">
      <c r="B608" s="315" t="n">
        <v>580</v>
      </c>
      <c r="C608" s="316" t="n">
        <v>33099809</v>
      </c>
      <c r="D608" s="316" t="inlineStr">
        <is>
          <t>15740_VH1_WARNER BROTHERS THEATRICAL_Detective Pikachu_2Q19_Upfront_FEP_VOD</t>
        </is>
      </c>
      <c r="E608" s="316" t="inlineStr">
        <is>
          <t>VH1</t>
        </is>
      </c>
      <c r="F608" s="317" t="n">
        <v>43563</v>
      </c>
      <c r="G608" s="317" t="n">
        <v>43585</v>
      </c>
      <c r="H608" s="316" t="n">
        <v>374620</v>
      </c>
      <c r="I608" s="316" t="n">
        <v>374620</v>
      </c>
      <c r="J608" s="316" t="n">
        <v>0.71</v>
      </c>
      <c r="K608" s="316">
        <f>ROUND(I608*(J608/1000),2)</f>
        <v/>
      </c>
    </row>
    <row r="609">
      <c r="B609" s="315" t="n">
        <v>581</v>
      </c>
      <c r="C609" s="316" t="n">
        <v>33102913</v>
      </c>
      <c r="D609" s="316" t="inlineStr">
        <is>
          <t>16086_Comcast-Charter_AM_BET_Being Mary Jane Movie_Series Finale_Gold</t>
        </is>
      </c>
      <c r="E609" s="316" t="inlineStr">
        <is>
          <t>CMT</t>
        </is>
      </c>
      <c r="F609" s="317" t="n">
        <v>43563</v>
      </c>
      <c r="G609" s="317" t="n">
        <v>43578</v>
      </c>
      <c r="H609" s="316" t="n">
        <v>1489</v>
      </c>
      <c r="I609" s="316" t="n">
        <v>1489</v>
      </c>
      <c r="J609" s="316" t="n">
        <v>0.71</v>
      </c>
      <c r="K609" s="316">
        <f>ROUND(I609*(J609/1000),2)</f>
        <v/>
      </c>
    </row>
    <row r="610">
      <c r="B610" s="315" t="n">
        <v>582</v>
      </c>
      <c r="C610" s="316" t="n">
        <v>33102913</v>
      </c>
      <c r="D610" s="316" t="inlineStr">
        <is>
          <t>16086_Comcast-Charter_AM_BET_Being Mary Jane Movie_Series Finale_Gold</t>
        </is>
      </c>
      <c r="E610" s="316" t="inlineStr">
        <is>
          <t>Comedy Central</t>
        </is>
      </c>
      <c r="F610" s="317" t="n">
        <v>43563</v>
      </c>
      <c r="G610" s="317" t="n">
        <v>43578</v>
      </c>
      <c r="H610" s="316" t="n">
        <v>36900</v>
      </c>
      <c r="I610" s="316" t="n">
        <v>36900</v>
      </c>
      <c r="J610" s="316" t="n">
        <v>0.71</v>
      </c>
      <c r="K610" s="316">
        <f>ROUND(I610*(J610/1000),2)</f>
        <v/>
      </c>
    </row>
    <row r="611">
      <c r="B611" s="315" t="n">
        <v>583</v>
      </c>
      <c r="C611" s="316" t="n">
        <v>33102913</v>
      </c>
      <c r="D611" s="316" t="inlineStr">
        <is>
          <t>16086_Comcast-Charter_AM_BET_Being Mary Jane Movie_Series Finale_Gold</t>
        </is>
      </c>
      <c r="E611" s="316" t="inlineStr">
        <is>
          <t>MTV</t>
        </is>
      </c>
      <c r="F611" s="317" t="n">
        <v>43563</v>
      </c>
      <c r="G611" s="317" t="n">
        <v>43578</v>
      </c>
      <c r="H611" s="316" t="n">
        <v>263107</v>
      </c>
      <c r="I611" s="316" t="n">
        <v>263107</v>
      </c>
      <c r="J611" s="316" t="n">
        <v>0.71</v>
      </c>
      <c r="K611" s="316">
        <f>ROUND(I611*(J611/1000),2)</f>
        <v/>
      </c>
    </row>
    <row r="612">
      <c r="B612" s="315" t="n">
        <v>584</v>
      </c>
      <c r="C612" s="316" t="n">
        <v>33102913</v>
      </c>
      <c r="D612" s="316" t="inlineStr">
        <is>
          <t>16086_Comcast-Charter_AM_BET_Being Mary Jane Movie_Series Finale_Gold</t>
        </is>
      </c>
      <c r="E612" s="316" t="inlineStr">
        <is>
          <t>Paramount</t>
        </is>
      </c>
      <c r="F612" s="317" t="n">
        <v>43563</v>
      </c>
      <c r="G612" s="317" t="n">
        <v>43578</v>
      </c>
      <c r="H612" s="316" t="n">
        <v>92589</v>
      </c>
      <c r="I612" s="316" t="n">
        <v>92589</v>
      </c>
      <c r="J612" s="316" t="n">
        <v>0.71</v>
      </c>
      <c r="K612" s="316">
        <f>ROUND(I612*(J612/1000),2)</f>
        <v/>
      </c>
    </row>
    <row r="613">
      <c r="B613" s="315" t="n">
        <v>585</v>
      </c>
      <c r="C613" s="316" t="n">
        <v>33102913</v>
      </c>
      <c r="D613" s="316" t="inlineStr">
        <is>
          <t>16086_Comcast-Charter_AM_BET_Being Mary Jane Movie_Series Finale_Gold</t>
        </is>
      </c>
      <c r="E613" s="316" t="inlineStr">
        <is>
          <t>TV Land</t>
        </is>
      </c>
      <c r="F613" s="317" t="n">
        <v>43563</v>
      </c>
      <c r="G613" s="317" t="n">
        <v>43578</v>
      </c>
      <c r="H613" s="316" t="n">
        <v>6373</v>
      </c>
      <c r="I613" s="316" t="n">
        <v>6373</v>
      </c>
      <c r="J613" s="316" t="n">
        <v>0.71</v>
      </c>
      <c r="K613" s="316">
        <f>ROUND(I613*(J613/1000),2)</f>
        <v/>
      </c>
    </row>
    <row r="614">
      <c r="B614" s="315" t="n">
        <v>586</v>
      </c>
      <c r="C614" s="316" t="n">
        <v>33102913</v>
      </c>
      <c r="D614" s="316" t="inlineStr">
        <is>
          <t>16086_Comcast-Charter_AM_BET_Being Mary Jane Movie_Series Finale_Gold</t>
        </is>
      </c>
      <c r="E614" s="316" t="inlineStr">
        <is>
          <t>VH1</t>
        </is>
      </c>
      <c r="F614" s="317" t="n">
        <v>43563</v>
      </c>
      <c r="G614" s="317" t="n">
        <v>43578</v>
      </c>
      <c r="H614" s="316" t="n">
        <v>419372</v>
      </c>
      <c r="I614" s="316" t="n">
        <v>419372</v>
      </c>
      <c r="J614" s="316" t="n">
        <v>0.71</v>
      </c>
      <c r="K614" s="316">
        <f>ROUND(I614*(J614/1000),2)</f>
        <v/>
      </c>
    </row>
    <row r="615">
      <c r="B615" s="315" t="n">
        <v>587</v>
      </c>
      <c r="C615" s="316" t="n">
        <v>33111886</v>
      </c>
      <c r="D615" s="316" t="inlineStr">
        <is>
          <t>16088_K&amp;F_Mattel_TM Superstation_FTDS_ 2Q19 Upfront</t>
        </is>
      </c>
      <c r="E615" s="316" t="inlineStr">
        <is>
          <t>Nick Jr (Noggin)</t>
        </is>
      </c>
      <c r="F615" s="317" t="n">
        <v>43563</v>
      </c>
      <c r="G615" s="317" t="n">
        <v>43576</v>
      </c>
      <c r="H615" s="316" t="n">
        <v>1219034</v>
      </c>
      <c r="I615" s="316" t="n">
        <v>1219034</v>
      </c>
      <c r="J615" s="316" t="n">
        <v>0.71</v>
      </c>
      <c r="K615" s="316">
        <f>ROUND(I615*(J615/1000),2)</f>
        <v/>
      </c>
    </row>
    <row r="616">
      <c r="B616" s="315" t="n">
        <v>588</v>
      </c>
      <c r="C616" s="316" t="n">
        <v>33111886</v>
      </c>
      <c r="D616" s="316" t="inlineStr">
        <is>
          <t>16088_K&amp;F_Mattel_TM Superstation_FTDS_ 2Q19 Upfront</t>
        </is>
      </c>
      <c r="E616" s="316" t="inlineStr">
        <is>
          <t>Nickelodeon</t>
        </is>
      </c>
      <c r="F616" s="317" t="n">
        <v>43563</v>
      </c>
      <c r="G616" s="317" t="n">
        <v>43576</v>
      </c>
      <c r="H616" s="316" t="n">
        <v>812654</v>
      </c>
      <c r="I616" s="316" t="n">
        <v>812654</v>
      </c>
      <c r="J616" s="316" t="n">
        <v>0.71</v>
      </c>
      <c r="K616" s="316">
        <f>ROUND(I616*(J616/1000),2)</f>
        <v/>
      </c>
    </row>
    <row r="617">
      <c r="B617" s="315" t="n">
        <v>589</v>
      </c>
      <c r="C617" s="316" t="n">
        <v>33122009</v>
      </c>
      <c r="D617" s="316" t="inlineStr">
        <is>
          <t>15781_CC_WARNER BROTHERS THEATRICAL_SHAZAM!_Chase II_2Q19_Upfront_FEP_VOD-DAI</t>
        </is>
      </c>
      <c r="E617" s="316" t="inlineStr">
        <is>
          <t>Comedy Central</t>
        </is>
      </c>
      <c r="F617" s="317" t="n">
        <v>43564</v>
      </c>
      <c r="G617" s="317" t="n">
        <v>43567</v>
      </c>
      <c r="H617" s="316" t="n">
        <v>18252</v>
      </c>
      <c r="I617" s="316" t="n">
        <v>18252</v>
      </c>
      <c r="J617" s="316" t="n">
        <v>0.71</v>
      </c>
      <c r="K617" s="316">
        <f>ROUND(I617*(J617/1000),2)</f>
        <v/>
      </c>
    </row>
    <row r="618">
      <c r="B618" s="315" t="n">
        <v>590</v>
      </c>
      <c r="C618" s="316" t="n">
        <v>33127760</v>
      </c>
      <c r="D618" s="316" t="inlineStr">
        <is>
          <t>#16063_M&amp;E_PEPSI COLA_MOUNTAIN DEW_Q219_VOD_UF</t>
        </is>
      </c>
      <c r="E618" s="316" t="inlineStr">
        <is>
          <t>CMT</t>
        </is>
      </c>
      <c r="F618" s="317" t="n">
        <v>43564</v>
      </c>
      <c r="G618" s="317" t="n">
        <v>43646</v>
      </c>
      <c r="H618" s="316" t="n">
        <v>3067</v>
      </c>
      <c r="I618" s="316" t="n">
        <v>3067</v>
      </c>
      <c r="J618" s="316" t="n">
        <v>0.71</v>
      </c>
      <c r="K618" s="316">
        <f>ROUND(I618*(J618/1000),2)</f>
        <v/>
      </c>
    </row>
    <row r="619">
      <c r="B619" s="315" t="n">
        <v>591</v>
      </c>
      <c r="C619" s="316" t="n">
        <v>33127760</v>
      </c>
      <c r="D619" s="316" t="inlineStr">
        <is>
          <t>#16063_M&amp;E_PEPSI COLA_MOUNTAIN DEW_Q219_VOD_UF</t>
        </is>
      </c>
      <c r="E619" s="316" t="inlineStr">
        <is>
          <t>Comedy Central</t>
        </is>
      </c>
      <c r="F619" s="317" t="n">
        <v>43564</v>
      </c>
      <c r="G619" s="317" t="n">
        <v>43646</v>
      </c>
      <c r="H619" s="316" t="n">
        <v>90885</v>
      </c>
      <c r="I619" s="316" t="n">
        <v>90885</v>
      </c>
      <c r="J619" s="316" t="n">
        <v>0.71</v>
      </c>
      <c r="K619" s="316">
        <f>ROUND(I619*(J619/1000),2)</f>
        <v/>
      </c>
    </row>
    <row r="620">
      <c r="B620" s="315" t="n">
        <v>592</v>
      </c>
      <c r="C620" s="316" t="n">
        <v>33127760</v>
      </c>
      <c r="D620" s="316" t="inlineStr">
        <is>
          <t>#16063_M&amp;E_PEPSI COLA_MOUNTAIN DEW_Q219_VOD_UF</t>
        </is>
      </c>
      <c r="E620" s="316" t="inlineStr">
        <is>
          <t>MTV</t>
        </is>
      </c>
      <c r="F620" s="317" t="n">
        <v>43564</v>
      </c>
      <c r="G620" s="317" t="n">
        <v>43646</v>
      </c>
      <c r="H620" s="316" t="n">
        <v>329788</v>
      </c>
      <c r="I620" s="316" t="n">
        <v>329788</v>
      </c>
      <c r="J620" s="316" t="n">
        <v>0.71</v>
      </c>
      <c r="K620" s="316">
        <f>ROUND(I620*(J620/1000),2)</f>
        <v/>
      </c>
    </row>
    <row r="621">
      <c r="B621" s="315" t="n">
        <v>593</v>
      </c>
      <c r="C621" s="316" t="n">
        <v>33127760</v>
      </c>
      <c r="D621" s="316" t="inlineStr">
        <is>
          <t>#16063_M&amp;E_PEPSI COLA_MOUNTAIN DEW_Q219_VOD_UF</t>
        </is>
      </c>
      <c r="E621" s="316" t="inlineStr">
        <is>
          <t>Paramount</t>
        </is>
      </c>
      <c r="F621" s="317" t="n">
        <v>43564</v>
      </c>
      <c r="G621" s="317" t="n">
        <v>43646</v>
      </c>
      <c r="H621" s="316" t="n">
        <v>121709</v>
      </c>
      <c r="I621" s="316" t="n">
        <v>121709</v>
      </c>
      <c r="J621" s="316" t="n">
        <v>0.71</v>
      </c>
      <c r="K621" s="316">
        <f>ROUND(I621*(J621/1000),2)</f>
        <v/>
      </c>
    </row>
    <row r="622">
      <c r="B622" s="315" t="n">
        <v>594</v>
      </c>
      <c r="C622" s="316" t="n">
        <v>33127760</v>
      </c>
      <c r="D622" s="316" t="inlineStr">
        <is>
          <t>#16063_M&amp;E_PEPSI COLA_MOUNTAIN DEW_Q219_VOD_UF</t>
        </is>
      </c>
      <c r="E622" s="316" t="inlineStr">
        <is>
          <t>TV Land</t>
        </is>
      </c>
      <c r="F622" s="317" t="n">
        <v>43564</v>
      </c>
      <c r="G622" s="317" t="n">
        <v>43646</v>
      </c>
      <c r="H622" s="316" t="n">
        <v>10845</v>
      </c>
      <c r="I622" s="316" t="n">
        <v>10845</v>
      </c>
      <c r="J622" s="316" t="n">
        <v>0.71</v>
      </c>
      <c r="K622" s="316">
        <f>ROUND(I622*(J622/1000),2)</f>
        <v/>
      </c>
    </row>
    <row r="623">
      <c r="B623" s="315" t="n">
        <v>595</v>
      </c>
      <c r="C623" s="316" t="n">
        <v>33127760</v>
      </c>
      <c r="D623" s="316" t="inlineStr">
        <is>
          <t>#16063_M&amp;E_PEPSI COLA_MOUNTAIN DEW_Q219_VOD_UF</t>
        </is>
      </c>
      <c r="E623" s="316" t="inlineStr">
        <is>
          <t>VH1</t>
        </is>
      </c>
      <c r="F623" s="317" t="n">
        <v>43564</v>
      </c>
      <c r="G623" s="317" t="n">
        <v>43646</v>
      </c>
      <c r="H623" s="316" t="n">
        <v>435308</v>
      </c>
      <c r="I623" s="316" t="n">
        <v>435308</v>
      </c>
      <c r="J623" s="316" t="n">
        <v>0.71</v>
      </c>
      <c r="K623" s="316">
        <f>ROUND(I623*(J623/1000),2)</f>
        <v/>
      </c>
    </row>
    <row r="624">
      <c r="B624" s="315" t="n">
        <v>596</v>
      </c>
      <c r="C624" s="316" t="n">
        <v>33127768</v>
      </c>
      <c r="D624" s="316" t="inlineStr">
        <is>
          <t>#16065_M&amp;E_PEPSI COLA_BUBLY BRAND_Q219_VOD_UF</t>
        </is>
      </c>
      <c r="E624" s="316" t="inlineStr">
        <is>
          <t>CMT</t>
        </is>
      </c>
      <c r="F624" s="317" t="n">
        <v>43564</v>
      </c>
      <c r="G624" s="317" t="n">
        <v>43646</v>
      </c>
      <c r="H624" s="316" t="n">
        <v>2497</v>
      </c>
      <c r="I624" s="316" t="n">
        <v>2497</v>
      </c>
      <c r="J624" s="316" t="n">
        <v>0.71</v>
      </c>
      <c r="K624" s="316">
        <f>ROUND(I624*(J624/1000),2)</f>
        <v/>
      </c>
    </row>
    <row r="625">
      <c r="B625" s="315" t="n">
        <v>597</v>
      </c>
      <c r="C625" s="316" t="n">
        <v>33127768</v>
      </c>
      <c r="D625" s="316" t="inlineStr">
        <is>
          <t>#16065_M&amp;E_PEPSI COLA_BUBLY BRAND_Q219_VOD_UF</t>
        </is>
      </c>
      <c r="E625" s="316" t="inlineStr">
        <is>
          <t>Comedy Central</t>
        </is>
      </c>
      <c r="F625" s="317" t="n">
        <v>43564</v>
      </c>
      <c r="G625" s="317" t="n">
        <v>43646</v>
      </c>
      <c r="H625" s="316" t="n">
        <v>70241</v>
      </c>
      <c r="I625" s="316" t="n">
        <v>70241</v>
      </c>
      <c r="J625" s="316" t="n">
        <v>0.71</v>
      </c>
      <c r="K625" s="316">
        <f>ROUND(I625*(J625/1000),2)</f>
        <v/>
      </c>
    </row>
    <row r="626">
      <c r="B626" s="315" t="n">
        <v>598</v>
      </c>
      <c r="C626" s="316" t="n">
        <v>33127768</v>
      </c>
      <c r="D626" s="316" t="inlineStr">
        <is>
          <t>#16065_M&amp;E_PEPSI COLA_BUBLY BRAND_Q219_VOD_UF</t>
        </is>
      </c>
      <c r="E626" s="316" t="inlineStr">
        <is>
          <t>MTV</t>
        </is>
      </c>
      <c r="F626" s="317" t="n">
        <v>43564</v>
      </c>
      <c r="G626" s="317" t="n">
        <v>43646</v>
      </c>
      <c r="H626" s="316" t="n">
        <v>301587</v>
      </c>
      <c r="I626" s="316" t="n">
        <v>301587</v>
      </c>
      <c r="J626" s="316" t="n">
        <v>0.71</v>
      </c>
      <c r="K626" s="316">
        <f>ROUND(I626*(J626/1000),2)</f>
        <v/>
      </c>
    </row>
    <row r="627">
      <c r="B627" s="315" t="n">
        <v>599</v>
      </c>
      <c r="C627" s="316" t="n">
        <v>33127768</v>
      </c>
      <c r="D627" s="316" t="inlineStr">
        <is>
          <t>#16065_M&amp;E_PEPSI COLA_BUBLY BRAND_Q219_VOD_UF</t>
        </is>
      </c>
      <c r="E627" s="316" t="inlineStr">
        <is>
          <t>Paramount</t>
        </is>
      </c>
      <c r="F627" s="317" t="n">
        <v>43564</v>
      </c>
      <c r="G627" s="317" t="n">
        <v>43646</v>
      </c>
      <c r="H627" s="316" t="n">
        <v>112067</v>
      </c>
      <c r="I627" s="316" t="n">
        <v>112067</v>
      </c>
      <c r="J627" s="316" t="n">
        <v>0.71</v>
      </c>
      <c r="K627" s="316">
        <f>ROUND(I627*(J627/1000),2)</f>
        <v/>
      </c>
    </row>
    <row r="628">
      <c r="B628" s="315" t="n">
        <v>600</v>
      </c>
      <c r="C628" s="316" t="n">
        <v>33127768</v>
      </c>
      <c r="D628" s="316" t="inlineStr">
        <is>
          <t>#16065_M&amp;E_PEPSI COLA_BUBLY BRAND_Q219_VOD_UF</t>
        </is>
      </c>
      <c r="E628" s="316" t="inlineStr">
        <is>
          <t>TV Land</t>
        </is>
      </c>
      <c r="F628" s="317" t="n">
        <v>43564</v>
      </c>
      <c r="G628" s="317" t="n">
        <v>43646</v>
      </c>
      <c r="H628" s="316" t="n">
        <v>9387</v>
      </c>
      <c r="I628" s="316" t="n">
        <v>9387</v>
      </c>
      <c r="J628" s="316" t="n">
        <v>0.71</v>
      </c>
      <c r="K628" s="316">
        <f>ROUND(I628*(J628/1000),2)</f>
        <v/>
      </c>
    </row>
    <row r="629">
      <c r="B629" s="315" t="n">
        <v>601</v>
      </c>
      <c r="C629" s="316" t="n">
        <v>33127768</v>
      </c>
      <c r="D629" s="316" t="inlineStr">
        <is>
          <t>#16065_M&amp;E_PEPSI COLA_BUBLY BRAND_Q219_VOD_UF</t>
        </is>
      </c>
      <c r="E629" s="316" t="inlineStr">
        <is>
          <t>VH1</t>
        </is>
      </c>
      <c r="F629" s="317" t="n">
        <v>43564</v>
      </c>
      <c r="G629" s="317" t="n">
        <v>43646</v>
      </c>
      <c r="H629" s="316" t="n">
        <v>405230</v>
      </c>
      <c r="I629" s="316" t="n">
        <v>405230</v>
      </c>
      <c r="J629" s="316" t="n">
        <v>0.71</v>
      </c>
      <c r="K629" s="316">
        <f>ROUND(I629*(J629/1000),2)</f>
        <v/>
      </c>
    </row>
    <row r="630">
      <c r="B630" s="315" t="n">
        <v>602</v>
      </c>
      <c r="C630" s="316" t="n">
        <v>33127781</v>
      </c>
      <c r="D630" s="316" t="inlineStr">
        <is>
          <t>#16067_M&amp;E_PEPSI COLA_LIFE WATER_Q219_VOD_UF</t>
        </is>
      </c>
      <c r="E630" s="316" t="inlineStr">
        <is>
          <t>CMT</t>
        </is>
      </c>
      <c r="F630" s="317" t="n">
        <v>43564</v>
      </c>
      <c r="G630" s="317" t="n">
        <v>43639</v>
      </c>
      <c r="H630" s="316" t="n">
        <v>1947</v>
      </c>
      <c r="I630" s="316" t="n">
        <v>1947</v>
      </c>
      <c r="J630" s="316" t="n">
        <v>0.71</v>
      </c>
      <c r="K630" s="316">
        <f>ROUND(I630*(J630/1000),2)</f>
        <v/>
      </c>
    </row>
    <row r="631">
      <c r="B631" s="315" t="n">
        <v>603</v>
      </c>
      <c r="C631" s="316" t="n">
        <v>33127781</v>
      </c>
      <c r="D631" s="316" t="inlineStr">
        <is>
          <t>#16067_M&amp;E_PEPSI COLA_LIFE WATER_Q219_VOD_UF</t>
        </is>
      </c>
      <c r="E631" s="316" t="inlineStr">
        <is>
          <t>Comedy Central</t>
        </is>
      </c>
      <c r="F631" s="317" t="n">
        <v>43564</v>
      </c>
      <c r="G631" s="317" t="n">
        <v>43639</v>
      </c>
      <c r="H631" s="316" t="n">
        <v>71885</v>
      </c>
      <c r="I631" s="316" t="n">
        <v>71885</v>
      </c>
      <c r="J631" s="316" t="n">
        <v>0.71</v>
      </c>
      <c r="K631" s="316">
        <f>ROUND(I631*(J631/1000),2)</f>
        <v/>
      </c>
    </row>
    <row r="632">
      <c r="B632" s="315" t="n">
        <v>604</v>
      </c>
      <c r="C632" s="316" t="n">
        <v>33127781</v>
      </c>
      <c r="D632" s="316" t="inlineStr">
        <is>
          <t>#16067_M&amp;E_PEPSI COLA_LIFE WATER_Q219_VOD_UF</t>
        </is>
      </c>
      <c r="E632" s="316" t="inlineStr">
        <is>
          <t>MTV</t>
        </is>
      </c>
      <c r="F632" s="317" t="n">
        <v>43564</v>
      </c>
      <c r="G632" s="317" t="n">
        <v>43639</v>
      </c>
      <c r="H632" s="316" t="n">
        <v>158327</v>
      </c>
      <c r="I632" s="316" t="n">
        <v>158327</v>
      </c>
      <c r="J632" s="316" t="n">
        <v>0.71</v>
      </c>
      <c r="K632" s="316">
        <f>ROUND(I632*(J632/1000),2)</f>
        <v/>
      </c>
    </row>
    <row r="633">
      <c r="B633" s="315" t="n">
        <v>605</v>
      </c>
      <c r="C633" s="316" t="n">
        <v>33127781</v>
      </c>
      <c r="D633" s="316" t="inlineStr">
        <is>
          <t>#16067_M&amp;E_PEPSI COLA_LIFE WATER_Q219_VOD_UF</t>
        </is>
      </c>
      <c r="E633" s="316" t="inlineStr">
        <is>
          <t>Paramount</t>
        </is>
      </c>
      <c r="F633" s="317" t="n">
        <v>43564</v>
      </c>
      <c r="G633" s="317" t="n">
        <v>43639</v>
      </c>
      <c r="H633" s="316" t="n">
        <v>66227</v>
      </c>
      <c r="I633" s="316" t="n">
        <v>66227</v>
      </c>
      <c r="J633" s="316" t="n">
        <v>0.71</v>
      </c>
      <c r="K633" s="316">
        <f>ROUND(I633*(J633/1000),2)</f>
        <v/>
      </c>
    </row>
    <row r="634">
      <c r="B634" s="315" t="n">
        <v>606</v>
      </c>
      <c r="C634" s="316" t="n">
        <v>33127781</v>
      </c>
      <c r="D634" s="316" t="inlineStr">
        <is>
          <t>#16067_M&amp;E_PEPSI COLA_LIFE WATER_Q219_VOD_UF</t>
        </is>
      </c>
      <c r="E634" s="316" t="inlineStr">
        <is>
          <t>TV Land</t>
        </is>
      </c>
      <c r="F634" s="317" t="n">
        <v>43564</v>
      </c>
      <c r="G634" s="317" t="n">
        <v>43639</v>
      </c>
      <c r="H634" s="316" t="n">
        <v>6809</v>
      </c>
      <c r="I634" s="316" t="n">
        <v>6809</v>
      </c>
      <c r="J634" s="316" t="n">
        <v>0.71</v>
      </c>
      <c r="K634" s="316">
        <f>ROUND(I634*(J634/1000),2)</f>
        <v/>
      </c>
    </row>
    <row r="635">
      <c r="B635" s="315" t="n">
        <v>607</v>
      </c>
      <c r="C635" s="316" t="n">
        <v>33127781</v>
      </c>
      <c r="D635" s="316" t="inlineStr">
        <is>
          <t>#16067_M&amp;E_PEPSI COLA_LIFE WATER_Q219_VOD_UF</t>
        </is>
      </c>
      <c r="E635" s="316" t="inlineStr">
        <is>
          <t>VH1</t>
        </is>
      </c>
      <c r="F635" s="317" t="n">
        <v>43564</v>
      </c>
      <c r="G635" s="317" t="n">
        <v>43639</v>
      </c>
      <c r="H635" s="316" t="n">
        <v>219313</v>
      </c>
      <c r="I635" s="316" t="n">
        <v>219313</v>
      </c>
      <c r="J635" s="316" t="n">
        <v>0.71</v>
      </c>
      <c r="K635" s="316">
        <f>ROUND(I635*(J635/1000),2)</f>
        <v/>
      </c>
    </row>
    <row r="636">
      <c r="B636" s="315" t="n">
        <v>608</v>
      </c>
      <c r="C636" s="316" t="n">
        <v>33127911</v>
      </c>
      <c r="D636" s="316" t="inlineStr">
        <is>
          <t>#15970_M&amp;E_PROCTER &amp; GAMBLE_Q219_17/18_LIABILITY</t>
        </is>
      </c>
      <c r="E636" s="316" t="inlineStr">
        <is>
          <t>CMT</t>
        </is>
      </c>
      <c r="F636" s="317" t="n">
        <v>43570</v>
      </c>
      <c r="G636" s="317" t="n">
        <v>43646</v>
      </c>
      <c r="H636" s="316" t="n">
        <v>7931</v>
      </c>
      <c r="I636" s="316" t="n">
        <v>7931</v>
      </c>
      <c r="J636" s="316" t="n">
        <v>0.71</v>
      </c>
      <c r="K636" s="316">
        <f>ROUND(I636*(J636/1000),2)</f>
        <v/>
      </c>
    </row>
    <row r="637">
      <c r="B637" s="315" t="n">
        <v>609</v>
      </c>
      <c r="C637" s="316" t="n">
        <v>33127911</v>
      </c>
      <c r="D637" s="316" t="inlineStr">
        <is>
          <t>#15970_M&amp;E_PROCTER &amp; GAMBLE_Q219_17/18_LIABILITY</t>
        </is>
      </c>
      <c r="E637" s="316" t="inlineStr">
        <is>
          <t>Comedy Central</t>
        </is>
      </c>
      <c r="F637" s="317" t="n">
        <v>43570</v>
      </c>
      <c r="G637" s="317" t="n">
        <v>43646</v>
      </c>
      <c r="H637" s="316" t="n">
        <v>147959</v>
      </c>
      <c r="I637" s="316" t="n">
        <v>147959</v>
      </c>
      <c r="J637" s="316" t="n">
        <v>0.71</v>
      </c>
      <c r="K637" s="316">
        <f>ROUND(I637*(J637/1000),2)</f>
        <v/>
      </c>
    </row>
    <row r="638">
      <c r="B638" s="315" t="n">
        <v>610</v>
      </c>
      <c r="C638" s="316" t="n">
        <v>33127911</v>
      </c>
      <c r="D638" s="316" t="inlineStr">
        <is>
          <t>#15970_M&amp;E_PROCTER &amp; GAMBLE_Q219_17/18_LIABILITY</t>
        </is>
      </c>
      <c r="E638" s="316" t="inlineStr">
        <is>
          <t>MTV</t>
        </is>
      </c>
      <c r="F638" s="317" t="n">
        <v>43570</v>
      </c>
      <c r="G638" s="317" t="n">
        <v>43646</v>
      </c>
      <c r="H638" s="316" t="n">
        <v>540906</v>
      </c>
      <c r="I638" s="316" t="n">
        <v>540906</v>
      </c>
      <c r="J638" s="316" t="n">
        <v>0.71</v>
      </c>
      <c r="K638" s="316">
        <f>ROUND(I638*(J638/1000),2)</f>
        <v/>
      </c>
    </row>
    <row r="639">
      <c r="B639" s="315" t="n">
        <v>611</v>
      </c>
      <c r="C639" s="316" t="n">
        <v>33127911</v>
      </c>
      <c r="D639" s="316" t="inlineStr">
        <is>
          <t>#15970_M&amp;E_PROCTER &amp; GAMBLE_Q219_17/18_LIABILITY</t>
        </is>
      </c>
      <c r="E639" s="316" t="inlineStr">
        <is>
          <t>Paramount</t>
        </is>
      </c>
      <c r="F639" s="317" t="n">
        <v>43570</v>
      </c>
      <c r="G639" s="317" t="n">
        <v>43646</v>
      </c>
      <c r="H639" s="316" t="n">
        <v>193395</v>
      </c>
      <c r="I639" s="316" t="n">
        <v>193395</v>
      </c>
      <c r="J639" s="316" t="n">
        <v>0.71</v>
      </c>
      <c r="K639" s="316">
        <f>ROUND(I639*(J639/1000),2)</f>
        <v/>
      </c>
    </row>
    <row r="640">
      <c r="B640" s="315" t="n">
        <v>612</v>
      </c>
      <c r="C640" s="316" t="n">
        <v>33127911</v>
      </c>
      <c r="D640" s="316" t="inlineStr">
        <is>
          <t>#15970_M&amp;E_PROCTER &amp; GAMBLE_Q219_17/18_LIABILITY</t>
        </is>
      </c>
      <c r="E640" s="316" t="inlineStr">
        <is>
          <t>TV Land</t>
        </is>
      </c>
      <c r="F640" s="317" t="n">
        <v>43570</v>
      </c>
      <c r="G640" s="317" t="n">
        <v>43646</v>
      </c>
      <c r="H640" s="316" t="n">
        <v>20146</v>
      </c>
      <c r="I640" s="316" t="n">
        <v>20146</v>
      </c>
      <c r="J640" s="316" t="n">
        <v>0.71</v>
      </c>
      <c r="K640" s="316">
        <f>ROUND(I640*(J640/1000),2)</f>
        <v/>
      </c>
    </row>
    <row r="641">
      <c r="B641" s="315" t="n">
        <v>613</v>
      </c>
      <c r="C641" s="316" t="n">
        <v>33127911</v>
      </c>
      <c r="D641" s="316" t="inlineStr">
        <is>
          <t>#15970_M&amp;E_PROCTER &amp; GAMBLE_Q219_17/18_LIABILITY</t>
        </is>
      </c>
      <c r="E641" s="316" t="inlineStr">
        <is>
          <t>VH1</t>
        </is>
      </c>
      <c r="F641" s="317" t="n">
        <v>43570</v>
      </c>
      <c r="G641" s="317" t="n">
        <v>43646</v>
      </c>
      <c r="H641" s="316" t="n">
        <v>646597</v>
      </c>
      <c r="I641" s="316" t="n">
        <v>646597</v>
      </c>
      <c r="J641" s="316" t="n">
        <v>0.71</v>
      </c>
      <c r="K641" s="316">
        <f>ROUND(I641*(J641/1000),2)</f>
        <v/>
      </c>
    </row>
    <row r="642">
      <c r="B642" s="315" t="n">
        <v>614</v>
      </c>
      <c r="C642" s="316" t="n">
        <v>33128144</v>
      </c>
      <c r="D642" s="316" t="inlineStr">
        <is>
          <t>#15701_M&amp;E_PROCTER &amp; GAMBLE_Q219_18/19_LIABILITY_WIPE</t>
        </is>
      </c>
      <c r="E642" s="316" t="inlineStr">
        <is>
          <t>CMT</t>
        </is>
      </c>
      <c r="F642" s="317" t="n">
        <v>43570</v>
      </c>
      <c r="G642" s="317" t="n">
        <v>43646</v>
      </c>
      <c r="H642" s="316" t="n">
        <v>45518</v>
      </c>
      <c r="I642" s="316" t="n">
        <v>45518</v>
      </c>
      <c r="J642" s="316" t="n">
        <v>0.71</v>
      </c>
      <c r="K642" s="316">
        <f>ROUND(I642*(J642/1000),2)</f>
        <v/>
      </c>
    </row>
    <row r="643">
      <c r="B643" s="315" t="n">
        <v>615</v>
      </c>
      <c r="C643" s="316" t="n">
        <v>33128144</v>
      </c>
      <c r="D643" s="316" t="inlineStr">
        <is>
          <t>#15701_M&amp;E_PROCTER &amp; GAMBLE_Q219_18/19_LIABILITY_WIPE</t>
        </is>
      </c>
      <c r="E643" s="316" t="inlineStr">
        <is>
          <t>Comedy Central</t>
        </is>
      </c>
      <c r="F643" s="317" t="n">
        <v>43570</v>
      </c>
      <c r="G643" s="317" t="n">
        <v>43646</v>
      </c>
      <c r="H643" s="316" t="n">
        <v>856640</v>
      </c>
      <c r="I643" s="316" t="n">
        <v>856640</v>
      </c>
      <c r="J643" s="316" t="n">
        <v>0.71</v>
      </c>
      <c r="K643" s="316">
        <f>ROUND(I643*(J643/1000),2)</f>
        <v/>
      </c>
    </row>
    <row r="644">
      <c r="B644" s="315" t="n">
        <v>616</v>
      </c>
      <c r="C644" s="316" t="n">
        <v>33128144</v>
      </c>
      <c r="D644" s="316" t="inlineStr">
        <is>
          <t>#15701_M&amp;E_PROCTER &amp; GAMBLE_Q219_18/19_LIABILITY_WIPE</t>
        </is>
      </c>
      <c r="E644" s="316" t="inlineStr">
        <is>
          <t>MTV</t>
        </is>
      </c>
      <c r="F644" s="317" t="n">
        <v>43570</v>
      </c>
      <c r="G644" s="317" t="n">
        <v>43646</v>
      </c>
      <c r="H644" s="316" t="n">
        <v>2769627</v>
      </c>
      <c r="I644" s="316" t="n">
        <v>2769627</v>
      </c>
      <c r="J644" s="316" t="n">
        <v>0.71</v>
      </c>
      <c r="K644" s="316">
        <f>ROUND(I644*(J644/1000),2)</f>
        <v/>
      </c>
    </row>
    <row r="645">
      <c r="B645" s="315" t="n">
        <v>617</v>
      </c>
      <c r="C645" s="316" t="n">
        <v>33128144</v>
      </c>
      <c r="D645" s="316" t="inlineStr">
        <is>
          <t>#15701_M&amp;E_PROCTER &amp; GAMBLE_Q219_18/19_LIABILITY_WIPE</t>
        </is>
      </c>
      <c r="E645" s="316" t="inlineStr">
        <is>
          <t>Paramount</t>
        </is>
      </c>
      <c r="F645" s="317" t="n">
        <v>43570</v>
      </c>
      <c r="G645" s="317" t="n">
        <v>43646</v>
      </c>
      <c r="H645" s="316" t="n">
        <v>1015071</v>
      </c>
      <c r="I645" s="316" t="n">
        <v>1015071</v>
      </c>
      <c r="J645" s="316" t="n">
        <v>0.71</v>
      </c>
      <c r="K645" s="316">
        <f>ROUND(I645*(J645/1000),2)</f>
        <v/>
      </c>
    </row>
    <row r="646">
      <c r="B646" s="315" t="n">
        <v>618</v>
      </c>
      <c r="C646" s="316" t="n">
        <v>33128144</v>
      </c>
      <c r="D646" s="316" t="inlineStr">
        <is>
          <t>#15701_M&amp;E_PROCTER &amp; GAMBLE_Q219_18/19_LIABILITY_WIPE</t>
        </is>
      </c>
      <c r="E646" s="316" t="inlineStr">
        <is>
          <t>TV Land</t>
        </is>
      </c>
      <c r="F646" s="317" t="n">
        <v>43570</v>
      </c>
      <c r="G646" s="317" t="n">
        <v>43646</v>
      </c>
      <c r="H646" s="316" t="n">
        <v>124629</v>
      </c>
      <c r="I646" s="316" t="n">
        <v>124629</v>
      </c>
      <c r="J646" s="316" t="n">
        <v>0.71</v>
      </c>
      <c r="K646" s="316">
        <f>ROUND(I646*(J646/1000),2)</f>
        <v/>
      </c>
    </row>
    <row r="647">
      <c r="B647" s="315" t="n">
        <v>619</v>
      </c>
      <c r="C647" s="316" t="n">
        <v>33128144</v>
      </c>
      <c r="D647" s="316" t="inlineStr">
        <is>
          <t>#15701_M&amp;E_PROCTER &amp; GAMBLE_Q219_18/19_LIABILITY_WIPE</t>
        </is>
      </c>
      <c r="E647" s="316" t="inlineStr">
        <is>
          <t>VH1</t>
        </is>
      </c>
      <c r="F647" s="317" t="n">
        <v>43570</v>
      </c>
      <c r="G647" s="317" t="n">
        <v>43646</v>
      </c>
      <c r="H647" s="316" t="n">
        <v>3359940</v>
      </c>
      <c r="I647" s="316" t="n">
        <v>3359940</v>
      </c>
      <c r="J647" s="316" t="n">
        <v>0.71</v>
      </c>
      <c r="K647" s="316">
        <f>ROUND(I647*(J647/1000),2)</f>
        <v/>
      </c>
    </row>
    <row r="648">
      <c r="B648" s="315" t="n">
        <v>620</v>
      </c>
      <c r="C648" s="316" t="n">
        <v>33132976</v>
      </c>
      <c r="D648" s="316" t="inlineStr">
        <is>
          <t>16093_K&amp;F_CEC_ENTERTAINMENT_FY19_VOD_DAI_UPFRONT</t>
        </is>
      </c>
      <c r="E648" s="316" t="inlineStr">
        <is>
          <t>Nick Jr (Noggin)</t>
        </is>
      </c>
      <c r="F648" s="317" t="n">
        <v>43564</v>
      </c>
      <c r="G648" s="317" t="n">
        <v>43646</v>
      </c>
      <c r="H648" s="316" t="n">
        <v>312564</v>
      </c>
      <c r="I648" s="316" t="n">
        <v>312564</v>
      </c>
      <c r="J648" s="316" t="n">
        <v>0.71</v>
      </c>
      <c r="K648" s="316">
        <f>ROUND(I648*(J648/1000),2)</f>
        <v/>
      </c>
    </row>
    <row r="649">
      <c r="B649" s="315" t="n">
        <v>621</v>
      </c>
      <c r="C649" s="316" t="n">
        <v>33132976</v>
      </c>
      <c r="D649" s="316" t="inlineStr">
        <is>
          <t>16093_K&amp;F_CEC_ENTERTAINMENT_FY19_VOD_DAI_UPFRONT</t>
        </is>
      </c>
      <c r="E649" s="316" t="inlineStr">
        <is>
          <t>Nickelodeon</t>
        </is>
      </c>
      <c r="F649" s="317" t="n">
        <v>43564</v>
      </c>
      <c r="G649" s="317" t="n">
        <v>43646</v>
      </c>
      <c r="H649" s="316" t="n">
        <v>313369</v>
      </c>
      <c r="I649" s="316" t="n">
        <v>313369</v>
      </c>
      <c r="J649" s="316" t="n">
        <v>0.71</v>
      </c>
      <c r="K649" s="316">
        <f>ROUND(I649*(J649/1000),2)</f>
        <v/>
      </c>
    </row>
    <row r="650">
      <c r="B650" s="315" t="n">
        <v>622</v>
      </c>
      <c r="C650" s="316" t="n">
        <v>33155069</v>
      </c>
      <c r="D650" s="316" t="inlineStr">
        <is>
          <t>(15890)_BET_OLV_CURLS_P2+_2Q19</t>
        </is>
      </c>
      <c r="E650" s="316" t="inlineStr">
        <is>
          <t>BET</t>
        </is>
      </c>
      <c r="F650" s="317" t="n">
        <v>43565</v>
      </c>
      <c r="G650" s="317" t="n">
        <v>43595</v>
      </c>
      <c r="H650" s="316" t="n">
        <v>509882</v>
      </c>
      <c r="I650" s="316" t="n">
        <v>463095</v>
      </c>
      <c r="J650" s="316" t="n">
        <v>0.71</v>
      </c>
      <c r="K650" s="316">
        <f>ROUND(I650*(J650/1000),2)</f>
        <v/>
      </c>
    </row>
    <row r="651">
      <c r="B651" s="315" t="n">
        <v>623</v>
      </c>
      <c r="C651" s="316" t="n">
        <v>33155069</v>
      </c>
      <c r="D651" s="316" t="inlineStr">
        <is>
          <t>(15890)_BET_OLV_CURLS_P2+_2Q19</t>
        </is>
      </c>
      <c r="E651" s="316" t="inlineStr">
        <is>
          <t>BET Her</t>
        </is>
      </c>
      <c r="F651" s="317" t="n">
        <v>43565</v>
      </c>
      <c r="G651" s="317" t="n">
        <v>43595</v>
      </c>
      <c r="H651" s="316" t="n">
        <v>21728</v>
      </c>
      <c r="I651" s="316" t="n">
        <v>20398</v>
      </c>
      <c r="J651" s="316" t="n">
        <v>0.71</v>
      </c>
      <c r="K651" s="316">
        <f>ROUND(I651*(J651/1000),2)</f>
        <v/>
      </c>
    </row>
    <row r="652">
      <c r="B652" s="315" t="n">
        <v>624</v>
      </c>
      <c r="C652" s="316" t="n">
        <v>33155069</v>
      </c>
      <c r="D652" s="316" t="inlineStr">
        <is>
          <t>15890_BET_OLV_CURLS_P2+_2Q19</t>
        </is>
      </c>
      <c r="E652" s="316" t="inlineStr">
        <is>
          <t>BET</t>
        </is>
      </c>
      <c r="F652" s="317" t="n">
        <v>43565</v>
      </c>
      <c r="G652" s="317" t="n">
        <v>43595</v>
      </c>
      <c r="H652" s="316" t="n">
        <v>509882</v>
      </c>
      <c r="I652" s="316" t="n">
        <v>46787</v>
      </c>
      <c r="J652" s="316" t="n">
        <v>0.71</v>
      </c>
      <c r="K652" s="316">
        <f>ROUND(I652*(J652/1000),2)</f>
        <v/>
      </c>
    </row>
    <row r="653">
      <c r="B653" s="315" t="n">
        <v>625</v>
      </c>
      <c r="C653" s="316" t="n">
        <v>33155069</v>
      </c>
      <c r="D653" s="316" t="inlineStr">
        <is>
          <t>15890_BET_OLV_CURLS_P2+_2Q19</t>
        </is>
      </c>
      <c r="E653" s="316" t="inlineStr">
        <is>
          <t>BET Her</t>
        </is>
      </c>
      <c r="F653" s="317" t="n">
        <v>43565</v>
      </c>
      <c r="G653" s="317" t="n">
        <v>43595</v>
      </c>
      <c r="H653" s="316" t="n">
        <v>21728</v>
      </c>
      <c r="I653" s="316" t="n">
        <v>1330</v>
      </c>
      <c r="J653" s="316" t="n">
        <v>0.71</v>
      </c>
      <c r="K653" s="316">
        <f>ROUND(I653*(J653/1000),2)</f>
        <v/>
      </c>
    </row>
    <row r="654">
      <c r="B654" s="315" t="n">
        <v>626</v>
      </c>
      <c r="C654" s="316" t="n">
        <v>33155804</v>
      </c>
      <c r="D654" s="316" t="inlineStr">
        <is>
          <t>16042_M&amp;E_LIVING ESSENTIALS - LIVING ESSENTIALS_Q219_VOD DAI_NG</t>
        </is>
      </c>
      <c r="E654" s="316" t="inlineStr">
        <is>
          <t>Comedy Central</t>
        </is>
      </c>
      <c r="F654" s="317" t="n">
        <v>43565</v>
      </c>
      <c r="G654" s="317" t="n">
        <v>43585</v>
      </c>
      <c r="H654" s="316" t="n">
        <v>14132</v>
      </c>
      <c r="I654" s="316" t="n">
        <v>14132</v>
      </c>
      <c r="J654" s="316" t="n">
        <v>0.71</v>
      </c>
      <c r="K654" s="316">
        <f>ROUND(I654*(J654/1000),2)</f>
        <v/>
      </c>
    </row>
    <row r="655">
      <c r="B655" s="315" t="n">
        <v>627</v>
      </c>
      <c r="C655" s="316" t="n">
        <v>33155804</v>
      </c>
      <c r="D655" s="316" t="inlineStr">
        <is>
          <t>16042_M&amp;E_LIVING ESSENTIALS - LIVING ESSENTIALS_Q219_VOD DAI_NG</t>
        </is>
      </c>
      <c r="E655" s="316" t="inlineStr">
        <is>
          <t>MTV</t>
        </is>
      </c>
      <c r="F655" s="317" t="n">
        <v>43565</v>
      </c>
      <c r="G655" s="317" t="n">
        <v>43585</v>
      </c>
      <c r="H655" s="316" t="n">
        <v>216729</v>
      </c>
      <c r="I655" s="316" t="n">
        <v>216729</v>
      </c>
      <c r="J655" s="316" t="n">
        <v>0.71</v>
      </c>
      <c r="K655" s="316">
        <f>ROUND(I655*(J655/1000),2)</f>
        <v/>
      </c>
    </row>
    <row r="656">
      <c r="B656" s="315" t="n">
        <v>628</v>
      </c>
      <c r="C656" s="316" t="n">
        <v>33155804</v>
      </c>
      <c r="D656" s="316" t="inlineStr">
        <is>
          <t>16042_M&amp;E_LIVING ESSENTIALS - LIVING ESSENTIALS_Q219_VOD DAI_NG</t>
        </is>
      </c>
      <c r="E656" s="316" t="inlineStr">
        <is>
          <t>Paramount</t>
        </is>
      </c>
      <c r="F656" s="317" t="n">
        <v>43565</v>
      </c>
      <c r="G656" s="317" t="n">
        <v>43585</v>
      </c>
      <c r="H656" s="316" t="n">
        <v>108309</v>
      </c>
      <c r="I656" s="316" t="n">
        <v>108309</v>
      </c>
      <c r="J656" s="316" t="n">
        <v>0.71</v>
      </c>
      <c r="K656" s="316">
        <f>ROUND(I656*(J656/1000),2)</f>
        <v/>
      </c>
    </row>
    <row r="657">
      <c r="B657" s="315" t="n">
        <v>629</v>
      </c>
      <c r="C657" s="316" t="n">
        <v>33155804</v>
      </c>
      <c r="D657" s="316" t="inlineStr">
        <is>
          <t>16042_M&amp;E_LIVING ESSENTIALS - LIVING ESSENTIALS_Q219_VOD DAI_NG</t>
        </is>
      </c>
      <c r="E657" s="316" t="inlineStr">
        <is>
          <t>VH1</t>
        </is>
      </c>
      <c r="F657" s="317" t="n">
        <v>43565</v>
      </c>
      <c r="G657" s="317" t="n">
        <v>43585</v>
      </c>
      <c r="H657" s="316" t="n">
        <v>248199</v>
      </c>
      <c r="I657" s="316" t="n">
        <v>248199</v>
      </c>
      <c r="J657" s="316" t="n">
        <v>0.71</v>
      </c>
      <c r="K657" s="316">
        <f>ROUND(I657*(J657/1000),2)</f>
        <v/>
      </c>
    </row>
    <row r="658">
      <c r="B658" s="315" t="n">
        <v>630</v>
      </c>
      <c r="C658" s="316" t="n">
        <v>33158259</v>
      </c>
      <c r="D658" s="316" t="inlineStr">
        <is>
          <t>16038_BET_H&amp;M_ LADIES SPRING CONSCIOUS_OLV_P2+_2Q19</t>
        </is>
      </c>
      <c r="E658" s="316" t="inlineStr">
        <is>
          <t>BET</t>
        </is>
      </c>
      <c r="F658" s="317" t="n">
        <v>43566</v>
      </c>
      <c r="G658" s="317" t="n">
        <v>43586</v>
      </c>
      <c r="H658" s="316" t="n">
        <v>160319</v>
      </c>
      <c r="I658" s="316" t="n">
        <v>160319</v>
      </c>
      <c r="J658" s="316" t="n">
        <v>0.71</v>
      </c>
      <c r="K658" s="316">
        <f>ROUND(I658*(J658/1000),2)</f>
        <v/>
      </c>
    </row>
    <row r="659">
      <c r="B659" s="315" t="n">
        <v>631</v>
      </c>
      <c r="C659" s="316" t="n">
        <v>33158259</v>
      </c>
      <c r="D659" s="316" t="inlineStr">
        <is>
          <t>16038_BET_H&amp;M_ LADIES SPRING CONSCIOUS_OLV_P2+_2Q19</t>
        </is>
      </c>
      <c r="E659" s="316" t="inlineStr">
        <is>
          <t>BET Her</t>
        </is>
      </c>
      <c r="F659" s="317" t="n">
        <v>43566</v>
      </c>
      <c r="G659" s="317" t="n">
        <v>43586</v>
      </c>
      <c r="H659" s="316" t="n">
        <v>6885</v>
      </c>
      <c r="I659" s="316" t="n">
        <v>6885</v>
      </c>
      <c r="J659" s="316" t="n">
        <v>0.71</v>
      </c>
      <c r="K659" s="316">
        <f>ROUND(I659*(J659/1000),2)</f>
        <v/>
      </c>
    </row>
    <row r="660">
      <c r="B660" s="315" t="n">
        <v>632</v>
      </c>
      <c r="C660" s="316" t="n">
        <v>33172097</v>
      </c>
      <c r="D660" s="316" t="inlineStr">
        <is>
          <t>16083_BET_SMILE DIRECT_PEEL OFF_P2+_2Q19</t>
        </is>
      </c>
      <c r="E660" s="316" t="inlineStr">
        <is>
          <t>BET</t>
        </is>
      </c>
      <c r="F660" s="317" t="n">
        <v>43566</v>
      </c>
      <c r="G660" s="317" t="n">
        <v>43583</v>
      </c>
      <c r="H660" s="316" t="n">
        <v>87258</v>
      </c>
      <c r="I660" s="316" t="n">
        <v>87258</v>
      </c>
      <c r="J660" s="316" t="n">
        <v>0.71</v>
      </c>
      <c r="K660" s="316">
        <f>ROUND(I660*(J660/1000),2)</f>
        <v/>
      </c>
    </row>
    <row r="661">
      <c r="B661" s="315" t="n">
        <v>633</v>
      </c>
      <c r="C661" s="316" t="n">
        <v>33172097</v>
      </c>
      <c r="D661" s="316" t="inlineStr">
        <is>
          <t>16083_BET_SMILE DIRECT_PEEL OFF_P2+_2Q19</t>
        </is>
      </c>
      <c r="E661" s="316" t="inlineStr">
        <is>
          <t>BET Her</t>
        </is>
      </c>
      <c r="F661" s="317" t="n">
        <v>43566</v>
      </c>
      <c r="G661" s="317" t="n">
        <v>43583</v>
      </c>
      <c r="H661" s="316" t="n">
        <v>3470</v>
      </c>
      <c r="I661" s="316" t="n">
        <v>3470</v>
      </c>
      <c r="J661" s="316" t="n">
        <v>0.71</v>
      </c>
      <c r="K661" s="316">
        <f>ROUND(I661*(J661/1000),2)</f>
        <v/>
      </c>
    </row>
    <row r="662">
      <c r="B662" s="315" t="n">
        <v>634</v>
      </c>
      <c r="C662" s="316" t="n">
        <v>33180048</v>
      </c>
      <c r="D662" s="316" t="inlineStr">
        <is>
          <t>16064_M&amp;E_GEICO INSURANCE - GEICO_VH1 18 UF Liability_2Q19_Demo A25-49</t>
        </is>
      </c>
      <c r="E662" s="316" t="inlineStr">
        <is>
          <t>CMT</t>
        </is>
      </c>
      <c r="F662" s="317" t="n">
        <v>43566</v>
      </c>
      <c r="G662" s="317" t="n">
        <v>43585</v>
      </c>
      <c r="H662" s="316" t="n">
        <v>9238</v>
      </c>
      <c r="I662" s="316" t="n">
        <v>9238</v>
      </c>
      <c r="J662" s="316" t="n">
        <v>0.71</v>
      </c>
      <c r="K662" s="316">
        <f>ROUND(I662*(J662/1000),2)</f>
        <v/>
      </c>
    </row>
    <row r="663">
      <c r="B663" s="315" t="n">
        <v>635</v>
      </c>
      <c r="C663" s="316" t="n">
        <v>33180048</v>
      </c>
      <c r="D663" s="316" t="inlineStr">
        <is>
          <t>16064_M&amp;E_GEICO INSURANCE - GEICO_VH1 18 UF Liability_2Q19_Demo A25-49</t>
        </is>
      </c>
      <c r="E663" s="316" t="inlineStr">
        <is>
          <t>Comedy Central</t>
        </is>
      </c>
      <c r="F663" s="317" t="n">
        <v>43566</v>
      </c>
      <c r="G663" s="317" t="n">
        <v>43585</v>
      </c>
      <c r="H663" s="316" t="n">
        <v>118868</v>
      </c>
      <c r="I663" s="316" t="n">
        <v>118868</v>
      </c>
      <c r="J663" s="316" t="n">
        <v>0.71</v>
      </c>
      <c r="K663" s="316">
        <f>ROUND(I663*(J663/1000),2)</f>
        <v/>
      </c>
    </row>
    <row r="664">
      <c r="B664" s="315" t="n">
        <v>636</v>
      </c>
      <c r="C664" s="316" t="n">
        <v>33180048</v>
      </c>
      <c r="D664" s="316" t="inlineStr">
        <is>
          <t>16064_M&amp;E_GEICO INSURANCE - GEICO_VH1 18 UF Liability_2Q19_Demo A25-49</t>
        </is>
      </c>
      <c r="E664" s="316" t="inlineStr">
        <is>
          <t>MTV</t>
        </is>
      </c>
      <c r="F664" s="317" t="n">
        <v>43566</v>
      </c>
      <c r="G664" s="317" t="n">
        <v>43585</v>
      </c>
      <c r="H664" s="316" t="n">
        <v>521309</v>
      </c>
      <c r="I664" s="316" t="n">
        <v>521309</v>
      </c>
      <c r="J664" s="316" t="n">
        <v>0.71</v>
      </c>
      <c r="K664" s="316">
        <f>ROUND(I664*(J664/1000),2)</f>
        <v/>
      </c>
    </row>
    <row r="665">
      <c r="B665" s="315" t="n">
        <v>637</v>
      </c>
      <c r="C665" s="316" t="n">
        <v>33180048</v>
      </c>
      <c r="D665" s="316" t="inlineStr">
        <is>
          <t>16064_M&amp;E_GEICO INSURANCE - GEICO_VH1 18 UF Liability_2Q19_Demo A25-49</t>
        </is>
      </c>
      <c r="E665" s="316" t="inlineStr">
        <is>
          <t>Paramount</t>
        </is>
      </c>
      <c r="F665" s="317" t="n">
        <v>43566</v>
      </c>
      <c r="G665" s="317" t="n">
        <v>43585</v>
      </c>
      <c r="H665" s="316" t="n">
        <v>210108</v>
      </c>
      <c r="I665" s="316" t="n">
        <v>210108</v>
      </c>
      <c r="J665" s="316" t="n">
        <v>0.71</v>
      </c>
      <c r="K665" s="316">
        <f>ROUND(I665*(J665/1000),2)</f>
        <v/>
      </c>
    </row>
    <row r="666">
      <c r="B666" s="315" t="n">
        <v>638</v>
      </c>
      <c r="C666" s="316" t="n">
        <v>33180048</v>
      </c>
      <c r="D666" s="316" t="inlineStr">
        <is>
          <t>16064_M&amp;E_GEICO INSURANCE - GEICO_VH1 18 UF Liability_2Q19_Demo A25-49</t>
        </is>
      </c>
      <c r="E666" s="316" t="inlineStr">
        <is>
          <t>TV Land</t>
        </is>
      </c>
      <c r="F666" s="317" t="n">
        <v>43566</v>
      </c>
      <c r="G666" s="317" t="n">
        <v>43585</v>
      </c>
      <c r="H666" s="316" t="n">
        <v>16741</v>
      </c>
      <c r="I666" s="316" t="n">
        <v>16741</v>
      </c>
      <c r="J666" s="316" t="n">
        <v>0.71</v>
      </c>
      <c r="K666" s="316">
        <f>ROUND(I666*(J666/1000),2)</f>
        <v/>
      </c>
    </row>
    <row r="667">
      <c r="B667" s="315" t="n">
        <v>639</v>
      </c>
      <c r="C667" s="316" t="n">
        <v>33180048</v>
      </c>
      <c r="D667" s="316" t="inlineStr">
        <is>
          <t>16064_M&amp;E_GEICO INSURANCE - GEICO_VH1 18 UF Liability_2Q19_Demo A25-49</t>
        </is>
      </c>
      <c r="E667" s="316" t="inlineStr">
        <is>
          <t>VH1</t>
        </is>
      </c>
      <c r="F667" s="317" t="n">
        <v>43566</v>
      </c>
      <c r="G667" s="317" t="n">
        <v>43585</v>
      </c>
      <c r="H667" s="316" t="n">
        <v>687722</v>
      </c>
      <c r="I667" s="316" t="n">
        <v>687722</v>
      </c>
      <c r="J667" s="316" t="n">
        <v>0.71</v>
      </c>
      <c r="K667" s="316">
        <f>ROUND(I667*(J667/1000),2)</f>
        <v/>
      </c>
    </row>
    <row r="668">
      <c r="B668" s="315" t="n">
        <v>640</v>
      </c>
      <c r="C668" s="316" t="n">
        <v>33180339</v>
      </c>
      <c r="D668" s="316" t="inlineStr">
        <is>
          <t>16051_M&amp;E_CHRYSLER CORPORATION_CHRYSLER CORPORATION_2Q19_SCATTER</t>
        </is>
      </c>
      <c r="E668" s="316" t="inlineStr">
        <is>
          <t>CMT</t>
        </is>
      </c>
      <c r="F668" s="317" t="n">
        <v>43573</v>
      </c>
      <c r="G668" s="317" t="n">
        <v>43585</v>
      </c>
      <c r="H668" s="316" t="n">
        <v>7091</v>
      </c>
      <c r="I668" s="316" t="n">
        <v>7091</v>
      </c>
      <c r="J668" s="316" t="n">
        <v>0.71</v>
      </c>
      <c r="K668" s="316">
        <f>ROUND(I668*(J668/1000),2)</f>
        <v/>
      </c>
    </row>
    <row r="669">
      <c r="B669" s="315" t="n">
        <v>641</v>
      </c>
      <c r="C669" s="316" t="n">
        <v>33180339</v>
      </c>
      <c r="D669" s="316" t="inlineStr">
        <is>
          <t>16051_M&amp;E_CHRYSLER CORPORATION_CHRYSLER CORPORATION_2Q19_SCATTER</t>
        </is>
      </c>
      <c r="E669" s="316" t="inlineStr">
        <is>
          <t>Comedy Central</t>
        </is>
      </c>
      <c r="F669" s="317" t="n">
        <v>43573</v>
      </c>
      <c r="G669" s="317" t="n">
        <v>43585</v>
      </c>
      <c r="H669" s="316" t="n">
        <v>124984</v>
      </c>
      <c r="I669" s="316" t="n">
        <v>124984</v>
      </c>
      <c r="J669" s="316" t="n">
        <v>0.71</v>
      </c>
      <c r="K669" s="316">
        <f>ROUND(I669*(J669/1000),2)</f>
        <v/>
      </c>
    </row>
    <row r="670">
      <c r="B670" s="315" t="n">
        <v>642</v>
      </c>
      <c r="C670" s="316" t="n">
        <v>33180339</v>
      </c>
      <c r="D670" s="316" t="inlineStr">
        <is>
          <t>16051_M&amp;E_CHRYSLER CORPORATION_CHRYSLER CORPORATION_2Q19_SCATTER</t>
        </is>
      </c>
      <c r="E670" s="316" t="inlineStr">
        <is>
          <t>MTV</t>
        </is>
      </c>
      <c r="F670" s="317" t="n">
        <v>43573</v>
      </c>
      <c r="G670" s="317" t="n">
        <v>43585</v>
      </c>
      <c r="H670" s="316" t="n">
        <v>498162</v>
      </c>
      <c r="I670" s="316" t="n">
        <v>498162</v>
      </c>
      <c r="J670" s="316" t="n">
        <v>0.71</v>
      </c>
      <c r="K670" s="316">
        <f>ROUND(I670*(J670/1000),2)</f>
        <v/>
      </c>
    </row>
    <row r="671">
      <c r="B671" s="315" t="n">
        <v>643</v>
      </c>
      <c r="C671" s="316" t="n">
        <v>33180339</v>
      </c>
      <c r="D671" s="316" t="inlineStr">
        <is>
          <t>16051_M&amp;E_CHRYSLER CORPORATION_CHRYSLER CORPORATION_2Q19_SCATTER</t>
        </is>
      </c>
      <c r="E671" s="316" t="inlineStr">
        <is>
          <t>Paramount</t>
        </is>
      </c>
      <c r="F671" s="317" t="n">
        <v>43573</v>
      </c>
      <c r="G671" s="317" t="n">
        <v>43585</v>
      </c>
      <c r="H671" s="316" t="n">
        <v>201410</v>
      </c>
      <c r="I671" s="316" t="n">
        <v>201410</v>
      </c>
      <c r="J671" s="316" t="n">
        <v>0.71</v>
      </c>
      <c r="K671" s="316">
        <f>ROUND(I671*(J671/1000),2)</f>
        <v/>
      </c>
    </row>
    <row r="672">
      <c r="B672" s="315" t="n">
        <v>644</v>
      </c>
      <c r="C672" s="316" t="n">
        <v>33180339</v>
      </c>
      <c r="D672" s="316" t="inlineStr">
        <is>
          <t>16051_M&amp;E_CHRYSLER CORPORATION_CHRYSLER CORPORATION_2Q19_SCATTER</t>
        </is>
      </c>
      <c r="E672" s="316" t="inlineStr">
        <is>
          <t>TV Land</t>
        </is>
      </c>
      <c r="F672" s="317" t="n">
        <v>43573</v>
      </c>
      <c r="G672" s="317" t="n">
        <v>43585</v>
      </c>
      <c r="H672" s="316" t="n">
        <v>18327</v>
      </c>
      <c r="I672" s="316" t="n">
        <v>18327</v>
      </c>
      <c r="J672" s="316" t="n">
        <v>0.71</v>
      </c>
      <c r="K672" s="316">
        <f>ROUND(I672*(J672/1000),2)</f>
        <v/>
      </c>
    </row>
    <row r="673">
      <c r="B673" s="315" t="n">
        <v>645</v>
      </c>
      <c r="C673" s="316" t="n">
        <v>33180339</v>
      </c>
      <c r="D673" s="316" t="inlineStr">
        <is>
          <t>16051_M&amp;E_CHRYSLER CORPORATION_CHRYSLER CORPORATION_2Q19_SCATTER</t>
        </is>
      </c>
      <c r="E673" s="316" t="inlineStr">
        <is>
          <t>VH1</t>
        </is>
      </c>
      <c r="F673" s="317" t="n">
        <v>43573</v>
      </c>
      <c r="G673" s="317" t="n">
        <v>43585</v>
      </c>
      <c r="H673" s="316" t="n">
        <v>652453</v>
      </c>
      <c r="I673" s="316" t="n">
        <v>652453</v>
      </c>
      <c r="J673" s="316" t="n">
        <v>0.71</v>
      </c>
      <c r="K673" s="316">
        <f>ROUND(I673*(J673/1000),2)</f>
        <v/>
      </c>
    </row>
    <row r="674">
      <c r="B674" s="315" t="n">
        <v>646</v>
      </c>
      <c r="C674" s="316" t="n">
        <v>33181196</v>
      </c>
      <c r="D674" s="316" t="inlineStr">
        <is>
          <t>Paramount VOD DAI Promos 2019</t>
        </is>
      </c>
      <c r="E674" s="316" t="inlineStr">
        <is>
          <t>Paramount</t>
        </is>
      </c>
      <c r="F674" s="317" t="n">
        <v>43570</v>
      </c>
      <c r="G674" s="317" t="n">
        <v>43576</v>
      </c>
      <c r="H674" s="316" t="n">
        <v>1021</v>
      </c>
      <c r="I674" s="316" t="n">
        <v>1021</v>
      </c>
      <c r="J674" s="316" t="n">
        <v>0.71</v>
      </c>
      <c r="K674" s="316">
        <f>ROUND(I674*(J674/1000),2)</f>
        <v/>
      </c>
    </row>
    <row r="675">
      <c r="B675" s="315" t="n">
        <v>647</v>
      </c>
      <c r="C675" s="316" t="n">
        <v>33192248</v>
      </c>
      <c r="D675" s="316" t="inlineStr">
        <is>
          <t>15684_M&amp;E_U.S. NAVY - NAVY_2Q19_SC</t>
        </is>
      </c>
      <c r="E675" s="316" t="inlineStr">
        <is>
          <t>Comedy Central</t>
        </is>
      </c>
      <c r="F675" s="317" t="n">
        <v>43570</v>
      </c>
      <c r="G675" s="317" t="n">
        <v>43585</v>
      </c>
      <c r="H675" s="316" t="n">
        <v>227638</v>
      </c>
      <c r="I675" s="316" t="n">
        <v>227638</v>
      </c>
      <c r="J675" s="316" t="n">
        <v>0.71</v>
      </c>
      <c r="K675" s="316">
        <f>ROUND(I675*(J675/1000),2)</f>
        <v/>
      </c>
    </row>
    <row r="676">
      <c r="B676" s="315" t="n">
        <v>648</v>
      </c>
      <c r="C676" s="316" t="n">
        <v>33192248</v>
      </c>
      <c r="D676" s="316" t="inlineStr">
        <is>
          <t>15684_M&amp;E_U.S. NAVY - NAVY_2Q19_SC</t>
        </is>
      </c>
      <c r="E676" s="316" t="inlineStr">
        <is>
          <t>MTV</t>
        </is>
      </c>
      <c r="F676" s="317" t="n">
        <v>43570</v>
      </c>
      <c r="G676" s="317" t="n">
        <v>43585</v>
      </c>
      <c r="H676" s="316" t="n">
        <v>714752</v>
      </c>
      <c r="I676" s="316" t="n">
        <v>714752</v>
      </c>
      <c r="J676" s="316" t="n">
        <v>0.71</v>
      </c>
      <c r="K676" s="316">
        <f>ROUND(I676*(J676/1000),2)</f>
        <v/>
      </c>
    </row>
    <row r="677">
      <c r="B677" s="315" t="n">
        <v>649</v>
      </c>
      <c r="C677" s="316" t="n">
        <v>33192248</v>
      </c>
      <c r="D677" s="316" t="inlineStr">
        <is>
          <t>15684_M&amp;E_U.S. NAVY - NAVY_2Q19_SC</t>
        </is>
      </c>
      <c r="E677" s="316" t="inlineStr">
        <is>
          <t>Paramount</t>
        </is>
      </c>
      <c r="F677" s="317" t="n">
        <v>43570</v>
      </c>
      <c r="G677" s="317" t="n">
        <v>43585</v>
      </c>
      <c r="H677" s="316" t="n">
        <v>3473</v>
      </c>
      <c r="I677" s="316" t="n">
        <v>3473</v>
      </c>
      <c r="J677" s="316" t="n">
        <v>0.71</v>
      </c>
      <c r="K677" s="316">
        <f>ROUND(I677*(J677/1000),2)</f>
        <v/>
      </c>
    </row>
    <row r="678">
      <c r="B678" s="315" t="n">
        <v>650</v>
      </c>
      <c r="C678" s="316" t="n">
        <v>33198430</v>
      </c>
      <c r="D678" s="316" t="inlineStr">
        <is>
          <t>16084_Comcast-Charter-Altice_AM_MTV_Double Shot At Love_S1_Ep 2-4_Gold</t>
        </is>
      </c>
      <c r="E678" s="316" t="inlineStr">
        <is>
          <t>CMT</t>
        </is>
      </c>
      <c r="F678" s="317" t="n">
        <v>43567</v>
      </c>
      <c r="G678" s="317" t="n">
        <v>43587</v>
      </c>
      <c r="H678" s="316" t="n">
        <v>1689</v>
      </c>
      <c r="I678" s="316" t="n">
        <v>1689</v>
      </c>
      <c r="J678" s="316" t="n">
        <v>0.71</v>
      </c>
      <c r="K678" s="316">
        <f>ROUND(I678*(J678/1000),2)</f>
        <v/>
      </c>
    </row>
    <row r="679">
      <c r="B679" s="315" t="n">
        <v>651</v>
      </c>
      <c r="C679" s="316" t="n">
        <v>33198430</v>
      </c>
      <c r="D679" s="316" t="inlineStr">
        <is>
          <t>16084_Comcast-Charter-Altice_AM_MTV_Double Shot At Love_S1_Ep 2-4_Gold</t>
        </is>
      </c>
      <c r="E679" s="316" t="inlineStr">
        <is>
          <t>Comedy Central</t>
        </is>
      </c>
      <c r="F679" s="317" t="n">
        <v>43567</v>
      </c>
      <c r="G679" s="317" t="n">
        <v>43587</v>
      </c>
      <c r="H679" s="316" t="n">
        <v>46383</v>
      </c>
      <c r="I679" s="316" t="n">
        <v>46383</v>
      </c>
      <c r="J679" s="316" t="n">
        <v>0.71</v>
      </c>
      <c r="K679" s="316">
        <f>ROUND(I679*(J679/1000),2)</f>
        <v/>
      </c>
    </row>
    <row r="680">
      <c r="B680" s="315" t="n">
        <v>652</v>
      </c>
      <c r="C680" s="316" t="n">
        <v>33198430</v>
      </c>
      <c r="D680" s="316" t="inlineStr">
        <is>
          <t>16084_Comcast-Charter-Altice_AM_MTV_Double Shot At Love_S1_Ep 2-4_Gold</t>
        </is>
      </c>
      <c r="E680" s="316" t="inlineStr">
        <is>
          <t>MTV</t>
        </is>
      </c>
      <c r="F680" s="317" t="n">
        <v>43567</v>
      </c>
      <c r="G680" s="317" t="n">
        <v>43587</v>
      </c>
      <c r="H680" s="316" t="n">
        <v>335882</v>
      </c>
      <c r="I680" s="316" t="n">
        <v>335882</v>
      </c>
      <c r="J680" s="316" t="n">
        <v>0.71</v>
      </c>
      <c r="K680" s="316">
        <f>ROUND(I680*(J680/1000),2)</f>
        <v/>
      </c>
    </row>
    <row r="681">
      <c r="B681" s="315" t="n">
        <v>653</v>
      </c>
      <c r="C681" s="316" t="n">
        <v>33198430</v>
      </c>
      <c r="D681" s="316" t="inlineStr">
        <is>
          <t>16084_Comcast-Charter-Altice_AM_MTV_Double Shot At Love_S1_Ep 2-4_Gold</t>
        </is>
      </c>
      <c r="E681" s="316" t="inlineStr">
        <is>
          <t>MTV2</t>
        </is>
      </c>
      <c r="F681" s="317" t="n">
        <v>43567</v>
      </c>
      <c r="G681" s="317" t="n">
        <v>43587</v>
      </c>
      <c r="H681" s="316" t="n">
        <v>28</v>
      </c>
      <c r="I681" s="316" t="n">
        <v>28</v>
      </c>
      <c r="J681" s="316" t="n">
        <v>0.71</v>
      </c>
      <c r="K681" s="316">
        <f>ROUND(I681*(J681/1000),2)</f>
        <v/>
      </c>
    </row>
    <row r="682">
      <c r="B682" s="315" t="n">
        <v>654</v>
      </c>
      <c r="C682" s="316" t="n">
        <v>33198430</v>
      </c>
      <c r="D682" s="316" t="inlineStr">
        <is>
          <t>16084_Comcast-Charter-Altice_AM_MTV_Double Shot At Love_S1_Ep 2-4_Gold</t>
        </is>
      </c>
      <c r="E682" s="316" t="inlineStr">
        <is>
          <t>Paramount</t>
        </is>
      </c>
      <c r="F682" s="317" t="n">
        <v>43567</v>
      </c>
      <c r="G682" s="317" t="n">
        <v>43587</v>
      </c>
      <c r="H682" s="316" t="n">
        <v>110589</v>
      </c>
      <c r="I682" s="316" t="n">
        <v>110589</v>
      </c>
      <c r="J682" s="316" t="n">
        <v>0.71</v>
      </c>
      <c r="K682" s="316">
        <f>ROUND(I682*(J682/1000),2)</f>
        <v/>
      </c>
    </row>
    <row r="683">
      <c r="B683" s="315" t="n">
        <v>655</v>
      </c>
      <c r="C683" s="316" t="n">
        <v>33198430</v>
      </c>
      <c r="D683" s="316" t="inlineStr">
        <is>
          <t>16084_Comcast-Charter-Altice_AM_MTV_Double Shot At Love_S1_Ep 2-4_Gold</t>
        </is>
      </c>
      <c r="E683" s="316" t="inlineStr">
        <is>
          <t>TV Land</t>
        </is>
      </c>
      <c r="F683" s="317" t="n">
        <v>43567</v>
      </c>
      <c r="G683" s="317" t="n">
        <v>43587</v>
      </c>
      <c r="H683" s="316" t="n">
        <v>8023</v>
      </c>
      <c r="I683" s="316" t="n">
        <v>8023</v>
      </c>
      <c r="J683" s="316" t="n">
        <v>0.71</v>
      </c>
      <c r="K683" s="316">
        <f>ROUND(I683*(J683/1000),2)</f>
        <v/>
      </c>
    </row>
    <row r="684">
      <c r="B684" s="315" t="n">
        <v>656</v>
      </c>
      <c r="C684" s="316" t="n">
        <v>33198430</v>
      </c>
      <c r="D684" s="316" t="inlineStr">
        <is>
          <t>16084_Comcast-Charter-Altice_AM_MTV_Double Shot At Love_S1_Ep 2-4_Gold</t>
        </is>
      </c>
      <c r="E684" s="316" t="inlineStr">
        <is>
          <t>VH1</t>
        </is>
      </c>
      <c r="F684" s="317" t="n">
        <v>43567</v>
      </c>
      <c r="G684" s="317" t="n">
        <v>43587</v>
      </c>
      <c r="H684" s="316" t="n">
        <v>413803</v>
      </c>
      <c r="I684" s="316" t="n">
        <v>413803</v>
      </c>
      <c r="J684" s="316" t="n">
        <v>0.71</v>
      </c>
      <c r="K684" s="316">
        <f>ROUND(I684*(J684/1000),2)</f>
        <v/>
      </c>
    </row>
    <row r="685">
      <c r="B685" s="315" t="n">
        <v>657</v>
      </c>
      <c r="C685" s="316" t="n">
        <v>33218736</v>
      </c>
      <c r="D685" s="316" t="inlineStr">
        <is>
          <t>16119_M&amp;E_CLOROX_CDW_2Q19_Upfront_FEP</t>
        </is>
      </c>
      <c r="E685" s="316" t="inlineStr">
        <is>
          <t>Comedy Central</t>
        </is>
      </c>
      <c r="F685" s="317" t="n">
        <v>43570</v>
      </c>
      <c r="G685" s="317" t="n">
        <v>43646</v>
      </c>
      <c r="H685" s="316" t="n">
        <v>8246</v>
      </c>
      <c r="I685" s="316" t="n">
        <v>8246</v>
      </c>
      <c r="J685" s="316" t="n">
        <v>0.71</v>
      </c>
      <c r="K685" s="316">
        <f>ROUND(I685*(J685/1000),2)</f>
        <v/>
      </c>
    </row>
    <row r="686">
      <c r="B686" s="315" t="n">
        <v>658</v>
      </c>
      <c r="C686" s="316" t="n">
        <v>33218736</v>
      </c>
      <c r="D686" s="316" t="inlineStr">
        <is>
          <t>16119_M&amp;E_CLOROX_CDW_2Q19_Upfront_FEP</t>
        </is>
      </c>
      <c r="E686" s="316" t="inlineStr">
        <is>
          <t>MTV</t>
        </is>
      </c>
      <c r="F686" s="317" t="n">
        <v>43570</v>
      </c>
      <c r="G686" s="317" t="n">
        <v>43646</v>
      </c>
      <c r="H686" s="316" t="n">
        <v>125395</v>
      </c>
      <c r="I686" s="316" t="n">
        <v>125395</v>
      </c>
      <c r="J686" s="316" t="n">
        <v>0.71</v>
      </c>
      <c r="K686" s="316">
        <f>ROUND(I686*(J686/1000),2)</f>
        <v/>
      </c>
    </row>
    <row r="687">
      <c r="B687" s="315" t="n">
        <v>659</v>
      </c>
      <c r="C687" s="316" t="n">
        <v>33218736</v>
      </c>
      <c r="D687" s="316" t="inlineStr">
        <is>
          <t>16119_M&amp;E_CLOROX_CDW_2Q19_Upfront_FEP</t>
        </is>
      </c>
      <c r="E687" s="316" t="inlineStr">
        <is>
          <t>MTV2</t>
        </is>
      </c>
      <c r="F687" s="317" t="n">
        <v>43570</v>
      </c>
      <c r="G687" s="317" t="n">
        <v>43646</v>
      </c>
      <c r="H687" s="316" t="n">
        <v>2</v>
      </c>
      <c r="I687" s="316" t="n">
        <v>2</v>
      </c>
      <c r="J687" s="316" t="n">
        <v>0.71</v>
      </c>
      <c r="K687" s="316">
        <f>ROUND(I687*(J687/1000),2)</f>
        <v/>
      </c>
    </row>
    <row r="688">
      <c r="B688" s="315" t="n">
        <v>660</v>
      </c>
      <c r="C688" s="316" t="n">
        <v>33218736</v>
      </c>
      <c r="D688" s="316" t="inlineStr">
        <is>
          <t>16119_M&amp;E_CLOROX_CDW_2Q19_Upfront_FEP</t>
        </is>
      </c>
      <c r="E688" s="316" t="inlineStr">
        <is>
          <t>Paramount</t>
        </is>
      </c>
      <c r="F688" s="317" t="n">
        <v>43570</v>
      </c>
      <c r="G688" s="317" t="n">
        <v>43646</v>
      </c>
      <c r="H688" s="316" t="n">
        <v>51177</v>
      </c>
      <c r="I688" s="316" t="n">
        <v>51177</v>
      </c>
      <c r="J688" s="316" t="n">
        <v>0.71</v>
      </c>
      <c r="K688" s="316">
        <f>ROUND(I688*(J688/1000),2)</f>
        <v/>
      </c>
    </row>
    <row r="689">
      <c r="B689" s="315" t="n">
        <v>661</v>
      </c>
      <c r="C689" s="316" t="n">
        <v>33218736</v>
      </c>
      <c r="D689" s="316" t="inlineStr">
        <is>
          <t>16119_M&amp;E_CLOROX_CDW_2Q19_Upfront_FEP</t>
        </is>
      </c>
      <c r="E689" s="316" t="inlineStr">
        <is>
          <t>VH1</t>
        </is>
      </c>
      <c r="F689" s="317" t="n">
        <v>43570</v>
      </c>
      <c r="G689" s="317" t="n">
        <v>43646</v>
      </c>
      <c r="H689" s="316" t="n">
        <v>219347</v>
      </c>
      <c r="I689" s="316" t="n">
        <v>219347</v>
      </c>
      <c r="J689" s="316" t="n">
        <v>0.71</v>
      </c>
      <c r="K689" s="316">
        <f>ROUND(I689*(J689/1000),2)</f>
        <v/>
      </c>
    </row>
    <row r="690">
      <c r="B690" s="315" t="n">
        <v>662</v>
      </c>
      <c r="C690" s="316" t="n">
        <v>33239189</v>
      </c>
      <c r="D690" s="316" t="inlineStr">
        <is>
          <t>16091_MTV &amp; VH1_WARNER BROTHERS THEATRICAL_A Sun is Also a Star_2Q19_Upfront_FEP_VOD-DAI</t>
        </is>
      </c>
      <c r="E690" s="316" t="inlineStr">
        <is>
          <t>MTV</t>
        </is>
      </c>
      <c r="F690" s="317" t="n">
        <v>43571</v>
      </c>
      <c r="G690" s="317" t="n">
        <v>43585</v>
      </c>
      <c r="H690" s="316" t="n">
        <v>406510</v>
      </c>
      <c r="I690" s="316" t="n">
        <v>258599</v>
      </c>
      <c r="J690" s="316" t="n">
        <v>0.71</v>
      </c>
      <c r="K690" s="316">
        <f>ROUND(I690*(J690/1000),2)</f>
        <v/>
      </c>
    </row>
    <row r="691">
      <c r="B691" s="315" t="n">
        <v>663</v>
      </c>
      <c r="C691" s="316" t="n">
        <v>33239189</v>
      </c>
      <c r="D691" s="316" t="inlineStr">
        <is>
          <t>16091_MTV &amp; VH1_WARNER BROTHERS THEATRICAL_A Sun is Also a Star_2Q19_Upfront_FEP_VOD-DAI</t>
        </is>
      </c>
      <c r="E691" s="316" t="inlineStr">
        <is>
          <t>MTV2</t>
        </is>
      </c>
      <c r="F691" s="317" t="n">
        <v>43571</v>
      </c>
      <c r="G691" s="317" t="n">
        <v>43585</v>
      </c>
      <c r="H691" s="316" t="n">
        <v>309</v>
      </c>
      <c r="I691" s="316" t="n">
        <v>184</v>
      </c>
      <c r="J691" s="316" t="n">
        <v>0.71</v>
      </c>
      <c r="K691" s="316">
        <f>ROUND(I691*(J691/1000),2)</f>
        <v/>
      </c>
    </row>
    <row r="692">
      <c r="B692" s="315" t="n">
        <v>664</v>
      </c>
      <c r="C692" s="316" t="n">
        <v>33239189</v>
      </c>
      <c r="D692" s="316" t="inlineStr">
        <is>
          <t>16091_MTV &amp; VH1_WARNER BROTHERS THEATRICAL_A Sun is Also a Star_2Q19_Upfront_FEP_VOD-DAI</t>
        </is>
      </c>
      <c r="E692" s="316" t="inlineStr">
        <is>
          <t>VH1</t>
        </is>
      </c>
      <c r="F692" s="317" t="n">
        <v>43571</v>
      </c>
      <c r="G692" s="317" t="n">
        <v>43585</v>
      </c>
      <c r="H692" s="316" t="n">
        <v>606730</v>
      </c>
      <c r="I692" s="316" t="n">
        <v>375574</v>
      </c>
      <c r="J692" s="316" t="n">
        <v>0.71</v>
      </c>
      <c r="K692" s="316">
        <f>ROUND(I692*(J692/1000),2)</f>
        <v/>
      </c>
    </row>
    <row r="693">
      <c r="B693" s="315" t="n">
        <v>665</v>
      </c>
      <c r="C693" s="316" t="n">
        <v>33239189</v>
      </c>
      <c r="D693" s="316" t="inlineStr">
        <is>
          <t>16091_MTV VH1 CC_WARNER BROTHERS THEATRICAL_A Sun is Also a Star_2Q19_Upfront_FEP_VOD-DAI</t>
        </is>
      </c>
      <c r="E693" s="316" t="inlineStr">
        <is>
          <t>MTV</t>
        </is>
      </c>
      <c r="F693" s="317" t="n">
        <v>43571</v>
      </c>
      <c r="G693" s="317" t="n">
        <v>43585</v>
      </c>
      <c r="H693" s="316" t="n">
        <v>406510</v>
      </c>
      <c r="I693" s="316" t="n">
        <v>147911</v>
      </c>
      <c r="J693" s="316" t="n">
        <v>0.71</v>
      </c>
      <c r="K693" s="316">
        <f>ROUND(I693*(J693/1000),2)</f>
        <v/>
      </c>
    </row>
    <row r="694">
      <c r="B694" s="315" t="n">
        <v>666</v>
      </c>
      <c r="C694" s="316" t="n">
        <v>33239189</v>
      </c>
      <c r="D694" s="316" t="inlineStr">
        <is>
          <t>16091_MTV VH1 CC_WARNER BROTHERS THEATRICAL_A Sun is Also a Star_2Q19_Upfront_FEP_VOD-DAI</t>
        </is>
      </c>
      <c r="E694" s="316" t="inlineStr">
        <is>
          <t>MTV2</t>
        </is>
      </c>
      <c r="F694" s="317" t="n">
        <v>43571</v>
      </c>
      <c r="G694" s="317" t="n">
        <v>43585</v>
      </c>
      <c r="H694" s="316" t="n">
        <v>309</v>
      </c>
      <c r="I694" s="316" t="n">
        <v>125</v>
      </c>
      <c r="J694" s="316" t="n">
        <v>0.71</v>
      </c>
      <c r="K694" s="316">
        <f>ROUND(I694*(J694/1000),2)</f>
        <v/>
      </c>
    </row>
    <row r="695">
      <c r="B695" s="315" t="n">
        <v>667</v>
      </c>
      <c r="C695" s="316" t="n">
        <v>33239189</v>
      </c>
      <c r="D695" s="316" t="inlineStr">
        <is>
          <t>16091_MTV VH1 CC_WARNER BROTHERS THEATRICAL_A Sun is Also a Star_2Q19_Upfront_FEP_VOD-DAI</t>
        </is>
      </c>
      <c r="E695" s="316" t="inlineStr">
        <is>
          <t>VH1</t>
        </is>
      </c>
      <c r="F695" s="317" t="n">
        <v>43571</v>
      </c>
      <c r="G695" s="317" t="n">
        <v>43585</v>
      </c>
      <c r="H695" s="316" t="n">
        <v>606730</v>
      </c>
      <c r="I695" s="316" t="n">
        <v>231156</v>
      </c>
      <c r="J695" s="316" t="n">
        <v>0.71</v>
      </c>
      <c r="K695" s="316">
        <f>ROUND(I695*(J695/1000),2)</f>
        <v/>
      </c>
    </row>
    <row r="696">
      <c r="B696" s="315" t="n">
        <v>668</v>
      </c>
      <c r="C696" s="316" t="n">
        <v>33240299</v>
      </c>
      <c r="D696" s="316" t="inlineStr">
        <is>
          <t>15949_K&amp;F_WARNER_BROTHERS_POKEMON DETECTIVE PIKACHU_VOD &amp; OLV ADU 2Q19</t>
        </is>
      </c>
      <c r="E696" s="316" t="inlineStr">
        <is>
          <t>Nickelodeon</t>
        </is>
      </c>
      <c r="F696" s="317" t="n">
        <v>43571</v>
      </c>
      <c r="G696" s="317" t="n">
        <v>43585</v>
      </c>
      <c r="H696" s="316" t="n">
        <v>2338796</v>
      </c>
      <c r="I696" s="316" t="n">
        <v>2338796</v>
      </c>
      <c r="J696" s="316" t="n">
        <v>0.71</v>
      </c>
      <c r="K696" s="316">
        <f>ROUND(I696*(J696/1000),2)</f>
        <v/>
      </c>
    </row>
    <row r="697">
      <c r="B697" s="315" t="n">
        <v>669</v>
      </c>
      <c r="C697" s="316" t="n">
        <v>33243270</v>
      </c>
      <c r="D697" s="316" t="inlineStr">
        <is>
          <t>15887_BET_WALMART_FY19-Fight-Hunger_DEMO A18-49_2Q19</t>
        </is>
      </c>
      <c r="E697" s="316" t="inlineStr">
        <is>
          <t>BET</t>
        </is>
      </c>
      <c r="F697" s="317" t="n">
        <v>43577</v>
      </c>
      <c r="G697" s="317" t="n">
        <v>43585</v>
      </c>
      <c r="H697" s="316" t="n">
        <v>33128</v>
      </c>
      <c r="I697" s="316" t="n">
        <v>33128</v>
      </c>
      <c r="J697" s="316" t="n">
        <v>0.71</v>
      </c>
      <c r="K697" s="316">
        <f>ROUND(I697*(J697/1000),2)</f>
        <v/>
      </c>
    </row>
    <row r="698">
      <c r="B698" s="315" t="n">
        <v>670</v>
      </c>
      <c r="C698" s="316" t="n">
        <v>33243270</v>
      </c>
      <c r="D698" s="316" t="inlineStr">
        <is>
          <t>15887_BET_WALMART_FY19-Fight-Hunger_DEMO A18-49_2Q19</t>
        </is>
      </c>
      <c r="E698" s="316" t="inlineStr">
        <is>
          <t>BET Her</t>
        </is>
      </c>
      <c r="F698" s="317" t="n">
        <v>43577</v>
      </c>
      <c r="G698" s="317" t="n">
        <v>43585</v>
      </c>
      <c r="H698" s="316" t="n">
        <v>1010</v>
      </c>
      <c r="I698" s="316" t="n">
        <v>1010</v>
      </c>
      <c r="J698" s="316" t="n">
        <v>0.71</v>
      </c>
      <c r="K698" s="316">
        <f>ROUND(I698*(J698/1000),2)</f>
        <v/>
      </c>
    </row>
    <row r="699">
      <c r="B699" s="315" t="n">
        <v>671</v>
      </c>
      <c r="C699" s="316" t="n">
        <v>33243882</v>
      </c>
      <c r="D699" s="316" t="inlineStr">
        <is>
          <t>16124_Nick_Clorox_Disinfecting_Wipes_2Q19_VOD-DAI</t>
        </is>
      </c>
      <c r="E699" s="316" t="inlineStr">
        <is>
          <t>Nick Jr (Noggin)</t>
        </is>
      </c>
      <c r="F699" s="317" t="n">
        <v>43571</v>
      </c>
      <c r="G699" s="317" t="n">
        <v>43646</v>
      </c>
      <c r="H699" s="316" t="n">
        <v>28083</v>
      </c>
      <c r="I699" s="316" t="n">
        <v>28083</v>
      </c>
      <c r="J699" s="316" t="n">
        <v>0.71</v>
      </c>
      <c r="K699" s="316">
        <f>ROUND(I699*(J699/1000),2)</f>
        <v/>
      </c>
    </row>
    <row r="700">
      <c r="B700" s="315" t="n">
        <v>672</v>
      </c>
      <c r="C700" s="316" t="n">
        <v>33243882</v>
      </c>
      <c r="D700" s="316" t="inlineStr">
        <is>
          <t>16124_Nick_Clorox_Disinfecting_Wipes_2Q19_VOD-DAI</t>
        </is>
      </c>
      <c r="E700" s="316" t="inlineStr">
        <is>
          <t>Nickelodeon</t>
        </is>
      </c>
      <c r="F700" s="317" t="n">
        <v>43571</v>
      </c>
      <c r="G700" s="317" t="n">
        <v>43646</v>
      </c>
      <c r="H700" s="316" t="n">
        <v>101433</v>
      </c>
      <c r="I700" s="316" t="n">
        <v>101433</v>
      </c>
      <c r="J700" s="316" t="n">
        <v>0.71</v>
      </c>
      <c r="K700" s="316">
        <f>ROUND(I700*(J700/1000),2)</f>
        <v/>
      </c>
    </row>
    <row r="701">
      <c r="B701" s="315" t="n">
        <v>673</v>
      </c>
      <c r="C701" s="316" t="n">
        <v>33244245</v>
      </c>
      <c r="D701" s="316" t="inlineStr">
        <is>
          <t>(16133)_K&amp;F_CLOROX _GLAD TRASH_2Q19_VOD-DAI</t>
        </is>
      </c>
      <c r="E701" s="316" t="inlineStr">
        <is>
          <t>Nick Jr (Noggin)</t>
        </is>
      </c>
      <c r="F701" s="317" t="n">
        <v>43571</v>
      </c>
      <c r="G701" s="317" t="n">
        <v>43616</v>
      </c>
      <c r="H701" s="316" t="n">
        <v>204202</v>
      </c>
      <c r="I701" s="316" t="n">
        <v>204202</v>
      </c>
      <c r="J701" s="316" t="n">
        <v>0.71</v>
      </c>
      <c r="K701" s="316">
        <f>ROUND(I701*(J701/1000),2)</f>
        <v/>
      </c>
    </row>
    <row r="702">
      <c r="B702" s="315" t="n">
        <v>674</v>
      </c>
      <c r="C702" s="316" t="n">
        <v>33245193</v>
      </c>
      <c r="D702" s="316" t="inlineStr">
        <is>
          <t>#16143_M&amp;E_PEPSI COLA_PEPSI_VOD_Q219_UF</t>
        </is>
      </c>
      <c r="E702" s="316" t="inlineStr">
        <is>
          <t>CMT</t>
        </is>
      </c>
      <c r="F702" s="317" t="n">
        <v>43571</v>
      </c>
      <c r="G702" s="317" t="n">
        <v>43646</v>
      </c>
      <c r="H702" s="316" t="n">
        <v>2576</v>
      </c>
      <c r="I702" s="316" t="n">
        <v>2576</v>
      </c>
      <c r="J702" s="316" t="n">
        <v>0.71</v>
      </c>
      <c r="K702" s="316">
        <f>ROUND(I702*(J702/1000),2)</f>
        <v/>
      </c>
    </row>
    <row r="703">
      <c r="B703" s="315" t="n">
        <v>675</v>
      </c>
      <c r="C703" s="316" t="n">
        <v>33245193</v>
      </c>
      <c r="D703" s="316" t="inlineStr">
        <is>
          <t>#16143_M&amp;E_PEPSI COLA_PEPSI_VOD_Q219_UF</t>
        </is>
      </c>
      <c r="E703" s="316" t="inlineStr">
        <is>
          <t>Comedy Central</t>
        </is>
      </c>
      <c r="F703" s="317" t="n">
        <v>43571</v>
      </c>
      <c r="G703" s="317" t="n">
        <v>43646</v>
      </c>
      <c r="H703" s="316" t="n">
        <v>89916</v>
      </c>
      <c r="I703" s="316" t="n">
        <v>89916</v>
      </c>
      <c r="J703" s="316" t="n">
        <v>0.71</v>
      </c>
      <c r="K703" s="316">
        <f>ROUND(I703*(J703/1000),2)</f>
        <v/>
      </c>
    </row>
    <row r="704">
      <c r="B704" s="315" t="n">
        <v>676</v>
      </c>
      <c r="C704" s="316" t="n">
        <v>33245193</v>
      </c>
      <c r="D704" s="316" t="inlineStr">
        <is>
          <t>#16143_M&amp;E_PEPSI COLA_PEPSI_VOD_Q219_UF</t>
        </is>
      </c>
      <c r="E704" s="316" t="inlineStr">
        <is>
          <t>MTV</t>
        </is>
      </c>
      <c r="F704" s="317" t="n">
        <v>43571</v>
      </c>
      <c r="G704" s="317" t="n">
        <v>43646</v>
      </c>
      <c r="H704" s="316" t="n">
        <v>225504</v>
      </c>
      <c r="I704" s="316" t="n">
        <v>225504</v>
      </c>
      <c r="J704" s="316" t="n">
        <v>0.71</v>
      </c>
      <c r="K704" s="316">
        <f>ROUND(I704*(J704/1000),2)</f>
        <v/>
      </c>
    </row>
    <row r="705">
      <c r="B705" s="315" t="n">
        <v>677</v>
      </c>
      <c r="C705" s="316" t="n">
        <v>33245193</v>
      </c>
      <c r="D705" s="316" t="inlineStr">
        <is>
          <t>#16143_M&amp;E_PEPSI COLA_PEPSI_VOD_Q219_UF</t>
        </is>
      </c>
      <c r="E705" s="316" t="inlineStr">
        <is>
          <t>Paramount</t>
        </is>
      </c>
      <c r="F705" s="317" t="n">
        <v>43571</v>
      </c>
      <c r="G705" s="317" t="n">
        <v>43646</v>
      </c>
      <c r="H705" s="316" t="n">
        <v>86760</v>
      </c>
      <c r="I705" s="316" t="n">
        <v>86760</v>
      </c>
      <c r="J705" s="316" t="n">
        <v>0.71</v>
      </c>
      <c r="K705" s="316">
        <f>ROUND(I705*(J705/1000),2)</f>
        <v/>
      </c>
    </row>
    <row r="706">
      <c r="B706" s="315" t="n">
        <v>678</v>
      </c>
      <c r="C706" s="316" t="n">
        <v>33245193</v>
      </c>
      <c r="D706" s="316" t="inlineStr">
        <is>
          <t>#16143_M&amp;E_PEPSI COLA_PEPSI_VOD_Q219_UF</t>
        </is>
      </c>
      <c r="E706" s="316" t="inlineStr">
        <is>
          <t>TV Land</t>
        </is>
      </c>
      <c r="F706" s="317" t="n">
        <v>43571</v>
      </c>
      <c r="G706" s="317" t="n">
        <v>43646</v>
      </c>
      <c r="H706" s="316" t="n">
        <v>8930</v>
      </c>
      <c r="I706" s="316" t="n">
        <v>8930</v>
      </c>
      <c r="J706" s="316" t="n">
        <v>0.71</v>
      </c>
      <c r="K706" s="316">
        <f>ROUND(I706*(J706/1000),2)</f>
        <v/>
      </c>
    </row>
    <row r="707">
      <c r="B707" s="315" t="n">
        <v>679</v>
      </c>
      <c r="C707" s="316" t="n">
        <v>33245193</v>
      </c>
      <c r="D707" s="316" t="inlineStr">
        <is>
          <t>#16143_M&amp;E_PEPSI COLA_PEPSI_VOD_Q219_UF</t>
        </is>
      </c>
      <c r="E707" s="316" t="inlineStr">
        <is>
          <t>VH1</t>
        </is>
      </c>
      <c r="F707" s="317" t="n">
        <v>43571</v>
      </c>
      <c r="G707" s="317" t="n">
        <v>43646</v>
      </c>
      <c r="H707" s="316" t="n">
        <v>295793</v>
      </c>
      <c r="I707" s="316" t="n">
        <v>295793</v>
      </c>
      <c r="J707" s="316" t="n">
        <v>0.71</v>
      </c>
      <c r="K707" s="316">
        <f>ROUND(I707*(J707/1000),2)</f>
        <v/>
      </c>
    </row>
    <row r="708">
      <c r="B708" s="315" t="n">
        <v>680</v>
      </c>
      <c r="C708" s="316" t="n">
        <v>33245203</v>
      </c>
      <c r="D708" s="316" t="inlineStr">
        <is>
          <t>#16145_M&amp;E_PEPSI COLA_LIPTON BRISK_Q219_VOD_UF</t>
        </is>
      </c>
      <c r="E708" s="316" t="inlineStr">
        <is>
          <t>CMT</t>
        </is>
      </c>
      <c r="F708" s="317" t="n">
        <v>43577</v>
      </c>
      <c r="G708" s="317" t="n">
        <v>43639</v>
      </c>
      <c r="H708" s="316" t="n">
        <v>961</v>
      </c>
      <c r="I708" s="316" t="n">
        <v>961</v>
      </c>
      <c r="J708" s="316" t="n">
        <v>0.71</v>
      </c>
      <c r="K708" s="316">
        <f>ROUND(I708*(J708/1000),2)</f>
        <v/>
      </c>
    </row>
    <row r="709">
      <c r="B709" s="315" t="n">
        <v>681</v>
      </c>
      <c r="C709" s="316" t="n">
        <v>33245203</v>
      </c>
      <c r="D709" s="316" t="inlineStr">
        <is>
          <t>#16145_M&amp;E_PEPSI COLA_LIPTON BRISK_Q219_VOD_UF</t>
        </is>
      </c>
      <c r="E709" s="316" t="inlineStr">
        <is>
          <t>Comedy Central</t>
        </is>
      </c>
      <c r="F709" s="317" t="n">
        <v>43577</v>
      </c>
      <c r="G709" s="317" t="n">
        <v>43639</v>
      </c>
      <c r="H709" s="316" t="n">
        <v>28706</v>
      </c>
      <c r="I709" s="316" t="n">
        <v>28706</v>
      </c>
      <c r="J709" s="316" t="n">
        <v>0.71</v>
      </c>
      <c r="K709" s="316">
        <f>ROUND(I709*(J709/1000),2)</f>
        <v/>
      </c>
    </row>
    <row r="710">
      <c r="B710" s="315" t="n">
        <v>682</v>
      </c>
      <c r="C710" s="316" t="n">
        <v>33245203</v>
      </c>
      <c r="D710" s="316" t="inlineStr">
        <is>
          <t>#16145_M&amp;E_PEPSI COLA_LIPTON BRISK_Q219_VOD_UF</t>
        </is>
      </c>
      <c r="E710" s="316" t="inlineStr">
        <is>
          <t>MTV</t>
        </is>
      </c>
      <c r="F710" s="317" t="n">
        <v>43577</v>
      </c>
      <c r="G710" s="317" t="n">
        <v>43639</v>
      </c>
      <c r="H710" s="316" t="n">
        <v>153575</v>
      </c>
      <c r="I710" s="316" t="n">
        <v>153575</v>
      </c>
      <c r="J710" s="316" t="n">
        <v>0.71</v>
      </c>
      <c r="K710" s="316">
        <f>ROUND(I710*(J710/1000),2)</f>
        <v/>
      </c>
    </row>
    <row r="711">
      <c r="B711" s="315" t="n">
        <v>683</v>
      </c>
      <c r="C711" s="316" t="n">
        <v>33245203</v>
      </c>
      <c r="D711" s="316" t="inlineStr">
        <is>
          <t>#16145_M&amp;E_PEPSI COLA_LIPTON BRISK_Q219_VOD_UF</t>
        </is>
      </c>
      <c r="E711" s="316" t="inlineStr">
        <is>
          <t>Paramount</t>
        </is>
      </c>
      <c r="F711" s="317" t="n">
        <v>43577</v>
      </c>
      <c r="G711" s="317" t="n">
        <v>43639</v>
      </c>
      <c r="H711" s="316" t="n">
        <v>59424</v>
      </c>
      <c r="I711" s="316" t="n">
        <v>59424</v>
      </c>
      <c r="J711" s="316" t="n">
        <v>0.71</v>
      </c>
      <c r="K711" s="316">
        <f>ROUND(I711*(J711/1000),2)</f>
        <v/>
      </c>
    </row>
    <row r="712">
      <c r="B712" s="315" t="n">
        <v>684</v>
      </c>
      <c r="C712" s="316" t="n">
        <v>33245203</v>
      </c>
      <c r="D712" s="316" t="inlineStr">
        <is>
          <t>#16145_M&amp;E_PEPSI COLA_LIPTON BRISK_Q219_VOD_UF</t>
        </is>
      </c>
      <c r="E712" s="316" t="inlineStr">
        <is>
          <t>TV Land</t>
        </is>
      </c>
      <c r="F712" s="317" t="n">
        <v>43577</v>
      </c>
      <c r="G712" s="317" t="n">
        <v>43639</v>
      </c>
      <c r="H712" s="316" t="n">
        <v>4680</v>
      </c>
      <c r="I712" s="316" t="n">
        <v>4680</v>
      </c>
      <c r="J712" s="316" t="n">
        <v>0.71</v>
      </c>
      <c r="K712" s="316">
        <f>ROUND(I712*(J712/1000),2)</f>
        <v/>
      </c>
    </row>
    <row r="713">
      <c r="B713" s="315" t="n">
        <v>685</v>
      </c>
      <c r="C713" s="316" t="n">
        <v>33245203</v>
      </c>
      <c r="D713" s="316" t="inlineStr">
        <is>
          <t>#16145_M&amp;E_PEPSI COLA_LIPTON BRISK_Q219_VOD_UF</t>
        </is>
      </c>
      <c r="E713" s="316" t="inlineStr">
        <is>
          <t>VH1</t>
        </is>
      </c>
      <c r="F713" s="317" t="n">
        <v>43577</v>
      </c>
      <c r="G713" s="317" t="n">
        <v>43639</v>
      </c>
      <c r="H713" s="316" t="n">
        <v>219569</v>
      </c>
      <c r="I713" s="316" t="n">
        <v>219569</v>
      </c>
      <c r="J713" s="316" t="n">
        <v>0.71</v>
      </c>
      <c r="K713" s="316">
        <f>ROUND(I713*(J713/1000),2)</f>
        <v/>
      </c>
    </row>
    <row r="714">
      <c r="B714" s="315" t="n">
        <v>686</v>
      </c>
      <c r="C714" s="316" t="n">
        <v>33246264</v>
      </c>
      <c r="D714" s="316" t="inlineStr">
        <is>
          <t>16146_Comcast-Charter-Altice_AM_PN_Yellowstone_S2_Ep 1-3_Gold</t>
        </is>
      </c>
      <c r="E714" s="316" t="inlineStr">
        <is>
          <t>CMT</t>
        </is>
      </c>
      <c r="F714" s="317" t="n">
        <v>43577</v>
      </c>
      <c r="G714" s="317" t="n">
        <v>43646</v>
      </c>
      <c r="H714" s="316" t="n">
        <v>172</v>
      </c>
      <c r="I714" s="316" t="n">
        <v>172</v>
      </c>
      <c r="J714" s="316" t="n">
        <v>0.71</v>
      </c>
      <c r="K714" s="316">
        <f>ROUND(I714*(J714/1000),2)</f>
        <v/>
      </c>
    </row>
    <row r="715">
      <c r="B715" s="315" t="n">
        <v>687</v>
      </c>
      <c r="C715" s="316" t="n">
        <v>33246264</v>
      </c>
      <c r="D715" s="316" t="inlineStr">
        <is>
          <t>16146_Comcast-Charter-Altice_AM_PN_Yellowstone_S2_Ep 1-3_Gold</t>
        </is>
      </c>
      <c r="E715" s="316" t="inlineStr">
        <is>
          <t>Comedy Central</t>
        </is>
      </c>
      <c r="F715" s="317" t="n">
        <v>43577</v>
      </c>
      <c r="G715" s="317" t="n">
        <v>43646</v>
      </c>
      <c r="H715" s="316" t="n">
        <v>3628</v>
      </c>
      <c r="I715" s="316" t="n">
        <v>3628</v>
      </c>
      <c r="J715" s="316" t="n">
        <v>0.71</v>
      </c>
      <c r="K715" s="316">
        <f>ROUND(I715*(J715/1000),2)</f>
        <v/>
      </c>
    </row>
    <row r="716">
      <c r="B716" s="315" t="n">
        <v>688</v>
      </c>
      <c r="C716" s="316" t="n">
        <v>33246264</v>
      </c>
      <c r="D716" s="316" t="inlineStr">
        <is>
          <t>16146_Comcast-Charter-Altice_AM_PN_Yellowstone_S2_Ep 1-3_Gold</t>
        </is>
      </c>
      <c r="E716" s="316" t="inlineStr">
        <is>
          <t>MTV</t>
        </is>
      </c>
      <c r="F716" s="317" t="n">
        <v>43577</v>
      </c>
      <c r="G716" s="317" t="n">
        <v>43646</v>
      </c>
      <c r="H716" s="316" t="n">
        <v>64162</v>
      </c>
      <c r="I716" s="316" t="n">
        <v>64162</v>
      </c>
      <c r="J716" s="316" t="n">
        <v>0.71</v>
      </c>
      <c r="K716" s="316">
        <f>ROUND(I716*(J716/1000),2)</f>
        <v/>
      </c>
    </row>
    <row r="717">
      <c r="B717" s="315" t="n">
        <v>689</v>
      </c>
      <c r="C717" s="316" t="n">
        <v>33246264</v>
      </c>
      <c r="D717" s="316" t="inlineStr">
        <is>
          <t>16146_Comcast-Charter-Altice_AM_PN_Yellowstone_S2_Ep 1-3_Gold</t>
        </is>
      </c>
      <c r="E717" s="316" t="inlineStr">
        <is>
          <t>Paramount</t>
        </is>
      </c>
      <c r="F717" s="317" t="n">
        <v>43577</v>
      </c>
      <c r="G717" s="317" t="n">
        <v>43646</v>
      </c>
      <c r="H717" s="316" t="n">
        <v>32829</v>
      </c>
      <c r="I717" s="316" t="n">
        <v>32829</v>
      </c>
      <c r="J717" s="316" t="n">
        <v>0.71</v>
      </c>
      <c r="K717" s="316">
        <f>ROUND(I717*(J717/1000),2)</f>
        <v/>
      </c>
    </row>
    <row r="718">
      <c r="B718" s="315" t="n">
        <v>690</v>
      </c>
      <c r="C718" s="316" t="n">
        <v>33246264</v>
      </c>
      <c r="D718" s="316" t="inlineStr">
        <is>
          <t>16146_Comcast-Charter-Altice_AM_PN_Yellowstone_S2_Ep 1-3_Gold</t>
        </is>
      </c>
      <c r="E718" s="316" t="inlineStr">
        <is>
          <t>TV Land</t>
        </is>
      </c>
      <c r="F718" s="317" t="n">
        <v>43577</v>
      </c>
      <c r="G718" s="317" t="n">
        <v>43646</v>
      </c>
      <c r="H718" s="316" t="n">
        <v>783</v>
      </c>
      <c r="I718" s="316" t="n">
        <v>783</v>
      </c>
      <c r="J718" s="316" t="n">
        <v>0.71</v>
      </c>
      <c r="K718" s="316">
        <f>ROUND(I718*(J718/1000),2)</f>
        <v/>
      </c>
    </row>
    <row r="719">
      <c r="B719" s="315" t="n">
        <v>691</v>
      </c>
      <c r="C719" s="316" t="n">
        <v>33246264</v>
      </c>
      <c r="D719" s="316" t="inlineStr">
        <is>
          <t>16146_Comcast-Charter-Altice_AM_PN_Yellowstone_S2_Ep 1-3_Gold</t>
        </is>
      </c>
      <c r="E719" s="316" t="inlineStr">
        <is>
          <t>VH1</t>
        </is>
      </c>
      <c r="F719" s="317" t="n">
        <v>43577</v>
      </c>
      <c r="G719" s="317" t="n">
        <v>43646</v>
      </c>
      <c r="H719" s="316" t="n">
        <v>96100</v>
      </c>
      <c r="I719" s="316" t="n">
        <v>96100</v>
      </c>
      <c r="J719" s="316" t="n">
        <v>0.71</v>
      </c>
      <c r="K719" s="316">
        <f>ROUND(I719*(J719/1000),2)</f>
        <v/>
      </c>
    </row>
    <row r="720">
      <c r="B720" s="315" t="n">
        <v>692</v>
      </c>
      <c r="C720" s="316" t="n">
        <v>33246286</v>
      </c>
      <c r="D720" s="316" t="inlineStr">
        <is>
          <t>16147_Comcast-Charter-Altice_AM_CC_Alternatino_S1_Ep 1-3_Gold</t>
        </is>
      </c>
      <c r="E720" s="316" t="inlineStr">
        <is>
          <t>CMT</t>
        </is>
      </c>
      <c r="F720" s="317" t="n">
        <v>43579</v>
      </c>
      <c r="G720" s="317" t="n">
        <v>43646</v>
      </c>
      <c r="H720" s="316" t="n">
        <v>130</v>
      </c>
      <c r="I720" s="316" t="n">
        <v>130</v>
      </c>
      <c r="J720" s="316" t="n">
        <v>0.71</v>
      </c>
      <c r="K720" s="316">
        <f>ROUND(I720*(J720/1000),2)</f>
        <v/>
      </c>
    </row>
    <row r="721">
      <c r="B721" s="315" t="n">
        <v>693</v>
      </c>
      <c r="C721" s="316" t="n">
        <v>33246286</v>
      </c>
      <c r="D721" s="316" t="inlineStr">
        <is>
          <t>16147_Comcast-Charter-Altice_AM_CC_Alternatino_S1_Ep 1-3_Gold</t>
        </is>
      </c>
      <c r="E721" s="316" t="inlineStr">
        <is>
          <t>Comedy Central</t>
        </is>
      </c>
      <c r="F721" s="317" t="n">
        <v>43579</v>
      </c>
      <c r="G721" s="317" t="n">
        <v>43646</v>
      </c>
      <c r="H721" s="316" t="n">
        <v>4091</v>
      </c>
      <c r="I721" s="316" t="n">
        <v>4091</v>
      </c>
      <c r="J721" s="316" t="n">
        <v>0.71</v>
      </c>
      <c r="K721" s="316">
        <f>ROUND(I721*(J721/1000),2)</f>
        <v/>
      </c>
    </row>
    <row r="722">
      <c r="B722" s="315" t="n">
        <v>694</v>
      </c>
      <c r="C722" s="316" t="n">
        <v>33246286</v>
      </c>
      <c r="D722" s="316" t="inlineStr">
        <is>
          <t>16147_Comcast-Charter-Altice_AM_CC_Alternatino_S1_Ep 1-3_Gold</t>
        </is>
      </c>
      <c r="E722" s="316" t="inlineStr">
        <is>
          <t>MTV</t>
        </is>
      </c>
      <c r="F722" s="317" t="n">
        <v>43579</v>
      </c>
      <c r="G722" s="317" t="n">
        <v>43646</v>
      </c>
      <c r="H722" s="316" t="n">
        <v>39266</v>
      </c>
      <c r="I722" s="316" t="n">
        <v>39266</v>
      </c>
      <c r="J722" s="316" t="n">
        <v>0.71</v>
      </c>
      <c r="K722" s="316">
        <f>ROUND(I722*(J722/1000),2)</f>
        <v/>
      </c>
    </row>
    <row r="723">
      <c r="B723" s="315" t="n">
        <v>695</v>
      </c>
      <c r="C723" s="316" t="n">
        <v>33246286</v>
      </c>
      <c r="D723" s="316" t="inlineStr">
        <is>
          <t>16147_Comcast-Charter-Altice_AM_CC_Alternatino_S1_Ep 1-3_Gold</t>
        </is>
      </c>
      <c r="E723" s="316" t="inlineStr">
        <is>
          <t>Paramount</t>
        </is>
      </c>
      <c r="F723" s="317" t="n">
        <v>43579</v>
      </c>
      <c r="G723" s="317" t="n">
        <v>43646</v>
      </c>
      <c r="H723" s="316" t="n">
        <v>20923</v>
      </c>
      <c r="I723" s="316" t="n">
        <v>20923</v>
      </c>
      <c r="J723" s="316" t="n">
        <v>0.71</v>
      </c>
      <c r="K723" s="316">
        <f>ROUND(I723*(J723/1000),2)</f>
        <v/>
      </c>
    </row>
    <row r="724">
      <c r="B724" s="315" t="n">
        <v>696</v>
      </c>
      <c r="C724" s="316" t="n">
        <v>33246286</v>
      </c>
      <c r="D724" s="316" t="inlineStr">
        <is>
          <t>16147_Comcast-Charter-Altice_AM_CC_Alternatino_S1_Ep 1-3_Gold</t>
        </is>
      </c>
      <c r="E724" s="316" t="inlineStr">
        <is>
          <t>TV Land</t>
        </is>
      </c>
      <c r="F724" s="317" t="n">
        <v>43579</v>
      </c>
      <c r="G724" s="317" t="n">
        <v>43646</v>
      </c>
      <c r="H724" s="316" t="n">
        <v>1152</v>
      </c>
      <c r="I724" s="316" t="n">
        <v>1152</v>
      </c>
      <c r="J724" s="316" t="n">
        <v>0.71</v>
      </c>
      <c r="K724" s="316">
        <f>ROUND(I724*(J724/1000),2)</f>
        <v/>
      </c>
    </row>
    <row r="725">
      <c r="B725" s="315" t="n">
        <v>697</v>
      </c>
      <c r="C725" s="316" t="n">
        <v>33246286</v>
      </c>
      <c r="D725" s="316" t="inlineStr">
        <is>
          <t>16147_Comcast-Charter-Altice_AM_CC_Alternatino_S1_Ep 1-3_Gold</t>
        </is>
      </c>
      <c r="E725" s="316" t="inlineStr">
        <is>
          <t>VH1</t>
        </is>
      </c>
      <c r="F725" s="317" t="n">
        <v>43579</v>
      </c>
      <c r="G725" s="317" t="n">
        <v>43646</v>
      </c>
      <c r="H725" s="316" t="n">
        <v>64271</v>
      </c>
      <c r="I725" s="316" t="n">
        <v>64271</v>
      </c>
      <c r="J725" s="316" t="n">
        <v>0.71</v>
      </c>
      <c r="K725" s="316">
        <f>ROUND(I725*(J725/1000),2)</f>
        <v/>
      </c>
    </row>
    <row r="726">
      <c r="B726" s="315" t="n">
        <v>698</v>
      </c>
      <c r="C726" s="316" t="n">
        <v>33246492</v>
      </c>
      <c r="D726" s="316" t="inlineStr">
        <is>
          <t>15884_BET_ WARNER BROS_The Sun is Also a Star_H&amp;S_A1849</t>
        </is>
      </c>
      <c r="E726" s="316" t="inlineStr">
        <is>
          <t>BET</t>
        </is>
      </c>
      <c r="F726" s="317" t="n">
        <v>43571</v>
      </c>
      <c r="G726" s="317" t="n">
        <v>43585</v>
      </c>
      <c r="H726" s="316" t="n">
        <v>307995</v>
      </c>
      <c r="I726" s="316" t="n">
        <v>307995</v>
      </c>
      <c r="J726" s="316" t="n">
        <v>0.71</v>
      </c>
      <c r="K726" s="316">
        <f>ROUND(I726*(J726/1000),2)</f>
        <v/>
      </c>
    </row>
    <row r="727">
      <c r="B727" s="315" t="n">
        <v>699</v>
      </c>
      <c r="C727" s="316" t="n">
        <v>33246492</v>
      </c>
      <c r="D727" s="316" t="inlineStr">
        <is>
          <t>15884_BET_ WARNER BROS_The Sun is Also a Star_H&amp;S_A1849</t>
        </is>
      </c>
      <c r="E727" s="316" t="inlineStr">
        <is>
          <t>BET Her</t>
        </is>
      </c>
      <c r="F727" s="317" t="n">
        <v>43571</v>
      </c>
      <c r="G727" s="317" t="n">
        <v>43585</v>
      </c>
      <c r="H727" s="316" t="n">
        <v>12211</v>
      </c>
      <c r="I727" s="316" t="n">
        <v>12211</v>
      </c>
      <c r="J727" s="316" t="n">
        <v>0.71</v>
      </c>
      <c r="K727" s="316">
        <f>ROUND(I727*(J727/1000),2)</f>
        <v/>
      </c>
    </row>
    <row r="728">
      <c r="B728" s="315" t="n">
        <v>700</v>
      </c>
      <c r="C728" s="316" t="n">
        <v>33254856</v>
      </c>
      <c r="D728" s="316" t="inlineStr">
        <is>
          <t>16129_BET_SMILE DIRECT CLUB_P2+_2Q19</t>
        </is>
      </c>
      <c r="E728" s="316" t="inlineStr">
        <is>
          <t>BET</t>
        </is>
      </c>
      <c r="F728" s="317" t="n">
        <v>43572</v>
      </c>
      <c r="G728" s="317" t="n">
        <v>43646</v>
      </c>
      <c r="H728" s="316" t="n">
        <v>170838</v>
      </c>
      <c r="I728" s="316" t="n">
        <v>170838</v>
      </c>
      <c r="J728" s="316" t="n">
        <v>0.71</v>
      </c>
      <c r="K728" s="316">
        <f>ROUND(I728*(J728/1000),2)</f>
        <v/>
      </c>
    </row>
    <row r="729">
      <c r="B729" s="315" t="n">
        <v>701</v>
      </c>
      <c r="C729" s="316" t="n">
        <v>33254856</v>
      </c>
      <c r="D729" s="316" t="inlineStr">
        <is>
          <t>16129_BET_SMILE DIRECT CLUB_P2+_2Q19</t>
        </is>
      </c>
      <c r="E729" s="316" t="inlineStr">
        <is>
          <t>BET Her</t>
        </is>
      </c>
      <c r="F729" s="317" t="n">
        <v>43572</v>
      </c>
      <c r="G729" s="317" t="n">
        <v>43646</v>
      </c>
      <c r="H729" s="316" t="n">
        <v>6477</v>
      </c>
      <c r="I729" s="316" t="n">
        <v>6477</v>
      </c>
      <c r="J729" s="316" t="n">
        <v>0.71</v>
      </c>
      <c r="K729" s="316">
        <f>ROUND(I729*(J729/1000),2)</f>
        <v/>
      </c>
    </row>
    <row r="730">
      <c r="B730" s="315" t="n">
        <v>702</v>
      </c>
      <c r="C730" s="316" t="n">
        <v>33256136</v>
      </c>
      <c r="D730" s="316" t="inlineStr">
        <is>
          <t>16151_M&amp;E_MCDONALDS_ROD DEAL_2Q19_Upfront_FEP_VOD-DAI</t>
        </is>
      </c>
      <c r="E730" s="316" t="inlineStr">
        <is>
          <t>CMT</t>
        </is>
      </c>
      <c r="F730" s="317" t="n">
        <v>43585</v>
      </c>
      <c r="G730" s="317" t="n">
        <v>43617</v>
      </c>
      <c r="H730" s="316" t="n">
        <v>173</v>
      </c>
      <c r="I730" s="316" t="n">
        <v>173</v>
      </c>
      <c r="J730" s="316" t="n">
        <v>0.71</v>
      </c>
      <c r="K730" s="316">
        <f>ROUND(I730*(J730/1000),2)</f>
        <v/>
      </c>
    </row>
    <row r="731">
      <c r="B731" s="315" t="n">
        <v>703</v>
      </c>
      <c r="C731" s="316" t="n">
        <v>33256136</v>
      </c>
      <c r="D731" s="316" t="inlineStr">
        <is>
          <t>16151_M&amp;E_MCDONALDS_ROD DEAL_2Q19_Upfront_FEP_VOD-DAI</t>
        </is>
      </c>
      <c r="E731" s="316" t="inlineStr">
        <is>
          <t>Comedy Central</t>
        </is>
      </c>
      <c r="F731" s="317" t="n">
        <v>43585</v>
      </c>
      <c r="G731" s="317" t="n">
        <v>43617</v>
      </c>
      <c r="H731" s="316" t="n">
        <v>5097</v>
      </c>
      <c r="I731" s="316" t="n">
        <v>5097</v>
      </c>
      <c r="J731" s="316" t="n">
        <v>0.71</v>
      </c>
      <c r="K731" s="316">
        <f>ROUND(I731*(J731/1000),2)</f>
        <v/>
      </c>
    </row>
    <row r="732">
      <c r="B732" s="315" t="n">
        <v>704</v>
      </c>
      <c r="C732" s="316" t="n">
        <v>33256136</v>
      </c>
      <c r="D732" s="316" t="inlineStr">
        <is>
          <t>16151_M&amp;E_MCDONALDS_ROD DEAL_2Q19_Upfront_FEP_VOD-DAI</t>
        </is>
      </c>
      <c r="E732" s="316" t="inlineStr">
        <is>
          <t>MTV</t>
        </is>
      </c>
      <c r="F732" s="317" t="n">
        <v>43585</v>
      </c>
      <c r="G732" s="317" t="n">
        <v>43617</v>
      </c>
      <c r="H732" s="316" t="n">
        <v>18933</v>
      </c>
      <c r="I732" s="316" t="n">
        <v>18933</v>
      </c>
      <c r="J732" s="316" t="n">
        <v>0.71</v>
      </c>
      <c r="K732" s="316">
        <f>ROUND(I732*(J732/1000),2)</f>
        <v/>
      </c>
    </row>
    <row r="733">
      <c r="B733" s="315" t="n">
        <v>705</v>
      </c>
      <c r="C733" s="316" t="n">
        <v>33256136</v>
      </c>
      <c r="D733" s="316" t="inlineStr">
        <is>
          <t>16151_M&amp;E_MCDONALDS_ROD DEAL_2Q19_Upfront_FEP_VOD-DAI</t>
        </is>
      </c>
      <c r="E733" s="316" t="inlineStr">
        <is>
          <t>MTV2</t>
        </is>
      </c>
      <c r="F733" s="317" t="n">
        <v>43585</v>
      </c>
      <c r="G733" s="317" t="n">
        <v>43617</v>
      </c>
      <c r="H733" s="316" t="n">
        <v>2</v>
      </c>
      <c r="I733" s="316" t="n">
        <v>2</v>
      </c>
      <c r="J733" s="316" t="n">
        <v>0.71</v>
      </c>
      <c r="K733" s="316">
        <f>ROUND(I733*(J733/1000),2)</f>
        <v/>
      </c>
    </row>
    <row r="734">
      <c r="B734" s="315" t="n">
        <v>706</v>
      </c>
      <c r="C734" s="316" t="n">
        <v>33256136</v>
      </c>
      <c r="D734" s="316" t="inlineStr">
        <is>
          <t>16151_M&amp;E_MCDONALDS_ROD DEAL_2Q19_Upfront_FEP_VOD-DAI</t>
        </is>
      </c>
      <c r="E734" s="316" t="inlineStr">
        <is>
          <t>Paramount</t>
        </is>
      </c>
      <c r="F734" s="317" t="n">
        <v>43585</v>
      </c>
      <c r="G734" s="317" t="n">
        <v>43617</v>
      </c>
      <c r="H734" s="316" t="n">
        <v>11689</v>
      </c>
      <c r="I734" s="316" t="n">
        <v>11689</v>
      </c>
      <c r="J734" s="316" t="n">
        <v>0.71</v>
      </c>
      <c r="K734" s="316">
        <f>ROUND(I734*(J734/1000),2)</f>
        <v/>
      </c>
    </row>
    <row r="735">
      <c r="B735" s="315" t="n">
        <v>707</v>
      </c>
      <c r="C735" s="316" t="n">
        <v>33256136</v>
      </c>
      <c r="D735" s="316" t="inlineStr">
        <is>
          <t>16151_M&amp;E_MCDONALDS_ROD DEAL_2Q19_Upfront_FEP_VOD-DAI</t>
        </is>
      </c>
      <c r="E735" s="316" t="inlineStr">
        <is>
          <t>TV Land</t>
        </is>
      </c>
      <c r="F735" s="317" t="n">
        <v>43585</v>
      </c>
      <c r="G735" s="317" t="n">
        <v>43617</v>
      </c>
      <c r="H735" s="316" t="n">
        <v>1131</v>
      </c>
      <c r="I735" s="316" t="n">
        <v>1131</v>
      </c>
      <c r="J735" s="316" t="n">
        <v>0.71</v>
      </c>
      <c r="K735" s="316">
        <f>ROUND(I735*(J735/1000),2)</f>
        <v/>
      </c>
    </row>
    <row r="736">
      <c r="B736" s="315" t="n">
        <v>708</v>
      </c>
      <c r="C736" s="316" t="n">
        <v>33256136</v>
      </c>
      <c r="D736" s="316" t="inlineStr">
        <is>
          <t>16151_M&amp;E_MCDONALDS_ROD DEAL_2Q19_Upfront_FEP_VOD-DAI</t>
        </is>
      </c>
      <c r="E736" s="316" t="inlineStr">
        <is>
          <t>VH1</t>
        </is>
      </c>
      <c r="F736" s="317" t="n">
        <v>43585</v>
      </c>
      <c r="G736" s="317" t="n">
        <v>43617</v>
      </c>
      <c r="H736" s="316" t="n">
        <v>42233</v>
      </c>
      <c r="I736" s="316" t="n">
        <v>42233</v>
      </c>
      <c r="J736" s="316" t="n">
        <v>0.71</v>
      </c>
      <c r="K736" s="316">
        <f>ROUND(I736*(J736/1000),2)</f>
        <v/>
      </c>
    </row>
    <row r="737">
      <c r="B737" s="315" t="n">
        <v>709</v>
      </c>
      <c r="C737" s="316" t="n">
        <v>33262336</v>
      </c>
      <c r="D737" s="316" t="inlineStr">
        <is>
          <t>16121_BET_CLOROX_GLAD TRASH BAG_W2554_2Q19</t>
        </is>
      </c>
      <c r="E737" s="316" t="inlineStr">
        <is>
          <t>BET</t>
        </is>
      </c>
      <c r="F737" s="317" t="n">
        <v>43572</v>
      </c>
      <c r="G737" s="317" t="n">
        <v>43616</v>
      </c>
      <c r="H737" s="316" t="n">
        <v>233705</v>
      </c>
      <c r="I737" s="316" t="n">
        <v>233705</v>
      </c>
      <c r="J737" s="316" t="n">
        <v>0.71</v>
      </c>
      <c r="K737" s="316">
        <f>ROUND(I737*(J737/1000),2)</f>
        <v/>
      </c>
    </row>
    <row r="738">
      <c r="B738" s="315" t="n">
        <v>710</v>
      </c>
      <c r="C738" s="316" t="n">
        <v>33262336</v>
      </c>
      <c r="D738" s="316" t="inlineStr">
        <is>
          <t>16121_BET_CLOROX_GLAD TRASH BAG_W2554_2Q19</t>
        </is>
      </c>
      <c r="E738" s="316" t="inlineStr">
        <is>
          <t>BET Her</t>
        </is>
      </c>
      <c r="F738" s="317" t="n">
        <v>43572</v>
      </c>
      <c r="G738" s="317" t="n">
        <v>43616</v>
      </c>
      <c r="H738" s="316" t="n">
        <v>10288</v>
      </c>
      <c r="I738" s="316" t="n">
        <v>10288</v>
      </c>
      <c r="J738" s="316" t="n">
        <v>0.71</v>
      </c>
      <c r="K738" s="316">
        <f>ROUND(I738*(J738/1000),2)</f>
        <v/>
      </c>
    </row>
    <row r="739">
      <c r="B739" s="315" t="n">
        <v>711</v>
      </c>
      <c r="C739" s="316" t="n">
        <v>33263162</v>
      </c>
      <c r="D739" s="316" t="inlineStr">
        <is>
          <t>16154_BET_GREEN APPLE_JG WENTWORTH_LOCKARD &amp; WECHSLER_PEEL OFF_2Q19</t>
        </is>
      </c>
      <c r="E739" s="316" t="inlineStr">
        <is>
          <t>BET</t>
        </is>
      </c>
      <c r="F739" s="317" t="n">
        <v>43572</v>
      </c>
      <c r="G739" s="317" t="n">
        <v>43583</v>
      </c>
      <c r="H739" s="316" t="n">
        <v>198164</v>
      </c>
      <c r="I739" s="316" t="n">
        <v>198164</v>
      </c>
      <c r="J739" s="316" t="n">
        <v>0.71</v>
      </c>
      <c r="K739" s="316">
        <f>ROUND(I739*(J739/1000),2)</f>
        <v/>
      </c>
    </row>
    <row r="740">
      <c r="B740" s="315" t="n">
        <v>712</v>
      </c>
      <c r="C740" s="316" t="n">
        <v>33263162</v>
      </c>
      <c r="D740" s="316" t="inlineStr">
        <is>
          <t>16154_BET_GREEN APPLE_JG WENTWORTH_LOCKARD &amp; WECHSLER_PEEL OFF_2Q19</t>
        </is>
      </c>
      <c r="E740" s="316" t="inlineStr">
        <is>
          <t>BET Her</t>
        </is>
      </c>
      <c r="F740" s="317" t="n">
        <v>43572</v>
      </c>
      <c r="G740" s="317" t="n">
        <v>43583</v>
      </c>
      <c r="H740" s="316" t="n">
        <v>7750</v>
      </c>
      <c r="I740" s="316" t="n">
        <v>7750</v>
      </c>
      <c r="J740" s="316" t="n">
        <v>0.71</v>
      </c>
      <c r="K740" s="316">
        <f>ROUND(I740*(J740/1000),2)</f>
        <v/>
      </c>
    </row>
    <row r="741">
      <c r="B741" s="315" t="n">
        <v>713</v>
      </c>
      <c r="C741" s="316" t="n">
        <v>33265814</v>
      </c>
      <c r="D741" s="316" t="inlineStr">
        <is>
          <t>14376_M&amp;E_CLOROX_CHC_2Q19 Upfront_VOD-DAI</t>
        </is>
      </c>
      <c r="E741" s="316" t="inlineStr">
        <is>
          <t>Comedy Central</t>
        </is>
      </c>
      <c r="F741" s="317" t="n">
        <v>43572</v>
      </c>
      <c r="G741" s="317" t="n">
        <v>43646</v>
      </c>
      <c r="H741" s="316" t="n">
        <v>7299</v>
      </c>
      <c r="I741" s="316" t="n">
        <v>7299</v>
      </c>
      <c r="J741" s="316" t="n">
        <v>0.71</v>
      </c>
      <c r="K741" s="316">
        <f>ROUND(I741*(J741/1000),2)</f>
        <v/>
      </c>
    </row>
    <row r="742">
      <c r="B742" s="315" t="n">
        <v>714</v>
      </c>
      <c r="C742" s="316" t="n">
        <v>33265814</v>
      </c>
      <c r="D742" s="316" t="inlineStr">
        <is>
          <t>14376_M&amp;E_CLOROX_CHC_2Q19 Upfront_VOD-DAI</t>
        </is>
      </c>
      <c r="E742" s="316" t="inlineStr">
        <is>
          <t>MTV</t>
        </is>
      </c>
      <c r="F742" s="317" t="n">
        <v>43572</v>
      </c>
      <c r="G742" s="317" t="n">
        <v>43646</v>
      </c>
      <c r="H742" s="316" t="n">
        <v>119964</v>
      </c>
      <c r="I742" s="316" t="n">
        <v>119964</v>
      </c>
      <c r="J742" s="316" t="n">
        <v>0.71</v>
      </c>
      <c r="K742" s="316">
        <f>ROUND(I742*(J742/1000),2)</f>
        <v/>
      </c>
    </row>
    <row r="743">
      <c r="B743" s="315" t="n">
        <v>715</v>
      </c>
      <c r="C743" s="316" t="n">
        <v>33265814</v>
      </c>
      <c r="D743" s="316" t="inlineStr">
        <is>
          <t>14376_M&amp;E_CLOROX_CHC_2Q19 Upfront_VOD-DAI</t>
        </is>
      </c>
      <c r="E743" s="316" t="inlineStr">
        <is>
          <t>MTV2</t>
        </is>
      </c>
      <c r="F743" s="317" t="n">
        <v>43572</v>
      </c>
      <c r="G743" s="317" t="n">
        <v>43646</v>
      </c>
      <c r="H743" s="316" t="n">
        <v>2</v>
      </c>
      <c r="I743" s="316" t="n">
        <v>2</v>
      </c>
      <c r="J743" s="316" t="n">
        <v>0.71</v>
      </c>
      <c r="K743" s="316">
        <f>ROUND(I743*(J743/1000),2)</f>
        <v/>
      </c>
    </row>
    <row r="744">
      <c r="B744" s="315" t="n">
        <v>716</v>
      </c>
      <c r="C744" s="316" t="n">
        <v>33265814</v>
      </c>
      <c r="D744" s="316" t="inlineStr">
        <is>
          <t>14376_M&amp;E_CLOROX_CHC_2Q19 Upfront_VOD-DAI</t>
        </is>
      </c>
      <c r="E744" s="316" t="inlineStr">
        <is>
          <t>Paramount</t>
        </is>
      </c>
      <c r="F744" s="317" t="n">
        <v>43572</v>
      </c>
      <c r="G744" s="317" t="n">
        <v>43646</v>
      </c>
      <c r="H744" s="316" t="n">
        <v>48973</v>
      </c>
      <c r="I744" s="316" t="n">
        <v>48973</v>
      </c>
      <c r="J744" s="316" t="n">
        <v>0.71</v>
      </c>
      <c r="K744" s="316">
        <f>ROUND(I744*(J744/1000),2)</f>
        <v/>
      </c>
    </row>
    <row r="745">
      <c r="B745" s="315" t="n">
        <v>717</v>
      </c>
      <c r="C745" s="316" t="n">
        <v>33265814</v>
      </c>
      <c r="D745" s="316" t="inlineStr">
        <is>
          <t>14376_M&amp;E_CLOROX_CHC_2Q19 Upfront_VOD-DAI</t>
        </is>
      </c>
      <c r="E745" s="316" t="inlineStr">
        <is>
          <t>VH1</t>
        </is>
      </c>
      <c r="F745" s="317" t="n">
        <v>43572</v>
      </c>
      <c r="G745" s="317" t="n">
        <v>43646</v>
      </c>
      <c r="H745" s="316" t="n">
        <v>213673</v>
      </c>
      <c r="I745" s="316" t="n">
        <v>213673</v>
      </c>
      <c r="J745" s="316" t="n">
        <v>0.71</v>
      </c>
      <c r="K745" s="316">
        <f>ROUND(I745*(J745/1000),2)</f>
        <v/>
      </c>
    </row>
    <row r="746">
      <c r="B746" s="315" t="n">
        <v>718</v>
      </c>
      <c r="C746" s="316" t="n">
        <v>33267198</v>
      </c>
      <c r="D746" s="316" t="inlineStr">
        <is>
          <t>(15915)_BET_KING BOLDEN, LLC_BOLDEN_2Q19</t>
        </is>
      </c>
      <c r="E746" s="316" t="inlineStr">
        <is>
          <t>BET</t>
        </is>
      </c>
      <c r="F746" s="317" t="n">
        <v>43578</v>
      </c>
      <c r="G746" s="317" t="n">
        <v>43588</v>
      </c>
      <c r="H746" s="316" t="n">
        <v>160102</v>
      </c>
      <c r="I746" s="316" t="n">
        <v>160102</v>
      </c>
      <c r="J746" s="316" t="n">
        <v>0.71</v>
      </c>
      <c r="K746" s="316">
        <f>ROUND(I746*(J746/1000),2)</f>
        <v/>
      </c>
    </row>
    <row r="747">
      <c r="B747" s="315" t="n">
        <v>719</v>
      </c>
      <c r="C747" s="316" t="n">
        <v>33267198</v>
      </c>
      <c r="D747" s="316" t="inlineStr">
        <is>
          <t>(15915)_BET_KING BOLDEN, LLC_BOLDEN_2Q19</t>
        </is>
      </c>
      <c r="E747" s="316" t="inlineStr">
        <is>
          <t>BET Her</t>
        </is>
      </c>
      <c r="F747" s="317" t="n">
        <v>43578</v>
      </c>
      <c r="G747" s="317" t="n">
        <v>43588</v>
      </c>
      <c r="H747" s="316" t="n">
        <v>89</v>
      </c>
      <c r="I747" s="316" t="n">
        <v>89</v>
      </c>
      <c r="J747" s="316" t="n">
        <v>0.71</v>
      </c>
      <c r="K747" s="316">
        <f>ROUND(I747*(J747/1000),2)</f>
        <v/>
      </c>
    </row>
    <row r="748">
      <c r="B748" s="315" t="n">
        <v>720</v>
      </c>
      <c r="C748" s="316" t="n">
        <v>33270247</v>
      </c>
      <c r="D748" s="316" t="inlineStr">
        <is>
          <t>14312_BET_OMD_Clorox_Power Bleach Clean_OLV_W2554_2Q19</t>
        </is>
      </c>
      <c r="E748" s="316" t="inlineStr">
        <is>
          <t>BET</t>
        </is>
      </c>
      <c r="F748" s="317" t="n">
        <v>43572</v>
      </c>
      <c r="G748" s="317" t="n">
        <v>43646</v>
      </c>
      <c r="H748" s="316" t="n">
        <v>143612</v>
      </c>
      <c r="I748" s="316" t="n">
        <v>143612</v>
      </c>
      <c r="J748" s="316" t="n">
        <v>0.71</v>
      </c>
      <c r="K748" s="316">
        <f>ROUND(I748*(J748/1000),2)</f>
        <v/>
      </c>
    </row>
    <row r="749">
      <c r="B749" s="315" t="n">
        <v>721</v>
      </c>
      <c r="C749" s="316" t="n">
        <v>33270247</v>
      </c>
      <c r="D749" s="316" t="inlineStr">
        <is>
          <t>14312_BET_OMD_Clorox_Power Bleach Clean_OLV_W2554_2Q19</t>
        </is>
      </c>
      <c r="E749" s="316" t="inlineStr">
        <is>
          <t>BET Her</t>
        </is>
      </c>
      <c r="F749" s="317" t="n">
        <v>43572</v>
      </c>
      <c r="G749" s="317" t="n">
        <v>43646</v>
      </c>
      <c r="H749" s="316" t="n">
        <v>4368</v>
      </c>
      <c r="I749" s="316" t="n">
        <v>4368</v>
      </c>
      <c r="J749" s="316" t="n">
        <v>0.71</v>
      </c>
      <c r="K749" s="316">
        <f>ROUND(I749*(J749/1000),2)</f>
        <v/>
      </c>
    </row>
    <row r="750">
      <c r="B750" s="315" t="n">
        <v>722</v>
      </c>
      <c r="C750" s="316" t="n">
        <v>33270748</v>
      </c>
      <c r="D750" s="316" t="inlineStr">
        <is>
          <t>15515_NICK_HORIZON_STX ENTERTAINMENT_UGLY DOLLS_2Q19</t>
        </is>
      </c>
      <c r="E750" s="316" t="inlineStr">
        <is>
          <t>Nick Jr (Noggin)</t>
        </is>
      </c>
      <c r="F750" s="317" t="n">
        <v>43572</v>
      </c>
      <c r="G750" s="317" t="n">
        <v>43583</v>
      </c>
      <c r="H750" s="316" t="n">
        <v>1810720</v>
      </c>
      <c r="I750" s="316" t="n">
        <v>1810720</v>
      </c>
      <c r="J750" s="316" t="n">
        <v>0.71</v>
      </c>
      <c r="K750" s="316">
        <f>ROUND(I750*(J750/1000),2)</f>
        <v/>
      </c>
    </row>
    <row r="751">
      <c r="B751" s="315" t="n">
        <v>723</v>
      </c>
      <c r="C751" s="316" t="n">
        <v>33270748</v>
      </c>
      <c r="D751" s="316" t="inlineStr">
        <is>
          <t>15515_NICK_HORIZON_STX ENTERTAINMENT_UGLY DOLLS_2Q19</t>
        </is>
      </c>
      <c r="E751" s="316" t="inlineStr">
        <is>
          <t>Nickelodeon</t>
        </is>
      </c>
      <c r="F751" s="317" t="n">
        <v>43572</v>
      </c>
      <c r="G751" s="317" t="n">
        <v>43583</v>
      </c>
      <c r="H751" s="316" t="n">
        <v>852840</v>
      </c>
      <c r="I751" s="316" t="n">
        <v>852840</v>
      </c>
      <c r="J751" s="316" t="n">
        <v>0.71</v>
      </c>
      <c r="K751" s="316">
        <f>ROUND(I751*(J751/1000),2)</f>
        <v/>
      </c>
    </row>
    <row r="752">
      <c r="B752" s="315" t="n">
        <v>724</v>
      </c>
      <c r="C752" s="316" t="n">
        <v>33291818</v>
      </c>
      <c r="D752" s="316" t="inlineStr">
        <is>
          <t>#16178_M&amp;E_PEPSI COLA_PROPEL_VOD_Q219_UF</t>
        </is>
      </c>
      <c r="E752" s="316" t="inlineStr">
        <is>
          <t>CMT</t>
        </is>
      </c>
      <c r="F752" s="317" t="n">
        <v>43577</v>
      </c>
      <c r="G752" s="317" t="n">
        <v>43646</v>
      </c>
      <c r="H752" s="316" t="n">
        <v>45</v>
      </c>
      <c r="I752" s="316" t="n">
        <v>45</v>
      </c>
      <c r="J752" s="316" t="n">
        <v>0.71</v>
      </c>
      <c r="K752" s="316">
        <f>ROUND(I752*(J752/1000),2)</f>
        <v/>
      </c>
    </row>
    <row r="753">
      <c r="B753" s="315" t="n">
        <v>725</v>
      </c>
      <c r="C753" s="316" t="n">
        <v>33291818</v>
      </c>
      <c r="D753" s="316" t="inlineStr">
        <is>
          <t>#16178_M&amp;E_PEPSI COLA_PROPEL_VOD_Q219_UF</t>
        </is>
      </c>
      <c r="E753" s="316" t="inlineStr">
        <is>
          <t>Comedy Central</t>
        </is>
      </c>
      <c r="F753" s="317" t="n">
        <v>43577</v>
      </c>
      <c r="G753" s="317" t="n">
        <v>43646</v>
      </c>
      <c r="H753" s="316" t="n">
        <v>931</v>
      </c>
      <c r="I753" s="316" t="n">
        <v>931</v>
      </c>
      <c r="J753" s="316" t="n">
        <v>0.71</v>
      </c>
      <c r="K753" s="316">
        <f>ROUND(I753*(J753/1000),2)</f>
        <v/>
      </c>
    </row>
    <row r="754">
      <c r="B754" s="315" t="n">
        <v>726</v>
      </c>
      <c r="C754" s="316" t="n">
        <v>33291818</v>
      </c>
      <c r="D754" s="316" t="inlineStr">
        <is>
          <t>#16178_M&amp;E_PEPSI COLA_PROPEL_VOD_Q219_UF</t>
        </is>
      </c>
      <c r="E754" s="316" t="inlineStr">
        <is>
          <t>MTV</t>
        </is>
      </c>
      <c r="F754" s="317" t="n">
        <v>43577</v>
      </c>
      <c r="G754" s="317" t="n">
        <v>43646</v>
      </c>
      <c r="H754" s="316" t="n">
        <v>6553</v>
      </c>
      <c r="I754" s="316" t="n">
        <v>6553</v>
      </c>
      <c r="J754" s="316" t="n">
        <v>0.71</v>
      </c>
      <c r="K754" s="316">
        <f>ROUND(I754*(J754/1000),2)</f>
        <v/>
      </c>
    </row>
    <row r="755">
      <c r="B755" s="315" t="n">
        <v>727</v>
      </c>
      <c r="C755" s="316" t="n">
        <v>33291818</v>
      </c>
      <c r="D755" s="316" t="inlineStr">
        <is>
          <t>#16178_M&amp;E_PEPSI COLA_PROPEL_VOD_Q219_UF</t>
        </is>
      </c>
      <c r="E755" s="316" t="inlineStr">
        <is>
          <t>Paramount</t>
        </is>
      </c>
      <c r="F755" s="317" t="n">
        <v>43577</v>
      </c>
      <c r="G755" s="317" t="n">
        <v>43646</v>
      </c>
      <c r="H755" s="316" t="n">
        <v>2869</v>
      </c>
      <c r="I755" s="316" t="n">
        <v>2869</v>
      </c>
      <c r="J755" s="316" t="n">
        <v>0.71</v>
      </c>
      <c r="K755" s="316">
        <f>ROUND(I755*(J755/1000),2)</f>
        <v/>
      </c>
    </row>
    <row r="756">
      <c r="B756" s="315" t="n">
        <v>728</v>
      </c>
      <c r="C756" s="316" t="n">
        <v>33291818</v>
      </c>
      <c r="D756" s="316" t="inlineStr">
        <is>
          <t>#16178_M&amp;E_PEPSI COLA_PROPEL_VOD_Q219_UF</t>
        </is>
      </c>
      <c r="E756" s="316" t="inlineStr">
        <is>
          <t>TV Land</t>
        </is>
      </c>
      <c r="F756" s="317" t="n">
        <v>43577</v>
      </c>
      <c r="G756" s="317" t="n">
        <v>43646</v>
      </c>
      <c r="H756" s="316" t="n">
        <v>273</v>
      </c>
      <c r="I756" s="316" t="n">
        <v>273</v>
      </c>
      <c r="J756" s="316" t="n">
        <v>0.71</v>
      </c>
      <c r="K756" s="316">
        <f>ROUND(I756*(J756/1000),2)</f>
        <v/>
      </c>
    </row>
    <row r="757">
      <c r="B757" s="315" t="n">
        <v>729</v>
      </c>
      <c r="C757" s="316" t="n">
        <v>33291818</v>
      </c>
      <c r="D757" s="316" t="inlineStr">
        <is>
          <t>#16178_M&amp;E_PEPSI COLA_PROPEL_VOD_Q219_UF</t>
        </is>
      </c>
      <c r="E757" s="316" t="inlineStr">
        <is>
          <t>VH1</t>
        </is>
      </c>
      <c r="F757" s="317" t="n">
        <v>43577</v>
      </c>
      <c r="G757" s="317" t="n">
        <v>43646</v>
      </c>
      <c r="H757" s="316" t="n">
        <v>11744</v>
      </c>
      <c r="I757" s="316" t="n">
        <v>11744</v>
      </c>
      <c r="J757" s="316" t="n">
        <v>0.71</v>
      </c>
      <c r="K757" s="316">
        <f>ROUND(I757*(J757/1000),2)</f>
        <v/>
      </c>
    </row>
    <row r="758">
      <c r="B758" s="315" t="n">
        <v>730</v>
      </c>
      <c r="C758" s="316" t="n">
        <v>33293818</v>
      </c>
      <c r="D758" s="316" t="inlineStr">
        <is>
          <t>(16131) MOOSE TOYS LLC - MOOSE TOYS_Liability Order_2Q19</t>
        </is>
      </c>
      <c r="E758" s="316" t="inlineStr">
        <is>
          <t>Nickelodeon</t>
        </is>
      </c>
      <c r="F758" s="317" t="n">
        <v>43573</v>
      </c>
      <c r="G758" s="317" t="n">
        <v>43574</v>
      </c>
      <c r="H758" s="316" t="n">
        <v>159159</v>
      </c>
      <c r="I758" s="316" t="n">
        <v>159159</v>
      </c>
      <c r="J758" s="316" t="n">
        <v>0.71</v>
      </c>
      <c r="K758" s="316">
        <f>ROUND(I758*(J758/1000),2)</f>
        <v/>
      </c>
    </row>
    <row r="759">
      <c r="B759" s="315" t="n">
        <v>731</v>
      </c>
      <c r="C759" s="316" t="n">
        <v>33293971</v>
      </c>
      <c r="D759" s="316" t="inlineStr">
        <is>
          <t>(16044) BET_PEPSI_PROPEL_OLV_UF_P2+_2Q19</t>
        </is>
      </c>
      <c r="E759" s="316" t="inlineStr">
        <is>
          <t>BET</t>
        </is>
      </c>
      <c r="F759" s="317" t="n">
        <v>43584</v>
      </c>
      <c r="G759" s="317" t="n">
        <v>43646</v>
      </c>
      <c r="H759" s="316" t="n">
        <v>24905</v>
      </c>
      <c r="I759" s="316" t="n">
        <v>24905</v>
      </c>
      <c r="J759" s="316" t="n">
        <v>0.71</v>
      </c>
      <c r="K759" s="316">
        <f>ROUND(I759*(J759/1000),2)</f>
        <v/>
      </c>
    </row>
    <row r="760">
      <c r="B760" s="315" t="n">
        <v>732</v>
      </c>
      <c r="C760" s="316" t="n">
        <v>33293971</v>
      </c>
      <c r="D760" s="316" t="inlineStr">
        <is>
          <t>(16044) BET_PEPSI_PROPEL_OLV_UF_P2+_2Q19</t>
        </is>
      </c>
      <c r="E760" s="316" t="inlineStr">
        <is>
          <t>BET Her</t>
        </is>
      </c>
      <c r="F760" s="317" t="n">
        <v>43584</v>
      </c>
      <c r="G760" s="317" t="n">
        <v>43646</v>
      </c>
      <c r="H760" s="316" t="n">
        <v>757</v>
      </c>
      <c r="I760" s="316" t="n">
        <v>757</v>
      </c>
      <c r="J760" s="316" t="n">
        <v>0.71</v>
      </c>
      <c r="K760" s="316">
        <f>ROUND(I760*(J760/1000),2)</f>
        <v/>
      </c>
    </row>
    <row r="761">
      <c r="B761" s="315" t="n">
        <v>733</v>
      </c>
      <c r="C761" s="316" t="n">
        <v>33301404</v>
      </c>
      <c r="D761" s="316" t="inlineStr">
        <is>
          <t>15630_HOTELS.COM_HOTELS.COM_Q219_UPFRONT</t>
        </is>
      </c>
      <c r="E761" s="316" t="inlineStr">
        <is>
          <t>CMT</t>
        </is>
      </c>
      <c r="F761" s="317" t="n">
        <v>43577</v>
      </c>
      <c r="G761" s="317" t="n">
        <v>43646</v>
      </c>
      <c r="H761" s="316" t="n">
        <v>191</v>
      </c>
      <c r="I761" s="316" t="n">
        <v>191</v>
      </c>
      <c r="J761" s="316" t="n">
        <v>0.71</v>
      </c>
      <c r="K761" s="316">
        <f>ROUND(I761*(J761/1000),2)</f>
        <v/>
      </c>
    </row>
    <row r="762">
      <c r="B762" s="315" t="n">
        <v>734</v>
      </c>
      <c r="C762" s="316" t="n">
        <v>33301404</v>
      </c>
      <c r="D762" s="316" t="inlineStr">
        <is>
          <t>15630_HOTELS.COM_HOTELS.COM_Q219_UPFRONT</t>
        </is>
      </c>
      <c r="E762" s="316" t="inlineStr">
        <is>
          <t>Comedy Central</t>
        </is>
      </c>
      <c r="F762" s="317" t="n">
        <v>43577</v>
      </c>
      <c r="G762" s="317" t="n">
        <v>43646</v>
      </c>
      <c r="H762" s="316" t="n">
        <v>1491</v>
      </c>
      <c r="I762" s="316" t="n">
        <v>1491</v>
      </c>
      <c r="J762" s="316" t="n">
        <v>0.71</v>
      </c>
      <c r="K762" s="316">
        <f>ROUND(I762*(J762/1000),2)</f>
        <v/>
      </c>
    </row>
    <row r="763">
      <c r="B763" s="315" t="n">
        <v>735</v>
      </c>
      <c r="C763" s="316" t="n">
        <v>33301404</v>
      </c>
      <c r="D763" s="316" t="inlineStr">
        <is>
          <t>15630_HOTELS.COM_HOTELS.COM_Q219_UPFRONT</t>
        </is>
      </c>
      <c r="E763" s="316" t="inlineStr">
        <is>
          <t>MTV</t>
        </is>
      </c>
      <c r="F763" s="317" t="n">
        <v>43577</v>
      </c>
      <c r="G763" s="317" t="n">
        <v>43646</v>
      </c>
      <c r="H763" s="316" t="n">
        <v>36912</v>
      </c>
      <c r="I763" s="316" t="n">
        <v>36912</v>
      </c>
      <c r="J763" s="316" t="n">
        <v>0.71</v>
      </c>
      <c r="K763" s="316">
        <f>ROUND(I763*(J763/1000),2)</f>
        <v/>
      </c>
    </row>
    <row r="764">
      <c r="B764" s="315" t="n">
        <v>736</v>
      </c>
      <c r="C764" s="316" t="n">
        <v>33301404</v>
      </c>
      <c r="D764" s="316" t="inlineStr">
        <is>
          <t>15630_HOTELS.COM_HOTELS.COM_Q219_UPFRONT</t>
        </is>
      </c>
      <c r="E764" s="316" t="inlineStr">
        <is>
          <t>Paramount</t>
        </is>
      </c>
      <c r="F764" s="317" t="n">
        <v>43577</v>
      </c>
      <c r="G764" s="317" t="n">
        <v>43646</v>
      </c>
      <c r="H764" s="316" t="n">
        <v>14139</v>
      </c>
      <c r="I764" s="316" t="n">
        <v>14139</v>
      </c>
      <c r="J764" s="316" t="n">
        <v>0.71</v>
      </c>
      <c r="K764" s="316">
        <f>ROUND(I764*(J764/1000),2)</f>
        <v/>
      </c>
    </row>
    <row r="765">
      <c r="B765" s="315" t="n">
        <v>737</v>
      </c>
      <c r="C765" s="316" t="n">
        <v>33301404</v>
      </c>
      <c r="D765" s="316" t="inlineStr">
        <is>
          <t>15630_HOTELS.COM_HOTELS.COM_Q219_UPFRONT</t>
        </is>
      </c>
      <c r="E765" s="316" t="inlineStr">
        <is>
          <t>TV Land</t>
        </is>
      </c>
      <c r="F765" s="317" t="n">
        <v>43577</v>
      </c>
      <c r="G765" s="317" t="n">
        <v>43646</v>
      </c>
      <c r="H765" s="316" t="n">
        <v>640</v>
      </c>
      <c r="I765" s="316" t="n">
        <v>640</v>
      </c>
      <c r="J765" s="316" t="n">
        <v>0.71</v>
      </c>
      <c r="K765" s="316">
        <f>ROUND(I765*(J765/1000),2)</f>
        <v/>
      </c>
    </row>
    <row r="766">
      <c r="B766" s="315" t="n">
        <v>738</v>
      </c>
      <c r="C766" s="316" t="n">
        <v>33301404</v>
      </c>
      <c r="D766" s="316" t="inlineStr">
        <is>
          <t>15630_HOTELS.COM_HOTELS.COM_Q219_UPFRONT</t>
        </is>
      </c>
      <c r="E766" s="316" t="inlineStr">
        <is>
          <t>VH1</t>
        </is>
      </c>
      <c r="F766" s="317" t="n">
        <v>43577</v>
      </c>
      <c r="G766" s="317" t="n">
        <v>43646</v>
      </c>
      <c r="H766" s="316" t="n">
        <v>54029</v>
      </c>
      <c r="I766" s="316" t="n">
        <v>54029</v>
      </c>
      <c r="J766" s="316" t="n">
        <v>0.71</v>
      </c>
      <c r="K766" s="316">
        <f>ROUND(I766*(J766/1000),2)</f>
        <v/>
      </c>
    </row>
    <row r="767">
      <c r="B767" s="315" t="n">
        <v>739</v>
      </c>
      <c r="C767" s="316" t="n">
        <v>33301411</v>
      </c>
      <c r="D767" s="316" t="inlineStr">
        <is>
          <t>16104_M&amp;E_NOOM - NOOM_Q219_VOD DAI_NG</t>
        </is>
      </c>
      <c r="E767" s="316" t="inlineStr">
        <is>
          <t>Comedy Central</t>
        </is>
      </c>
      <c r="F767" s="317" t="n">
        <v>43577</v>
      </c>
      <c r="G767" s="317" t="n">
        <v>43590</v>
      </c>
      <c r="H767" s="316" t="n">
        <v>259</v>
      </c>
      <c r="I767" s="316" t="n">
        <v>259</v>
      </c>
      <c r="J767" s="316" t="n">
        <v>0.71</v>
      </c>
      <c r="K767" s="316">
        <f>ROUND(I767*(J767/1000),2)</f>
        <v/>
      </c>
    </row>
    <row r="768">
      <c r="B768" s="315" t="n">
        <v>740</v>
      </c>
      <c r="C768" s="316" t="n">
        <v>33301411</v>
      </c>
      <c r="D768" s="316" t="inlineStr">
        <is>
          <t>16104_M&amp;E_NOOM - NOOM_Q219_VOD DAI_NG</t>
        </is>
      </c>
      <c r="E768" s="316" t="inlineStr">
        <is>
          <t>MTV</t>
        </is>
      </c>
      <c r="F768" s="317" t="n">
        <v>43577</v>
      </c>
      <c r="G768" s="317" t="n">
        <v>43590</v>
      </c>
      <c r="H768" s="316" t="n">
        <v>4246</v>
      </c>
      <c r="I768" s="316" t="n">
        <v>4246</v>
      </c>
      <c r="J768" s="316" t="n">
        <v>0.71</v>
      </c>
      <c r="K768" s="316">
        <f>ROUND(I768*(J768/1000),2)</f>
        <v/>
      </c>
    </row>
    <row r="769">
      <c r="B769" s="315" t="n">
        <v>741</v>
      </c>
      <c r="C769" s="316" t="n">
        <v>33301411</v>
      </c>
      <c r="D769" s="316" t="inlineStr">
        <is>
          <t>16104_M&amp;E_NOOM - NOOM_Q219_VOD DAI_NG</t>
        </is>
      </c>
      <c r="E769" s="316" t="inlineStr">
        <is>
          <t>MTV2</t>
        </is>
      </c>
      <c r="F769" s="317" t="n">
        <v>43577</v>
      </c>
      <c r="G769" s="317" t="n">
        <v>43583</v>
      </c>
      <c r="H769" s="316" t="n">
        <v>2</v>
      </c>
      <c r="I769" s="316" t="n">
        <v>2</v>
      </c>
      <c r="J769" s="316" t="n">
        <v>0.71</v>
      </c>
      <c r="K769" s="316">
        <f>ROUND(I769*(J769/1000),2)</f>
        <v/>
      </c>
    </row>
    <row r="770">
      <c r="B770" s="315" t="n">
        <v>742</v>
      </c>
      <c r="C770" s="316" t="n">
        <v>33301411</v>
      </c>
      <c r="D770" s="316" t="inlineStr">
        <is>
          <t>16104_M&amp;E_NOOM - NOOM_Q219_VOD DAI_NG</t>
        </is>
      </c>
      <c r="E770" s="316" t="inlineStr">
        <is>
          <t>Paramount</t>
        </is>
      </c>
      <c r="F770" s="317" t="n">
        <v>43577</v>
      </c>
      <c r="G770" s="317" t="n">
        <v>43590</v>
      </c>
      <c r="H770" s="316" t="n">
        <v>1423</v>
      </c>
      <c r="I770" s="316" t="n">
        <v>1423</v>
      </c>
      <c r="J770" s="316" t="n">
        <v>0.71</v>
      </c>
      <c r="K770" s="316">
        <f>ROUND(I770*(J770/1000),2)</f>
        <v/>
      </c>
    </row>
    <row r="771">
      <c r="B771" s="315" t="n">
        <v>743</v>
      </c>
      <c r="C771" s="316" t="n">
        <v>33301411</v>
      </c>
      <c r="D771" s="316" t="inlineStr">
        <is>
          <t>16104_M&amp;E_NOOM - NOOM_Q219_VOD DAI_NG</t>
        </is>
      </c>
      <c r="E771" s="316" t="inlineStr">
        <is>
          <t>TV Land</t>
        </is>
      </c>
      <c r="F771" s="317" t="n">
        <v>43577</v>
      </c>
      <c r="G771" s="317" t="n">
        <v>43590</v>
      </c>
      <c r="H771" s="316" t="n">
        <v>99</v>
      </c>
      <c r="I771" s="316" t="n">
        <v>99</v>
      </c>
      <c r="J771" s="316" t="n">
        <v>0.71</v>
      </c>
      <c r="K771" s="316">
        <f>ROUND(I771*(J771/1000),2)</f>
        <v/>
      </c>
    </row>
    <row r="772">
      <c r="B772" s="315" t="n">
        <v>744</v>
      </c>
      <c r="C772" s="316" t="n">
        <v>33304980</v>
      </c>
      <c r="D772" s="316" t="inlineStr">
        <is>
          <t>16054_BET_H&amp;M_MENS SUMMER_OLV_P2+_2Q19</t>
        </is>
      </c>
      <c r="E772" s="316" t="inlineStr">
        <is>
          <t>BET</t>
        </is>
      </c>
      <c r="F772" s="317" t="n">
        <v>43580</v>
      </c>
      <c r="G772" s="317" t="n">
        <v>43601</v>
      </c>
      <c r="H772" s="316" t="n">
        <v>57103</v>
      </c>
      <c r="I772" s="316" t="n">
        <v>57103</v>
      </c>
      <c r="J772" s="316" t="n">
        <v>0.71</v>
      </c>
      <c r="K772" s="316">
        <f>ROUND(I772*(J772/1000),2)</f>
        <v/>
      </c>
    </row>
    <row r="773">
      <c r="B773" s="315" t="n">
        <v>745</v>
      </c>
      <c r="C773" s="316" t="n">
        <v>33304980</v>
      </c>
      <c r="D773" s="316" t="inlineStr">
        <is>
          <t>16054_BET_H&amp;M_MENS SUMMER_OLV_P2+_2Q19</t>
        </is>
      </c>
      <c r="E773" s="316" t="inlineStr">
        <is>
          <t>BET Her</t>
        </is>
      </c>
      <c r="F773" s="317" t="n">
        <v>43580</v>
      </c>
      <c r="G773" s="317" t="n">
        <v>43601</v>
      </c>
      <c r="H773" s="316" t="n">
        <v>1618</v>
      </c>
      <c r="I773" s="316" t="n">
        <v>1618</v>
      </c>
      <c r="J773" s="316" t="n">
        <v>0.71</v>
      </c>
      <c r="K773" s="316">
        <f>ROUND(I773*(J773/1000),2)</f>
        <v/>
      </c>
    </row>
    <row r="774">
      <c r="B774" s="315" t="n">
        <v>746</v>
      </c>
      <c r="C774" s="316" t="n">
        <v>33307561</v>
      </c>
      <c r="D774" s="316" t="inlineStr">
        <is>
          <t>(16111) NICK_TOPPS - RING POPS_2Q3Q_Upfront_APP_VOI</t>
        </is>
      </c>
      <c r="E774" s="316" t="inlineStr">
        <is>
          <t>Nickelodeon</t>
        </is>
      </c>
      <c r="F774" s="317" t="n">
        <v>43577</v>
      </c>
      <c r="G774" s="317" t="n">
        <v>43590</v>
      </c>
      <c r="H774" s="316" t="n">
        <v>309101</v>
      </c>
      <c r="I774" s="316" t="n">
        <v>309101</v>
      </c>
      <c r="J774" s="316" t="n">
        <v>0.71</v>
      </c>
      <c r="K774" s="316">
        <f>ROUND(I774*(J774/1000),2)</f>
        <v/>
      </c>
    </row>
    <row r="775">
      <c r="B775" s="315" t="n">
        <v>747</v>
      </c>
      <c r="C775" s="316" t="n">
        <v>33307831</v>
      </c>
      <c r="D775" s="316" t="inlineStr">
        <is>
          <t>(16122)NICK_TOPPS - RING POPS GUMMY GEM_2Q3Q19_VODDAI</t>
        </is>
      </c>
      <c r="E775" s="316" t="inlineStr">
        <is>
          <t>Nickelodeon</t>
        </is>
      </c>
      <c r="F775" s="317" t="n">
        <v>43577</v>
      </c>
      <c r="G775" s="317" t="n">
        <v>43590</v>
      </c>
      <c r="H775" s="316" t="n">
        <v>292407</v>
      </c>
      <c r="I775" s="316" t="n">
        <v>292407</v>
      </c>
      <c r="J775" s="316" t="n">
        <v>0.71</v>
      </c>
      <c r="K775" s="316">
        <f>ROUND(I775*(J775/1000),2)</f>
        <v/>
      </c>
    </row>
    <row r="776">
      <c r="B776" s="315" t="n">
        <v>748</v>
      </c>
      <c r="C776" s="316" t="n">
        <v>33307949</v>
      </c>
      <c r="D776" s="316" t="inlineStr">
        <is>
          <t>(16181)_NickJr_ZURU_BUNCH O BALLOONS_2Q19_VOD DAI</t>
        </is>
      </c>
      <c r="E776" s="316" t="inlineStr">
        <is>
          <t>Nick Jr (Noggin)</t>
        </is>
      </c>
      <c r="F776" s="317" t="n">
        <v>43574</v>
      </c>
      <c r="G776" s="317" t="n">
        <v>43576</v>
      </c>
      <c r="H776" s="316" t="n">
        <v>152780</v>
      </c>
      <c r="I776" s="316" t="n">
        <v>152780</v>
      </c>
      <c r="J776" s="316" t="n">
        <v>0.71</v>
      </c>
      <c r="K776" s="316">
        <f>ROUND(I776*(J776/1000),2)</f>
        <v/>
      </c>
    </row>
    <row r="777">
      <c r="B777" s="315" t="n">
        <v>749</v>
      </c>
      <c r="C777" s="316" t="n">
        <v>33307965</v>
      </c>
      <c r="D777" s="316" t="inlineStr">
        <is>
          <t>(16180)_Nick_ZURU _BUNCH O BALLOONS_2Q19_VOD DAI</t>
        </is>
      </c>
      <c r="E777" s="316" t="inlineStr">
        <is>
          <t>Nickelodeon</t>
        </is>
      </c>
      <c r="F777" s="317" t="n">
        <v>43574</v>
      </c>
      <c r="G777" s="317" t="n">
        <v>43576</v>
      </c>
      <c r="H777" s="316" t="n">
        <v>157426</v>
      </c>
      <c r="I777" s="316" t="n">
        <v>157426</v>
      </c>
      <c r="J777" s="316" t="n">
        <v>0.71</v>
      </c>
      <c r="K777" s="316">
        <f>ROUND(I777*(J777/1000),2)</f>
        <v/>
      </c>
    </row>
    <row r="778">
      <c r="B778" s="315" t="n">
        <v>750</v>
      </c>
      <c r="C778" s="316" t="n">
        <v>33308051</v>
      </c>
      <c r="D778" s="316" t="inlineStr">
        <is>
          <t>(16134) NICK_TOPPS - PUSH POP_2Q3Q19_VODDAI</t>
        </is>
      </c>
      <c r="E778" s="316" t="inlineStr">
        <is>
          <t>Nickelodeon</t>
        </is>
      </c>
      <c r="F778" s="317" t="n">
        <v>43577</v>
      </c>
      <c r="G778" s="317" t="n">
        <v>43590</v>
      </c>
      <c r="H778" s="316" t="n">
        <v>248920</v>
      </c>
      <c r="I778" s="316" t="n">
        <v>248920</v>
      </c>
      <c r="J778" s="316" t="n">
        <v>0.71</v>
      </c>
      <c r="K778" s="316">
        <f>ROUND(I778*(J778/1000),2)</f>
        <v/>
      </c>
    </row>
    <row r="779">
      <c r="B779" s="315" t="n">
        <v>751</v>
      </c>
      <c r="C779" s="316" t="n">
        <v>33312629</v>
      </c>
      <c r="D779" s="316" t="inlineStr">
        <is>
          <t>Paramount VOD DAI Promos 2019</t>
        </is>
      </c>
      <c r="E779" s="316" t="inlineStr">
        <is>
          <t>Paramount</t>
        </is>
      </c>
      <c r="F779" s="317" t="n">
        <v>43577</v>
      </c>
      <c r="G779" s="317" t="n">
        <v>43583</v>
      </c>
      <c r="H779" s="316" t="n">
        <v>46</v>
      </c>
      <c r="I779" s="316" t="n">
        <v>46</v>
      </c>
      <c r="J779" s="316" t="n">
        <v>0.71</v>
      </c>
      <c r="K779" s="316">
        <f>ROUND(I779*(J779/1000),2)</f>
        <v/>
      </c>
    </row>
    <row r="780">
      <c r="B780" s="315" t="n">
        <v>752</v>
      </c>
      <c r="C780" s="316" t="n">
        <v>33320643</v>
      </c>
      <c r="D780" s="316" t="inlineStr">
        <is>
          <t>16189_M&amp;E_PHE INC. - ADAM &amp; EVE_Q219_VOD DAI_NG</t>
        </is>
      </c>
      <c r="E780" s="316" t="inlineStr">
        <is>
          <t>Comedy Central</t>
        </is>
      </c>
      <c r="F780" s="317" t="n">
        <v>43577</v>
      </c>
      <c r="G780" s="317" t="n">
        <v>43583</v>
      </c>
      <c r="H780" s="316" t="n">
        <v>178</v>
      </c>
      <c r="I780" s="316" t="n">
        <v>178</v>
      </c>
      <c r="J780" s="316" t="n">
        <v>0.71</v>
      </c>
      <c r="K780" s="316">
        <f>ROUND(I780*(J780/1000),2)</f>
        <v/>
      </c>
    </row>
    <row r="781">
      <c r="B781" s="315" t="n">
        <v>753</v>
      </c>
      <c r="C781" s="316" t="n">
        <v>33320643</v>
      </c>
      <c r="D781" s="316" t="inlineStr">
        <is>
          <t>16189_M&amp;E_PHE INC. - ADAM &amp; EVE_Q219_VOD DAI_NG</t>
        </is>
      </c>
      <c r="E781" s="316" t="inlineStr">
        <is>
          <t>Paramount</t>
        </is>
      </c>
      <c r="F781" s="317" t="n">
        <v>43577</v>
      </c>
      <c r="G781" s="317" t="n">
        <v>43583</v>
      </c>
      <c r="H781" s="316" t="n">
        <v>821</v>
      </c>
      <c r="I781" s="316" t="n">
        <v>821</v>
      </c>
      <c r="J781" s="316" t="n">
        <v>0.71</v>
      </c>
      <c r="K781" s="316">
        <f>ROUND(I781*(J781/1000),2)</f>
        <v/>
      </c>
    </row>
    <row r="782">
      <c r="B782" s="315" t="n">
        <v>754</v>
      </c>
      <c r="C782" s="316" t="n">
        <v>33320643</v>
      </c>
      <c r="D782" s="316" t="inlineStr">
        <is>
          <t>16189_M&amp;E_PHE INC. - ADAM &amp; EVE_Q219_VOD DAI_NG</t>
        </is>
      </c>
      <c r="E782" s="316" t="inlineStr">
        <is>
          <t>VH1</t>
        </is>
      </c>
      <c r="F782" s="317" t="n">
        <v>43577</v>
      </c>
      <c r="G782" s="317" t="n">
        <v>43583</v>
      </c>
      <c r="H782" s="316" t="n">
        <v>2792</v>
      </c>
      <c r="I782" s="316" t="n">
        <v>2792</v>
      </c>
      <c r="J782" s="316" t="n">
        <v>0.71</v>
      </c>
      <c r="K782" s="316">
        <f>ROUND(I782*(J782/1000),2)</f>
        <v/>
      </c>
    </row>
    <row r="783">
      <c r="B783" s="315" t="n">
        <v>755</v>
      </c>
      <c r="C783" s="316" t="n">
        <v>33323346</v>
      </c>
      <c r="D783" s="316" t="inlineStr">
        <is>
          <t>(16149)NICK_TOPPS - MATCHEMS_2Q3Q19_VODDAI</t>
        </is>
      </c>
      <c r="E783" s="316" t="inlineStr">
        <is>
          <t>Nickelodeon</t>
        </is>
      </c>
      <c r="F783" s="317" t="n">
        <v>43577</v>
      </c>
      <c r="G783" s="317" t="n">
        <v>43583</v>
      </c>
      <c r="H783" s="316" t="n">
        <v>136353</v>
      </c>
      <c r="I783" s="316" t="n">
        <v>136353</v>
      </c>
      <c r="J783" s="316" t="n">
        <v>0.71</v>
      </c>
      <c r="K783" s="316">
        <f>ROUND(I783*(J783/1000),2)</f>
        <v/>
      </c>
    </row>
    <row r="784">
      <c r="B784" s="315" t="n">
        <v>756</v>
      </c>
      <c r="C784" s="316" t="n">
        <v>33323430</v>
      </c>
      <c r="D784" s="316" t="inlineStr">
        <is>
          <t>(16152) NICK_TOPPS - JUICY DROP POP_2Q19_VODDAI</t>
        </is>
      </c>
      <c r="E784" s="316" t="inlineStr">
        <is>
          <t>Nickelodeon</t>
        </is>
      </c>
      <c r="F784" s="317" t="n">
        <v>43577</v>
      </c>
      <c r="G784" s="317" t="n">
        <v>43590</v>
      </c>
      <c r="H784" s="316" t="n">
        <v>285345</v>
      </c>
      <c r="I784" s="316" t="n">
        <v>285345</v>
      </c>
      <c r="J784" s="316" t="n">
        <v>0.71</v>
      </c>
      <c r="K784" s="316">
        <f>ROUND(I784*(J784/1000),2)</f>
        <v/>
      </c>
    </row>
    <row r="785">
      <c r="B785" s="315" t="n">
        <v>757</v>
      </c>
      <c r="C785" s="316" t="n">
        <v>33323793</v>
      </c>
      <c r="D785" s="316" t="inlineStr">
        <is>
          <t>(16137)NICK_TOPPS - BABY BOTTLE POPS_2Q3Q19_VODDAI</t>
        </is>
      </c>
      <c r="E785" s="316" t="inlineStr">
        <is>
          <t>Nickelodeon</t>
        </is>
      </c>
      <c r="F785" s="317" t="n">
        <v>43577</v>
      </c>
      <c r="G785" s="317" t="n">
        <v>43590</v>
      </c>
      <c r="H785" s="316" t="n">
        <v>243591</v>
      </c>
      <c r="I785" s="316" t="n">
        <v>243591</v>
      </c>
      <c r="J785" s="316" t="n">
        <v>0.71</v>
      </c>
      <c r="K785" s="316">
        <f>ROUND(I785*(J785/1000),2)</f>
        <v/>
      </c>
    </row>
    <row r="786">
      <c r="B786" s="315" t="n">
        <v>758</v>
      </c>
      <c r="C786" s="316" t="n">
        <v>33323895</v>
      </c>
      <c r="D786" s="316" t="inlineStr">
        <is>
          <t>(16135) NICK_TOPPS - FINDERS KEEPERS_2Q3Q19_VODDAI</t>
        </is>
      </c>
      <c r="E786" s="316" t="inlineStr">
        <is>
          <t>Nickelodeon</t>
        </is>
      </c>
      <c r="F786" s="317" t="n">
        <v>43577</v>
      </c>
      <c r="G786" s="317" t="n">
        <v>43583</v>
      </c>
      <c r="H786" s="316" t="n">
        <v>157393</v>
      </c>
      <c r="I786" s="316" t="n">
        <v>157393</v>
      </c>
      <c r="J786" s="316" t="n">
        <v>0.71</v>
      </c>
      <c r="K786" s="316">
        <f>ROUND(I786*(J786/1000),2)</f>
        <v/>
      </c>
    </row>
    <row r="787">
      <c r="B787" s="315" t="n">
        <v>759</v>
      </c>
      <c r="C787" s="316" t="n">
        <v>33327394</v>
      </c>
      <c r="D787" s="316" t="inlineStr">
        <is>
          <t>(16161) NICK_PLAYMONSTER - ORANGUTWANG_2Q19_VODDAI</t>
        </is>
      </c>
      <c r="E787" s="316" t="inlineStr">
        <is>
          <t>Nick Jr (Noggin)</t>
        </is>
      </c>
      <c r="F787" s="317" t="n">
        <v>43577</v>
      </c>
      <c r="G787" s="317" t="n">
        <v>43590</v>
      </c>
      <c r="H787" s="316" t="n">
        <v>237041</v>
      </c>
      <c r="I787" s="316" t="n">
        <v>237041</v>
      </c>
      <c r="J787" s="316" t="n">
        <v>0.71</v>
      </c>
      <c r="K787" s="316">
        <f>ROUND(I787*(J787/1000),2)</f>
        <v/>
      </c>
    </row>
    <row r="788">
      <c r="B788" s="315" t="n">
        <v>760</v>
      </c>
      <c r="C788" s="316" t="n">
        <v>33327394</v>
      </c>
      <c r="D788" s="316" t="inlineStr">
        <is>
          <t>(16161) NICK_PLAYMONSTER - ORANGUTWANG_2Q19_VODDAI</t>
        </is>
      </c>
      <c r="E788" s="316" t="inlineStr">
        <is>
          <t>Nickelodeon</t>
        </is>
      </c>
      <c r="F788" s="317" t="n">
        <v>43577</v>
      </c>
      <c r="G788" s="317" t="n">
        <v>43590</v>
      </c>
      <c r="H788" s="316" t="n">
        <v>292058</v>
      </c>
      <c r="I788" s="316" t="n">
        <v>292058</v>
      </c>
      <c r="J788" s="316" t="n">
        <v>0.71</v>
      </c>
      <c r="K788" s="316">
        <f>ROUND(I788*(J788/1000),2)</f>
        <v/>
      </c>
    </row>
    <row r="789">
      <c r="B789" s="315" t="n">
        <v>761</v>
      </c>
      <c r="C789" s="316" t="n">
        <v>33345545</v>
      </c>
      <c r="D789" s="316" t="inlineStr">
        <is>
          <t>16170_M&amp;E_KENTUCKY FRIED CHICKEN _KFC_Q219</t>
        </is>
      </c>
      <c r="E789" s="316" t="inlineStr">
        <is>
          <t>CMT</t>
        </is>
      </c>
      <c r="F789" s="317" t="n">
        <v>43584</v>
      </c>
      <c r="G789" s="317" t="n">
        <v>43646</v>
      </c>
      <c r="H789" s="316" t="n">
        <v>20</v>
      </c>
      <c r="I789" s="316" t="n">
        <v>20</v>
      </c>
      <c r="J789" s="316" t="n">
        <v>0.71</v>
      </c>
      <c r="K789" s="316">
        <f>ROUND(I789*(J789/1000),2)</f>
        <v/>
      </c>
    </row>
    <row r="790">
      <c r="B790" s="315" t="n">
        <v>762</v>
      </c>
      <c r="C790" s="316" t="n">
        <v>33345545</v>
      </c>
      <c r="D790" s="316" t="inlineStr">
        <is>
          <t>16170_M&amp;E_KENTUCKY FRIED CHICKEN _KFC_Q219</t>
        </is>
      </c>
      <c r="E790" s="316" t="inlineStr">
        <is>
          <t>Comedy Central</t>
        </is>
      </c>
      <c r="F790" s="317" t="n">
        <v>43584</v>
      </c>
      <c r="G790" s="317" t="n">
        <v>43646</v>
      </c>
      <c r="H790" s="316" t="n">
        <v>359</v>
      </c>
      <c r="I790" s="316" t="n">
        <v>359</v>
      </c>
      <c r="J790" s="316" t="n">
        <v>0.71</v>
      </c>
      <c r="K790" s="316">
        <f>ROUND(I790*(J790/1000),2)</f>
        <v/>
      </c>
    </row>
    <row r="791">
      <c r="B791" s="315" t="n">
        <v>763</v>
      </c>
      <c r="C791" s="316" t="n">
        <v>33345545</v>
      </c>
      <c r="D791" s="316" t="inlineStr">
        <is>
          <t>16170_M&amp;E_KENTUCKY FRIED CHICKEN _KFC_Q219</t>
        </is>
      </c>
      <c r="E791" s="316" t="inlineStr">
        <is>
          <t>MTV</t>
        </is>
      </c>
      <c r="F791" s="317" t="n">
        <v>43584</v>
      </c>
      <c r="G791" s="317" t="n">
        <v>43646</v>
      </c>
      <c r="H791" s="316" t="n">
        <v>11572</v>
      </c>
      <c r="I791" s="316" t="n">
        <v>11572</v>
      </c>
      <c r="J791" s="316" t="n">
        <v>0.71</v>
      </c>
      <c r="K791" s="316">
        <f>ROUND(I791*(J791/1000),2)</f>
        <v/>
      </c>
    </row>
    <row r="792">
      <c r="B792" s="315" t="n">
        <v>764</v>
      </c>
      <c r="C792" s="316" t="n">
        <v>33345545</v>
      </c>
      <c r="D792" s="316" t="inlineStr">
        <is>
          <t>16170_M&amp;E_KENTUCKY FRIED CHICKEN _KFC_Q219</t>
        </is>
      </c>
      <c r="E792" s="316" t="inlineStr">
        <is>
          <t>Paramount</t>
        </is>
      </c>
      <c r="F792" s="317" t="n">
        <v>43584</v>
      </c>
      <c r="G792" s="317" t="n">
        <v>43646</v>
      </c>
      <c r="H792" s="316" t="n">
        <v>2823</v>
      </c>
      <c r="I792" s="316" t="n">
        <v>2823</v>
      </c>
      <c r="J792" s="316" t="n">
        <v>0.71</v>
      </c>
      <c r="K792" s="316">
        <f>ROUND(I792*(J792/1000),2)</f>
        <v/>
      </c>
    </row>
    <row r="793">
      <c r="B793" s="315" t="n">
        <v>765</v>
      </c>
      <c r="C793" s="316" t="n">
        <v>33345545</v>
      </c>
      <c r="D793" s="316" t="inlineStr">
        <is>
          <t>16170_M&amp;E_KENTUCKY FRIED CHICKEN _KFC_Q219</t>
        </is>
      </c>
      <c r="E793" s="316" t="inlineStr">
        <is>
          <t>TV Land</t>
        </is>
      </c>
      <c r="F793" s="317" t="n">
        <v>43584</v>
      </c>
      <c r="G793" s="317" t="n">
        <v>43646</v>
      </c>
      <c r="H793" s="316" t="n">
        <v>123</v>
      </c>
      <c r="I793" s="316" t="n">
        <v>123</v>
      </c>
      <c r="J793" s="316" t="n">
        <v>0.71</v>
      </c>
      <c r="K793" s="316">
        <f>ROUND(I793*(J793/1000),2)</f>
        <v/>
      </c>
    </row>
    <row r="794">
      <c r="B794" s="315" t="n">
        <v>766</v>
      </c>
      <c r="C794" s="316" t="n">
        <v>33345545</v>
      </c>
      <c r="D794" s="316" t="inlineStr">
        <is>
          <t>16170_M&amp;E_KENTUCKY FRIED CHICKEN _KFC_Q219</t>
        </is>
      </c>
      <c r="E794" s="316" t="inlineStr">
        <is>
          <t>VH1</t>
        </is>
      </c>
      <c r="F794" s="317" t="n">
        <v>43584</v>
      </c>
      <c r="G794" s="317" t="n">
        <v>43646</v>
      </c>
      <c r="H794" s="316" t="n">
        <v>15041</v>
      </c>
      <c r="I794" s="316" t="n">
        <v>15041</v>
      </c>
      <c r="J794" s="316" t="n">
        <v>0.71</v>
      </c>
      <c r="K794" s="316">
        <f>ROUND(I794*(J794/1000),2)</f>
        <v/>
      </c>
    </row>
    <row r="795">
      <c r="B795" s="315" t="n">
        <v>767</v>
      </c>
      <c r="C795" s="316" t="n">
        <v>33349403</v>
      </c>
      <c r="D795" s="316" t="inlineStr">
        <is>
          <t>16187_K&amp;F_TOPPS_JUCIY_DROP_GUM_2Q19</t>
        </is>
      </c>
      <c r="E795" s="316" t="inlineStr">
        <is>
          <t>Nickelodeon</t>
        </is>
      </c>
      <c r="F795" s="317" t="n">
        <v>43578</v>
      </c>
      <c r="G795" s="317" t="n">
        <v>43583</v>
      </c>
      <c r="H795" s="316" t="n">
        <v>277970</v>
      </c>
      <c r="I795" s="316" t="n">
        <v>277970</v>
      </c>
      <c r="J795" s="316" t="n">
        <v>0.71</v>
      </c>
      <c r="K795" s="316">
        <f>ROUND(I795*(J795/1000),2)</f>
        <v/>
      </c>
    </row>
    <row r="796">
      <c r="B796" s="315" t="n">
        <v>768</v>
      </c>
      <c r="C796" s="316" t="n">
        <v>33351655</v>
      </c>
      <c r="D796" s="316" t="inlineStr">
        <is>
          <t>Run of M&amp;E House Ads - VOD DAI</t>
        </is>
      </c>
      <c r="E796" s="316" t="inlineStr">
        <is>
          <t>CMT</t>
        </is>
      </c>
      <c r="F796" s="317" t="n">
        <v>43578</v>
      </c>
      <c r="G796" s="317" t="n">
        <v>43621</v>
      </c>
      <c r="H796" s="316" t="n">
        <v>2</v>
      </c>
      <c r="I796" s="316" t="n">
        <v>2</v>
      </c>
      <c r="J796" s="316" t="n">
        <v>0.71</v>
      </c>
      <c r="K796" s="316">
        <f>ROUND(I796*(J796/1000),2)</f>
        <v/>
      </c>
    </row>
    <row r="797">
      <c r="B797" s="315" t="n">
        <v>769</v>
      </c>
      <c r="C797" s="316" t="n">
        <v>33351655</v>
      </c>
      <c r="D797" s="316" t="inlineStr">
        <is>
          <t>Run of M&amp;E House Ads - VOD DAI</t>
        </is>
      </c>
      <c r="E797" s="316" t="inlineStr">
        <is>
          <t>Comedy Central</t>
        </is>
      </c>
      <c r="F797" s="317" t="n">
        <v>43578</v>
      </c>
      <c r="G797" s="317" t="n">
        <v>43661</v>
      </c>
      <c r="H797" s="316" t="n">
        <v>1035</v>
      </c>
      <c r="I797" s="316" t="n">
        <v>1035</v>
      </c>
      <c r="J797" s="316" t="n">
        <v>0.71</v>
      </c>
      <c r="K797" s="316">
        <f>ROUND(I797*(J797/1000),2)</f>
        <v/>
      </c>
    </row>
    <row r="798">
      <c r="B798" s="315" t="n">
        <v>770</v>
      </c>
      <c r="C798" s="316" t="n">
        <v>33351655</v>
      </c>
      <c r="D798" s="316" t="inlineStr">
        <is>
          <t>Run of M&amp;E House Ads - VOD DAI</t>
        </is>
      </c>
      <c r="E798" s="316" t="inlineStr">
        <is>
          <t>MTV</t>
        </is>
      </c>
      <c r="F798" s="317" t="n">
        <v>43578</v>
      </c>
      <c r="G798" s="317" t="n">
        <v>43661</v>
      </c>
      <c r="H798" s="316" t="n">
        <v>7322</v>
      </c>
      <c r="I798" s="316" t="n">
        <v>7322</v>
      </c>
      <c r="J798" s="316" t="n">
        <v>0.71</v>
      </c>
      <c r="K798" s="316">
        <f>ROUND(I798*(J798/1000),2)</f>
        <v/>
      </c>
    </row>
    <row r="799">
      <c r="B799" s="315" t="n">
        <v>771</v>
      </c>
      <c r="C799" s="316" t="n">
        <v>33351655</v>
      </c>
      <c r="D799" s="316" t="inlineStr">
        <is>
          <t>Run of M&amp;E House Ads - VOD DAI</t>
        </is>
      </c>
      <c r="E799" s="316" t="inlineStr">
        <is>
          <t>Paramount</t>
        </is>
      </c>
      <c r="F799" s="317" t="n">
        <v>43578</v>
      </c>
      <c r="G799" s="317" t="n">
        <v>43661</v>
      </c>
      <c r="H799" s="316" t="n">
        <v>2168</v>
      </c>
      <c r="I799" s="316" t="n">
        <v>2168</v>
      </c>
      <c r="J799" s="316" t="n">
        <v>0.71</v>
      </c>
      <c r="K799" s="316">
        <f>ROUND(I799*(J799/1000),2)</f>
        <v/>
      </c>
    </row>
    <row r="800">
      <c r="B800" s="315" t="n">
        <v>772</v>
      </c>
      <c r="C800" s="316" t="n">
        <v>33351655</v>
      </c>
      <c r="D800" s="316" t="inlineStr">
        <is>
          <t>Run of M&amp;E House Ads - VOD DAI</t>
        </is>
      </c>
      <c r="E800" s="316" t="inlineStr">
        <is>
          <t>TV Land</t>
        </is>
      </c>
      <c r="F800" s="317" t="n">
        <v>43578</v>
      </c>
      <c r="G800" s="317" t="n">
        <v>43661</v>
      </c>
      <c r="H800" s="316" t="n">
        <v>87</v>
      </c>
      <c r="I800" s="316" t="n">
        <v>87</v>
      </c>
      <c r="J800" s="316" t="n">
        <v>0.71</v>
      </c>
      <c r="K800" s="316">
        <f>ROUND(I800*(J800/1000),2)</f>
        <v/>
      </c>
    </row>
    <row r="801">
      <c r="B801" s="315" t="n">
        <v>773</v>
      </c>
      <c r="C801" s="316" t="n">
        <v>33351655</v>
      </c>
      <c r="D801" s="316" t="inlineStr">
        <is>
          <t>Run of M&amp;E House Ads - VOD DAI</t>
        </is>
      </c>
      <c r="E801" s="316" t="inlineStr">
        <is>
          <t>VH1</t>
        </is>
      </c>
      <c r="F801" s="317" t="n">
        <v>43578</v>
      </c>
      <c r="G801" s="317" t="n">
        <v>43661</v>
      </c>
      <c r="H801" s="316" t="n">
        <v>3852</v>
      </c>
      <c r="I801" s="316" t="n">
        <v>3852</v>
      </c>
      <c r="J801" s="316" t="n">
        <v>0.71</v>
      </c>
      <c r="K801" s="316">
        <f>ROUND(I801*(J801/1000),2)</f>
        <v/>
      </c>
    </row>
    <row r="802">
      <c r="B802" s="315" t="n">
        <v>774</v>
      </c>
      <c r="C802" s="316" t="n">
        <v>33370940</v>
      </c>
      <c r="D802" s="316" t="inlineStr">
        <is>
          <t>(16200) 2Q19_DISNEY PICTURES_AVENGERS: ENDGAME VOD_UF_K&amp;F</t>
        </is>
      </c>
      <c r="E802" s="316" t="inlineStr">
        <is>
          <t>Nickelodeon</t>
        </is>
      </c>
      <c r="F802" s="317" t="n">
        <v>43579</v>
      </c>
      <c r="G802" s="317" t="n">
        <v>43583</v>
      </c>
      <c r="H802" s="316" t="n">
        <v>219515</v>
      </c>
      <c r="I802" s="316" t="n">
        <v>219515</v>
      </c>
      <c r="J802" s="316" t="n">
        <v>0.71</v>
      </c>
      <c r="K802" s="316">
        <f>ROUND(I802*(J802/1000),2)</f>
        <v/>
      </c>
    </row>
    <row r="803">
      <c r="B803" s="315" t="n">
        <v>775</v>
      </c>
      <c r="C803" s="316" t="n">
        <v>33377385</v>
      </c>
      <c r="D803" s="316" t="inlineStr">
        <is>
          <t>16214_Comcast-Charter-Altice_AM_BET_Games People Play_S1_Ep 2-4_Gold</t>
        </is>
      </c>
      <c r="E803" s="316" t="inlineStr">
        <is>
          <t>CMT</t>
        </is>
      </c>
      <c r="F803" s="317" t="n">
        <v>43579</v>
      </c>
      <c r="G803" s="317" t="n">
        <v>43599</v>
      </c>
      <c r="H803" s="316" t="n">
        <v>140</v>
      </c>
      <c r="I803" s="316" t="n">
        <v>140</v>
      </c>
      <c r="J803" s="316" t="n">
        <v>0.71</v>
      </c>
      <c r="K803" s="316">
        <f>ROUND(I803*(J803/1000),2)</f>
        <v/>
      </c>
    </row>
    <row r="804">
      <c r="B804" s="315" t="n">
        <v>776</v>
      </c>
      <c r="C804" s="316" t="n">
        <v>33377385</v>
      </c>
      <c r="D804" s="316" t="inlineStr">
        <is>
          <t>16214_Comcast-Charter-Altice_AM_BET_Games People Play_S1_Ep 2-4_Gold</t>
        </is>
      </c>
      <c r="E804" s="316" t="inlineStr">
        <is>
          <t>Comedy Central</t>
        </is>
      </c>
      <c r="F804" s="317" t="n">
        <v>43579</v>
      </c>
      <c r="G804" s="317" t="n">
        <v>43599</v>
      </c>
      <c r="H804" s="316" t="n">
        <v>3403</v>
      </c>
      <c r="I804" s="316" t="n">
        <v>3403</v>
      </c>
      <c r="J804" s="316" t="n">
        <v>0.71</v>
      </c>
      <c r="K804" s="316">
        <f>ROUND(I804*(J804/1000),2)</f>
        <v/>
      </c>
    </row>
    <row r="805">
      <c r="B805" s="315" t="n">
        <v>777</v>
      </c>
      <c r="C805" s="316" t="n">
        <v>33377385</v>
      </c>
      <c r="D805" s="316" t="inlineStr">
        <is>
          <t>16214_Comcast-Charter-Altice_AM_BET_Games People Play_S1_Ep 2-4_Gold</t>
        </is>
      </c>
      <c r="E805" s="316" t="inlineStr">
        <is>
          <t>MTV</t>
        </is>
      </c>
      <c r="F805" s="317" t="n">
        <v>43579</v>
      </c>
      <c r="G805" s="317" t="n">
        <v>43599</v>
      </c>
      <c r="H805" s="316" t="n">
        <v>47853</v>
      </c>
      <c r="I805" s="316" t="n">
        <v>47853</v>
      </c>
      <c r="J805" s="316" t="n">
        <v>0.71</v>
      </c>
      <c r="K805" s="316">
        <f>ROUND(I805*(J805/1000),2)</f>
        <v/>
      </c>
    </row>
    <row r="806">
      <c r="B806" s="315" t="n">
        <v>778</v>
      </c>
      <c r="C806" s="316" t="n">
        <v>33377385</v>
      </c>
      <c r="D806" s="316" t="inlineStr">
        <is>
          <t>16214_Comcast-Charter-Altice_AM_BET_Games People Play_S1_Ep 2-4_Gold</t>
        </is>
      </c>
      <c r="E806" s="316" t="inlineStr">
        <is>
          <t>Paramount</t>
        </is>
      </c>
      <c r="F806" s="317" t="n">
        <v>43579</v>
      </c>
      <c r="G806" s="317" t="n">
        <v>43599</v>
      </c>
      <c r="H806" s="316" t="n">
        <v>19134</v>
      </c>
      <c r="I806" s="316" t="n">
        <v>19134</v>
      </c>
      <c r="J806" s="316" t="n">
        <v>0.71</v>
      </c>
      <c r="K806" s="316">
        <f>ROUND(I806*(J806/1000),2)</f>
        <v/>
      </c>
    </row>
    <row r="807">
      <c r="B807" s="315" t="n">
        <v>779</v>
      </c>
      <c r="C807" s="316" t="n">
        <v>33377385</v>
      </c>
      <c r="D807" s="316" t="inlineStr">
        <is>
          <t>16214_Comcast-Charter-Altice_AM_BET_Games People Play_S1_Ep 2-4_Gold</t>
        </is>
      </c>
      <c r="E807" s="316" t="inlineStr">
        <is>
          <t>TV Land</t>
        </is>
      </c>
      <c r="F807" s="317" t="n">
        <v>43579</v>
      </c>
      <c r="G807" s="317" t="n">
        <v>43599</v>
      </c>
      <c r="H807" s="316" t="n">
        <v>1095</v>
      </c>
      <c r="I807" s="316" t="n">
        <v>1095</v>
      </c>
      <c r="J807" s="316" t="n">
        <v>0.71</v>
      </c>
      <c r="K807" s="316">
        <f>ROUND(I807*(J807/1000),2)</f>
        <v/>
      </c>
    </row>
    <row r="808">
      <c r="B808" s="315" t="n">
        <v>780</v>
      </c>
      <c r="C808" s="316" t="n">
        <v>33377385</v>
      </c>
      <c r="D808" s="316" t="inlineStr">
        <is>
          <t>16214_Comcast-Charter-Altice_AM_BET_Games People Play_S1_Ep 2-4_Gold</t>
        </is>
      </c>
      <c r="E808" s="316" t="inlineStr">
        <is>
          <t>VH1</t>
        </is>
      </c>
      <c r="F808" s="317" t="n">
        <v>43579</v>
      </c>
      <c r="G808" s="317" t="n">
        <v>43599</v>
      </c>
      <c r="H808" s="316" t="n">
        <v>109704</v>
      </c>
      <c r="I808" s="316" t="n">
        <v>109704</v>
      </c>
      <c r="J808" s="316" t="n">
        <v>0.71</v>
      </c>
      <c r="K808" s="316">
        <f>ROUND(I808*(J808/1000),2)</f>
        <v/>
      </c>
    </row>
    <row r="809">
      <c r="B809" s="315" t="n">
        <v>781</v>
      </c>
      <c r="C809" s="316" t="n">
        <v>33378430</v>
      </c>
      <c r="D809" s="316" t="inlineStr">
        <is>
          <t>(16227)  APPLE_IPHONE_2Q19_VOD</t>
        </is>
      </c>
      <c r="E809" s="316" t="inlineStr">
        <is>
          <t>Comedy Central</t>
        </is>
      </c>
      <c r="F809" s="317" t="n">
        <v>43579</v>
      </c>
      <c r="G809" s="317" t="n">
        <v>43589</v>
      </c>
      <c r="H809" s="316" t="n">
        <v>35928</v>
      </c>
      <c r="I809" s="316" t="n">
        <v>35928</v>
      </c>
      <c r="J809" s="316" t="n">
        <v>0.71</v>
      </c>
      <c r="K809" s="316">
        <f>ROUND(I809*(J809/1000),2)</f>
        <v/>
      </c>
    </row>
    <row r="810">
      <c r="B810" s="315" t="n">
        <v>782</v>
      </c>
      <c r="C810" s="316" t="n">
        <v>33378430</v>
      </c>
      <c r="D810" s="316" t="inlineStr">
        <is>
          <t>(16227)  APPLE_IPHONE_2Q19_VOD</t>
        </is>
      </c>
      <c r="E810" s="316" t="inlineStr">
        <is>
          <t>MTV</t>
        </is>
      </c>
      <c r="F810" s="317" t="n">
        <v>43579</v>
      </c>
      <c r="G810" s="317" t="n">
        <v>43589</v>
      </c>
      <c r="H810" s="316" t="n">
        <v>39419</v>
      </c>
      <c r="I810" s="316" t="n">
        <v>39419</v>
      </c>
      <c r="J810" s="316" t="n">
        <v>0.71</v>
      </c>
      <c r="K810" s="316">
        <f>ROUND(I810*(J810/1000),2)</f>
        <v/>
      </c>
    </row>
    <row r="811">
      <c r="B811" s="315" t="n">
        <v>783</v>
      </c>
      <c r="C811" s="316" t="n">
        <v>33418288</v>
      </c>
      <c r="D811" s="316" t="inlineStr">
        <is>
          <t>16231_NICK_TOPPS - JUICY DROP GUMMIES_2Q3Q19_VODDAI</t>
        </is>
      </c>
      <c r="E811" s="316" t="inlineStr">
        <is>
          <t>Nickelodeon</t>
        </is>
      </c>
      <c r="F811" s="317" t="n">
        <v>43584</v>
      </c>
      <c r="G811" s="317" t="n">
        <v>43590</v>
      </c>
      <c r="H811" s="316" t="n">
        <v>33210</v>
      </c>
      <c r="I811" s="316" t="n">
        <v>33210</v>
      </c>
      <c r="J811" s="316" t="n">
        <v>0.71</v>
      </c>
      <c r="K811" s="316">
        <f>ROUND(I811*(J811/1000),2)</f>
        <v/>
      </c>
    </row>
    <row r="812">
      <c r="B812" s="315" t="n">
        <v>784</v>
      </c>
      <c r="C812" s="316" t="n">
        <v>33422772</v>
      </c>
      <c r="D812" s="316" t="inlineStr">
        <is>
          <t>(14439) BET_PEPSI_Starbucks Frappuccino_Q2FY19</t>
        </is>
      </c>
      <c r="E812" s="316" t="inlineStr">
        <is>
          <t>BET</t>
        </is>
      </c>
      <c r="F812" s="317" t="n">
        <v>43584</v>
      </c>
      <c r="G812" s="317" t="n">
        <v>43604</v>
      </c>
      <c r="H812" s="316" t="n">
        <v>19243</v>
      </c>
      <c r="I812" s="316" t="n">
        <v>19243</v>
      </c>
      <c r="J812" s="316" t="n">
        <v>0.71</v>
      </c>
      <c r="K812" s="316">
        <f>ROUND(I812*(J812/1000),2)</f>
        <v/>
      </c>
    </row>
    <row r="813">
      <c r="B813" s="315" t="n">
        <v>785</v>
      </c>
      <c r="C813" s="316" t="n">
        <v>33422772</v>
      </c>
      <c r="D813" s="316" t="inlineStr">
        <is>
          <t>(14439) BET_PEPSI_Starbucks Frappuccino_Q2FY19</t>
        </is>
      </c>
      <c r="E813" s="316" t="inlineStr">
        <is>
          <t>BET Her</t>
        </is>
      </c>
      <c r="F813" s="317" t="n">
        <v>43584</v>
      </c>
      <c r="G813" s="317" t="n">
        <v>43604</v>
      </c>
      <c r="H813" s="316" t="n">
        <v>622</v>
      </c>
      <c r="I813" s="316" t="n">
        <v>622</v>
      </c>
      <c r="J813" s="316" t="n">
        <v>0.71</v>
      </c>
      <c r="K813" s="316">
        <f>ROUND(I813*(J813/1000),2)</f>
        <v/>
      </c>
    </row>
    <row r="814">
      <c r="B814" s="315" t="n">
        <v>786</v>
      </c>
      <c r="C814" s="316" t="n">
        <v>33441844</v>
      </c>
      <c r="D814" s="316" t="inlineStr">
        <is>
          <t>16094_CC MTV VH1_WARNER BROTHERS THEATRICAL_Godzilla: King of The Monsters_2Q19_Upfront_FEP_VOD-DAI</t>
        </is>
      </c>
      <c r="E814" s="316" t="inlineStr">
        <is>
          <t>Comedy Central</t>
        </is>
      </c>
      <c r="F814" s="317" t="n">
        <v>43584</v>
      </c>
      <c r="G814" s="317" t="n">
        <v>43585</v>
      </c>
      <c r="H814" s="316" t="n">
        <v>19000</v>
      </c>
      <c r="I814" s="316" t="n">
        <v>19000</v>
      </c>
      <c r="J814" s="316" t="n">
        <v>0.71</v>
      </c>
      <c r="K814" s="316">
        <f>ROUND(I814*(J814/1000),2)</f>
        <v/>
      </c>
    </row>
    <row r="815">
      <c r="B815" s="315" t="n">
        <v>787</v>
      </c>
      <c r="C815" s="316" t="n">
        <v>33441844</v>
      </c>
      <c r="D815" s="316" t="inlineStr">
        <is>
          <t>16094_CC MTV VH1_WARNER BROTHERS THEATRICAL_Godzilla: King of The Monsters_2Q19_Upfront_FEP_VOD-DAI</t>
        </is>
      </c>
      <c r="E815" s="316" t="inlineStr">
        <is>
          <t>MTV</t>
        </is>
      </c>
      <c r="F815" s="317" t="n">
        <v>43584</v>
      </c>
      <c r="G815" s="317" t="n">
        <v>43585</v>
      </c>
      <c r="H815" s="316" t="n">
        <v>39592</v>
      </c>
      <c r="I815" s="316" t="n">
        <v>39592</v>
      </c>
      <c r="J815" s="316" t="n">
        <v>0.71</v>
      </c>
      <c r="K815" s="316">
        <f>ROUND(I815*(J815/1000),2)</f>
        <v/>
      </c>
    </row>
    <row r="816">
      <c r="B816" s="315" t="n">
        <v>788</v>
      </c>
      <c r="C816" s="316" t="n">
        <v>33441844</v>
      </c>
      <c r="D816" s="316" t="inlineStr">
        <is>
          <t>16094_CC MTV VH1_WARNER BROTHERS THEATRICAL_Godzilla: King of The Monsters_2Q19_Upfront_FEP_VOD-DAI</t>
        </is>
      </c>
      <c r="E816" s="316" t="inlineStr">
        <is>
          <t>MTV2</t>
        </is>
      </c>
      <c r="F816" s="317" t="n">
        <v>43584</v>
      </c>
      <c r="G816" s="317" t="n">
        <v>43585</v>
      </c>
      <c r="H816" s="316" t="n">
        <v>12</v>
      </c>
      <c r="I816" s="316" t="n">
        <v>12</v>
      </c>
      <c r="J816" s="316" t="n">
        <v>0.71</v>
      </c>
      <c r="K816" s="316">
        <f>ROUND(I816*(J816/1000),2)</f>
        <v/>
      </c>
    </row>
    <row r="817">
      <c r="B817" s="315" t="n">
        <v>789</v>
      </c>
      <c r="C817" s="316" t="n">
        <v>33441844</v>
      </c>
      <c r="D817" s="316" t="inlineStr">
        <is>
          <t>16094_CC MTV VH1_WARNER BROTHERS THEATRICAL_Godzilla: King of The Monsters_2Q19_Upfront_FEP_VOD-DAI</t>
        </is>
      </c>
      <c r="E817" s="316" t="inlineStr">
        <is>
          <t>VH1</t>
        </is>
      </c>
      <c r="F817" s="317" t="n">
        <v>43584</v>
      </c>
      <c r="G817" s="317" t="n">
        <v>43585</v>
      </c>
      <c r="H817" s="316" t="n">
        <v>58218</v>
      </c>
      <c r="I817" s="316" t="n">
        <v>58218</v>
      </c>
      <c r="J817" s="316" t="n">
        <v>0.71</v>
      </c>
      <c r="K817" s="316">
        <f>ROUND(I817*(J817/1000),2)</f>
        <v/>
      </c>
    </row>
    <row r="818">
      <c r="B818" s="315" t="n">
        <v>790</v>
      </c>
      <c r="C818" s="316" t="inlineStr">
        <is>
          <t>NA</t>
        </is>
      </c>
      <c r="D818" s="316" t="inlineStr">
        <is>
          <t>BET Marketplace sold Campaigns</t>
        </is>
      </c>
      <c r="E818" s="316" t="inlineStr">
        <is>
          <t>BET</t>
        </is>
      </c>
      <c r="F818" s="317" t="n">
        <v>43525</v>
      </c>
      <c r="G818" s="317" t="n">
        <v>43555</v>
      </c>
      <c r="H818" s="316" t="n">
        <v>0</v>
      </c>
      <c r="I818" s="316" t="n">
        <v>0</v>
      </c>
      <c r="J818" s="316" t="n">
        <v>0.71</v>
      </c>
      <c r="K818" s="316">
        <f>ROUND(I818*(J818/1000),2)</f>
        <v/>
      </c>
    </row>
    <row r="819">
      <c r="B819" s="315" t="n">
        <v>791</v>
      </c>
      <c r="C819" s="316" t="inlineStr">
        <is>
          <t>NA</t>
        </is>
      </c>
      <c r="D819" s="316" t="inlineStr">
        <is>
          <t>BET Her Marketplace sold Campaigns</t>
        </is>
      </c>
      <c r="E819" s="316" t="inlineStr">
        <is>
          <t>BET Her</t>
        </is>
      </c>
      <c r="F819" s="317" t="n">
        <v>43525</v>
      </c>
      <c r="G819" s="317" t="n">
        <v>43555</v>
      </c>
      <c r="H819" s="316" t="n">
        <v>0</v>
      </c>
      <c r="I819" s="316" t="n">
        <v>0</v>
      </c>
      <c r="J819" s="316" t="n">
        <v>0.71</v>
      </c>
      <c r="K819" s="316">
        <f>ROUND(I819*(J819/1000),2)</f>
        <v/>
      </c>
    </row>
    <row r="820">
      <c r="B820" s="315" t="n">
        <v>792</v>
      </c>
      <c r="C820" s="316" t="inlineStr">
        <is>
          <t>NA</t>
        </is>
      </c>
      <c r="D820" s="316" t="inlineStr">
        <is>
          <t>CMT Marketplace sold Campaigns</t>
        </is>
      </c>
      <c r="E820" s="316" t="inlineStr">
        <is>
          <t>CMT</t>
        </is>
      </c>
      <c r="F820" s="317" t="n">
        <v>43525</v>
      </c>
      <c r="G820" s="317" t="n">
        <v>43555</v>
      </c>
      <c r="H820" s="316" t="n">
        <v>186058</v>
      </c>
      <c r="I820" s="316" t="n">
        <v>186058</v>
      </c>
      <c r="J820" s="316" t="n">
        <v>0.71</v>
      </c>
      <c r="K820" s="316">
        <f>ROUND(I820*(J820/1000),2)</f>
        <v/>
      </c>
    </row>
    <row r="821">
      <c r="B821" s="315" t="n">
        <v>793</v>
      </c>
      <c r="C821" s="316" t="inlineStr">
        <is>
          <t>NA</t>
        </is>
      </c>
      <c r="D821" s="316" t="inlineStr">
        <is>
          <t>Comedy Central Marketplace sold Campaigns</t>
        </is>
      </c>
      <c r="E821" s="316" t="inlineStr">
        <is>
          <t>Comedy Central</t>
        </is>
      </c>
      <c r="F821" s="317" t="n">
        <v>43525</v>
      </c>
      <c r="G821" s="317" t="n">
        <v>43555</v>
      </c>
      <c r="H821" s="316" t="n">
        <v>5497684</v>
      </c>
      <c r="I821" s="316" t="n">
        <v>5497684</v>
      </c>
      <c r="J821" s="316" t="n">
        <v>0.71</v>
      </c>
      <c r="K821" s="316">
        <f>ROUND(I821*(J821/1000),2)</f>
        <v/>
      </c>
    </row>
    <row r="822">
      <c r="B822" s="315" t="n">
        <v>794</v>
      </c>
      <c r="C822" s="316" t="inlineStr">
        <is>
          <t>NA</t>
        </is>
      </c>
      <c r="D822" s="316" t="inlineStr">
        <is>
          <t>MTV Marketplace sold Campaigns</t>
        </is>
      </c>
      <c r="E822" s="316" t="inlineStr">
        <is>
          <t>MTV</t>
        </is>
      </c>
      <c r="F822" s="317" t="n">
        <v>43525</v>
      </c>
      <c r="G822" s="317" t="n">
        <v>43555</v>
      </c>
      <c r="H822" s="316" t="n">
        <v>13272620</v>
      </c>
      <c r="I822" s="316" t="n">
        <v>13272620</v>
      </c>
      <c r="J822" s="316" t="n">
        <v>0.71</v>
      </c>
      <c r="K822" s="316">
        <f>ROUND(I822*(J822/1000),2)</f>
        <v/>
      </c>
    </row>
    <row r="823">
      <c r="B823" s="315" t="n">
        <v>795</v>
      </c>
      <c r="C823" s="316" t="inlineStr">
        <is>
          <t>NA</t>
        </is>
      </c>
      <c r="D823" s="316" t="inlineStr">
        <is>
          <t>MTV2 Marketplace sold Campaigns</t>
        </is>
      </c>
      <c r="E823" s="316" t="inlineStr">
        <is>
          <t>MTV2</t>
        </is>
      </c>
      <c r="F823" s="317" t="n">
        <v>43525</v>
      </c>
      <c r="G823" s="317" t="n">
        <v>43555</v>
      </c>
      <c r="H823" s="316" t="n">
        <v>5855</v>
      </c>
      <c r="I823" s="316" t="n">
        <v>5855</v>
      </c>
      <c r="J823" s="316" t="n">
        <v>0.71</v>
      </c>
      <c r="K823" s="316">
        <f>ROUND(I823*(J823/1000),2)</f>
        <v/>
      </c>
    </row>
    <row r="824">
      <c r="B824" s="315" t="n">
        <v>796</v>
      </c>
      <c r="C824" s="316" t="inlineStr">
        <is>
          <t>NA</t>
        </is>
      </c>
      <c r="D824" s="316" t="inlineStr">
        <is>
          <t>Nick Jr (Noggin) Marketplace sold Campaigns</t>
        </is>
      </c>
      <c r="E824" s="316" t="inlineStr">
        <is>
          <t>Nick Jr (Noggin)</t>
        </is>
      </c>
      <c r="F824" s="317" t="n">
        <v>43525</v>
      </c>
      <c r="G824" s="317" t="n">
        <v>43555</v>
      </c>
      <c r="H824" s="316" t="n">
        <v>0</v>
      </c>
      <c r="I824" s="316" t="n">
        <v>0</v>
      </c>
      <c r="J824" s="316" t="n">
        <v>0.71</v>
      </c>
      <c r="K824" s="316">
        <f>ROUND(I824*(J824/1000),2)</f>
        <v/>
      </c>
    </row>
    <row r="825">
      <c r="B825" s="315" t="n">
        <v>797</v>
      </c>
      <c r="C825" s="316" t="inlineStr">
        <is>
          <t>NA</t>
        </is>
      </c>
      <c r="D825" s="316" t="inlineStr">
        <is>
          <t>Nickelodeon Marketplace sold Campaigns</t>
        </is>
      </c>
      <c r="E825" s="316" t="inlineStr">
        <is>
          <t>Nickelodeon</t>
        </is>
      </c>
      <c r="F825" s="317" t="n">
        <v>43525</v>
      </c>
      <c r="G825" s="317" t="n">
        <v>43555</v>
      </c>
      <c r="H825" s="316" t="n">
        <v>0</v>
      </c>
      <c r="I825" s="316" t="n">
        <v>0</v>
      </c>
      <c r="J825" s="316" t="n">
        <v>0.71</v>
      </c>
      <c r="K825" s="316">
        <f>ROUND(I825*(J825/1000),2)</f>
        <v/>
      </c>
    </row>
    <row r="826">
      <c r="B826" s="315" t="n">
        <v>798</v>
      </c>
      <c r="C826" s="316" t="inlineStr">
        <is>
          <t>NA</t>
        </is>
      </c>
      <c r="D826" s="316" t="inlineStr">
        <is>
          <t>Paramount Marketplace sold Campaigns</t>
        </is>
      </c>
      <c r="E826" s="316" t="inlineStr">
        <is>
          <t>Paramount</t>
        </is>
      </c>
      <c r="F826" s="317" t="n">
        <v>43525</v>
      </c>
      <c r="G826" s="317" t="n">
        <v>43555</v>
      </c>
      <c r="H826" s="316" t="n">
        <v>4467852</v>
      </c>
      <c r="I826" s="316" t="n">
        <v>4467852</v>
      </c>
      <c r="J826" s="316" t="n">
        <v>0.71</v>
      </c>
      <c r="K826" s="316">
        <f>ROUND(I826*(J826/1000),2)</f>
        <v/>
      </c>
    </row>
    <row r="827">
      <c r="B827" s="315" t="n">
        <v>799</v>
      </c>
      <c r="C827" s="316" t="inlineStr">
        <is>
          <t>NA</t>
        </is>
      </c>
      <c r="D827" s="316" t="inlineStr">
        <is>
          <t>TV Land Marketplace sold Campaigns</t>
        </is>
      </c>
      <c r="E827" s="316" t="inlineStr">
        <is>
          <t>TV Land</t>
        </is>
      </c>
      <c r="F827" s="317" t="n">
        <v>43525</v>
      </c>
      <c r="G827" s="317" t="n">
        <v>43555</v>
      </c>
      <c r="H827" s="316" t="n">
        <v>559084</v>
      </c>
      <c r="I827" s="316" t="n">
        <v>559084</v>
      </c>
      <c r="J827" s="316" t="n">
        <v>0.71</v>
      </c>
      <c r="K827" s="316">
        <f>ROUND(I827*(J827/1000),2)</f>
        <v/>
      </c>
    </row>
    <row r="828">
      <c r="B828" s="315" t="n">
        <v>800</v>
      </c>
      <c r="C828" s="316" t="inlineStr">
        <is>
          <t>NA</t>
        </is>
      </c>
      <c r="D828" s="316" t="inlineStr">
        <is>
          <t>VH1 Marketplace sold Campaigns</t>
        </is>
      </c>
      <c r="E828" s="316" t="inlineStr">
        <is>
          <t>VH1</t>
        </is>
      </c>
      <c r="F828" s="317" t="n">
        <v>43525</v>
      </c>
      <c r="G828" s="317" t="n">
        <v>43555</v>
      </c>
      <c r="H828" s="316" t="n">
        <v>11587909</v>
      </c>
      <c r="I828" s="316" t="n">
        <v>11587909</v>
      </c>
      <c r="J828" s="316" t="n">
        <v>0.71</v>
      </c>
      <c r="K828" s="316">
        <f>ROUND(I828*(J828/1000),2)</f>
        <v/>
      </c>
    </row>
    <row r="829">
      <c r="B829" s="101" t="n"/>
      <c r="C829" s="98" t="n"/>
      <c r="E829" s="29" t="n"/>
      <c r="F829" s="318" t="n"/>
      <c r="G829" s="318" t="n"/>
      <c r="H829" s="64" t="n"/>
      <c r="I829" s="64" t="n"/>
      <c r="J829" s="335" t="n"/>
      <c r="K829" s="336" t="n"/>
      <c r="N829" s="335" t="n"/>
      <c r="O829" s="336" t="n"/>
      <c r="P829" s="361" t="n"/>
      <c r="Q829" s="64" t="n"/>
    </row>
    <row r="830">
      <c r="B830" s="101" t="n"/>
      <c r="C830" s="98" t="n"/>
      <c r="F830" s="288" t="n"/>
      <c r="G830" s="50" t="n"/>
      <c r="H830" s="50" t="n"/>
      <c r="I830" s="330" t="n"/>
      <c r="J830" s="331" t="n"/>
      <c r="K830" s="331" t="n"/>
    </row>
    <row r="831">
      <c r="B831" s="101" t="n"/>
      <c r="C831" s="98" t="n"/>
      <c r="F831" s="288" t="n"/>
      <c r="G831" s="64" t="n"/>
      <c r="I831" s="64" t="n"/>
      <c r="J831" s="335" t="n"/>
      <c r="K831" s="336" t="n"/>
    </row>
    <row r="832">
      <c r="B832" s="101" t="n"/>
      <c r="C832" s="98" t="n"/>
      <c r="F832" s="288" t="n"/>
      <c r="G832" s="106" t="inlineStr">
        <is>
          <t>Sub-totals by Network:</t>
        </is>
      </c>
      <c r="H832" s="288" t="inlineStr">
        <is>
          <t>Nick Jr (Noggin)</t>
        </is>
      </c>
      <c r="I832" s="287">
        <f>SUMIF(E28:E829,H832,I28:I829)</f>
        <v/>
      </c>
      <c r="J832" s="332" t="n"/>
      <c r="K832" s="334">
        <f>SUMIF(E28:E829,H832,K28:K829)</f>
        <v/>
      </c>
    </row>
    <row r="833">
      <c r="B833" s="101" t="n"/>
      <c r="C833" s="98" t="n"/>
      <c r="F833" s="288" t="n"/>
      <c r="G833" s="106" t="n"/>
      <c r="H833" s="288" t="inlineStr">
        <is>
          <t>Nick Mom</t>
        </is>
      </c>
      <c r="I833" s="287">
        <f>SUMIF(E28:E829,H833,I28:I829)</f>
        <v/>
      </c>
      <c r="J833" s="332" t="n"/>
      <c r="K833" s="334">
        <f>SUMIF(E28:E829,H833,K28:K829)</f>
        <v/>
      </c>
    </row>
    <row r="834">
      <c r="B834" s="101" t="n"/>
      <c r="C834" s="98" t="n"/>
      <c r="F834" s="288" t="n"/>
      <c r="G834" s="106" t="n"/>
      <c r="H834" s="288" t="inlineStr">
        <is>
          <t>Nickelodeon</t>
        </is>
      </c>
      <c r="I834" s="287">
        <f>SUMIF(E28:E829,H834,I28:I829)</f>
        <v/>
      </c>
      <c r="J834" s="332" t="n"/>
      <c r="K834" s="334">
        <f>SUMIF(E28:E829,H834,K28:K829)</f>
        <v/>
      </c>
    </row>
    <row r="835">
      <c r="B835" s="101" t="n"/>
      <c r="C835" s="98" t="n"/>
      <c r="F835" s="288" t="n"/>
      <c r="G835" s="106" t="n"/>
      <c r="H835" s="288" t="inlineStr">
        <is>
          <t>CMT</t>
        </is>
      </c>
      <c r="I835" s="287">
        <f>SUMIF(E28:E829,H835,I28:I829)</f>
        <v/>
      </c>
      <c r="J835" s="332" t="n"/>
      <c r="K835" s="334">
        <f>SUMIF(E28:E829,H835,K28:K829)</f>
        <v/>
      </c>
    </row>
    <row r="836">
      <c r="B836" s="101" t="n"/>
      <c r="C836" s="98" t="n"/>
      <c r="F836" s="288" t="n"/>
      <c r="G836" s="106" t="n"/>
      <c r="H836" s="288" t="inlineStr">
        <is>
          <t>TeenNick</t>
        </is>
      </c>
      <c r="I836" s="287">
        <f>SUMIF(E28:E829,H836,I28:I829)</f>
        <v/>
      </c>
      <c r="J836" s="332" t="n"/>
      <c r="K836" s="334">
        <f>SUMIF(E28:E829,H836,K28:K829)</f>
        <v/>
      </c>
    </row>
    <row r="837">
      <c r="B837" s="101" t="n"/>
      <c r="C837" s="98" t="n"/>
      <c r="F837" s="288" t="n"/>
      <c r="G837" s="106" t="n"/>
      <c r="H837" s="288" t="inlineStr">
        <is>
          <t>BET</t>
        </is>
      </c>
      <c r="I837" s="287">
        <f>SUMIF(E28:E829,H837,I28:I829)</f>
        <v/>
      </c>
      <c r="J837" s="332" t="n"/>
      <c r="K837" s="334">
        <f>SUMIF(E28:E829,H837,K28:K829)</f>
        <v/>
      </c>
    </row>
    <row r="838">
      <c r="B838" s="101" t="n"/>
      <c r="C838" s="98" t="n"/>
      <c r="F838" s="288" t="n"/>
      <c r="G838" s="106" t="n"/>
      <c r="H838" s="288" t="inlineStr">
        <is>
          <t>BET Her</t>
        </is>
      </c>
      <c r="I838" s="287">
        <f>SUMIF(E28:E829,H838,I28:I829)</f>
        <v/>
      </c>
      <c r="J838" s="332" t="n"/>
      <c r="K838" s="334">
        <f>SUMIF(E28:E829,H838,K28:K829)</f>
        <v/>
      </c>
    </row>
    <row r="839">
      <c r="B839" s="101" t="n"/>
      <c r="C839" s="98" t="n"/>
      <c r="F839" s="288" t="n"/>
      <c r="G839" s="106" t="n"/>
      <c r="H839" s="288" t="inlineStr">
        <is>
          <t>MTV</t>
        </is>
      </c>
      <c r="I839" s="287">
        <f>SUMIF(E28:E829,H839,I28:I829)</f>
        <v/>
      </c>
      <c r="J839" s="332" t="n"/>
      <c r="K839" s="334">
        <f>SUMIF(E28:E829,H839,K28:K829)</f>
        <v/>
      </c>
    </row>
    <row r="840">
      <c r="B840" s="101" t="n"/>
      <c r="C840" s="98" t="n"/>
      <c r="F840" s="288" t="n"/>
      <c r="G840" s="106" t="n"/>
      <c r="H840" s="288" t="inlineStr">
        <is>
          <t>MTV2</t>
        </is>
      </c>
      <c r="I840" s="287">
        <f>SUMIF(E28:E829,H840,I28:I829)</f>
        <v/>
      </c>
      <c r="J840" s="332" t="n"/>
      <c r="K840" s="334">
        <f>SUMIF(E28:E829,H840,K28:K829)</f>
        <v/>
      </c>
    </row>
    <row r="841">
      <c r="B841" s="101" t="n"/>
      <c r="C841" s="98" t="n"/>
      <c r="F841" s="288" t="n"/>
      <c r="G841" s="106" t="n"/>
      <c r="H841" s="288" t="inlineStr">
        <is>
          <t>TV Land</t>
        </is>
      </c>
      <c r="I841" s="287">
        <f>SUMIF(E28:E829,H841,I28:I829)</f>
        <v/>
      </c>
      <c r="J841" s="332" t="n"/>
      <c r="K841" s="334">
        <f>SUMIF(E28:E829,H841,K28:K829)</f>
        <v/>
      </c>
    </row>
    <row r="842">
      <c r="B842" s="101" t="n"/>
      <c r="C842" s="98" t="n"/>
      <c r="F842" s="288" t="n"/>
      <c r="G842" s="106" t="n"/>
      <c r="H842" s="288" t="inlineStr">
        <is>
          <t>VH1</t>
        </is>
      </c>
      <c r="I842" s="287">
        <f>SUMIF(E28:E829,H842,I28:I829)</f>
        <v/>
      </c>
      <c r="J842" s="332" t="n"/>
      <c r="K842" s="334">
        <f>SUMIF(E28:E829,H842,K28:K829)</f>
        <v/>
      </c>
    </row>
    <row r="843">
      <c r="B843" s="101" t="n"/>
      <c r="C843" s="98" t="n"/>
      <c r="F843" s="288" t="n"/>
      <c r="G843" s="106" t="n"/>
      <c r="H843" s="288" t="inlineStr">
        <is>
          <t>VH1 Classic</t>
        </is>
      </c>
      <c r="I843" s="287">
        <f>SUMIF(E28:E829,H843,I28:I829)</f>
        <v/>
      </c>
      <c r="J843" s="332" t="n"/>
      <c r="K843" s="334">
        <f>SUMIF(E28:E829,H843,K28:K829)</f>
        <v/>
      </c>
    </row>
    <row r="844">
      <c r="B844" s="101" t="n"/>
      <c r="C844" s="98" t="n"/>
      <c r="F844" s="288" t="n"/>
      <c r="G844" s="106" t="n"/>
      <c r="H844" s="288" t="inlineStr">
        <is>
          <t>Comedy Central</t>
        </is>
      </c>
      <c r="I844" s="287">
        <f>SUMIF(E28:E829,H844,I28:I829)</f>
        <v/>
      </c>
      <c r="J844" s="332" t="n"/>
      <c r="K844" s="334">
        <f>SUMIF(E28:E829,H844,K28:K829)</f>
        <v/>
      </c>
    </row>
    <row r="845">
      <c r="B845" s="101" t="n"/>
      <c r="C845" s="98" t="n"/>
      <c r="F845" s="288" t="n"/>
      <c r="G845" s="106" t="n"/>
      <c r="H845" s="288" t="inlineStr">
        <is>
          <t>Paramount</t>
        </is>
      </c>
      <c r="I845" s="287">
        <f>SUMIF(E28:E829,H845,I28:I829)</f>
        <v/>
      </c>
      <c r="J845" s="332" t="n"/>
      <c r="K845" s="334">
        <f>SUMIF(E28:E829,H845,K28:K829)</f>
        <v/>
      </c>
    </row>
    <row r="846">
      <c r="B846" s="101" t="n"/>
      <c r="C846" s="98" t="n"/>
      <c r="F846" s="288" t="n"/>
      <c r="G846" s="106" t="n"/>
      <c r="H846" s="288" t="inlineStr">
        <is>
          <t>Logo</t>
        </is>
      </c>
      <c r="I846" s="287">
        <f>SUMIF(E28:E829,H846,I28:I829)</f>
        <v/>
      </c>
      <c r="J846" s="332" t="n"/>
      <c r="K846" s="334">
        <f>SUMIF(E28:E829,H846,K28:K829)</f>
        <v/>
      </c>
    </row>
    <row r="847">
      <c r="B847" s="101" t="n"/>
      <c r="C847" s="98" t="n"/>
      <c r="F847" s="288" t="n"/>
      <c r="G847" s="106" t="n"/>
      <c r="H847" s="288" t="n"/>
      <c r="I847" s="287" t="n"/>
      <c r="J847" s="332" t="n"/>
      <c r="K847" s="334" t="n"/>
    </row>
    <row r="848">
      <c r="B848" s="101" t="n"/>
      <c r="C848" s="98" t="n"/>
      <c r="F848" s="288" t="n"/>
      <c r="G848" s="50" t="n"/>
      <c r="H848" s="51" t="n"/>
      <c r="I848" s="50" t="n"/>
      <c r="J848" s="330" t="n"/>
      <c r="K848" s="331" t="n"/>
    </row>
    <row r="849">
      <c r="B849" s="101" t="n"/>
      <c r="C849" s="98" t="n"/>
      <c r="F849" s="288" t="n"/>
      <c r="G849" s="64" t="n"/>
      <c r="I849" s="64" t="n"/>
      <c r="J849" s="335" t="n"/>
      <c r="K849" s="336" t="n"/>
    </row>
    <row r="850">
      <c r="B850" s="101" t="n"/>
      <c r="C850" s="98" t="n"/>
      <c r="E850" s="318" t="n"/>
      <c r="F850" s="288" t="n"/>
      <c r="G850" s="106" t="inlineStr">
        <is>
          <t>Total:</t>
        </is>
      </c>
      <c r="I850" s="64">
        <f>SUM(I28:I829)</f>
        <v/>
      </c>
      <c r="J850" s="335" t="n"/>
      <c r="K850" s="337">
        <f>SUM(K28:K829)</f>
        <v/>
      </c>
    </row>
    <row r="851">
      <c r="B851" s="101" t="n"/>
      <c r="C851" s="98" t="n"/>
      <c r="E851" s="318" t="n"/>
      <c r="F851" s="288" t="n"/>
      <c r="G851" s="106" t="n"/>
      <c r="I851" s="64" t="n"/>
      <c r="J851" s="335" t="n"/>
      <c r="K851" s="337" t="n"/>
    </row>
    <row r="852"/>
    <row r="853">
      <c r="B853" s="77" t="inlineStr">
        <is>
          <t xml:space="preserve">Invoice Comments:
</t>
        </is>
      </c>
      <c r="C853" s="263" t="n"/>
      <c r="D853" s="262" t="n"/>
      <c r="E853" s="262" t="n"/>
      <c r="F853" s="262" t="n"/>
      <c r="G853" s="262" t="n"/>
      <c r="H853" s="262" t="n"/>
      <c r="I853" s="262" t="n"/>
      <c r="J853" s="262" t="n"/>
      <c r="K853" s="261" t="n"/>
    </row>
    <row r="854">
      <c r="B854" s="260" t="n"/>
      <c r="C854" s="93" t="n"/>
      <c r="D854" s="259" t="n"/>
      <c r="E854" s="259" t="n"/>
      <c r="F854" s="259" t="n"/>
      <c r="G854" s="259" t="n"/>
      <c r="H854" s="259" t="n"/>
      <c r="I854" s="259" t="n"/>
      <c r="J854" s="259" t="n"/>
      <c r="K854" s="258" t="n"/>
    </row>
    <row r="855">
      <c r="B855" s="203" t="n"/>
      <c r="C855" s="257" t="n"/>
      <c r="D855" s="256" t="n"/>
      <c r="E855" s="256" t="n"/>
      <c r="F855" s="256" t="n"/>
      <c r="G855" s="256" t="n"/>
      <c r="H855" s="256" t="n"/>
      <c r="I855" s="256" t="n"/>
      <c r="J855" s="256" t="n"/>
      <c r="K855" s="255" t="n"/>
    </row>
    <row r="856">
      <c r="B856" s="35" t="n"/>
      <c r="C856" s="35" t="n"/>
      <c r="D856" s="35" t="n"/>
      <c r="E856" s="35" t="n"/>
      <c r="F856" s="35" t="n"/>
      <c r="G856" s="35" t="n"/>
      <c r="H856" s="35" t="n"/>
      <c r="I856" s="35" t="n"/>
      <c r="J856" s="35" t="n"/>
      <c r="K856" s="35" t="n"/>
    </row>
    <row r="857"/>
    <row r="858">
      <c r="J858" s="288" t="n"/>
      <c r="K858" s="334" t="n"/>
    </row>
    <row r="859">
      <c r="J859" s="288" t="n"/>
      <c r="K859" s="334" t="n"/>
    </row>
    <row r="860">
      <c r="B860" s="26" t="inlineStr">
        <is>
          <t>Please detach this portion and return with your remittance to:</t>
        </is>
      </c>
      <c r="J860" s="288" t="n"/>
      <c r="K860" s="334" t="n"/>
    </row>
    <row r="861">
      <c r="K861" s="336" t="n"/>
    </row>
    <row r="862">
      <c r="C862" s="32" t="inlineStr">
        <is>
          <t>Canoe Ventures, LLC</t>
        </is>
      </c>
      <c r="D862" s="140" t="n"/>
      <c r="E862" s="30" t="inlineStr">
        <is>
          <t>Invoice Date:</t>
        </is>
      </c>
      <c r="F862" s="28">
        <f>K1</f>
        <v/>
      </c>
    </row>
    <row r="863">
      <c r="C863" s="25" t="inlineStr">
        <is>
          <t>Attention: Accounting Department</t>
        </is>
      </c>
      <c r="D863" s="75" t="n"/>
      <c r="E863" s="61" t="inlineStr">
        <is>
          <t>Invoice Number:</t>
        </is>
      </c>
      <c r="F863" s="29">
        <f>K2</f>
        <v/>
      </c>
      <c r="S863" s="288" t="n"/>
      <c r="T863" s="334" t="n"/>
    </row>
    <row r="864">
      <c r="C864" s="33" t="inlineStr">
        <is>
          <t>200 Union Boulevard, Suite 201</t>
        </is>
      </c>
      <c r="D864" s="139" t="n"/>
      <c r="E864" s="61" t="inlineStr">
        <is>
          <t>Programmer:</t>
        </is>
      </c>
      <c r="F864" s="29" t="inlineStr">
        <is>
          <t>Viacom</t>
        </is>
      </c>
      <c r="S864" s="288" t="n"/>
      <c r="T864" s="334" t="n"/>
    </row>
    <row r="865">
      <c r="C865" s="34" t="inlineStr">
        <is>
          <t>Lakewood, CO  80228</t>
        </is>
      </c>
      <c r="D865" s="138" t="n"/>
      <c r="E865" s="174" t="n"/>
      <c r="F865" s="172" t="n"/>
      <c r="G865" s="172" t="n"/>
      <c r="H865" s="172" t="n"/>
      <c r="I865" s="172" t="n"/>
      <c r="J865" s="27" t="inlineStr">
        <is>
          <t>Amount Due:</t>
        </is>
      </c>
      <c r="K865" s="343">
        <f>SUM(K28:K829)</f>
        <v/>
      </c>
      <c r="S865" s="288" t="n"/>
      <c r="T865" s="334" t="n"/>
    </row>
    <row r="866">
      <c r="C866" s="19" t="n"/>
      <c r="D866" s="19" t="n"/>
      <c r="E866" s="18" t="n"/>
      <c r="F866" s="172" t="n"/>
      <c r="G866" s="172" t="n"/>
      <c r="H866" s="172" t="n"/>
      <c r="I866" s="172" t="n"/>
      <c r="S866" s="288" t="n"/>
      <c r="T866" s="334" t="n"/>
    </row>
  </sheetData>
  <mergeCells count="11">
    <mergeCell ref="D21:E21"/>
    <mergeCell ref="G4:K4"/>
    <mergeCell ref="G11:K11"/>
    <mergeCell ref="G9:K9"/>
    <mergeCell ref="G8:K8"/>
    <mergeCell ref="G12:K12"/>
    <mergeCell ref="G5:K5"/>
    <mergeCell ref="G6:K6"/>
    <mergeCell ref="G7:K7"/>
    <mergeCell ref="G13:K13"/>
    <mergeCell ref="G15:K15"/>
  </mergeCells>
  <hyperlinks>
    <hyperlink ref="B10" r:id="rId31"/>
    <hyperlink display="mailto:kelly.smith@viacom.com" ref="D16" r:id="rId32"/>
    <hyperlink ref="B10" r:id="rId31"/>
    <hyperlink display="mailto:kelly.smith@viacom.com" ref="D16" r:id="rId32"/>
    <hyperlink ref="B10" r:id="rId31"/>
    <hyperlink display="mailto:kelly.smith@viacom.com" ref="D16" r:id="rId32"/>
    <hyperlink ref="B10" r:id="rId31"/>
    <hyperlink display="mailto:kelly.smith@viacom.com" ref="D16" r:id="rId32"/>
    <hyperlink ref="B10" r:id="rId31"/>
    <hyperlink display="mailto:kelly.smith@viacom.com" ref="D16" r:id="rId32"/>
    <hyperlink ref="B10" r:id="rId31"/>
    <hyperlink display="mailto:kelly.smith@viacom.com" ref="D16" r:id="rId32"/>
    <hyperlink ref="B10" r:id="rId31"/>
    <hyperlink display="mailto:kelly.smith@viacom.com" ref="D16" r:id="rId32"/>
    <hyperlink ref="B10" r:id="rId31"/>
    <hyperlink display="mailto:kelly.smith@viacom.com" ref="D16" r:id="rId32"/>
    <hyperlink ref="B10" r:id="rId31"/>
    <hyperlink display="mailto:kelly.smith@viacom.com" ref="D16" r:id="rId32"/>
    <hyperlink ref="B10" r:id="rId31"/>
    <hyperlink display="mailto:kelly.smith@viacom.com" ref="D16" r:id="rId32"/>
    <hyperlink ref="B10" r:id="rId31"/>
    <hyperlink display="mailto:kelly.smith@viacom.com" ref="D16" r:id="rId32"/>
    <hyperlink ref="B10" r:id="rId31"/>
    <hyperlink display="mailto:kelly.smith@viacom.com" ref="D16" r:id="rId32"/>
    <hyperlink ref="B10" r:id="rId31"/>
    <hyperlink display="mailto:kelly.smith@viacom.com" ref="D16" r:id="rId32"/>
    <hyperlink ref="B10" r:id="rId31"/>
    <hyperlink display="mailto:kelly.smith@viacom.com" ref="D16" r:id="rId32"/>
    <hyperlink ref="B10" r:id="rId31"/>
    <hyperlink display="mailto:kelly.smith@viacom.com" ref="D16" r:id="rId32"/>
    <hyperlink ref="B10" r:id="rId31"/>
    <hyperlink display="mailto:kelly.smith@viacom.com" ref="D16" r:id="rId32"/>
  </hyperlinks>
  <printOptions horizontalCentered="1"/>
  <pageMargins bottom="0.6" footer="0.2" header="0.2" left="0.5" right="0.5" top="0.5"/>
  <pageSetup fitToHeight="0" orientation="landscape" scale="53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33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S66"/>
  <sheetViews>
    <sheetView showGridLines="0" topLeftCell="A30" workbookViewId="0" zoomScaleNormal="100">
      <selection activeCell="K48" sqref="K48"/>
    </sheetView>
  </sheetViews>
  <sheetFormatPr baseColWidth="8" defaultColWidth="9.140625" defaultRowHeight="15.75" outlineLevelCol="0"/>
  <cols>
    <col customWidth="1" max="1" min="1" style="7" width="1.42578125"/>
    <col customWidth="1" max="2" min="2" style="7" width="10.140625"/>
    <col customWidth="1" max="3" min="3" style="7" width="16.28515625"/>
    <col customWidth="1" max="4" min="4" style="7" width="83.42578125"/>
    <col customWidth="1" max="5" min="5" style="7" width="20.7109375"/>
    <col customWidth="1" max="6" min="6" style="7" width="25.7109375"/>
    <col customWidth="1" max="7" min="7" style="7" width="15"/>
    <col customWidth="1" max="8" min="8" style="7" width="18.28515625"/>
    <col customWidth="1" max="9" min="9" style="7" width="13"/>
    <col bestFit="1" customWidth="1" max="10" min="10" style="7" width="18.28515625"/>
    <col customWidth="1" max="11" min="11" style="7" width="12.7109375"/>
    <col bestFit="1" customWidth="1" max="12" min="12" style="7" width="15.7109375"/>
    <col bestFit="1" customWidth="1" max="13" min="13" style="7" width="12.7109375"/>
    <col customWidth="1" max="14" min="14" style="7" width="12.28515625"/>
    <col customWidth="1" max="15" min="15" style="7" width="16"/>
    <col bestFit="1" customWidth="1" max="16" min="16" style="7" width="10.42578125"/>
    <col customWidth="1" max="17" min="17" style="7" width="16.140625"/>
    <col bestFit="1" customWidth="1" max="18" min="18" style="7" width="11.28515625"/>
    <col customWidth="1" max="16384" min="19" style="7" width="9.140625"/>
  </cols>
  <sheetData>
    <row r="1">
      <c r="B1" s="131" t="n"/>
      <c r="C1" s="131" t="n"/>
      <c r="D1" s="131" t="n"/>
      <c r="E1" s="131" t="n"/>
      <c r="F1" s="131" t="n"/>
      <c r="G1" s="131" t="n"/>
      <c r="H1" s="293" t="n"/>
      <c r="I1" s="293" t="n"/>
      <c r="K1" s="63" t="inlineStr">
        <is>
          <t>06/03/2019</t>
        </is>
      </c>
      <c r="L1" s="137" t="n"/>
    </row>
    <row r="2">
      <c r="B2" s="131" t="n"/>
      <c r="C2" s="131" t="n"/>
      <c r="D2" s="131" t="n"/>
      <c r="E2" s="131" t="n"/>
      <c r="F2" s="131" t="n"/>
      <c r="G2" s="131" t="n"/>
      <c r="H2" s="131" t="n"/>
      <c r="I2" s="131" t="n"/>
      <c r="K2" s="63" t="n">
        <v>8473</v>
      </c>
      <c r="L2" s="157" t="n"/>
    </row>
    <row r="3">
      <c r="B3" s="131" t="n"/>
      <c r="C3" s="131" t="n"/>
      <c r="D3" s="131" t="n"/>
      <c r="E3" s="131" t="n"/>
      <c r="F3" s="131" t="n"/>
      <c r="G3" s="131" t="n"/>
      <c r="H3" s="295" t="n"/>
      <c r="I3" s="295" t="n"/>
      <c r="J3" s="295" t="n"/>
      <c r="K3" s="295" t="n"/>
      <c r="L3" s="295" t="n"/>
    </row>
    <row r="4">
      <c r="B4" s="131" t="n"/>
      <c r="C4" s="131" t="n"/>
      <c r="D4" s="131" t="n"/>
      <c r="E4" s="131" t="n"/>
      <c r="F4" s="131" t="n"/>
      <c r="G4" s="131" t="n"/>
      <c r="H4" s="268" t="inlineStr">
        <is>
          <t>INVOICE</t>
        </is>
      </c>
      <c r="I4" s="304" t="n"/>
      <c r="J4" s="304" t="n"/>
      <c r="K4" s="304" t="n"/>
      <c r="L4" s="304" t="n"/>
    </row>
    <row r="5">
      <c r="C5" s="135" t="n"/>
      <c r="D5" s="135" t="n"/>
      <c r="E5" s="135" t="n"/>
      <c r="F5" s="131" t="n"/>
      <c r="G5" s="131" t="n"/>
      <c r="H5" s="274" t="inlineStr">
        <is>
          <t>PLEASE REMIT TO:</t>
        </is>
      </c>
      <c r="I5" s="305" t="n"/>
      <c r="J5" s="305" t="n"/>
      <c r="K5" s="305" t="n"/>
      <c r="L5" s="305" t="n"/>
    </row>
    <row r="6">
      <c r="B6" s="134" t="inlineStr">
        <is>
          <t>Canoe Ventures, LLC</t>
        </is>
      </c>
      <c r="C6" s="131" t="n"/>
      <c r="D6" s="131" t="n"/>
      <c r="E6" s="131" t="n"/>
      <c r="F6" s="131" t="n"/>
      <c r="G6" s="131" t="n"/>
      <c r="H6" s="277" t="inlineStr">
        <is>
          <t>Canoe Ventures, LLC</t>
        </is>
      </c>
    </row>
    <row r="7">
      <c r="B7" s="133" t="inlineStr">
        <is>
          <t>200 Union Boulevard, Suite 201</t>
        </is>
      </c>
      <c r="C7" s="131" t="n"/>
      <c r="D7" s="131" t="n"/>
      <c r="E7" s="131" t="n"/>
      <c r="F7" s="131" t="n"/>
      <c r="G7" s="131" t="n"/>
      <c r="H7" s="281" t="inlineStr">
        <is>
          <t>Attention: Accounting Department</t>
        </is>
      </c>
    </row>
    <row r="8">
      <c r="B8" s="133" t="inlineStr">
        <is>
          <t>Lakewood, CO  80228</t>
        </is>
      </c>
      <c r="C8" s="131" t="n"/>
      <c r="D8" s="295" t="n"/>
      <c r="E8" s="295" t="n"/>
      <c r="F8" s="295" t="n"/>
      <c r="G8" s="295" t="n"/>
      <c r="H8" s="277" t="inlineStr">
        <is>
          <t>200 Union Boulevard, Suite 201</t>
        </is>
      </c>
    </row>
    <row r="9">
      <c r="B9" s="2" t="inlineStr">
        <is>
          <t>303-224-3000</t>
        </is>
      </c>
      <c r="C9" s="295" t="n"/>
      <c r="D9" s="131" t="n"/>
      <c r="E9" s="131" t="n"/>
      <c r="F9" s="131" t="n"/>
      <c r="G9" s="131" t="n"/>
      <c r="H9" s="277" t="inlineStr">
        <is>
          <t>Lakewood, CO  80228</t>
        </is>
      </c>
    </row>
    <row r="10">
      <c r="B10" s="132" t="inlineStr">
        <is>
          <t>invoices@canoeventures.com</t>
        </is>
      </c>
      <c r="C10" s="295" t="n"/>
      <c r="D10" s="131" t="n"/>
      <c r="E10" s="131" t="n"/>
      <c r="F10" s="131" t="n"/>
      <c r="G10" s="131" t="n"/>
    </row>
    <row r="11">
      <c r="C11" s="130" t="n"/>
      <c r="D11" s="128" t="n"/>
      <c r="E11" s="128" t="n"/>
      <c r="F11" s="128" t="n"/>
      <c r="G11" s="128" t="n"/>
      <c r="H11" s="276" t="inlineStr">
        <is>
          <t xml:space="preserve">TERMS                 : NET 30 DAYS      </t>
        </is>
      </c>
    </row>
    <row r="12">
      <c r="B12" s="122" t="inlineStr">
        <is>
          <t>Bill To:</t>
        </is>
      </c>
      <c r="C12" s="128" t="n"/>
      <c r="D12" s="107" t="inlineStr">
        <is>
          <t>AMC</t>
        </is>
      </c>
      <c r="E12" s="128" t="n"/>
      <c r="F12" s="128" t="n"/>
      <c r="G12" s="128" t="n"/>
      <c r="H12" s="278" t="inlineStr">
        <is>
          <t>FEDERAL TAX ID : 26-2372059</t>
        </is>
      </c>
    </row>
    <row r="13">
      <c r="C13" s="128" t="n"/>
      <c r="D13" s="107" t="inlineStr">
        <is>
          <t>Attention: Joshua Berger</t>
        </is>
      </c>
      <c r="E13" s="128" t="n"/>
      <c r="F13" s="128" t="n"/>
      <c r="G13" s="128" t="n"/>
      <c r="H13" s="279" t="inlineStr">
        <is>
          <t>Invoice # is required on all remittances</t>
        </is>
      </c>
    </row>
    <row r="14">
      <c r="C14" s="128" t="n"/>
      <c r="D14" s="107" t="inlineStr">
        <is>
          <t>11 Penn Plaza</t>
        </is>
      </c>
      <c r="E14" s="293" t="n"/>
      <c r="F14" s="293" t="n"/>
      <c r="G14" s="293" t="n"/>
      <c r="H14" s="295" t="n"/>
      <c r="I14" s="295" t="n"/>
      <c r="J14" s="295" t="n"/>
      <c r="K14" s="295" t="n"/>
      <c r="L14" s="295" t="n"/>
    </row>
    <row r="15">
      <c r="A15" s="7" t="inlineStr">
        <is>
          <t xml:space="preserve"> </t>
        </is>
      </c>
      <c r="C15" s="293" t="n"/>
      <c r="D15" s="107" t="inlineStr">
        <is>
          <t>New York, NY 10001</t>
        </is>
      </c>
      <c r="E15" s="293" t="n"/>
      <c r="F15" s="293" t="n"/>
      <c r="G15" s="293" t="n"/>
      <c r="H15" s="280" t="inlineStr">
        <is>
          <t>RATE CARD (current Tier in yellow)</t>
        </is>
      </c>
      <c r="O15" s="64" t="n"/>
    </row>
    <row r="16">
      <c r="D16" s="125" t="inlineStr">
        <is>
          <t>Joshua.Berger@amcnetworks.com</t>
        </is>
      </c>
      <c r="E16" s="293" t="n"/>
      <c r="F16" s="293" t="n"/>
      <c r="G16" s="293" t="n"/>
      <c r="H16" s="21" t="n"/>
      <c r="I16" s="22" t="inlineStr">
        <is>
          <t>Tier</t>
        </is>
      </c>
      <c r="J16" s="22" t="inlineStr">
        <is>
          <t>CPM</t>
        </is>
      </c>
      <c r="K16" s="23" t="inlineStr">
        <is>
          <t>YTD Impressions</t>
        </is>
      </c>
      <c r="L16" s="22" t="n"/>
      <c r="R16" s="64" t="n"/>
    </row>
    <row r="17">
      <c r="C17" s="293" t="n"/>
      <c r="E17" s="293" t="n"/>
      <c r="F17" s="293" t="n"/>
      <c r="G17" s="293" t="n"/>
      <c r="I17" s="296" t="inlineStr">
        <is>
          <t xml:space="preserve">    0M - 200M</t>
        </is>
      </c>
      <c r="J17" s="328" t="n">
        <v>1.28</v>
      </c>
      <c r="K17" s="155" t="n"/>
      <c r="L17" s="154" t="n"/>
      <c r="O17" s="64" t="n"/>
      <c r="R17" s="64" t="n"/>
      <c r="S17" s="64" t="n"/>
    </row>
    <row r="18">
      <c r="B18" s="124" t="inlineStr">
        <is>
          <t>Invoice Period Start:</t>
        </is>
      </c>
      <c r="D18" s="123" t="n">
        <v>43556</v>
      </c>
      <c r="E18" s="293" t="n"/>
      <c r="F18" s="293" t="n"/>
      <c r="G18" s="293" t="n"/>
      <c r="H18" s="111" t="n"/>
      <c r="I18" s="110" t="inlineStr">
        <is>
          <t>200M - 400M</t>
        </is>
      </c>
      <c r="J18" s="309" t="n">
        <v>1.13</v>
      </c>
      <c r="K18" s="156" t="n"/>
      <c r="L18" s="107" t="n"/>
      <c r="O18" s="64" t="n"/>
      <c r="R18" s="64" t="n"/>
      <c r="S18" s="64" t="n"/>
    </row>
    <row r="19">
      <c r="B19" s="124" t="inlineStr">
        <is>
          <t>Invoice Period End:</t>
        </is>
      </c>
      <c r="D19" s="123" t="n">
        <v>43585</v>
      </c>
      <c r="E19" s="293" t="n"/>
      <c r="F19" s="293" t="n"/>
      <c r="G19" s="293" t="n"/>
      <c r="I19" s="296" t="inlineStr">
        <is>
          <t>400M - 600M</t>
        </is>
      </c>
      <c r="J19" s="328" t="n">
        <v>0.9900000000000001</v>
      </c>
      <c r="K19" s="155" t="n"/>
      <c r="L19" s="154" t="n"/>
      <c r="O19" s="64" t="n"/>
    </row>
    <row r="20">
      <c r="B20" s="122" t="inlineStr">
        <is>
          <t>Programming Group:</t>
        </is>
      </c>
      <c r="D20" s="284" t="inlineStr">
        <is>
          <t>AMC</t>
        </is>
      </c>
      <c r="E20" s="293" t="n"/>
      <c r="F20" s="293" t="n"/>
      <c r="G20" s="293" t="n"/>
      <c r="I20" s="296" t="inlineStr">
        <is>
          <t>600M - 800M</t>
        </is>
      </c>
      <c r="J20" s="328" t="n">
        <v>0.8500000000000001</v>
      </c>
      <c r="K20" s="155" t="n"/>
      <c r="L20" s="154" t="n"/>
      <c r="O20" s="64" t="n"/>
    </row>
    <row r="21">
      <c r="B21" s="122" t="inlineStr">
        <is>
          <t>Network(s):</t>
        </is>
      </c>
      <c r="D21" s="284" t="inlineStr">
        <is>
          <t>WETV, AMC, Sundance Channel, BBC America, IFC</t>
        </is>
      </c>
      <c r="E21" s="293" t="n"/>
      <c r="F21" s="293" t="n"/>
      <c r="G21" s="293" t="n"/>
      <c r="I21" s="296" t="inlineStr">
        <is>
          <t xml:space="preserve">  800M - 2B        </t>
        </is>
      </c>
      <c r="J21" s="328" t="n">
        <v>0.7100000000000001</v>
      </c>
      <c r="K21" s="155" t="n"/>
      <c r="L21" s="154" t="n"/>
      <c r="O21" s="64" t="n"/>
    </row>
    <row r="22">
      <c r="B22" s="26" t="inlineStr">
        <is>
          <t>Previous YTD Impressions:</t>
        </is>
      </c>
      <c r="D22" s="49" t="n">
        <v>195671261</v>
      </c>
      <c r="E22" s="293" t="n"/>
      <c r="F22" s="293" t="n"/>
      <c r="G22" s="293" t="n"/>
      <c r="H22" s="111" t="n"/>
      <c r="I22" s="110" t="inlineStr">
        <is>
          <t>2B - 3B</t>
        </is>
      </c>
      <c r="J22" s="309" t="n">
        <v>0.6100000000000001</v>
      </c>
      <c r="K22" s="314" t="n"/>
      <c r="L22" s="107" t="n"/>
      <c r="O22" s="64" t="n"/>
    </row>
    <row r="23">
      <c r="B23" s="26" t="n"/>
      <c r="D23" s="49" t="n"/>
      <c r="E23" s="293" t="n"/>
      <c r="F23" s="293" t="n"/>
      <c r="G23" s="293" t="n"/>
      <c r="H23" s="111" t="n"/>
      <c r="I23" s="110" t="inlineStr">
        <is>
          <t>3B - 4B</t>
        </is>
      </c>
      <c r="J23" s="309" t="n">
        <v>0.5800000000000001</v>
      </c>
      <c r="K23" s="314" t="n"/>
      <c r="L23" s="107" t="n"/>
      <c r="N23" s="307" t="n"/>
      <c r="O23" s="64" t="n"/>
    </row>
    <row r="24">
      <c r="B24" s="26" t="n"/>
      <c r="D24" s="49" t="n"/>
      <c r="E24" s="293" t="n"/>
      <c r="F24" s="293" t="n"/>
      <c r="G24" s="293" t="n"/>
      <c r="H24" s="111" t="n"/>
      <c r="I24" s="110" t="inlineStr">
        <is>
          <t>4B - 5B</t>
        </is>
      </c>
      <c r="J24" s="309" t="n">
        <v>0.55</v>
      </c>
      <c r="K24" s="314" t="n"/>
      <c r="L24" s="107" t="n"/>
      <c r="N24" s="308" t="n"/>
    </row>
    <row r="25">
      <c r="B25" s="26" t="n"/>
      <c r="D25" s="49" t="n"/>
      <c r="E25" s="293" t="n"/>
      <c r="F25" s="293" t="n"/>
      <c r="G25" s="293" t="n"/>
      <c r="H25" s="111" t="n"/>
      <c r="I25" s="110" t="inlineStr">
        <is>
          <t>5B+</t>
        </is>
      </c>
      <c r="J25" s="309" t="n">
        <v>0.5</v>
      </c>
      <c r="K25" s="314" t="n"/>
      <c r="L25" s="107" t="n"/>
    </row>
    <row r="26">
      <c r="B26" s="293" t="n"/>
      <c r="C26" s="293" t="n"/>
      <c r="D26" s="293" t="n"/>
      <c r="E26" s="293" t="n"/>
      <c r="F26" s="293" t="n"/>
      <c r="G26" s="293" t="n"/>
      <c r="H26" s="293" t="n"/>
      <c r="I26" s="293" t="n"/>
      <c r="K26" s="295" t="n"/>
      <c r="L26" s="295" t="n"/>
      <c r="M26" s="295" t="n"/>
      <c r="N26" s="295" t="n"/>
      <c r="P26" s="64" t="n"/>
    </row>
    <row customHeight="1" ht="47.25" r="27" s="62">
      <c r="B27" s="20" t="inlineStr">
        <is>
          <t>Invoice Line #</t>
        </is>
      </c>
      <c r="C27" s="20" t="inlineStr">
        <is>
          <t>Campaign Reference ID</t>
        </is>
      </c>
      <c r="D27" s="20" t="inlineStr">
        <is>
          <t>Campaign Name</t>
        </is>
      </c>
      <c r="E27" s="20" t="inlineStr">
        <is>
          <t>Network(s)</t>
        </is>
      </c>
      <c r="F27" s="291" t="inlineStr">
        <is>
          <t>Start Date</t>
        </is>
      </c>
      <c r="G27" s="291" t="inlineStr">
        <is>
          <t>End Date</t>
        </is>
      </c>
      <c r="H27" s="291" t="inlineStr">
        <is>
          <t>Campaign Goal</t>
        </is>
      </c>
      <c r="I27" s="291" t="inlineStr">
        <is>
          <t>Total Impressions Delivered</t>
        </is>
      </c>
      <c r="J27" s="291" t="inlineStr">
        <is>
          <t>Current Billed Impressions</t>
        </is>
      </c>
      <c r="K27" s="291" t="inlineStr">
        <is>
          <t>CPM</t>
        </is>
      </c>
      <c r="L27" s="291" t="inlineStr">
        <is>
          <t>Total</t>
        </is>
      </c>
      <c r="P27" s="64" t="n"/>
    </row>
    <row r="28">
      <c r="B28" s="315" t="n">
        <v>1</v>
      </c>
      <c r="C28" s="316" t="n">
        <v>10072097</v>
      </c>
      <c r="D28" s="316" t="inlineStr">
        <is>
          <t>OLVOD_Indeed Inc_AMC_BU_10.01.18-09.29.19_455</t>
        </is>
      </c>
      <c r="E28" s="316" t="inlineStr">
        <is>
          <t>AMC</t>
        </is>
      </c>
      <c r="F28" s="317" t="n">
        <v>43374</v>
      </c>
      <c r="G28" s="317" t="n">
        <v>43646</v>
      </c>
      <c r="H28" s="316" t="n">
        <v>2326126</v>
      </c>
      <c r="I28" s="316" t="n">
        <v>21247</v>
      </c>
      <c r="J28" s="316" t="n">
        <v>1.28</v>
      </c>
      <c r="K28" s="316">
        <f>ROUND(I28*(J28/1000),2)</f>
        <v/>
      </c>
    </row>
    <row r="29">
      <c r="B29" s="315" t="n">
        <v>2</v>
      </c>
      <c r="C29" s="316" t="n">
        <v>10072141</v>
      </c>
      <c r="D29" s="316" t="inlineStr">
        <is>
          <t>OLVVOD_Volkswagen_AMCN_BU_10.01.18-09.29.19_464</t>
        </is>
      </c>
      <c r="E29" s="316" t="inlineStr">
        <is>
          <t>AMC</t>
        </is>
      </c>
      <c r="F29" s="317" t="n">
        <v>43376</v>
      </c>
      <c r="G29" s="317" t="n">
        <v>43646</v>
      </c>
      <c r="H29" s="316" t="n">
        <v>13313383</v>
      </c>
      <c r="I29" s="316" t="n">
        <v>1786279</v>
      </c>
      <c r="J29" s="316" t="n">
        <v>1.28</v>
      </c>
      <c r="K29" s="316">
        <f>ROUND(I29*(J29/1000),2)</f>
        <v/>
      </c>
    </row>
    <row customHeight="1" ht="16.5" r="30" s="62" thickBot="1">
      <c r="B30" s="315" t="n">
        <v>3</v>
      </c>
      <c r="C30" s="316" t="n">
        <v>10072141</v>
      </c>
      <c r="D30" s="316" t="inlineStr">
        <is>
          <t>OLVVOD_Volkswagen_AMCN_BU_10.01.18-09.29.19_464</t>
        </is>
      </c>
      <c r="E30" s="316" t="inlineStr">
        <is>
          <t>BBC America</t>
        </is>
      </c>
      <c r="F30" s="317" t="n">
        <v>43376</v>
      </c>
      <c r="G30" s="317" t="n">
        <v>43646</v>
      </c>
      <c r="H30" s="316" t="n">
        <v>1608657</v>
      </c>
      <c r="I30" s="316" t="n">
        <v>443750</v>
      </c>
      <c r="J30" s="316" t="n">
        <v>1.28</v>
      </c>
      <c r="K30" s="316">
        <f>ROUND(I30*(J30/1000),2)</f>
        <v/>
      </c>
    </row>
    <row customHeight="1" ht="16.5" r="31" s="62" thickTop="1">
      <c r="B31" s="315" t="n">
        <v>4</v>
      </c>
      <c r="C31" s="316" t="n">
        <v>10072141</v>
      </c>
      <c r="D31" s="316" t="inlineStr">
        <is>
          <t>OLVVOD_Volkswagen_AMCN_BU_10.01.18-09.29.19_464</t>
        </is>
      </c>
      <c r="E31" s="316" t="inlineStr">
        <is>
          <t>IFC</t>
        </is>
      </c>
      <c r="F31" s="317" t="n">
        <v>43376</v>
      </c>
      <c r="G31" s="317" t="n">
        <v>43646</v>
      </c>
      <c r="H31" s="316" t="n">
        <v>1833654</v>
      </c>
      <c r="I31" s="316" t="n">
        <v>397669</v>
      </c>
      <c r="J31" s="316" t="n">
        <v>1.28</v>
      </c>
      <c r="K31" s="316">
        <f>ROUND(I31*(J31/1000),2)</f>
        <v/>
      </c>
    </row>
    <row r="32">
      <c r="B32" s="315" t="n">
        <v>5</v>
      </c>
      <c r="C32" s="316" t="n">
        <v>10072141</v>
      </c>
      <c r="D32" s="316" t="inlineStr">
        <is>
          <t>OLVVOD_Volkswagen_AMCN_BU_10.01.18-09.29.19_464</t>
        </is>
      </c>
      <c r="E32" s="316" t="inlineStr">
        <is>
          <t>Sundance Channel</t>
        </is>
      </c>
      <c r="F32" s="317" t="n">
        <v>43376</v>
      </c>
      <c r="G32" s="317" t="n">
        <v>43646</v>
      </c>
      <c r="H32" s="316" t="n">
        <v>1873136</v>
      </c>
      <c r="I32" s="316" t="n">
        <v>499629</v>
      </c>
      <c r="J32" s="316" t="n">
        <v>1.28</v>
      </c>
      <c r="K32" s="316">
        <f>ROUND(I32*(J32/1000),2)</f>
        <v/>
      </c>
    </row>
    <row r="33">
      <c r="B33" s="315" t="n">
        <v>6</v>
      </c>
      <c r="C33" s="316" t="n">
        <v>10072168</v>
      </c>
      <c r="D33" s="316" t="inlineStr">
        <is>
          <t>OLVVOD_Infiniti_AMCN_BU_10.01.18-09.29.19_476</t>
        </is>
      </c>
      <c r="E33" s="316" t="inlineStr">
        <is>
          <t>AMC</t>
        </is>
      </c>
      <c r="F33" s="317" t="n">
        <v>43377</v>
      </c>
      <c r="G33" s="317" t="n">
        <v>43646</v>
      </c>
      <c r="H33" s="316" t="n">
        <v>18235963</v>
      </c>
      <c r="I33" s="316" t="n">
        <v>1180164</v>
      </c>
      <c r="J33" s="316" t="n">
        <v>1.28</v>
      </c>
      <c r="K33" s="316">
        <f>ROUND(I33*(J33/1000),2)</f>
        <v/>
      </c>
    </row>
    <row r="35">
      <c r="B35" s="101" t="n"/>
      <c r="C35" s="101" t="n"/>
      <c r="D35" s="151" t="n"/>
      <c r="E35" s="150" t="n"/>
      <c r="F35" s="149" t="n"/>
      <c r="G35" s="149" t="n"/>
      <c r="H35" s="339" t="n"/>
      <c r="I35" s="147" t="n"/>
      <c r="J35" s="64" t="n"/>
      <c r="K35" s="335" t="n"/>
      <c r="L35" s="340" t="n"/>
      <c r="O35" s="64" t="n"/>
    </row>
    <row r="36">
      <c r="B36" s="101" t="n"/>
      <c r="C36" s="152" t="n"/>
      <c r="D36" s="151" t="n"/>
      <c r="E36" s="150" t="n"/>
      <c r="F36" s="149" t="n"/>
      <c r="G36" s="149" t="n"/>
      <c r="H36" s="148" t="n"/>
      <c r="I36" s="147" t="n"/>
      <c r="J36" s="64" t="n"/>
      <c r="K36" s="335" t="n"/>
      <c r="L36" s="340" t="n"/>
      <c r="O36" s="64" t="n"/>
    </row>
    <row customHeight="1" ht="16.9" r="37" s="62">
      <c r="B37" s="101" t="n"/>
      <c r="C37" s="98" t="n"/>
      <c r="F37" s="318" t="n"/>
      <c r="G37" s="288" t="n"/>
      <c r="H37" s="50" t="n"/>
      <c r="I37" s="50" t="n"/>
      <c r="J37" s="330" t="n"/>
      <c r="K37" s="331" t="n"/>
      <c r="L37" s="331" t="n"/>
      <c r="R37" s="7">
        <f>TRIM(D30)</f>
        <v/>
      </c>
    </row>
    <row r="38">
      <c r="B38" s="101" t="n"/>
      <c r="C38" s="98" t="n"/>
      <c r="F38" s="318" t="n"/>
      <c r="G38" s="288" t="n"/>
      <c r="H38" s="64" t="n"/>
      <c r="J38" s="64" t="n"/>
      <c r="K38" s="335" t="n"/>
      <c r="L38" s="336" t="n"/>
      <c r="R38" s="7">
        <f>TRIM(D31)</f>
        <v/>
      </c>
    </row>
    <row r="39">
      <c r="B39" s="101" t="n"/>
      <c r="C39" s="98" t="n"/>
      <c r="F39" s="318" t="n"/>
      <c r="G39" s="288" t="n"/>
      <c r="H39" s="106" t="inlineStr">
        <is>
          <t>Sub-totals by Network:</t>
        </is>
      </c>
      <c r="I39" s="288" t="inlineStr">
        <is>
          <t>AMC</t>
        </is>
      </c>
      <c r="J39" s="287">
        <f>SUMIF($E$28:$E$30,$I32,$J$28:$J$30)</f>
        <v/>
      </c>
      <c r="K39" s="332" t="n"/>
      <c r="L39" s="334">
        <f>SUMIF($E$28:$E$30,$I32,$L$28:$L$30)</f>
        <v/>
      </c>
    </row>
    <row customHeight="1" ht="16.5" r="40" s="62" thickBot="1">
      <c r="B40" s="101" t="n"/>
      <c r="C40" s="98" t="n"/>
      <c r="F40" s="318" t="n"/>
      <c r="G40" s="288" t="n"/>
      <c r="H40" s="106" t="n"/>
      <c r="I40" s="288" t="inlineStr">
        <is>
          <t>AMC Premiere</t>
        </is>
      </c>
      <c r="J40" s="287">
        <f>SUMIF($E$28:$E$30,$I33,$J$28:$J$30)</f>
        <v/>
      </c>
      <c r="K40" s="332" t="n"/>
      <c r="L40" s="334">
        <f>SUMIF($E$28:$E$30,$I33,$L$28:$L$30)</f>
        <v/>
      </c>
    </row>
    <row customHeight="1" ht="16.5" r="41" s="62" thickTop="1">
      <c r="B41" s="101" t="n"/>
      <c r="C41" s="98" t="n"/>
      <c r="F41" s="318" t="n"/>
      <c r="G41" s="288" t="n"/>
      <c r="H41" s="106" t="n"/>
      <c r="I41" s="288" t="inlineStr">
        <is>
          <t>AMC Premiere Free</t>
        </is>
      </c>
      <c r="J41" s="287">
        <f>SUMIF($E$28:$E$30,$I34,$J$28:$J$30)</f>
        <v/>
      </c>
      <c r="K41" s="332" t="n"/>
      <c r="L41" s="334">
        <f>SUMIF($E$28:$E$30,$I34,$L$28:$L$30)</f>
        <v/>
      </c>
    </row>
    <row r="42">
      <c r="B42" s="101" t="n"/>
      <c r="C42" s="98" t="n"/>
      <c r="F42" s="318" t="n"/>
      <c r="G42" s="288" t="n"/>
      <c r="H42" s="106" t="n"/>
      <c r="I42" s="288" t="inlineStr">
        <is>
          <t>IFC</t>
        </is>
      </c>
      <c r="J42" s="287">
        <f>SUMIF($E$28:$E$30,$I35,$J$28:$J$30)</f>
        <v/>
      </c>
      <c r="K42" s="332" t="n"/>
      <c r="L42" s="334">
        <f>SUMIF($E$28:$E$30,$I35,$L$28:$L$30)</f>
        <v/>
      </c>
    </row>
    <row r="43">
      <c r="B43" s="101" t="n"/>
      <c r="C43" s="98" t="n"/>
      <c r="F43" s="318" t="n"/>
      <c r="G43" s="288" t="n"/>
      <c r="H43" s="106" t="n"/>
      <c r="I43" s="288" t="inlineStr">
        <is>
          <t>Sundance Channel</t>
        </is>
      </c>
      <c r="J43" s="287">
        <f>SUMIF($E$28:$E$30,$I36,$J$28:$J$30)</f>
        <v/>
      </c>
      <c r="K43" s="332" t="n"/>
      <c r="L43" s="334">
        <f>SUMIF($E$28:$E$30,$I36,$L$28:$L$30)</f>
        <v/>
      </c>
    </row>
    <row customHeight="1" ht="15.75" r="44" s="62">
      <c r="B44" s="101" t="n"/>
      <c r="C44" s="98" t="n"/>
      <c r="F44" s="318" t="n"/>
      <c r="G44" s="288" t="n"/>
      <c r="H44" s="106" t="n"/>
      <c r="I44" s="288" t="inlineStr">
        <is>
          <t>BBC America</t>
        </is>
      </c>
      <c r="J44" s="287">
        <f>SUMIF($E$28:$E$30,$I37,$J$28:$J$30)</f>
        <v/>
      </c>
      <c r="K44" s="332" t="n"/>
      <c r="L44" s="334">
        <f>SUMIF($E$28:$E$30,$I37,$L$28:$L$30)</f>
        <v/>
      </c>
    </row>
    <row r="45">
      <c r="B45" s="101" t="n"/>
      <c r="C45" s="98" t="n"/>
      <c r="F45" s="318" t="n"/>
      <c r="G45" s="288" t="n"/>
      <c r="H45" s="106" t="n"/>
      <c r="I45" s="288" t="inlineStr">
        <is>
          <t>WE TV</t>
        </is>
      </c>
      <c r="J45" s="287">
        <f>SUMIF($E$28:$E$30,$I38,$J$28:$J$30)</f>
        <v/>
      </c>
      <c r="K45" s="332" t="n"/>
      <c r="L45" s="334">
        <f>SUMIF($E$28:$E$30,$I38,$L$28:$L$30)</f>
        <v/>
      </c>
    </row>
    <row customHeight="1" ht="16.5" r="46" s="62" thickBot="1">
      <c r="B46" s="101" t="n"/>
      <c r="C46" s="98" t="n"/>
      <c r="F46" s="318" t="n"/>
      <c r="G46" s="288" t="n"/>
      <c r="H46" s="106" t="n"/>
      <c r="I46" s="288" t="inlineStr">
        <is>
          <t>Backfill Campaigns</t>
        </is>
      </c>
      <c r="J46" s="145">
        <f>SUMIF($E$28:$E$30,$I39,$J$28:$J$30)</f>
        <v/>
      </c>
      <c r="K46" s="332" t="n"/>
      <c r="L46" s="341" t="inlineStr">
        <is>
          <t>Not Billed</t>
        </is>
      </c>
    </row>
    <row r="47">
      <c r="B47" s="101" t="n"/>
      <c r="C47" s="98" t="n"/>
      <c r="F47" s="318" t="n"/>
      <c r="G47" s="288" t="n"/>
      <c r="H47" s="50" t="n"/>
      <c r="I47" s="51" t="n"/>
      <c r="J47" s="50" t="n"/>
      <c r="K47" s="330" t="n"/>
      <c r="L47" s="331" t="n"/>
    </row>
    <row r="48">
      <c r="B48" s="101" t="n"/>
      <c r="C48" s="98" t="n"/>
      <c r="F48" s="318" t="n"/>
      <c r="G48" s="288" t="n"/>
      <c r="H48" s="64" t="n"/>
      <c r="J48" s="64" t="n"/>
      <c r="K48" s="335" t="n"/>
      <c r="L48" s="336" t="n"/>
    </row>
    <row r="49">
      <c r="H49" s="63" t="inlineStr">
        <is>
          <t>Total Billed Impressions:</t>
        </is>
      </c>
      <c r="I49" s="64" t="n"/>
      <c r="J49" s="64">
        <f>SUM(J32:J38)</f>
        <v/>
      </c>
      <c r="L49" s="337">
        <f>SUM(L32:L38)</f>
        <v/>
      </c>
    </row>
    <row r="50"/>
    <row customHeight="1" ht="14.25" r="51" s="62">
      <c r="B51" s="77" t="inlineStr">
        <is>
          <t xml:space="preserve">Invoice Comments:
</t>
        </is>
      </c>
      <c r="C51" s="69" t="n"/>
      <c r="D51" s="142" t="inlineStr">
        <is>
          <t>AMC Premiere and Premiere Free Catchup (Jan - Mar unbilled)</t>
        </is>
      </c>
      <c r="E51" s="69" t="n"/>
      <c r="F51" s="69" t="n"/>
      <c r="G51" s="69" t="n"/>
      <c r="H51" s="69" t="n"/>
      <c r="I51" s="69" t="n"/>
      <c r="J51" s="69" t="n"/>
      <c r="K51" s="69" t="n"/>
      <c r="L51" s="70" t="n"/>
    </row>
    <row r="52">
      <c r="B52" s="71" t="n"/>
      <c r="C52" s="72" t="n"/>
      <c r="D52" s="72" t="n"/>
      <c r="E52" s="72" t="n"/>
      <c r="F52" s="72" t="n"/>
      <c r="G52" s="72" t="n"/>
      <c r="H52" s="72" t="n"/>
      <c r="I52" s="72" t="n"/>
      <c r="J52" s="72" t="n"/>
      <c r="K52" s="72" t="n"/>
      <c r="L52" s="73" t="n"/>
      <c r="O52" s="337" t="n"/>
    </row>
    <row r="53"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</row>
    <row r="54"/>
    <row r="55">
      <c r="J55" s="288" t="inlineStr">
        <is>
          <t>AMC</t>
        </is>
      </c>
      <c r="K55" s="324">
        <f>K34</f>
        <v/>
      </c>
      <c r="L55" s="342" t="n"/>
    </row>
    <row customHeight="1" ht="16.5" r="56" s="62" thickBot="1">
      <c r="J56" s="288" t="inlineStr">
        <is>
          <t>AMC Premiere</t>
        </is>
      </c>
      <c r="K56" s="324">
        <f>K35</f>
        <v/>
      </c>
    </row>
    <row customHeight="1" ht="16.5" r="57" s="62" thickTop="1">
      <c r="B57" s="26" t="inlineStr">
        <is>
          <t>Please detach this portion and return with your remittance to:</t>
        </is>
      </c>
      <c r="J57" s="288" t="inlineStr">
        <is>
          <t>AMC Premiere Free</t>
        </is>
      </c>
      <c r="K57" s="324">
        <f>K36</f>
        <v/>
      </c>
    </row>
    <row r="58">
      <c r="J58" s="288" t="inlineStr">
        <is>
          <t>IFC</t>
        </is>
      </c>
      <c r="K58" s="324">
        <f>K37</f>
        <v/>
      </c>
    </row>
    <row r="59">
      <c r="J59" s="288" t="inlineStr">
        <is>
          <t>Sundance Channel</t>
        </is>
      </c>
      <c r="K59" s="324">
        <f>K38</f>
        <v/>
      </c>
    </row>
    <row r="60">
      <c r="G60" s="18" t="n"/>
      <c r="J60" s="288" t="inlineStr">
        <is>
          <t>BBC America</t>
        </is>
      </c>
      <c r="K60" s="324">
        <f>K39</f>
        <v/>
      </c>
    </row>
    <row r="61">
      <c r="J61" s="288" t="inlineStr">
        <is>
          <t>WE TV</t>
        </is>
      </c>
      <c r="K61" s="324">
        <f>K40</f>
        <v/>
      </c>
    </row>
    <row r="62">
      <c r="C62" s="32" t="inlineStr">
        <is>
          <t>Canoe Ventures, LLC</t>
        </is>
      </c>
      <c r="D62" s="140" t="n"/>
      <c r="E62" s="30" t="inlineStr">
        <is>
          <t>Invoice Date:</t>
        </is>
      </c>
      <c r="F62" s="28">
        <f>L1</f>
        <v/>
      </c>
      <c r="J62" s="288" t="inlineStr">
        <is>
          <t>Backfill Campaigns</t>
        </is>
      </c>
      <c r="K62" s="324">
        <f>K41</f>
        <v/>
      </c>
    </row>
    <row r="63">
      <c r="C63" s="25" t="inlineStr">
        <is>
          <t>Attention: Accounting Department</t>
        </is>
      </c>
      <c r="D63" s="75" t="n"/>
      <c r="E63" s="61" t="inlineStr">
        <is>
          <t>Invoice Number:</t>
        </is>
      </c>
      <c r="F63" s="29">
        <f>L2</f>
        <v/>
      </c>
      <c r="K63" s="51" t="n"/>
    </row>
    <row r="64">
      <c r="C64" s="33" t="inlineStr">
        <is>
          <t>200 Union Boulevard, Suite 201</t>
        </is>
      </c>
      <c r="D64" s="139" t="n"/>
      <c r="E64" s="61" t="inlineStr">
        <is>
          <t>Programmer:</t>
        </is>
      </c>
      <c r="F64" s="29">
        <f>D20</f>
        <v/>
      </c>
      <c r="K64" s="7" t="n"/>
    </row>
    <row r="65">
      <c r="C65" s="34" t="inlineStr">
        <is>
          <t>Lakewood, CO  80228</t>
        </is>
      </c>
      <c r="D65" s="138" t="n"/>
      <c r="J65" s="88" t="inlineStr">
        <is>
          <t>Amount Due:</t>
        </is>
      </c>
      <c r="K65" s="338" t="n"/>
    </row>
    <row r="66">
      <c r="J66" s="27" t="n"/>
    </row>
  </sheetData>
  <autoFilter ref="B27:L28"/>
  <mergeCells count="10">
    <mergeCell ref="H15:L15"/>
    <mergeCell ref="H5:L5"/>
    <mergeCell ref="H6:L6"/>
    <mergeCell ref="H7:L7"/>
    <mergeCell ref="H4:L4"/>
    <mergeCell ref="H11:L11"/>
    <mergeCell ref="H9:L9"/>
    <mergeCell ref="H8:L8"/>
    <mergeCell ref="H12:L12"/>
    <mergeCell ref="H13:L13"/>
  </mergeCells>
  <hyperlinks>
    <hyperlink ref="B10" r:id="rId31"/>
    <hyperlink ref="D16" r:id="rId32"/>
    <hyperlink ref="B10" r:id="rId31"/>
    <hyperlink ref="D16" r:id="rId32"/>
    <hyperlink ref="B10" r:id="rId31"/>
    <hyperlink ref="D16" r:id="rId32"/>
    <hyperlink ref="B10" r:id="rId31"/>
    <hyperlink ref="D16" r:id="rId32"/>
    <hyperlink ref="B10" r:id="rId31"/>
    <hyperlink ref="D16" r:id="rId32"/>
    <hyperlink ref="B10" r:id="rId31"/>
    <hyperlink ref="D16" r:id="rId32"/>
    <hyperlink ref="B10" r:id="rId31"/>
    <hyperlink ref="D16" r:id="rId32"/>
    <hyperlink ref="B10" r:id="rId31"/>
    <hyperlink ref="D16" r:id="rId32"/>
    <hyperlink ref="B10" r:id="rId31"/>
    <hyperlink ref="D16" r:id="rId32"/>
    <hyperlink ref="B10" r:id="rId31"/>
    <hyperlink ref="D16" r:id="rId32"/>
    <hyperlink ref="B10" r:id="rId31"/>
    <hyperlink ref="D16" r:id="rId32"/>
    <hyperlink ref="B10" r:id="rId31"/>
    <hyperlink ref="D16" r:id="rId32"/>
    <hyperlink ref="B10" r:id="rId31"/>
    <hyperlink ref="D16" r:id="rId32"/>
    <hyperlink ref="B10" r:id="rId31"/>
    <hyperlink ref="D16" r:id="rId32"/>
    <hyperlink ref="B10" r:id="rId31"/>
    <hyperlink ref="D16" r:id="rId32"/>
    <hyperlink ref="B10" r:id="rId31"/>
    <hyperlink ref="D16" r:id="rId32"/>
  </hyperlinks>
  <printOptions horizontalCentered="1"/>
  <pageMargins bottom="0.6" footer="0.2" header="0.2" left="0.5" right="0.5" top="0.5"/>
  <pageSetup fitToHeight="0" orientation="landscape" scale="49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33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T234"/>
  <sheetViews>
    <sheetView showGridLines="0" tabSelected="1" topLeftCell="A20" workbookViewId="0" zoomScaleNormal="100" zoomScalePageLayoutView="80">
      <selection activeCell="F49" sqref="F49"/>
    </sheetView>
  </sheetViews>
  <sheetFormatPr baseColWidth="8" defaultColWidth="8.7109375" defaultRowHeight="15.75" outlineLevelCol="0"/>
  <cols>
    <col customWidth="1" max="1" min="1" style="7" width="1.42578125"/>
    <col customWidth="1" max="2" min="2" style="7" width="10.140625"/>
    <col customWidth="1" max="3" min="3" style="7" width="16.28515625"/>
    <col bestFit="1" customWidth="1" max="4" min="4" style="7" width="85.140625"/>
    <col bestFit="1" customWidth="1" max="5" min="5" style="7" width="19.28515625"/>
    <col bestFit="1" customWidth="1" max="6" min="6" style="7" width="13"/>
    <col bestFit="1" customWidth="1" max="7" min="7" style="7" width="11.7109375"/>
    <col bestFit="1" customWidth="1" max="8" min="8" style="287" width="14.7109375"/>
    <col bestFit="1" customWidth="1" max="9" min="9" style="7" width="18.42578125"/>
    <col bestFit="1" customWidth="1" max="10" min="10" style="7" width="17.28515625"/>
    <col bestFit="1" customWidth="1" max="11" min="11" style="7" width="15"/>
    <col bestFit="1" customWidth="1" max="12" min="12" style="7" width="14.42578125"/>
    <col bestFit="1" customWidth="1" max="13" min="13" style="7" width="14"/>
    <col customWidth="1" max="14" min="14" style="7" width="21.7109375"/>
    <col customWidth="1" max="15" min="15" style="7" width="20.42578125"/>
    <col bestFit="1" customWidth="1" max="16" min="16" style="7" width="18.28515625"/>
    <col bestFit="1" customWidth="1" max="17" min="17" style="7" width="12.28515625"/>
    <col bestFit="1" customWidth="1" max="18" min="18" style="7" width="16.7109375"/>
    <col bestFit="1" customWidth="1" max="19" min="19" style="7" width="12.140625"/>
    <col bestFit="1" customWidth="1" max="20" min="20" style="7" width="13.140625"/>
    <col bestFit="1" customWidth="1" max="21" min="21" style="7" width="10.7109375"/>
    <col customWidth="1" max="16384" min="22" style="7" width="8.7109375"/>
  </cols>
  <sheetData>
    <row r="1">
      <c r="B1" s="131" t="n"/>
      <c r="C1" s="131" t="n"/>
      <c r="D1" s="131" t="n"/>
      <c r="E1" s="131" t="n"/>
      <c r="F1" s="131" t="n"/>
      <c r="G1" s="131" t="n"/>
      <c r="H1" s="171" t="n"/>
      <c r="I1" s="293" t="n"/>
      <c r="J1" s="293" t="n"/>
      <c r="K1" s="63" t="inlineStr">
        <is>
          <t>06/03/2019</t>
        </is>
      </c>
      <c r="L1" s="137" t="n"/>
    </row>
    <row r="2">
      <c r="B2" s="131" t="n"/>
      <c r="C2" s="131" t="n"/>
      <c r="D2" s="131" t="n"/>
      <c r="E2" s="131" t="n"/>
      <c r="F2" s="131" t="n"/>
      <c r="G2" s="131" t="n"/>
      <c r="H2" s="171" t="n"/>
      <c r="I2" s="131" t="n"/>
      <c r="K2" s="63" t="n">
        <v>8473</v>
      </c>
      <c r="L2" s="136" t="n"/>
    </row>
    <row r="3">
      <c r="B3" s="131" t="n"/>
      <c r="C3" s="131" t="n"/>
      <c r="D3" s="131" t="n"/>
      <c r="E3" s="131" t="n"/>
      <c r="F3" s="131" t="n"/>
      <c r="G3" s="131" t="n"/>
      <c r="H3" s="171" t="n"/>
      <c r="I3" s="295" t="n"/>
      <c r="J3" s="295" t="n"/>
      <c r="K3" s="295" t="n"/>
      <c r="L3" s="295" t="n"/>
    </row>
    <row r="4">
      <c r="B4" s="131" t="n"/>
      <c r="C4" s="131" t="n"/>
      <c r="D4" s="131" t="n"/>
      <c r="E4" s="131" t="n"/>
      <c r="F4" s="131" t="n"/>
      <c r="G4" s="131" t="n"/>
      <c r="H4" s="268" t="inlineStr">
        <is>
          <t>INVOICE</t>
        </is>
      </c>
      <c r="I4" s="304" t="n"/>
      <c r="J4" s="304" t="n"/>
      <c r="K4" s="304" t="n"/>
      <c r="L4" s="304" t="n"/>
    </row>
    <row r="5">
      <c r="C5" s="135" t="n"/>
      <c r="D5" s="135" t="n"/>
      <c r="E5" s="135" t="n"/>
      <c r="F5" s="131" t="n"/>
      <c r="G5" s="131" t="n"/>
      <c r="H5" s="274" t="inlineStr">
        <is>
          <t>PLEASE REMIT TO:</t>
        </is>
      </c>
      <c r="I5" s="305" t="n"/>
      <c r="J5" s="305" t="n"/>
      <c r="K5" s="305" t="n"/>
      <c r="L5" s="305" t="n"/>
    </row>
    <row r="6">
      <c r="B6" s="134" t="inlineStr">
        <is>
          <t>Canoe Ventures, LLC</t>
        </is>
      </c>
      <c r="C6" s="131" t="n"/>
      <c r="D6" s="131" t="n"/>
      <c r="E6" s="131" t="n"/>
      <c r="F6" s="131" t="n"/>
      <c r="G6" s="131" t="n"/>
      <c r="H6" s="283" t="inlineStr">
        <is>
          <t>Canoe Ventures, LLC</t>
        </is>
      </c>
      <c r="I6" s="304" t="n"/>
      <c r="J6" s="304" t="n"/>
      <c r="K6" s="304" t="n"/>
      <c r="L6" s="304" t="n"/>
    </row>
    <row r="7">
      <c r="B7" s="133" t="inlineStr">
        <is>
          <t>200 Union Boulevard, Suite 201</t>
        </is>
      </c>
      <c r="C7" s="131" t="n"/>
      <c r="D7" s="131" t="n"/>
      <c r="E7" s="131" t="n"/>
      <c r="F7" s="131" t="n"/>
      <c r="G7" s="131" t="n"/>
      <c r="H7" s="281" t="inlineStr">
        <is>
          <t>Attention: Accounting Department</t>
        </is>
      </c>
    </row>
    <row r="8">
      <c r="B8" s="133" t="inlineStr">
        <is>
          <t>Lakewood, CO  80228</t>
        </is>
      </c>
      <c r="C8" s="131" t="n"/>
      <c r="D8" s="295" t="n"/>
      <c r="E8" s="295" t="n"/>
      <c r="F8" s="295" t="n"/>
      <c r="G8" s="295" t="n"/>
      <c r="H8" s="277" t="inlineStr">
        <is>
          <t>200 Union Boulevard, Suite 201</t>
        </is>
      </c>
    </row>
    <row r="9">
      <c r="B9" s="2" t="inlineStr">
        <is>
          <t>303-224-3000</t>
        </is>
      </c>
      <c r="C9" s="295" t="n"/>
      <c r="D9" s="131" t="n"/>
      <c r="E9" s="131" t="n"/>
      <c r="F9" s="131" t="n"/>
      <c r="G9" s="131" t="n"/>
      <c r="H9" s="277" t="inlineStr">
        <is>
          <t>Lakewood, CO  80228</t>
        </is>
      </c>
    </row>
    <row r="10">
      <c r="B10" s="132" t="inlineStr">
        <is>
          <t>invoices@canoeventures.com</t>
        </is>
      </c>
      <c r="C10" s="295" t="n"/>
      <c r="D10" s="131" t="n"/>
      <c r="E10" s="131" t="n"/>
      <c r="F10" s="131" t="n"/>
      <c r="G10" s="131" t="n"/>
    </row>
    <row r="11">
      <c r="C11" s="130" t="n"/>
      <c r="D11" s="128" t="n"/>
      <c r="E11" s="128" t="n"/>
      <c r="F11" s="128" t="n"/>
      <c r="G11" s="128" t="n"/>
      <c r="H11" s="276" t="inlineStr">
        <is>
          <t xml:space="preserve">TERMS                 : NET 45 DAYS      </t>
        </is>
      </c>
      <c r="Q11" s="307" t="n"/>
      <c r="S11" s="64" t="n"/>
    </row>
    <row r="12">
      <c r="B12" s="122" t="inlineStr">
        <is>
          <t>Bill To:</t>
        </is>
      </c>
      <c r="C12" s="128" t="n"/>
      <c r="D12" s="126" t="inlineStr">
        <is>
          <t>CBS</t>
        </is>
      </c>
      <c r="E12" s="128" t="n"/>
      <c r="F12" s="128" t="n"/>
      <c r="G12" s="128" t="n"/>
      <c r="H12" s="278" t="inlineStr">
        <is>
          <t>FEDERAL TAX ID : 26-2372059</t>
        </is>
      </c>
    </row>
    <row r="13">
      <c r="C13" s="128" t="n"/>
      <c r="D13" s="126" t="inlineStr">
        <is>
          <t>Attention: Domenico Demeglio</t>
        </is>
      </c>
      <c r="E13" s="128" t="n"/>
      <c r="F13" s="128" t="n"/>
      <c r="G13" s="128" t="n"/>
      <c r="H13" s="279" t="inlineStr">
        <is>
          <t>Invoice # is required on all remittances</t>
        </is>
      </c>
      <c r="Q13" s="307" t="n"/>
    </row>
    <row r="14">
      <c r="C14" s="128" t="n"/>
      <c r="D14" s="126" t="n"/>
      <c r="E14" s="293" t="n"/>
      <c r="F14" s="293" t="n"/>
      <c r="G14" s="293" t="n"/>
      <c r="H14" s="171" t="n"/>
      <c r="I14" s="295" t="n"/>
      <c r="J14" s="295" t="n"/>
      <c r="K14" s="295" t="n"/>
      <c r="L14" s="295" t="n"/>
    </row>
    <row r="15">
      <c r="A15" s="7" t="inlineStr">
        <is>
          <t xml:space="preserve"> </t>
        </is>
      </c>
      <c r="C15" s="293" t="n"/>
      <c r="D15" s="126" t="n"/>
      <c r="E15" s="293" t="n"/>
      <c r="F15" s="293" t="n"/>
      <c r="G15" s="293" t="n"/>
      <c r="H15" s="282" t="inlineStr">
        <is>
          <t>RATE CARD (current Tier in yellow)</t>
        </is>
      </c>
      <c r="I15" s="305" t="n"/>
      <c r="J15" s="305" t="n"/>
      <c r="K15" s="305" t="n"/>
      <c r="L15" s="305" t="n"/>
      <c r="Q15" s="308" t="n"/>
      <c r="S15" s="64" t="n"/>
    </row>
    <row r="16">
      <c r="D16" s="125" t="inlineStr">
        <is>
          <t xml:space="preserve">domenico.dimeglio@cbsinteractive.com </t>
        </is>
      </c>
      <c r="E16" s="293" t="n"/>
      <c r="F16" s="293" t="n"/>
      <c r="G16" s="293" t="n"/>
      <c r="H16" s="170" t="n"/>
      <c r="I16" s="22" t="inlineStr">
        <is>
          <t>Tier</t>
        </is>
      </c>
      <c r="J16" s="22" t="inlineStr">
        <is>
          <t>CPM</t>
        </is>
      </c>
      <c r="K16" s="23" t="inlineStr">
        <is>
          <t>YTD Impressions</t>
        </is>
      </c>
      <c r="L16" s="22" t="n"/>
      <c r="O16" s="307" t="n"/>
      <c r="Q16" s="308" t="n"/>
      <c r="S16" s="64" t="n"/>
      <c r="T16" s="64" t="n"/>
    </row>
    <row r="17">
      <c r="C17" s="293" t="n"/>
      <c r="E17" s="293" t="n"/>
      <c r="F17" s="293" t="n"/>
      <c r="G17" s="293" t="n"/>
      <c r="H17" s="106" t="n"/>
      <c r="I17" s="296" t="inlineStr">
        <is>
          <t xml:space="preserve">    0M - 200M</t>
        </is>
      </c>
      <c r="J17" s="328" t="n">
        <v>1.28</v>
      </c>
      <c r="K17" s="167" t="n"/>
      <c r="L17" s="113" t="n"/>
      <c r="N17" s="49" t="n"/>
      <c r="O17" s="308" t="n"/>
      <c r="Q17" s="308" t="n"/>
    </row>
    <row r="18">
      <c r="B18" s="124" t="inlineStr">
        <is>
          <t>Invoice Period Start:</t>
        </is>
      </c>
      <c r="D18" s="123" t="n">
        <v>43556</v>
      </c>
      <c r="E18" s="293" t="n"/>
      <c r="F18" s="293" t="n"/>
      <c r="G18" s="293" t="n"/>
      <c r="H18" s="106" t="n"/>
      <c r="I18" s="296" t="inlineStr">
        <is>
          <t>200M - 400M</t>
        </is>
      </c>
      <c r="J18" s="328" t="n">
        <v>1.13</v>
      </c>
      <c r="K18" s="167" t="n"/>
      <c r="L18" s="113" t="n"/>
      <c r="M18" s="111" t="n"/>
      <c r="O18" s="64" t="n"/>
      <c r="P18" s="64" t="n"/>
      <c r="Q18" s="307" t="n"/>
      <c r="R18" s="308" t="n"/>
      <c r="T18" s="64" t="n"/>
    </row>
    <row r="19">
      <c r="B19" s="124" t="inlineStr">
        <is>
          <t>Invoice Period End:</t>
        </is>
      </c>
      <c r="D19" s="123" t="n">
        <v>43585</v>
      </c>
      <c r="E19" s="293" t="n"/>
      <c r="F19" s="293" t="n"/>
      <c r="G19" s="293" t="n"/>
      <c r="H19" s="169" t="n"/>
      <c r="I19" s="110" t="inlineStr">
        <is>
          <t>400M - 600M</t>
        </is>
      </c>
      <c r="J19" s="309" t="n">
        <v>0.9900000000000001</v>
      </c>
      <c r="K19" s="117" t="n"/>
      <c r="L19" s="168" t="n"/>
      <c r="N19" s="64" t="n"/>
      <c r="O19" s="64" t="n"/>
      <c r="P19" s="64" t="n"/>
      <c r="Q19" s="308" t="n"/>
    </row>
    <row r="20">
      <c r="B20" s="122" t="inlineStr">
        <is>
          <t>Programming Group:</t>
        </is>
      </c>
      <c r="D20" s="284" t="inlineStr">
        <is>
          <t>CBS Corporation</t>
        </is>
      </c>
      <c r="E20" s="293" t="n"/>
      <c r="F20" s="293" t="n"/>
      <c r="G20" s="293" t="n"/>
      <c r="H20" s="106" t="n"/>
      <c r="I20" s="296" t="inlineStr">
        <is>
          <t>600M - 800M</t>
        </is>
      </c>
      <c r="J20" s="328" t="n">
        <v>0.8500000000000001</v>
      </c>
      <c r="K20" s="167" t="n"/>
      <c r="L20" s="113" t="n"/>
      <c r="N20" s="64" t="n"/>
      <c r="O20" s="64" t="n"/>
      <c r="P20" s="64" t="n"/>
    </row>
    <row r="21">
      <c r="B21" s="122" t="inlineStr">
        <is>
          <t>Network(s):</t>
        </is>
      </c>
      <c r="D21" s="284" t="inlineStr">
        <is>
          <t>CBS, POP TV</t>
        </is>
      </c>
      <c r="E21" s="293" t="n"/>
      <c r="F21" s="293" t="n"/>
      <c r="G21" s="293" t="n"/>
      <c r="H21" s="166" t="n"/>
      <c r="I21" s="110" t="inlineStr">
        <is>
          <t xml:space="preserve">  800M - 2B        </t>
        </is>
      </c>
      <c r="J21" s="309" t="n">
        <v>0.7100000000000001</v>
      </c>
      <c r="K21" s="117" t="n"/>
      <c r="L21" s="107" t="n"/>
      <c r="N21" s="64" t="n"/>
      <c r="O21" s="308" t="n"/>
      <c r="P21" s="64" t="n"/>
      <c r="Q21" s="308" t="n"/>
    </row>
    <row r="22">
      <c r="B22" s="26" t="inlineStr">
        <is>
          <t>Previous YTD Impressions:</t>
        </is>
      </c>
      <c r="D22" s="49" t="n">
        <v>347388857</v>
      </c>
      <c r="E22" s="293" t="n"/>
      <c r="F22" s="293" t="n"/>
      <c r="G22" s="293" t="n"/>
      <c r="H22" s="166" t="n"/>
      <c r="I22" s="110" t="inlineStr">
        <is>
          <t>2B - 3B</t>
        </is>
      </c>
      <c r="J22" s="309" t="n">
        <v>0.6100000000000001</v>
      </c>
      <c r="K22" s="117" t="n"/>
      <c r="L22" s="107" t="n"/>
      <c r="N22" s="64" t="n"/>
      <c r="O22" s="308" t="n"/>
      <c r="Q22" s="64" t="n"/>
      <c r="R22" s="64" t="n"/>
    </row>
    <row r="23">
      <c r="B23" s="26" t="n"/>
      <c r="D23" s="49" t="n"/>
      <c r="E23" s="293" t="n"/>
      <c r="F23" s="293" t="n"/>
      <c r="G23" s="293" t="n"/>
      <c r="H23" s="166" t="n"/>
      <c r="I23" s="110" t="inlineStr">
        <is>
          <t>3B - 4B</t>
        </is>
      </c>
      <c r="J23" s="309" t="n">
        <v>0.5800000000000001</v>
      </c>
      <c r="K23" s="314" t="n"/>
      <c r="L23" s="107" t="n"/>
      <c r="N23" s="64" t="n"/>
      <c r="O23" s="308" t="n"/>
      <c r="Q23" s="64" t="n"/>
      <c r="R23" s="308" t="n"/>
    </row>
    <row r="24">
      <c r="B24" s="26" t="n"/>
      <c r="D24" s="49" t="n"/>
      <c r="E24" s="293" t="n"/>
      <c r="F24" s="293" t="n"/>
      <c r="G24" s="293" t="n"/>
      <c r="H24" s="166" t="n"/>
      <c r="I24" s="110" t="inlineStr">
        <is>
          <t>4B - 5B</t>
        </is>
      </c>
      <c r="J24" s="309" t="n">
        <v>0.55</v>
      </c>
      <c r="K24" s="314" t="n"/>
      <c r="L24" s="107" t="n"/>
      <c r="N24" s="64" t="n"/>
      <c r="O24" s="308" t="n"/>
      <c r="Q24" s="64" t="n"/>
      <c r="R24" s="308" t="n"/>
    </row>
    <row r="25">
      <c r="B25" s="26" t="n"/>
      <c r="D25" s="49" t="n"/>
      <c r="E25" s="293" t="n"/>
      <c r="F25" s="293" t="n"/>
      <c r="G25" s="293" t="n"/>
      <c r="H25" s="166" t="n"/>
      <c r="I25" s="110" t="inlineStr">
        <is>
          <t>5B+</t>
        </is>
      </c>
      <c r="J25" s="309" t="n">
        <v>0.5</v>
      </c>
      <c r="K25" s="314" t="n"/>
      <c r="L25" s="107" t="n"/>
      <c r="O25" s="308" t="n"/>
      <c r="Q25" s="64" t="n"/>
      <c r="R25" s="308" t="n"/>
    </row>
    <row r="26">
      <c r="B26" s="293" t="n"/>
      <c r="C26" s="293" t="n"/>
      <c r="D26" s="293" t="n"/>
      <c r="E26" s="293" t="n"/>
      <c r="F26" s="293" t="n"/>
      <c r="G26" s="293" t="n"/>
      <c r="H26" s="165" t="n"/>
      <c r="I26" s="293" t="n"/>
      <c r="K26" s="295" t="n"/>
      <c r="L26" s="295" t="n"/>
      <c r="M26" s="295" t="n"/>
      <c r="N26" s="295" t="n"/>
      <c r="O26" s="308" t="n"/>
      <c r="Q26" s="64" t="n"/>
      <c r="R26" s="64" t="n"/>
    </row>
    <row customHeight="1" ht="31.5" r="27" s="62">
      <c r="B27" s="20" t="inlineStr">
        <is>
          <t>Invoice Line #</t>
        </is>
      </c>
      <c r="C27" s="20" t="inlineStr">
        <is>
          <t>Campaign Reference ID</t>
        </is>
      </c>
      <c r="D27" s="20" t="inlineStr">
        <is>
          <t>Campaign Name</t>
        </is>
      </c>
      <c r="E27" s="20" t="inlineStr">
        <is>
          <t>Network</t>
        </is>
      </c>
      <c r="F27" s="291" t="inlineStr">
        <is>
          <t>Start Date</t>
        </is>
      </c>
      <c r="G27" s="291" t="inlineStr">
        <is>
          <t>End Date</t>
        </is>
      </c>
      <c r="H27" s="164" t="inlineStr">
        <is>
          <t>Campaign Goal</t>
        </is>
      </c>
      <c r="I27" s="291" t="inlineStr">
        <is>
          <t>Total Impressions Delivered</t>
        </is>
      </c>
      <c r="J27" s="291" t="inlineStr">
        <is>
          <t>Current Billed Impressions</t>
        </is>
      </c>
      <c r="K27" s="291" t="inlineStr">
        <is>
          <t>CPM</t>
        </is>
      </c>
      <c r="L27" s="291" t="inlineStr">
        <is>
          <t>Total</t>
        </is>
      </c>
      <c r="O27" s="308" t="n"/>
    </row>
    <row r="28">
      <c r="B28" s="315" t="n">
        <v>1</v>
      </c>
      <c r="C28" s="316" t="n">
        <v>10071977</v>
      </c>
      <c r="D28" s="316" t="inlineStr">
        <is>
          <t>Geico National 2018/2019</t>
        </is>
      </c>
      <c r="E28" s="316" t="inlineStr">
        <is>
          <t>CBS</t>
        </is>
      </c>
      <c r="F28" s="317" t="n">
        <v>43343</v>
      </c>
      <c r="G28" s="317" t="n">
        <v>43621</v>
      </c>
      <c r="H28" s="316" t="n">
        <v>5414461</v>
      </c>
      <c r="I28" s="316" t="n">
        <v>837084</v>
      </c>
      <c r="J28" s="316" t="n">
        <v>1.13</v>
      </c>
      <c r="K28" s="316">
        <f>ROUND(I28*(J28/1000),2)</f>
        <v/>
      </c>
    </row>
    <row customHeight="1" ht="16.5" r="29" s="62" thickBot="1">
      <c r="B29" s="315" t="n">
        <v>2</v>
      </c>
      <c r="C29" s="316" t="n">
        <v>10071981</v>
      </c>
      <c r="D29" s="316" t="inlineStr">
        <is>
          <t>Pfizer National 2018</t>
        </is>
      </c>
      <c r="E29" s="316" t="inlineStr">
        <is>
          <t>CBS</t>
        </is>
      </c>
      <c r="F29" s="317" t="n">
        <v>43343</v>
      </c>
      <c r="G29" s="317" t="n">
        <v>43586</v>
      </c>
      <c r="H29" s="316" t="n">
        <v>14037804</v>
      </c>
      <c r="I29" s="316" t="n">
        <v>567869</v>
      </c>
      <c r="J29" s="316" t="n">
        <v>1.13</v>
      </c>
      <c r="K29" s="316">
        <f>ROUND(I29*(J29/1000),2)</f>
        <v/>
      </c>
    </row>
    <row customHeight="1" ht="16.5" r="30" s="62" thickTop="1">
      <c r="B30" s="315" t="n">
        <v>3</v>
      </c>
      <c r="C30" s="316" t="n">
        <v>10072008</v>
      </c>
      <c r="D30" s="316" t="inlineStr">
        <is>
          <t>48945_FY18-19 Beech-Nut Naturals Media Campaign</t>
        </is>
      </c>
      <c r="E30" s="316" t="inlineStr">
        <is>
          <t>CBS</t>
        </is>
      </c>
      <c r="F30" s="317" t="n">
        <v>43353</v>
      </c>
      <c r="G30" s="317" t="n">
        <v>43646</v>
      </c>
      <c r="H30" s="316" t="n">
        <v>310003</v>
      </c>
      <c r="I30" s="316" t="n">
        <v>7938</v>
      </c>
      <c r="J30" s="316" t="n">
        <v>1.13</v>
      </c>
      <c r="K30" s="316">
        <f>ROUND(I30*(J30/1000),2)</f>
        <v/>
      </c>
    </row>
    <row r="31">
      <c r="B31" s="315" t="n">
        <v>4</v>
      </c>
      <c r="C31" s="316" t="n">
        <v>10072040</v>
      </c>
      <c r="D31" s="316" t="inlineStr">
        <is>
          <t>Chattem National 2018 Archive 4/22</t>
        </is>
      </c>
      <c r="E31" s="316" t="inlineStr">
        <is>
          <t>CBS</t>
        </is>
      </c>
      <c r="F31" s="317" t="n">
        <v>43365</v>
      </c>
      <c r="G31" s="317" t="n">
        <v>43576</v>
      </c>
      <c r="H31" s="316" t="n">
        <v>26026382</v>
      </c>
      <c r="I31" s="316" t="n">
        <v>1751731</v>
      </c>
      <c r="J31" s="316" t="n">
        <v>1.13</v>
      </c>
      <c r="K31" s="316">
        <f>ROUND(I31*(J31/1000),2)</f>
        <v/>
      </c>
    </row>
    <row r="32">
      <c r="B32" s="315" t="n">
        <v>5</v>
      </c>
      <c r="C32" s="316" t="n">
        <v>10072049</v>
      </c>
      <c r="D32" s="316" t="inlineStr">
        <is>
          <t>49369_Universal Pictures 2018/2019 Fluidity</t>
        </is>
      </c>
      <c r="E32" s="316" t="inlineStr">
        <is>
          <t>CBS</t>
        </is>
      </c>
      <c r="F32" s="317" t="n">
        <v>43367</v>
      </c>
      <c r="G32" s="317" t="n">
        <v>43615</v>
      </c>
      <c r="H32" s="316" t="n">
        <v>1445241</v>
      </c>
      <c r="I32" s="316" t="n">
        <v>47657</v>
      </c>
      <c r="J32" s="316" t="n">
        <v>1.13</v>
      </c>
      <c r="K32" s="316">
        <f>ROUND(I32*(J32/1000),2)</f>
        <v/>
      </c>
    </row>
    <row r="33">
      <c r="B33" s="315" t="n">
        <v>6</v>
      </c>
      <c r="C33" s="316" t="n">
        <v>10072051</v>
      </c>
      <c r="D33" s="316" t="inlineStr">
        <is>
          <t>48058_Priceline 18-19 Upfront</t>
        </is>
      </c>
      <c r="E33" s="316" t="inlineStr">
        <is>
          <t>CBS</t>
        </is>
      </c>
      <c r="F33" s="317" t="n">
        <v>43368</v>
      </c>
      <c r="G33" s="317" t="n">
        <v>43616</v>
      </c>
      <c r="H33" s="316" t="n">
        <v>2673757</v>
      </c>
      <c r="I33" s="316" t="n">
        <v>208153</v>
      </c>
      <c r="J33" s="316" t="n">
        <v>1.13</v>
      </c>
      <c r="K33" s="316">
        <f>ROUND(I33*(J33/1000),2)</f>
        <v/>
      </c>
    </row>
    <row r="34">
      <c r="B34" s="315" t="n">
        <v>7</v>
      </c>
      <c r="C34" s="316" t="n">
        <v>10072051</v>
      </c>
      <c r="D34" s="316" t="inlineStr">
        <is>
          <t>48058_Priceline 18-19 Upfront</t>
        </is>
      </c>
      <c r="E34" s="316" t="inlineStr">
        <is>
          <t>POP TV</t>
        </is>
      </c>
      <c r="F34" s="317" t="n">
        <v>43368</v>
      </c>
      <c r="G34" s="317" t="n">
        <v>43616</v>
      </c>
      <c r="H34" s="316" t="n">
        <v>70183</v>
      </c>
      <c r="I34" s="316" t="n">
        <v>26693</v>
      </c>
      <c r="J34" s="316" t="n">
        <v>1.13</v>
      </c>
      <c r="K34" s="316">
        <f>ROUND(I34*(J34/1000),2)</f>
        <v/>
      </c>
    </row>
    <row customHeight="1" ht="16.5" r="35" s="62" thickBot="1">
      <c r="B35" s="315" t="n">
        <v>8</v>
      </c>
      <c r="C35" s="316" t="n">
        <v>10072068</v>
      </c>
      <c r="D35" s="316" t="inlineStr">
        <is>
          <t>49440_STK WOR 1819 PDV UF MEA 93</t>
        </is>
      </c>
      <c r="E35" s="316" t="inlineStr">
        <is>
          <t>CBS</t>
        </is>
      </c>
      <c r="F35" s="317" t="n">
        <v>43374</v>
      </c>
      <c r="G35" s="317" t="n">
        <v>43604</v>
      </c>
      <c r="H35" s="316" t="n">
        <v>600201</v>
      </c>
      <c r="I35" s="316" t="n">
        <v>116256</v>
      </c>
      <c r="J35" s="316" t="n">
        <v>1.13</v>
      </c>
      <c r="K35" s="316">
        <f>ROUND(I35*(J35/1000),2)</f>
        <v/>
      </c>
    </row>
    <row customHeight="1" ht="16.5" r="36" s="62" thickTop="1">
      <c r="B36" s="315" t="n">
        <v>9</v>
      </c>
      <c r="C36" s="316" t="n">
        <v>10072068</v>
      </c>
      <c r="D36" s="316" t="inlineStr">
        <is>
          <t>49440_STK WOR 1819 PDV UF MEA 93</t>
        </is>
      </c>
      <c r="E36" s="316" t="inlineStr">
        <is>
          <t>POP TV</t>
        </is>
      </c>
      <c r="F36" s="317" t="n">
        <v>43374</v>
      </c>
      <c r="G36" s="317" t="n">
        <v>43604</v>
      </c>
      <c r="H36" s="316" t="n">
        <v>73958</v>
      </c>
      <c r="I36" s="316" t="n">
        <v>986</v>
      </c>
      <c r="J36" s="316" t="n">
        <v>1.13</v>
      </c>
      <c r="K36" s="316">
        <f>ROUND(I36*(J36/1000),2)</f>
        <v/>
      </c>
    </row>
    <row customHeight="1" ht="14.25" r="37" s="62">
      <c r="B37" s="315" t="n">
        <v>10</v>
      </c>
      <c r="C37" s="316" t="n">
        <v>10072087</v>
      </c>
      <c r="D37" s="316" t="inlineStr">
        <is>
          <t>49494_Apple VOD BY18/19</t>
        </is>
      </c>
      <c r="E37" s="316" t="inlineStr">
        <is>
          <t>CBS</t>
        </is>
      </c>
      <c r="F37" s="317" t="n">
        <v>43374</v>
      </c>
      <c r="G37" s="317" t="n">
        <v>43639</v>
      </c>
      <c r="H37" s="316" t="n">
        <v>19355545</v>
      </c>
      <c r="I37" s="316" t="n">
        <v>3863024</v>
      </c>
      <c r="J37" s="316" t="n">
        <v>1.13</v>
      </c>
      <c r="K37" s="316">
        <f>ROUND(I37*(J37/1000),2)</f>
        <v/>
      </c>
    </row>
    <row customHeight="1" ht="14.25" r="38" s="62">
      <c r="B38" s="315" t="n">
        <v>11</v>
      </c>
      <c r="C38" s="316" t="n">
        <v>10072090</v>
      </c>
      <c r="D38" s="316" t="inlineStr">
        <is>
          <t>48540_Applebee's UF 18/19</t>
        </is>
      </c>
      <c r="E38" s="316" t="inlineStr">
        <is>
          <t>CBS</t>
        </is>
      </c>
      <c r="F38" s="317" t="n">
        <v>43374</v>
      </c>
      <c r="G38" s="317" t="n">
        <v>43646</v>
      </c>
      <c r="H38" s="316" t="n">
        <v>2060323</v>
      </c>
      <c r="I38" s="316" t="n">
        <v>175602</v>
      </c>
      <c r="J38" s="316" t="n">
        <v>1.13</v>
      </c>
      <c r="K38" s="316">
        <f>ROUND(I38*(J38/1000),2)</f>
        <v/>
      </c>
    </row>
    <row r="39">
      <c r="B39" s="315" t="n">
        <v>12</v>
      </c>
      <c r="C39" s="316" t="n">
        <v>10072101</v>
      </c>
      <c r="D39" s="316" t="inlineStr">
        <is>
          <t>48740_Lindt 18/19 Upfront</t>
        </is>
      </c>
      <c r="E39" s="316" t="inlineStr">
        <is>
          <t>CBS</t>
        </is>
      </c>
      <c r="F39" s="317" t="n">
        <v>43374</v>
      </c>
      <c r="G39" s="317" t="n">
        <v>43597</v>
      </c>
      <c r="H39" s="316" t="n">
        <v>1585884</v>
      </c>
      <c r="I39" s="316" t="n">
        <v>235800</v>
      </c>
      <c r="J39" s="316" t="n">
        <v>1.13</v>
      </c>
      <c r="K39" s="316">
        <f>ROUND(I39*(J39/1000),2)</f>
        <v/>
      </c>
    </row>
    <row customHeight="1" ht="15.75" r="40" s="62">
      <c r="B40" s="315" t="n">
        <v>13</v>
      </c>
      <c r="C40" s="316" t="n">
        <v>10072104</v>
      </c>
      <c r="D40" s="316" t="inlineStr">
        <is>
          <t>48797_TJ Maxx Base Prime Fluidity 18/19</t>
        </is>
      </c>
      <c r="E40" s="316" t="inlineStr">
        <is>
          <t>CBS</t>
        </is>
      </c>
      <c r="F40" s="317" t="n">
        <v>43374</v>
      </c>
      <c r="G40" s="317" t="n">
        <v>43597</v>
      </c>
      <c r="H40" s="316" t="n">
        <v>604535</v>
      </c>
      <c r="I40" s="316" t="n">
        <v>167190</v>
      </c>
      <c r="J40" s="316" t="n">
        <v>1.13</v>
      </c>
      <c r="K40" s="316">
        <f>ROUND(I40*(J40/1000),2)</f>
        <v/>
      </c>
    </row>
    <row r="41">
      <c r="B41" s="315" t="n">
        <v>14</v>
      </c>
      <c r="C41" s="316" t="n">
        <v>10072105</v>
      </c>
      <c r="D41" s="316" t="inlineStr">
        <is>
          <t>49445_UO NAM Corporate Partners EGMT 2019_UO</t>
        </is>
      </c>
      <c r="E41" s="316" t="inlineStr">
        <is>
          <t>CBS</t>
        </is>
      </c>
      <c r="F41" s="317" t="n">
        <v>43374</v>
      </c>
      <c r="G41" s="317" t="n">
        <v>43639</v>
      </c>
      <c r="H41" s="316" t="n">
        <v>3162014</v>
      </c>
      <c r="I41" s="316" t="n">
        <v>345397</v>
      </c>
      <c r="J41" s="316" t="n">
        <v>1.13</v>
      </c>
      <c r="K41" s="316">
        <f>ROUND(I41*(J41/1000),2)</f>
        <v/>
      </c>
    </row>
    <row customHeight="1" ht="16.5" r="42" s="62" thickBot="1">
      <c r="B42" s="315" t="n">
        <v>15</v>
      </c>
      <c r="C42" s="316" t="n">
        <v>10072106</v>
      </c>
      <c r="D42" s="316" t="inlineStr">
        <is>
          <t>49530_Sargento Prime Fluidity 18/19</t>
        </is>
      </c>
      <c r="E42" s="316" t="inlineStr">
        <is>
          <t>CBS</t>
        </is>
      </c>
      <c r="F42" s="317" t="n">
        <v>43374</v>
      </c>
      <c r="G42" s="317" t="n">
        <v>43646</v>
      </c>
      <c r="H42" s="316" t="n">
        <v>226364</v>
      </c>
      <c r="I42" s="316" t="n">
        <v>8003</v>
      </c>
      <c r="J42" s="316" t="n">
        <v>1.13</v>
      </c>
      <c r="K42" s="316">
        <f>ROUND(I42*(J42/1000),2)</f>
        <v/>
      </c>
    </row>
    <row r="43">
      <c r="B43" s="315" t="n">
        <v>16</v>
      </c>
      <c r="C43" s="316" t="n">
        <v>10072111</v>
      </c>
      <c r="D43" s="316" t="inlineStr">
        <is>
          <t>49430_Consumer Cellular 18/19 Upfront_Google-DFP</t>
        </is>
      </c>
      <c r="E43" s="316" t="inlineStr">
        <is>
          <t>CBS</t>
        </is>
      </c>
      <c r="F43" s="317" t="n">
        <v>43375</v>
      </c>
      <c r="G43" s="317" t="n">
        <v>43646</v>
      </c>
      <c r="H43" s="316" t="n">
        <v>4536682</v>
      </c>
      <c r="I43" s="316" t="n">
        <v>521236</v>
      </c>
      <c r="J43" s="316" t="n">
        <v>1.13</v>
      </c>
      <c r="K43" s="316">
        <f>ROUND(I43*(J43/1000),2)</f>
        <v/>
      </c>
    </row>
    <row r="44">
      <c r="B44" s="315" t="n">
        <v>17</v>
      </c>
      <c r="C44" s="316" t="n">
        <v>10072117</v>
      </c>
      <c r="D44" s="316" t="inlineStr">
        <is>
          <t>Big Bang Theory DAI HOUSE</t>
        </is>
      </c>
      <c r="E44" s="316" t="inlineStr">
        <is>
          <t>CBS</t>
        </is>
      </c>
      <c r="F44" s="317" t="n">
        <v>42256</v>
      </c>
      <c r="G44" s="317" t="n">
        <v>72686</v>
      </c>
      <c r="H44" s="316" t="n">
        <v>9576518</v>
      </c>
      <c r="I44" s="316" t="n">
        <v>926496</v>
      </c>
      <c r="J44" s="316" t="n">
        <v>1.13</v>
      </c>
      <c r="K44" s="316">
        <f>ROUND(I44*(J44/1000),2)</f>
        <v/>
      </c>
    </row>
    <row customHeight="1" ht="16.5" r="45" s="62" thickBot="1">
      <c r="B45" s="315" t="n">
        <v>18</v>
      </c>
      <c r="C45" s="316" t="n">
        <v>10072117</v>
      </c>
      <c r="D45" s="316" t="inlineStr">
        <is>
          <t>Big Bang Theory DAI HOUSE</t>
        </is>
      </c>
      <c r="E45" s="316" t="inlineStr">
        <is>
          <t>POP TV</t>
        </is>
      </c>
      <c r="F45" s="317" t="n">
        <v>42256</v>
      </c>
      <c r="G45" s="317" t="n">
        <v>72686</v>
      </c>
      <c r="H45" s="316" t="n">
        <v>5973</v>
      </c>
      <c r="I45" s="316" t="n">
        <v>5359</v>
      </c>
      <c r="J45" s="316" t="n">
        <v>1.13</v>
      </c>
      <c r="K45" s="316">
        <f>ROUND(I45*(J45/1000),2)</f>
        <v/>
      </c>
    </row>
    <row customHeight="1" ht="16.5" r="46" s="62" thickTop="1">
      <c r="B46" s="315" t="n">
        <v>19</v>
      </c>
      <c r="C46" s="316" t="n">
        <v>10072118</v>
      </c>
      <c r="D46" s="316" t="inlineStr">
        <is>
          <t>Young Sheldon DAI House Cross Platform</t>
        </is>
      </c>
      <c r="E46" s="316" t="inlineStr">
        <is>
          <t>CBS</t>
        </is>
      </c>
      <c r="F46" s="317" t="n">
        <v>42950</v>
      </c>
      <c r="G46" s="317" t="n">
        <v>72686</v>
      </c>
      <c r="H46" s="316" t="n">
        <v>5847594</v>
      </c>
      <c r="I46" s="316" t="n">
        <v>181610</v>
      </c>
      <c r="J46" s="316" t="n">
        <v>1.13</v>
      </c>
      <c r="K46" s="316">
        <f>ROUND(I46*(J46/1000),2)</f>
        <v/>
      </c>
    </row>
    <row r="47">
      <c r="B47" s="315" t="n">
        <v>20</v>
      </c>
      <c r="C47" s="316" t="n">
        <v>10072118</v>
      </c>
      <c r="D47" s="316" t="inlineStr">
        <is>
          <t>Young Sheldon DAI House Cross Platform</t>
        </is>
      </c>
      <c r="E47" s="316" t="inlineStr">
        <is>
          <t>POP TV</t>
        </is>
      </c>
      <c r="F47" s="317" t="n">
        <v>42950</v>
      </c>
      <c r="G47" s="317" t="n">
        <v>72686</v>
      </c>
      <c r="H47" s="316" t="n">
        <v>3293</v>
      </c>
      <c r="I47" s="316" t="n">
        <v>2907</v>
      </c>
      <c r="J47" s="316" t="n">
        <v>1.13</v>
      </c>
      <c r="K47" s="316">
        <f>ROUND(I47*(J47/1000),2)</f>
        <v/>
      </c>
    </row>
    <row r="48">
      <c r="B48" s="315" t="n">
        <v>21</v>
      </c>
      <c r="C48" s="316" t="n">
        <v>10072119</v>
      </c>
      <c r="D48" s="316" t="inlineStr">
        <is>
          <t>Hawaii Five-0 DAI HOUSE Cross Platform/STB</t>
        </is>
      </c>
      <c r="E48" s="316" t="inlineStr">
        <is>
          <t>CBS</t>
        </is>
      </c>
      <c r="F48" s="317" t="n">
        <v>42259</v>
      </c>
      <c r="G48" s="317" t="n">
        <v>72686</v>
      </c>
      <c r="H48" s="316" t="n">
        <v>5029309</v>
      </c>
      <c r="I48" s="316" t="n">
        <v>202976</v>
      </c>
      <c r="J48" s="316" t="n">
        <v>1.13</v>
      </c>
      <c r="K48" s="316">
        <f>ROUND(I48*(J48/1000),2)</f>
        <v/>
      </c>
    </row>
    <row r="49">
      <c r="B49" s="315" t="n">
        <v>22</v>
      </c>
      <c r="C49" s="316" t="n">
        <v>10072119</v>
      </c>
      <c r="D49" s="316" t="inlineStr">
        <is>
          <t>Hawaii Five-0 DAI HOUSE Cross Platform/STB</t>
        </is>
      </c>
      <c r="E49" s="316" t="inlineStr">
        <is>
          <t>POP TV</t>
        </is>
      </c>
      <c r="F49" s="317" t="n">
        <v>42259</v>
      </c>
      <c r="G49" s="317" t="n">
        <v>72686</v>
      </c>
      <c r="H49" s="316" t="n">
        <v>3882</v>
      </c>
      <c r="I49" s="316" t="n">
        <v>3148</v>
      </c>
      <c r="J49" s="316" t="n">
        <v>1.13</v>
      </c>
      <c r="K49" s="316">
        <f>ROUND(I49*(J49/1000),2)</f>
        <v/>
      </c>
    </row>
    <row r="50">
      <c r="B50" s="315" t="n">
        <v>23</v>
      </c>
      <c r="C50" s="316" t="n">
        <v>10072120</v>
      </c>
      <c r="D50" s="316" t="inlineStr">
        <is>
          <t>Blue Bloods DAI HOUSE Cross Platform/STB</t>
        </is>
      </c>
      <c r="E50" s="316" t="inlineStr">
        <is>
          <t>CBS</t>
        </is>
      </c>
      <c r="F50" s="317" t="n">
        <v>42259</v>
      </c>
      <c r="G50" s="317" t="n">
        <v>72686</v>
      </c>
      <c r="H50" s="316" t="n">
        <v>4779112</v>
      </c>
      <c r="I50" s="316" t="n">
        <v>193427</v>
      </c>
      <c r="J50" s="316" t="n">
        <v>1.13</v>
      </c>
      <c r="K50" s="316">
        <f>ROUND(I50*(J50/1000),2)</f>
        <v/>
      </c>
    </row>
    <row r="51">
      <c r="B51" s="315" t="n">
        <v>24</v>
      </c>
      <c r="C51" s="316" t="n">
        <v>10072120</v>
      </c>
      <c r="D51" s="316" t="inlineStr">
        <is>
          <t>Blue Bloods DAI HOUSE Cross Platform/STB</t>
        </is>
      </c>
      <c r="E51" s="316" t="inlineStr">
        <is>
          <t>POP TV</t>
        </is>
      </c>
      <c r="F51" s="317" t="n">
        <v>42259</v>
      </c>
      <c r="G51" s="317" t="n">
        <v>72686</v>
      </c>
      <c r="H51" s="316" t="n">
        <v>3898</v>
      </c>
      <c r="I51" s="316" t="n">
        <v>3202</v>
      </c>
      <c r="J51" s="316" t="n">
        <v>1.13</v>
      </c>
      <c r="K51" s="316">
        <f>ROUND(I51*(J51/1000),2)</f>
        <v/>
      </c>
    </row>
    <row r="52">
      <c r="B52" s="315" t="n">
        <v>25</v>
      </c>
      <c r="C52" s="316" t="n">
        <v>10072121</v>
      </c>
      <c r="D52" s="316" t="inlineStr">
        <is>
          <t>NCIS NO DAI HOUSE Cross Platform</t>
        </is>
      </c>
      <c r="E52" s="316" t="inlineStr">
        <is>
          <t>CBS</t>
        </is>
      </c>
      <c r="F52" s="317" t="n">
        <v>43208</v>
      </c>
      <c r="G52" s="317" t="n">
        <v>72686</v>
      </c>
      <c r="H52" s="316" t="n">
        <v>5250176</v>
      </c>
      <c r="I52" s="316" t="n">
        <v>218507</v>
      </c>
      <c r="J52" s="316" t="n">
        <v>1.13</v>
      </c>
      <c r="K52" s="316">
        <f>ROUND(I52*(J52/1000),2)</f>
        <v/>
      </c>
    </row>
    <row r="53">
      <c r="B53" s="315" t="n">
        <v>26</v>
      </c>
      <c r="C53" s="316" t="n">
        <v>10072121</v>
      </c>
      <c r="D53" s="316" t="inlineStr">
        <is>
          <t>NCIS NO DAI HOUSE Cross Platform</t>
        </is>
      </c>
      <c r="E53" s="316" t="inlineStr">
        <is>
          <t>POP TV</t>
        </is>
      </c>
      <c r="F53" s="317" t="n">
        <v>43208</v>
      </c>
      <c r="G53" s="317" t="n">
        <v>72686</v>
      </c>
      <c r="H53" s="316" t="n">
        <v>4774</v>
      </c>
      <c r="I53" s="316" t="n">
        <v>3078</v>
      </c>
      <c r="J53" s="316" t="n">
        <v>1.13</v>
      </c>
      <c r="K53" s="316">
        <f>ROUND(I53*(J53/1000),2)</f>
        <v/>
      </c>
    </row>
    <row r="54">
      <c r="B54" s="315" t="n">
        <v>27</v>
      </c>
      <c r="C54" s="316" t="n">
        <v>10072122</v>
      </c>
      <c r="D54" s="316" t="inlineStr">
        <is>
          <t>All Access DAI HOUSE</t>
        </is>
      </c>
      <c r="E54" s="316" t="inlineStr">
        <is>
          <t>CBS</t>
        </is>
      </c>
      <c r="F54" s="317" t="n">
        <v>43375</v>
      </c>
      <c r="G54" s="317" t="n">
        <v>72686</v>
      </c>
      <c r="H54" s="316" t="n">
        <v>118136</v>
      </c>
      <c r="I54" s="316" t="n">
        <v>6621</v>
      </c>
      <c r="J54" s="316" t="n">
        <v>1.13</v>
      </c>
      <c r="K54" s="316">
        <f>ROUND(I54*(J54/1000),2)</f>
        <v/>
      </c>
    </row>
    <row r="55">
      <c r="B55" s="315" t="n">
        <v>28</v>
      </c>
      <c r="C55" s="316" t="n">
        <v>10072143</v>
      </c>
      <c r="D55" s="316" t="inlineStr">
        <is>
          <t>Late Night DAI HOUSE Cross Platform</t>
        </is>
      </c>
      <c r="E55" s="316" t="inlineStr">
        <is>
          <t>CBS</t>
        </is>
      </c>
      <c r="F55" s="317" t="n">
        <v>42284</v>
      </c>
      <c r="G55" s="317" t="n">
        <v>72686</v>
      </c>
      <c r="H55" s="316" t="n">
        <v>4325114</v>
      </c>
      <c r="I55" s="316" t="n">
        <v>201494</v>
      </c>
      <c r="J55" s="316" t="n">
        <v>1.13</v>
      </c>
      <c r="K55" s="316">
        <f>ROUND(I55*(J55/1000),2)</f>
        <v/>
      </c>
    </row>
    <row r="56">
      <c r="B56" s="315" t="n">
        <v>29</v>
      </c>
      <c r="C56" s="316" t="n">
        <v>10072143</v>
      </c>
      <c r="D56" s="316" t="inlineStr">
        <is>
          <t>Late Night DAI HOUSE Cross Platform</t>
        </is>
      </c>
      <c r="E56" s="316" t="inlineStr">
        <is>
          <t>POP TV</t>
        </is>
      </c>
      <c r="F56" s="317" t="n">
        <v>42284</v>
      </c>
      <c r="G56" s="317" t="n">
        <v>72686</v>
      </c>
      <c r="H56" s="316" t="n">
        <v>4619</v>
      </c>
      <c r="I56" s="316" t="n">
        <v>2805</v>
      </c>
      <c r="J56" s="316" t="n">
        <v>1.13</v>
      </c>
      <c r="K56" s="316">
        <f>ROUND(I56*(J56/1000),2)</f>
        <v/>
      </c>
    </row>
    <row r="57">
      <c r="B57" s="315" t="n">
        <v>30</v>
      </c>
      <c r="C57" s="316" t="n">
        <v>10072151</v>
      </c>
      <c r="D57" s="316" t="inlineStr">
        <is>
          <t>48848_Bayer Prime Fluidity 18/19</t>
        </is>
      </c>
      <c r="E57" s="316" t="inlineStr">
        <is>
          <t>CBS</t>
        </is>
      </c>
      <c r="F57" s="317" t="n">
        <v>43376</v>
      </c>
      <c r="G57" s="317" t="n">
        <v>43619</v>
      </c>
      <c r="H57" s="316" t="n">
        <v>1660924</v>
      </c>
      <c r="I57" s="316" t="n">
        <v>535313</v>
      </c>
      <c r="J57" s="316" t="n">
        <v>1.13</v>
      </c>
      <c r="K57" s="316">
        <f>ROUND(I57*(J57/1000),2)</f>
        <v/>
      </c>
    </row>
    <row r="58">
      <c r="B58" s="315" t="n">
        <v>31</v>
      </c>
      <c r="C58" s="316" t="n">
        <v>10072155</v>
      </c>
      <c r="D58" s="316" t="inlineStr">
        <is>
          <t>NCIS DAI HOUSE Cross Platform</t>
        </is>
      </c>
      <c r="E58" s="316" t="inlineStr">
        <is>
          <t>CBS</t>
        </is>
      </c>
      <c r="F58" s="317" t="n">
        <v>42258</v>
      </c>
      <c r="G58" s="317" t="n">
        <v>72686</v>
      </c>
      <c r="H58" s="316" t="n">
        <v>5046810</v>
      </c>
      <c r="I58" s="316" t="n">
        <v>202307</v>
      </c>
      <c r="J58" s="316" t="n">
        <v>1.13</v>
      </c>
      <c r="K58" s="316">
        <f>ROUND(I58*(J58/1000),2)</f>
        <v/>
      </c>
    </row>
    <row r="59">
      <c r="B59" s="315" t="n">
        <v>32</v>
      </c>
      <c r="C59" s="316" t="n">
        <v>10072155</v>
      </c>
      <c r="D59" s="316" t="inlineStr">
        <is>
          <t>NCIS DAI HOUSE Cross Platform</t>
        </is>
      </c>
      <c r="E59" s="316" t="inlineStr">
        <is>
          <t>POP TV</t>
        </is>
      </c>
      <c r="F59" s="317" t="n">
        <v>42258</v>
      </c>
      <c r="G59" s="317" t="n">
        <v>72686</v>
      </c>
      <c r="H59" s="316" t="n">
        <v>4852</v>
      </c>
      <c r="I59" s="316" t="n">
        <v>3105</v>
      </c>
      <c r="J59" s="316" t="n">
        <v>1.13</v>
      </c>
      <c r="K59" s="316">
        <f>ROUND(I59*(J59/1000),2)</f>
        <v/>
      </c>
    </row>
    <row r="60">
      <c r="B60" s="315" t="n">
        <v>33</v>
      </c>
      <c r="C60" s="316" t="n">
        <v>10072156</v>
      </c>
      <c r="D60" s="316" t="inlineStr">
        <is>
          <t>NCIS Los Angeles DAI HOUSE</t>
        </is>
      </c>
      <c r="E60" s="316" t="inlineStr">
        <is>
          <t>CBS</t>
        </is>
      </c>
      <c r="F60" s="317" t="n">
        <v>42258</v>
      </c>
      <c r="G60" s="317" t="n">
        <v>72686</v>
      </c>
      <c r="H60" s="316" t="n">
        <v>4910804</v>
      </c>
      <c r="I60" s="316" t="n">
        <v>206107</v>
      </c>
      <c r="J60" s="316" t="n">
        <v>1.13</v>
      </c>
      <c r="K60" s="316">
        <f>ROUND(I60*(J60/1000),2)</f>
        <v/>
      </c>
    </row>
    <row r="61">
      <c r="B61" s="315" t="n">
        <v>34</v>
      </c>
      <c r="C61" s="316" t="n">
        <v>10072156</v>
      </c>
      <c r="D61" s="316" t="inlineStr">
        <is>
          <t>NCIS Los Angeles DAI HOUSE</t>
        </is>
      </c>
      <c r="E61" s="316" t="inlineStr">
        <is>
          <t>POP TV</t>
        </is>
      </c>
      <c r="F61" s="317" t="n">
        <v>42258</v>
      </c>
      <c r="G61" s="317" t="n">
        <v>72686</v>
      </c>
      <c r="H61" s="316" t="n">
        <v>5030</v>
      </c>
      <c r="I61" s="316" t="n">
        <v>3258</v>
      </c>
      <c r="J61" s="316" t="n">
        <v>1.13</v>
      </c>
      <c r="K61" s="316">
        <f>ROUND(I61*(J61/1000),2)</f>
        <v/>
      </c>
    </row>
    <row r="62">
      <c r="B62" s="315" t="n">
        <v>35</v>
      </c>
      <c r="C62" s="316" t="n">
        <v>10072157</v>
      </c>
      <c r="D62" s="316" t="inlineStr">
        <is>
          <t>Seal Team DAI House Cross Platform</t>
        </is>
      </c>
      <c r="E62" s="316" t="inlineStr">
        <is>
          <t>CBS</t>
        </is>
      </c>
      <c r="F62" s="317" t="n">
        <v>42936</v>
      </c>
      <c r="G62" s="317" t="n">
        <v>72686</v>
      </c>
      <c r="H62" s="316" t="n">
        <v>5270726</v>
      </c>
      <c r="I62" s="316" t="n">
        <v>207071</v>
      </c>
      <c r="J62" s="316" t="n">
        <v>1.13</v>
      </c>
      <c r="K62" s="316">
        <f>ROUND(I62*(J62/1000),2)</f>
        <v/>
      </c>
    </row>
    <row r="63">
      <c r="B63" s="315" t="n">
        <v>36</v>
      </c>
      <c r="C63" s="316" t="n">
        <v>10072157</v>
      </c>
      <c r="D63" s="316" t="inlineStr">
        <is>
          <t>Seal Team DAI House Cross Platform</t>
        </is>
      </c>
      <c r="E63" s="316" t="inlineStr">
        <is>
          <t>POP TV</t>
        </is>
      </c>
      <c r="F63" s="317" t="n">
        <v>42936</v>
      </c>
      <c r="G63" s="317" t="n">
        <v>72686</v>
      </c>
      <c r="H63" s="316" t="n">
        <v>5027</v>
      </c>
      <c r="I63" s="316" t="n">
        <v>3285</v>
      </c>
      <c r="J63" s="316" t="n">
        <v>1.13</v>
      </c>
      <c r="K63" s="316">
        <f>ROUND(I63*(J63/1000),2)</f>
        <v/>
      </c>
    </row>
    <row r="64">
      <c r="B64" s="315" t="n">
        <v>37</v>
      </c>
      <c r="C64" s="316" t="n">
        <v>10072158</v>
      </c>
      <c r="D64" s="316" t="inlineStr">
        <is>
          <t>SWAT DAI House Cross Platform</t>
        </is>
      </c>
      <c r="E64" s="316" t="inlineStr">
        <is>
          <t>CBS</t>
        </is>
      </c>
      <c r="F64" s="317" t="n">
        <v>43006</v>
      </c>
      <c r="G64" s="317" t="n">
        <v>72686</v>
      </c>
      <c r="H64" s="316" t="n">
        <v>4769294</v>
      </c>
      <c r="I64" s="316" t="n">
        <v>177399</v>
      </c>
      <c r="J64" s="316" t="n">
        <v>1.13</v>
      </c>
      <c r="K64" s="316">
        <f>ROUND(I64*(J64/1000),2)</f>
        <v/>
      </c>
    </row>
    <row r="65">
      <c r="B65" s="315" t="n">
        <v>38</v>
      </c>
      <c r="C65" s="316" t="n">
        <v>10072158</v>
      </c>
      <c r="D65" s="316" t="inlineStr">
        <is>
          <t>SWAT DAI House Cross Platform</t>
        </is>
      </c>
      <c r="E65" s="316" t="inlineStr">
        <is>
          <t>POP TV</t>
        </is>
      </c>
      <c r="F65" s="317" t="n">
        <v>43006</v>
      </c>
      <c r="G65" s="317" t="n">
        <v>72686</v>
      </c>
      <c r="H65" s="316" t="n">
        <v>3321</v>
      </c>
      <c r="I65" s="316" t="n">
        <v>2914</v>
      </c>
      <c r="J65" s="316" t="n">
        <v>1.13</v>
      </c>
      <c r="K65" s="316">
        <f>ROUND(I65*(J65/1000),2)</f>
        <v/>
      </c>
    </row>
    <row r="66">
      <c r="B66" s="315" t="n">
        <v>39</v>
      </c>
      <c r="C66" s="316" t="n">
        <v>10072159</v>
      </c>
      <c r="D66" s="316" t="inlineStr">
        <is>
          <t>FBI DAI House</t>
        </is>
      </c>
      <c r="E66" s="316" t="inlineStr">
        <is>
          <t>CBS</t>
        </is>
      </c>
      <c r="F66" s="317" t="n">
        <v>43298</v>
      </c>
      <c r="G66" s="317" t="n">
        <v>72686</v>
      </c>
      <c r="H66" s="316" t="n">
        <v>17789826</v>
      </c>
      <c r="I66" s="316" t="n">
        <v>1442974</v>
      </c>
      <c r="J66" s="316" t="n">
        <v>1.13</v>
      </c>
      <c r="K66" s="316">
        <f>ROUND(I66*(J66/1000),2)</f>
        <v/>
      </c>
    </row>
    <row r="67">
      <c r="B67" s="315" t="n">
        <v>40</v>
      </c>
      <c r="C67" s="316" t="n">
        <v>10072159</v>
      </c>
      <c r="D67" s="316" t="inlineStr">
        <is>
          <t>FBI DAI House</t>
        </is>
      </c>
      <c r="E67" s="316" t="inlineStr">
        <is>
          <t>POP TV</t>
        </is>
      </c>
      <c r="F67" s="317" t="n">
        <v>43298</v>
      </c>
      <c r="G67" s="317" t="n">
        <v>72686</v>
      </c>
      <c r="H67" s="316" t="n">
        <v>28853</v>
      </c>
      <c r="I67" s="316" t="n">
        <v>7171</v>
      </c>
      <c r="J67" s="316" t="n">
        <v>1.13</v>
      </c>
      <c r="K67" s="316">
        <f>ROUND(I67*(J67/1000),2)</f>
        <v/>
      </c>
    </row>
    <row r="68">
      <c r="B68" s="315" t="n">
        <v>41</v>
      </c>
      <c r="C68" s="316" t="n">
        <v>10072160</v>
      </c>
      <c r="D68" s="316" t="inlineStr">
        <is>
          <t>God Friended Me DAI House</t>
        </is>
      </c>
      <c r="E68" s="316" t="inlineStr">
        <is>
          <t>CBS</t>
        </is>
      </c>
      <c r="F68" s="317" t="n">
        <v>43298</v>
      </c>
      <c r="G68" s="317" t="n">
        <v>72686</v>
      </c>
      <c r="H68" s="316" t="n">
        <v>17070649</v>
      </c>
      <c r="I68" s="316" t="n">
        <v>712928</v>
      </c>
      <c r="J68" s="316" t="n">
        <v>1.13</v>
      </c>
      <c r="K68" s="316">
        <f>ROUND(I68*(J68/1000),2)</f>
        <v/>
      </c>
    </row>
    <row r="69">
      <c r="B69" s="315" t="n">
        <v>42</v>
      </c>
      <c r="C69" s="316" t="n">
        <v>10072160</v>
      </c>
      <c r="D69" s="316" t="inlineStr">
        <is>
          <t>God Friended Me DAI House</t>
        </is>
      </c>
      <c r="E69" s="316" t="inlineStr">
        <is>
          <t>POP TV</t>
        </is>
      </c>
      <c r="F69" s="317" t="n">
        <v>43298</v>
      </c>
      <c r="G69" s="317" t="n">
        <v>72686</v>
      </c>
      <c r="H69" s="316" t="n">
        <v>25464</v>
      </c>
      <c r="I69" s="316" t="n">
        <v>4808</v>
      </c>
      <c r="J69" s="316" t="n">
        <v>1.13</v>
      </c>
      <c r="K69" s="316">
        <f>ROUND(I69*(J69/1000),2)</f>
        <v/>
      </c>
    </row>
    <row r="70">
      <c r="B70" s="315" t="n">
        <v>43</v>
      </c>
      <c r="C70" s="316" t="n">
        <v>10072161</v>
      </c>
      <c r="D70" s="316" t="inlineStr">
        <is>
          <t>Magnum PI DAI House</t>
        </is>
      </c>
      <c r="E70" s="316" t="inlineStr">
        <is>
          <t>CBS</t>
        </is>
      </c>
      <c r="F70" s="317" t="n">
        <v>43298</v>
      </c>
      <c r="G70" s="317" t="n">
        <v>72686</v>
      </c>
      <c r="H70" s="316" t="n">
        <v>8668362</v>
      </c>
      <c r="I70" s="316" t="n">
        <v>19908</v>
      </c>
      <c r="J70" s="316" t="n">
        <v>1.13</v>
      </c>
      <c r="K70" s="316">
        <f>ROUND(I70*(J70/1000),2)</f>
        <v/>
      </c>
    </row>
    <row r="71">
      <c r="B71" s="315" t="n">
        <v>44</v>
      </c>
      <c r="C71" s="316" t="n">
        <v>10072161</v>
      </c>
      <c r="D71" s="316" t="inlineStr">
        <is>
          <t>Magnum PI DAI House</t>
        </is>
      </c>
      <c r="E71" s="316" t="inlineStr">
        <is>
          <t>POP TV</t>
        </is>
      </c>
      <c r="F71" s="317" t="n">
        <v>43298</v>
      </c>
      <c r="G71" s="317" t="n">
        <v>72686</v>
      </c>
      <c r="H71" s="316" t="n">
        <v>1863</v>
      </c>
      <c r="I71" s="316" t="n">
        <v>104</v>
      </c>
      <c r="J71" s="316" t="n">
        <v>1.13</v>
      </c>
      <c r="K71" s="316">
        <f>ROUND(I71*(J71/1000),2)</f>
        <v/>
      </c>
    </row>
    <row r="72">
      <c r="B72" s="315" t="n">
        <v>45</v>
      </c>
      <c r="C72" s="316" t="n">
        <v>10072162</v>
      </c>
      <c r="D72" s="316" t="inlineStr">
        <is>
          <t>The Neighborhood DAI House</t>
        </is>
      </c>
      <c r="E72" s="316" t="inlineStr">
        <is>
          <t>CBS</t>
        </is>
      </c>
      <c r="F72" s="317" t="n">
        <v>43298</v>
      </c>
      <c r="G72" s="317" t="n">
        <v>72686</v>
      </c>
      <c r="H72" s="316" t="n">
        <v>17145711</v>
      </c>
      <c r="I72" s="316" t="n">
        <v>1294087</v>
      </c>
      <c r="J72" s="316" t="n">
        <v>1.13</v>
      </c>
      <c r="K72" s="316">
        <f>ROUND(I72*(J72/1000),2)</f>
        <v/>
      </c>
    </row>
    <row r="73">
      <c r="B73" s="315" t="n">
        <v>46</v>
      </c>
      <c r="C73" s="316" t="n">
        <v>10072162</v>
      </c>
      <c r="D73" s="316" t="inlineStr">
        <is>
          <t>The Neighborhood DAI House</t>
        </is>
      </c>
      <c r="E73" s="316" t="inlineStr">
        <is>
          <t>POP TV</t>
        </is>
      </c>
      <c r="F73" s="317" t="n">
        <v>43298</v>
      </c>
      <c r="G73" s="317" t="n">
        <v>72686</v>
      </c>
      <c r="H73" s="316" t="n">
        <v>45070</v>
      </c>
      <c r="I73" s="316" t="n">
        <v>8120</v>
      </c>
      <c r="J73" s="316" t="n">
        <v>1.13</v>
      </c>
      <c r="K73" s="316">
        <f>ROUND(I73*(J73/1000),2)</f>
        <v/>
      </c>
    </row>
    <row r="74">
      <c r="B74" s="315" t="n">
        <v>47</v>
      </c>
      <c r="C74" s="316" t="n">
        <v>10072165</v>
      </c>
      <c r="D74" s="316" t="inlineStr">
        <is>
          <t>Strange Angel DAI House Cross Platform</t>
        </is>
      </c>
      <c r="E74" s="316" t="inlineStr">
        <is>
          <t>CBS</t>
        </is>
      </c>
      <c r="F74" s="317" t="n">
        <v>43264</v>
      </c>
      <c r="G74" s="317" t="n">
        <v>72686</v>
      </c>
      <c r="H74" s="316" t="n">
        <v>6265327</v>
      </c>
      <c r="I74" s="316" t="n">
        <v>222648</v>
      </c>
      <c r="J74" s="316" t="n">
        <v>1.13</v>
      </c>
      <c r="K74" s="316">
        <f>ROUND(I74*(J74/1000),2)</f>
        <v/>
      </c>
    </row>
    <row r="75">
      <c r="B75" s="315" t="n">
        <v>48</v>
      </c>
      <c r="C75" s="316" t="n">
        <v>10072165</v>
      </c>
      <c r="D75" s="316" t="inlineStr">
        <is>
          <t>Strange Angel DAI House Cross Platform</t>
        </is>
      </c>
      <c r="E75" s="316" t="inlineStr">
        <is>
          <t>POP TV</t>
        </is>
      </c>
      <c r="F75" s="317" t="n">
        <v>43264</v>
      </c>
      <c r="G75" s="317" t="n">
        <v>72686</v>
      </c>
      <c r="H75" s="316" t="n">
        <v>4373</v>
      </c>
      <c r="I75" s="316" t="n">
        <v>2631</v>
      </c>
      <c r="J75" s="316" t="n">
        <v>1.13</v>
      </c>
      <c r="K75" s="316">
        <f>ROUND(I75*(J75/1000),2)</f>
        <v/>
      </c>
    </row>
    <row r="76">
      <c r="B76" s="315" t="n">
        <v>49</v>
      </c>
      <c r="C76" s="316" t="n">
        <v>10072172</v>
      </c>
      <c r="D76" s="316" t="inlineStr">
        <is>
          <t>48746_DNP_OLV_194_Dominos 2018-19 Upfront</t>
        </is>
      </c>
      <c r="E76" s="316" t="inlineStr">
        <is>
          <t>CBS</t>
        </is>
      </c>
      <c r="F76" s="317" t="n">
        <v>43377</v>
      </c>
      <c r="G76" s="317" t="n">
        <v>43646</v>
      </c>
      <c r="H76" s="316" t="n">
        <v>3837920</v>
      </c>
      <c r="I76" s="316" t="n">
        <v>562949</v>
      </c>
      <c r="J76" s="316" t="n">
        <v>1.13</v>
      </c>
      <c r="K76" s="316">
        <f>ROUND(I76*(J76/1000),2)</f>
        <v/>
      </c>
    </row>
    <row r="77">
      <c r="B77" s="315" t="n">
        <v>50</v>
      </c>
      <c r="C77" s="316" t="n">
        <v>10072173</v>
      </c>
      <c r="D77" s="316" t="inlineStr">
        <is>
          <t>49654_FY18 Infiniti Q3-Q4 Streaming Video Upfront</t>
        </is>
      </c>
      <c r="E77" s="316" t="inlineStr">
        <is>
          <t>CBS</t>
        </is>
      </c>
      <c r="F77" s="317" t="n">
        <v>43381</v>
      </c>
      <c r="G77" s="317" t="n">
        <v>43555</v>
      </c>
      <c r="H77" s="316" t="n">
        <v>1046099</v>
      </c>
      <c r="I77" s="316" t="n">
        <v>7</v>
      </c>
      <c r="J77" s="316" t="n">
        <v>1.13</v>
      </c>
      <c r="K77" s="316">
        <f>ROUND(I77*(J77/1000),2)</f>
        <v/>
      </c>
    </row>
    <row r="78">
      <c r="B78" s="315" t="n">
        <v>51</v>
      </c>
      <c r="C78" s="316" t="n">
        <v>10072182</v>
      </c>
      <c r="D78" s="316" t="inlineStr">
        <is>
          <t>49258_CarMax 18/19 Upfront</t>
        </is>
      </c>
      <c r="E78" s="316" t="inlineStr">
        <is>
          <t>CBS</t>
        </is>
      </c>
      <c r="F78" s="317" t="n">
        <v>43381</v>
      </c>
      <c r="G78" s="317" t="n">
        <v>43646</v>
      </c>
      <c r="H78" s="316" t="n">
        <v>11882542</v>
      </c>
      <c r="I78" s="316" t="n">
        <v>1954371</v>
      </c>
      <c r="J78" s="316" t="n">
        <v>1.13</v>
      </c>
      <c r="K78" s="316">
        <f>ROUND(I78*(J78/1000),2)</f>
        <v/>
      </c>
    </row>
    <row r="79">
      <c r="B79" s="315" t="n">
        <v>52</v>
      </c>
      <c r="C79" s="316" t="n">
        <v>10072182</v>
      </c>
      <c r="D79" s="316" t="inlineStr">
        <is>
          <t>49258_CarMax 18/19 Upfront</t>
        </is>
      </c>
      <c r="E79" s="316" t="inlineStr">
        <is>
          <t>POP TV</t>
        </is>
      </c>
      <c r="F79" s="317" t="n">
        <v>43381</v>
      </c>
      <c r="G79" s="317" t="n">
        <v>43646</v>
      </c>
      <c r="H79" s="316" t="n">
        <v>674762</v>
      </c>
      <c r="I79" s="316" t="n">
        <v>207635</v>
      </c>
      <c r="J79" s="316" t="n">
        <v>1.13</v>
      </c>
      <c r="K79" s="316">
        <f>ROUND(I79*(J79/1000),2)</f>
        <v/>
      </c>
    </row>
    <row r="80">
      <c r="B80" s="315" t="n">
        <v>53</v>
      </c>
      <c r="C80" s="316" t="n">
        <v>10072188</v>
      </c>
      <c r="D80" s="316" t="inlineStr">
        <is>
          <t>Bull DAI House</t>
        </is>
      </c>
      <c r="E80" s="316" t="inlineStr">
        <is>
          <t>CBS</t>
        </is>
      </c>
      <c r="F80" s="317" t="n">
        <v>42568</v>
      </c>
      <c r="G80" s="317" t="n">
        <v>72686</v>
      </c>
      <c r="H80" s="316" t="n">
        <v>6189233</v>
      </c>
      <c r="I80" s="316" t="n">
        <v>206791</v>
      </c>
      <c r="J80" s="316" t="n">
        <v>1.13</v>
      </c>
      <c r="K80" s="316">
        <f>ROUND(I80*(J80/1000),2)</f>
        <v/>
      </c>
    </row>
    <row r="81">
      <c r="B81" s="315" t="n">
        <v>54</v>
      </c>
      <c r="C81" s="316" t="n">
        <v>10072188</v>
      </c>
      <c r="D81" s="316" t="inlineStr">
        <is>
          <t>Bull DAI House</t>
        </is>
      </c>
      <c r="E81" s="316" t="inlineStr">
        <is>
          <t>POP TV</t>
        </is>
      </c>
      <c r="F81" s="317" t="n">
        <v>42568</v>
      </c>
      <c r="G81" s="317" t="n">
        <v>72686</v>
      </c>
      <c r="H81" s="316" t="n">
        <v>4967</v>
      </c>
      <c r="I81" s="316" t="n">
        <v>3150</v>
      </c>
      <c r="J81" s="316" t="n">
        <v>1.13</v>
      </c>
      <c r="K81" s="316">
        <f>ROUND(I81*(J81/1000),2)</f>
        <v/>
      </c>
    </row>
    <row r="82">
      <c r="B82" s="315" t="n">
        <v>55</v>
      </c>
      <c r="C82" s="316" t="n">
        <v>10072193</v>
      </c>
      <c r="D82" s="316" t="inlineStr">
        <is>
          <t>Madam Secretary DAI HOUSE Cross Platform</t>
        </is>
      </c>
      <c r="E82" s="316" t="inlineStr">
        <is>
          <t>CBS</t>
        </is>
      </c>
      <c r="F82" s="317" t="n">
        <v>43208</v>
      </c>
      <c r="G82" s="317" t="n">
        <v>72686</v>
      </c>
      <c r="H82" s="316" t="n">
        <v>5265762</v>
      </c>
      <c r="I82" s="316" t="n">
        <v>109449</v>
      </c>
      <c r="J82" s="316" t="n">
        <v>1.13</v>
      </c>
      <c r="K82" s="316">
        <f>ROUND(I82*(J82/1000),2)</f>
        <v/>
      </c>
    </row>
    <row r="83">
      <c r="B83" s="315" t="n">
        <v>56</v>
      </c>
      <c r="C83" s="316" t="n">
        <v>10072193</v>
      </c>
      <c r="D83" s="316" t="inlineStr">
        <is>
          <t>Madam Secretary DAI HOUSE Cross Platform</t>
        </is>
      </c>
      <c r="E83" s="316" t="inlineStr">
        <is>
          <t>POP TV</t>
        </is>
      </c>
      <c r="F83" s="317" t="n">
        <v>43208</v>
      </c>
      <c r="G83" s="317" t="n">
        <v>72686</v>
      </c>
      <c r="H83" s="316" t="n">
        <v>4381</v>
      </c>
      <c r="I83" s="316" t="n">
        <v>2550</v>
      </c>
      <c r="J83" s="316" t="n">
        <v>1.13</v>
      </c>
      <c r="K83" s="316">
        <f>ROUND(I83*(J83/1000),2)</f>
        <v/>
      </c>
    </row>
    <row r="84">
      <c r="B84" s="315" t="n">
        <v>57</v>
      </c>
      <c r="C84" s="316" t="n">
        <v>10072194</v>
      </c>
      <c r="D84" s="316" t="inlineStr">
        <is>
          <t>MacGyver DAI HOUSE Cross Platform</t>
        </is>
      </c>
      <c r="E84" s="316" t="inlineStr">
        <is>
          <t>CBS</t>
        </is>
      </c>
      <c r="F84" s="317" t="n">
        <v>42586</v>
      </c>
      <c r="G84" s="317" t="n">
        <v>72686</v>
      </c>
      <c r="H84" s="316" t="n">
        <v>4860297</v>
      </c>
      <c r="I84" s="316" t="n">
        <v>212418</v>
      </c>
      <c r="J84" s="316" t="n">
        <v>1.13</v>
      </c>
      <c r="K84" s="316">
        <f>ROUND(I84*(J84/1000),2)</f>
        <v/>
      </c>
    </row>
    <row r="85">
      <c r="B85" s="315" t="n">
        <v>58</v>
      </c>
      <c r="C85" s="316" t="n">
        <v>10072194</v>
      </c>
      <c r="D85" s="316" t="inlineStr">
        <is>
          <t>MacGyver DAI HOUSE Cross Platform</t>
        </is>
      </c>
      <c r="E85" s="316" t="inlineStr">
        <is>
          <t>POP TV</t>
        </is>
      </c>
      <c r="F85" s="317" t="n">
        <v>42586</v>
      </c>
      <c r="G85" s="317" t="n">
        <v>72686</v>
      </c>
      <c r="H85" s="316" t="n">
        <v>3670</v>
      </c>
      <c r="I85" s="316" t="n">
        <v>3075</v>
      </c>
      <c r="J85" s="316" t="n">
        <v>1.13</v>
      </c>
      <c r="K85" s="316">
        <f>ROUND(I85*(J85/1000),2)</f>
        <v/>
      </c>
    </row>
    <row r="86">
      <c r="B86" s="315" t="n">
        <v>59</v>
      </c>
      <c r="C86" s="316" t="n">
        <v>10072195</v>
      </c>
      <c r="D86" s="316" t="inlineStr">
        <is>
          <t>Mom DAI HOUSE Cross Platform</t>
        </is>
      </c>
      <c r="E86" s="316" t="inlineStr">
        <is>
          <t>CBS</t>
        </is>
      </c>
      <c r="F86" s="317" t="n">
        <v>42271</v>
      </c>
      <c r="G86" s="317" t="n">
        <v>72686</v>
      </c>
      <c r="H86" s="316" t="n">
        <v>4919804</v>
      </c>
      <c r="I86" s="316" t="n">
        <v>184290</v>
      </c>
      <c r="J86" s="316" t="n">
        <v>1.13</v>
      </c>
      <c r="K86" s="316">
        <f>ROUND(I86*(J86/1000),2)</f>
        <v/>
      </c>
    </row>
    <row r="87">
      <c r="B87" s="315" t="n">
        <v>60</v>
      </c>
      <c r="C87" s="316" t="n">
        <v>10072195</v>
      </c>
      <c r="D87" s="316" t="inlineStr">
        <is>
          <t>Mom DAI HOUSE Cross Platform</t>
        </is>
      </c>
      <c r="E87" s="316" t="inlineStr">
        <is>
          <t>POP TV</t>
        </is>
      </c>
      <c r="F87" s="317" t="n">
        <v>42271</v>
      </c>
      <c r="G87" s="317" t="n">
        <v>72686</v>
      </c>
      <c r="H87" s="316" t="n">
        <v>3270</v>
      </c>
      <c r="I87" s="316" t="n">
        <v>2842</v>
      </c>
      <c r="J87" s="316" t="n">
        <v>1.13</v>
      </c>
      <c r="K87" s="316">
        <f>ROUND(I87*(J87/1000),2)</f>
        <v/>
      </c>
    </row>
    <row r="88">
      <c r="B88" s="315" t="n">
        <v>61</v>
      </c>
      <c r="C88" s="316" t="n">
        <v>10072197</v>
      </c>
      <c r="D88" s="316" t="inlineStr">
        <is>
          <t>Survivor DAI HOUSE Cross Platform</t>
        </is>
      </c>
      <c r="E88" s="316" t="inlineStr">
        <is>
          <t>CBS</t>
        </is>
      </c>
      <c r="F88" s="317" t="n">
        <v>42259</v>
      </c>
      <c r="G88" s="317" t="n">
        <v>72686</v>
      </c>
      <c r="H88" s="316" t="n">
        <v>7415261</v>
      </c>
      <c r="I88" s="316" t="n">
        <v>1602297</v>
      </c>
      <c r="J88" s="316" t="n">
        <v>1.13</v>
      </c>
      <c r="K88" s="316">
        <f>ROUND(I88*(J88/1000),2)</f>
        <v/>
      </c>
    </row>
    <row r="89">
      <c r="B89" s="315" t="n">
        <v>62</v>
      </c>
      <c r="C89" s="316" t="n">
        <v>10072197</v>
      </c>
      <c r="D89" s="316" t="inlineStr">
        <is>
          <t>Survivor DAI HOUSE Cross Platform</t>
        </is>
      </c>
      <c r="E89" s="316" t="inlineStr">
        <is>
          <t>POP TV</t>
        </is>
      </c>
      <c r="F89" s="317" t="n">
        <v>42259</v>
      </c>
      <c r="G89" s="317" t="n">
        <v>72686</v>
      </c>
      <c r="H89" s="316" t="n">
        <v>17654</v>
      </c>
      <c r="I89" s="316" t="n">
        <v>8543</v>
      </c>
      <c r="J89" s="316" t="n">
        <v>1.13</v>
      </c>
      <c r="K89" s="316">
        <f>ROUND(I89*(J89/1000),2)</f>
        <v/>
      </c>
    </row>
    <row r="90">
      <c r="B90" s="315" t="n">
        <v>63</v>
      </c>
      <c r="C90" s="316" t="n">
        <v>10072199</v>
      </c>
      <c r="D90" s="316" t="inlineStr">
        <is>
          <t>48806_Unilever Prime 18/19 Fluidity</t>
        </is>
      </c>
      <c r="E90" s="316" t="inlineStr">
        <is>
          <t>CBS</t>
        </is>
      </c>
      <c r="F90" s="317" t="n">
        <v>43381</v>
      </c>
      <c r="G90" s="317" t="n">
        <v>43646</v>
      </c>
      <c r="H90" s="316" t="n">
        <v>3694846</v>
      </c>
      <c r="I90" s="316" t="n">
        <v>1402959</v>
      </c>
      <c r="J90" s="316" t="n">
        <v>1.13</v>
      </c>
      <c r="K90" s="316">
        <f>ROUND(I90*(J90/1000),2)</f>
        <v/>
      </c>
    </row>
    <row r="91">
      <c r="B91" s="315" t="n">
        <v>64</v>
      </c>
      <c r="C91" s="316" t="n">
        <v>10072211</v>
      </c>
      <c r="D91" s="316" t="inlineStr">
        <is>
          <t>49849_Shark Ninja UF DUO V2</t>
        </is>
      </c>
      <c r="E91" s="316" t="inlineStr">
        <is>
          <t>CBS</t>
        </is>
      </c>
      <c r="F91" s="317" t="n">
        <v>43381</v>
      </c>
      <c r="G91" s="317" t="n">
        <v>43646</v>
      </c>
      <c r="H91" s="316" t="n">
        <v>5579388</v>
      </c>
      <c r="I91" s="316" t="n">
        <v>97581</v>
      </c>
      <c r="J91" s="316" t="n">
        <v>1.13</v>
      </c>
      <c r="K91" s="316">
        <f>ROUND(I91*(J91/1000),2)</f>
        <v/>
      </c>
    </row>
    <row r="92">
      <c r="B92" s="315" t="n">
        <v>65</v>
      </c>
      <c r="C92" s="316" t="n">
        <v>10072211</v>
      </c>
      <c r="D92" s="316" t="inlineStr">
        <is>
          <t>49849_Shark Ninja UF DUO V2</t>
        </is>
      </c>
      <c r="E92" s="316" t="inlineStr">
        <is>
          <t>POP TV</t>
        </is>
      </c>
      <c r="F92" s="317" t="n">
        <v>43381</v>
      </c>
      <c r="G92" s="317" t="n">
        <v>43646</v>
      </c>
      <c r="H92" s="316" t="n">
        <v>25357</v>
      </c>
      <c r="I92" s="316" t="n">
        <v>631</v>
      </c>
      <c r="J92" s="316" t="n">
        <v>1.13</v>
      </c>
      <c r="K92" s="316">
        <f>ROUND(I92*(J92/1000),2)</f>
        <v/>
      </c>
    </row>
    <row r="93">
      <c r="B93" s="315" t="n">
        <v>66</v>
      </c>
      <c r="C93" s="316" t="n">
        <v>10072215</v>
      </c>
      <c r="D93" s="316" t="inlineStr">
        <is>
          <t>49681_jcp18/19VODupfront</t>
        </is>
      </c>
      <c r="E93" s="316" t="inlineStr">
        <is>
          <t>CBS</t>
        </is>
      </c>
      <c r="F93" s="317" t="n">
        <v>43383</v>
      </c>
      <c r="G93" s="317" t="n">
        <v>43638</v>
      </c>
      <c r="H93" s="316" t="n">
        <v>7042582</v>
      </c>
      <c r="I93" s="316" t="n">
        <v>1070146</v>
      </c>
      <c r="J93" s="316" t="n">
        <v>1.13</v>
      </c>
      <c r="K93" s="316">
        <f>ROUND(I93*(J93/1000),2)</f>
        <v/>
      </c>
    </row>
    <row r="94">
      <c r="B94" s="315" t="n">
        <v>67</v>
      </c>
      <c r="C94" s="316" t="n">
        <v>10072224</v>
      </c>
      <c r="D94" s="316" t="inlineStr">
        <is>
          <t>49531_Mizkan Prime Fluidity 18/19</t>
        </is>
      </c>
      <c r="E94" s="316" t="inlineStr">
        <is>
          <t>CBS</t>
        </is>
      </c>
      <c r="F94" s="317" t="n">
        <v>43383</v>
      </c>
      <c r="G94" s="317" t="n">
        <v>43618</v>
      </c>
      <c r="H94" s="316" t="n">
        <v>224218</v>
      </c>
      <c r="I94" s="316" t="n">
        <v>28011</v>
      </c>
      <c r="J94" s="316" t="n">
        <v>1.13</v>
      </c>
      <c r="K94" s="316">
        <f>ROUND(I94*(J94/1000),2)</f>
        <v/>
      </c>
    </row>
    <row r="95">
      <c r="B95" s="315" t="n">
        <v>68</v>
      </c>
      <c r="C95" s="316" t="n">
        <v>10072225</v>
      </c>
      <c r="D95" s="316" t="inlineStr">
        <is>
          <t>48871_Facebook 18/19 Fluidity</t>
        </is>
      </c>
      <c r="E95" s="316" t="inlineStr">
        <is>
          <t>CBS</t>
        </is>
      </c>
      <c r="F95" s="317" t="n">
        <v>43384</v>
      </c>
      <c r="G95" s="317" t="n">
        <v>43595</v>
      </c>
      <c r="H95" s="316" t="n">
        <v>1621449</v>
      </c>
      <c r="I95" s="316" t="n">
        <v>60119</v>
      </c>
      <c r="J95" s="316" t="n">
        <v>1.13</v>
      </c>
      <c r="K95" s="316">
        <f>ROUND(I95*(J95/1000),2)</f>
        <v/>
      </c>
    </row>
    <row r="96">
      <c r="B96" s="315" t="n">
        <v>69</v>
      </c>
      <c r="C96" s="316" t="n">
        <v>10072226</v>
      </c>
      <c r="D96" s="316" t="inlineStr">
        <is>
          <t>48783_Church &amp; Dwight Prime 18/19 Fluidity</t>
        </is>
      </c>
      <c r="E96" s="316" t="inlineStr">
        <is>
          <t>CBS</t>
        </is>
      </c>
      <c r="F96" s="317" t="n">
        <v>43383</v>
      </c>
      <c r="G96" s="317" t="n">
        <v>43625</v>
      </c>
      <c r="H96" s="316" t="n">
        <v>584633</v>
      </c>
      <c r="I96" s="316" t="n">
        <v>80019</v>
      </c>
      <c r="J96" s="316" t="n">
        <v>1.13</v>
      </c>
      <c r="K96" s="316">
        <f>ROUND(I96*(J96/1000),2)</f>
        <v/>
      </c>
    </row>
    <row r="97">
      <c r="B97" s="315" t="n">
        <v>70</v>
      </c>
      <c r="C97" s="316" t="n">
        <v>10072229</v>
      </c>
      <c r="D97" s="316" t="inlineStr">
        <is>
          <t>49861_Burlington Upfront 18/19 Prime</t>
        </is>
      </c>
      <c r="E97" s="316" t="inlineStr">
        <is>
          <t>CBS</t>
        </is>
      </c>
      <c r="F97" s="317" t="n">
        <v>43384</v>
      </c>
      <c r="G97" s="317" t="n">
        <v>43632</v>
      </c>
      <c r="H97" s="316" t="n">
        <v>4426635</v>
      </c>
      <c r="I97" s="316" t="n">
        <v>489609</v>
      </c>
      <c r="J97" s="316" t="n">
        <v>1.13</v>
      </c>
      <c r="K97" s="316">
        <f>ROUND(I97*(J97/1000),2)</f>
        <v/>
      </c>
    </row>
    <row r="98">
      <c r="B98" s="315" t="n">
        <v>71</v>
      </c>
      <c r="C98" s="316" t="n">
        <v>10072243</v>
      </c>
      <c r="D98" s="316" t="inlineStr">
        <is>
          <t>48559_Victoria's Secret UF 18/19</t>
        </is>
      </c>
      <c r="E98" s="316" t="inlineStr">
        <is>
          <t>CBS</t>
        </is>
      </c>
      <c r="F98" s="317" t="n">
        <v>43383</v>
      </c>
      <c r="G98" s="317" t="n">
        <v>43583</v>
      </c>
      <c r="H98" s="316" t="n">
        <v>752292</v>
      </c>
      <c r="I98" s="316" t="n">
        <v>60033</v>
      </c>
      <c r="J98" s="316" t="n">
        <v>1.13</v>
      </c>
      <c r="K98" s="316">
        <f>ROUND(I98*(J98/1000),2)</f>
        <v/>
      </c>
    </row>
    <row r="99">
      <c r="B99" s="315" t="n">
        <v>72</v>
      </c>
      <c r="C99" s="316" t="n">
        <v>10072253</v>
      </c>
      <c r="D99" s="316" t="inlineStr">
        <is>
          <t>49847_AVF_FY'19 CBS Streaming_18103_19531_VID_BRD_CPG_USA</t>
        </is>
      </c>
      <c r="E99" s="316" t="inlineStr">
        <is>
          <t>CBS</t>
        </is>
      </c>
      <c r="F99" s="317" t="n">
        <v>43388</v>
      </c>
      <c r="G99" s="317" t="n">
        <v>43590</v>
      </c>
      <c r="H99" s="316" t="n">
        <v>400068</v>
      </c>
      <c r="I99" s="316" t="n">
        <v>189610</v>
      </c>
      <c r="J99" s="316" t="n">
        <v>1.13</v>
      </c>
      <c r="K99" s="316">
        <f>ROUND(I99*(J99/1000),2)</f>
        <v/>
      </c>
    </row>
    <row r="100">
      <c r="B100" s="315" t="n">
        <v>73</v>
      </c>
      <c r="C100" s="316" t="n">
        <v>10072253</v>
      </c>
      <c r="D100" s="316" t="inlineStr">
        <is>
          <t>49847_AVF_FY'19 CBS Streaming_18103_19531_VID_BRD_CPG_USA</t>
        </is>
      </c>
      <c r="E100" s="316" t="inlineStr">
        <is>
          <t>POP TV</t>
        </is>
      </c>
      <c r="F100" s="317" t="n">
        <v>43388</v>
      </c>
      <c r="G100" s="317" t="n">
        <v>43590</v>
      </c>
      <c r="H100" s="316" t="n">
        <v>55386</v>
      </c>
      <c r="I100" s="316" t="n">
        <v>7258</v>
      </c>
      <c r="J100" s="316" t="n">
        <v>1.13</v>
      </c>
      <c r="K100" s="316">
        <f>ROUND(I100*(J100/1000),2)</f>
        <v/>
      </c>
    </row>
    <row r="101">
      <c r="B101" s="315" t="n">
        <v>74</v>
      </c>
      <c r="C101" s="316" t="n">
        <v>10131984</v>
      </c>
      <c r="D101" s="316" t="inlineStr">
        <is>
          <t>49981_Lionsgate 2018/2019 Fluidity</t>
        </is>
      </c>
      <c r="E101" s="316" t="inlineStr">
        <is>
          <t>CBS</t>
        </is>
      </c>
      <c r="F101" s="317" t="n">
        <v>43401</v>
      </c>
      <c r="G101" s="317" t="n">
        <v>43646</v>
      </c>
      <c r="H101" s="316" t="n">
        <v>245513</v>
      </c>
      <c r="I101" s="316" t="n">
        <v>140641</v>
      </c>
      <c r="J101" s="316" t="n">
        <v>1.13</v>
      </c>
      <c r="K101" s="316">
        <f>ROUND(I101*(J101/1000),2)</f>
        <v/>
      </c>
    </row>
    <row r="102">
      <c r="B102" s="315" t="n">
        <v>75</v>
      </c>
      <c r="C102" s="316" t="n">
        <v>10131992</v>
      </c>
      <c r="D102" s="316" t="inlineStr">
        <is>
          <t>Nature's Bounty National 2018-2019</t>
        </is>
      </c>
      <c r="E102" s="316" t="inlineStr">
        <is>
          <t>CBS</t>
        </is>
      </c>
      <c r="F102" s="317" t="n">
        <v>43409</v>
      </c>
      <c r="G102" s="317" t="n">
        <v>43562</v>
      </c>
      <c r="H102" s="316" t="n">
        <v>25983370</v>
      </c>
      <c r="I102" s="316" t="n">
        <v>70176</v>
      </c>
      <c r="J102" s="316" t="n">
        <v>1.13</v>
      </c>
      <c r="K102" s="316">
        <f>ROUND(I102*(J102/1000),2)</f>
        <v/>
      </c>
    </row>
    <row r="103">
      <c r="B103" s="315" t="n">
        <v>76</v>
      </c>
      <c r="C103" s="316" t="n">
        <v>10131995</v>
      </c>
      <c r="D103" s="316" t="inlineStr">
        <is>
          <t>48375_Old Navy 2018-19 Upfront</t>
        </is>
      </c>
      <c r="E103" s="316" t="inlineStr">
        <is>
          <t>CBS</t>
        </is>
      </c>
      <c r="F103" s="317" t="n">
        <v>43404</v>
      </c>
      <c r="G103" s="317" t="n">
        <v>43590</v>
      </c>
      <c r="H103" s="316" t="n">
        <v>1045230</v>
      </c>
      <c r="I103" s="316" t="n">
        <v>113887</v>
      </c>
      <c r="J103" s="316" t="n">
        <v>1.13</v>
      </c>
      <c r="K103" s="316">
        <f>ROUND(I103*(J103/1000),2)</f>
        <v/>
      </c>
    </row>
    <row r="104">
      <c r="B104" s="315" t="n">
        <v>77</v>
      </c>
      <c r="C104" s="316" t="n">
        <v>10152013</v>
      </c>
      <c r="D104" s="316" t="inlineStr">
        <is>
          <t>Tell Me A Story DAI House</t>
        </is>
      </c>
      <c r="E104" s="316" t="inlineStr">
        <is>
          <t>CBS</t>
        </is>
      </c>
      <c r="F104" s="317" t="n">
        <v>43434</v>
      </c>
      <c r="G104" s="317" t="n">
        <v>72686</v>
      </c>
      <c r="H104" s="316" t="n">
        <v>3103740</v>
      </c>
      <c r="I104" s="316" t="n">
        <v>274999</v>
      </c>
      <c r="J104" s="316" t="n">
        <v>1.13</v>
      </c>
      <c r="K104" s="316">
        <f>ROUND(I104*(J104/1000),2)</f>
        <v/>
      </c>
    </row>
    <row r="105">
      <c r="B105" s="315" t="n">
        <v>78</v>
      </c>
      <c r="C105" s="316" t="n">
        <v>10152013</v>
      </c>
      <c r="D105" s="316" t="inlineStr">
        <is>
          <t>Tell Me A Story DAI House</t>
        </is>
      </c>
      <c r="E105" s="316" t="inlineStr">
        <is>
          <t>POP TV</t>
        </is>
      </c>
      <c r="F105" s="317" t="n">
        <v>43434</v>
      </c>
      <c r="G105" s="317" t="n">
        <v>72686</v>
      </c>
      <c r="H105" s="316" t="n">
        <v>631752</v>
      </c>
      <c r="I105" s="316" t="n">
        <v>399503</v>
      </c>
      <c r="J105" s="316" t="n">
        <v>1.13</v>
      </c>
      <c r="K105" s="316">
        <f>ROUND(I105*(J105/1000),2)</f>
        <v/>
      </c>
    </row>
    <row r="106">
      <c r="B106" s="315" t="n">
        <v>79</v>
      </c>
      <c r="C106" s="316" t="n">
        <v>10152025</v>
      </c>
      <c r="D106" s="316" t="inlineStr">
        <is>
          <t>Fam DAI House Cross Platform</t>
        </is>
      </c>
      <c r="E106" s="316" t="inlineStr">
        <is>
          <t>CBS</t>
        </is>
      </c>
      <c r="F106" s="317" t="n">
        <v>43446</v>
      </c>
      <c r="G106" s="317" t="n">
        <v>72686</v>
      </c>
      <c r="H106" s="316" t="n">
        <v>5474391</v>
      </c>
      <c r="I106" s="316" t="n">
        <v>45484</v>
      </c>
      <c r="J106" s="316" t="n">
        <v>1.13</v>
      </c>
      <c r="K106" s="316">
        <f>ROUND(I106*(J106/1000),2)</f>
        <v/>
      </c>
    </row>
    <row r="107">
      <c r="B107" s="315" t="n">
        <v>80</v>
      </c>
      <c r="C107" s="316" t="n">
        <v>10152025</v>
      </c>
      <c r="D107" s="316" t="inlineStr">
        <is>
          <t>Fam DAI House Cross Platform</t>
        </is>
      </c>
      <c r="E107" s="316" t="inlineStr">
        <is>
          <t>POP TV</t>
        </is>
      </c>
      <c r="F107" s="317" t="n">
        <v>43446</v>
      </c>
      <c r="G107" s="317" t="n">
        <v>72686</v>
      </c>
      <c r="H107" s="316" t="n">
        <v>169981</v>
      </c>
      <c r="I107" s="316" t="n">
        <v>126408</v>
      </c>
      <c r="J107" s="316" t="n">
        <v>1.13</v>
      </c>
      <c r="K107" s="316">
        <f>ROUND(I107*(J107/1000),2)</f>
        <v/>
      </c>
    </row>
    <row r="108">
      <c r="B108" s="315" t="n">
        <v>81</v>
      </c>
      <c r="C108" s="316" t="n">
        <v>10152029</v>
      </c>
      <c r="D108" s="316" t="inlineStr">
        <is>
          <t>48774_Domino's Prime Fluidity 18/19</t>
        </is>
      </c>
      <c r="E108" s="316" t="inlineStr">
        <is>
          <t>CBS</t>
        </is>
      </c>
      <c r="F108" s="317" t="n">
        <v>43465</v>
      </c>
      <c r="G108" s="317" t="n">
        <v>43646</v>
      </c>
      <c r="H108" s="316" t="n">
        <v>856997</v>
      </c>
      <c r="I108" s="316" t="n">
        <v>212649</v>
      </c>
      <c r="J108" s="316" t="n">
        <v>1.13</v>
      </c>
      <c r="K108" s="316">
        <f>ROUND(I108*(J108/1000),2)</f>
        <v/>
      </c>
    </row>
    <row r="109">
      <c r="B109" s="315" t="n">
        <v>82</v>
      </c>
      <c r="C109" s="316" t="n">
        <v>10152030</v>
      </c>
      <c r="D109" s="316" t="inlineStr">
        <is>
          <t>50854_1Q'19 FINS TVE</t>
        </is>
      </c>
      <c r="E109" s="316" t="inlineStr">
        <is>
          <t>CBS</t>
        </is>
      </c>
      <c r="F109" s="317" t="n">
        <v>43465</v>
      </c>
      <c r="G109" s="317" t="n">
        <v>43555</v>
      </c>
      <c r="H109" s="316" t="n">
        <v>4060491</v>
      </c>
      <c r="I109" s="316" t="n">
        <v>2124</v>
      </c>
      <c r="J109" s="316" t="n">
        <v>1.13</v>
      </c>
      <c r="K109" s="316">
        <f>ROUND(I109*(J109/1000),2)</f>
        <v/>
      </c>
    </row>
    <row r="110">
      <c r="B110" s="315" t="n">
        <v>83</v>
      </c>
      <c r="C110" s="316" t="n">
        <v>10152036</v>
      </c>
      <c r="D110" s="316" t="inlineStr">
        <is>
          <t>50887_1Q'19_Ancestry_Streaming Upfront</t>
        </is>
      </c>
      <c r="E110" s="316" t="inlineStr">
        <is>
          <t>CBS</t>
        </is>
      </c>
      <c r="F110" s="317" t="n">
        <v>43465</v>
      </c>
      <c r="G110" s="317" t="n">
        <v>43555</v>
      </c>
      <c r="H110" s="316" t="n">
        <v>1387271</v>
      </c>
      <c r="I110" s="316" t="n">
        <v>203</v>
      </c>
      <c r="J110" s="316" t="n">
        <v>1.13</v>
      </c>
      <c r="K110" s="316">
        <f>ROUND(I110*(J110/1000),2)</f>
        <v/>
      </c>
    </row>
    <row r="111">
      <c r="B111" s="315" t="n">
        <v>84</v>
      </c>
      <c r="C111" s="316" t="n">
        <v>10152039</v>
      </c>
      <c r="D111" s="316" t="inlineStr">
        <is>
          <t>51078_GM Chevy Brand VOD Upfront Q1 2019</t>
        </is>
      </c>
      <c r="E111" s="316" t="inlineStr">
        <is>
          <t>CBS</t>
        </is>
      </c>
      <c r="F111" s="317" t="n">
        <v>43465</v>
      </c>
      <c r="G111" s="317" t="n">
        <v>43555</v>
      </c>
      <c r="H111" s="316" t="n">
        <v>6159852</v>
      </c>
      <c r="I111" s="316" t="n">
        <v>1953</v>
      </c>
      <c r="J111" s="316" t="n">
        <v>1.13</v>
      </c>
      <c r="K111" s="316">
        <f>ROUND(I111*(J111/1000),2)</f>
        <v/>
      </c>
    </row>
    <row r="112">
      <c r="B112" s="315" t="n">
        <v>85</v>
      </c>
      <c r="C112" s="316" t="n">
        <v>10152041</v>
      </c>
      <c r="D112" s="316" t="inlineStr">
        <is>
          <t>50849_RCI_NationalOLV_1H2019</t>
        </is>
      </c>
      <c r="E112" s="316" t="inlineStr">
        <is>
          <t>CBS</t>
        </is>
      </c>
      <c r="F112" s="317" t="n">
        <v>43466</v>
      </c>
      <c r="G112" s="317" t="n">
        <v>43616</v>
      </c>
      <c r="H112" s="316" t="n">
        <v>2576275</v>
      </c>
      <c r="I112" s="316" t="n">
        <v>399291</v>
      </c>
      <c r="J112" s="316" t="n">
        <v>1.13</v>
      </c>
      <c r="K112" s="316">
        <f>ROUND(I112*(J112/1000),2)</f>
        <v/>
      </c>
    </row>
    <row r="113">
      <c r="B113" s="315" t="n">
        <v>86</v>
      </c>
      <c r="C113" s="316" t="n">
        <v>10152041</v>
      </c>
      <c r="D113" s="316" t="inlineStr">
        <is>
          <t>50849_RCI_NationalOLV_1H2019</t>
        </is>
      </c>
      <c r="E113" s="316" t="inlineStr">
        <is>
          <t>POP TV</t>
        </is>
      </c>
      <c r="F113" s="317" t="n">
        <v>43466</v>
      </c>
      <c r="G113" s="317" t="n">
        <v>43616</v>
      </c>
      <c r="H113" s="316" t="n">
        <v>66272</v>
      </c>
      <c r="I113" s="316" t="n">
        <v>5350</v>
      </c>
      <c r="J113" s="316" t="n">
        <v>1.13</v>
      </c>
      <c r="K113" s="316">
        <f>ROUND(I113*(J113/1000),2)</f>
        <v/>
      </c>
    </row>
    <row r="114">
      <c r="B114" s="315" t="n">
        <v>87</v>
      </c>
      <c r="C114" s="316" t="n">
        <v>10152043</v>
      </c>
      <c r="D114" s="316" t="inlineStr">
        <is>
          <t>50757_NVS_PHRM_COS_OLV_VID_AWRNS_2019</t>
        </is>
      </c>
      <c r="E114" s="316" t="inlineStr">
        <is>
          <t>CBS</t>
        </is>
      </c>
      <c r="F114" s="317" t="n">
        <v>43466</v>
      </c>
      <c r="G114" s="317" t="n">
        <v>43616</v>
      </c>
      <c r="H114" s="316" t="n">
        <v>1932905</v>
      </c>
      <c r="I114" s="316" t="n">
        <v>319321</v>
      </c>
      <c r="J114" s="316" t="n">
        <v>1.13</v>
      </c>
      <c r="K114" s="316">
        <f>ROUND(I114*(J114/1000),2)</f>
        <v/>
      </c>
    </row>
    <row r="115">
      <c r="B115" s="315" t="n">
        <v>88</v>
      </c>
      <c r="C115" s="316" t="n">
        <v>10152044</v>
      </c>
      <c r="D115" s="316" t="inlineStr">
        <is>
          <t>50864_NVS_PHRM_COSPA_OLV_VID_AWRNS_2019</t>
        </is>
      </c>
      <c r="E115" s="316" t="inlineStr">
        <is>
          <t>CBS</t>
        </is>
      </c>
      <c r="F115" s="317" t="n">
        <v>43466</v>
      </c>
      <c r="G115" s="317" t="n">
        <v>43616</v>
      </c>
      <c r="H115" s="316" t="n">
        <v>1148675</v>
      </c>
      <c r="I115" s="316" t="n">
        <v>235842</v>
      </c>
      <c r="J115" s="316" t="n">
        <v>1.13</v>
      </c>
      <c r="K115" s="316">
        <f>ROUND(I115*(J115/1000),2)</f>
        <v/>
      </c>
    </row>
    <row r="116">
      <c r="B116" s="315" t="n">
        <v>89</v>
      </c>
      <c r="C116" s="316" t="n">
        <v>10152045</v>
      </c>
      <c r="D116" s="316" t="inlineStr">
        <is>
          <t>51099_Sleep Number 1Q'19 Non-Linear Upfront</t>
        </is>
      </c>
      <c r="E116" s="316" t="inlineStr">
        <is>
          <t>CBS</t>
        </is>
      </c>
      <c r="F116" s="317" t="n">
        <v>43465</v>
      </c>
      <c r="G116" s="317" t="n">
        <v>43555</v>
      </c>
      <c r="H116" s="316" t="n">
        <v>2797650</v>
      </c>
      <c r="I116" s="316" t="n">
        <v>2</v>
      </c>
      <c r="J116" s="316" t="n">
        <v>1.13</v>
      </c>
      <c r="K116" s="316">
        <f>ROUND(I116*(J116/1000),2)</f>
        <v/>
      </c>
    </row>
    <row r="117">
      <c r="B117" s="315" t="n">
        <v>90</v>
      </c>
      <c r="C117" s="316" t="n">
        <v>10152047</v>
      </c>
      <c r="D117" s="316" t="inlineStr">
        <is>
          <t>51072_Weight Watchers 18/19 UF</t>
        </is>
      </c>
      <c r="E117" s="316" t="inlineStr">
        <is>
          <t>CBS</t>
        </is>
      </c>
      <c r="F117" s="317" t="n">
        <v>43464</v>
      </c>
      <c r="G117" s="317" t="n">
        <v>43594</v>
      </c>
      <c r="H117" s="316" t="n">
        <v>5641316</v>
      </c>
      <c r="I117" s="316" t="n">
        <v>531714</v>
      </c>
      <c r="J117" s="316" t="n">
        <v>1.13</v>
      </c>
      <c r="K117" s="316">
        <f>ROUND(I117*(J117/1000),2)</f>
        <v/>
      </c>
    </row>
    <row r="118">
      <c r="B118" s="315" t="n">
        <v>91</v>
      </c>
      <c r="C118" s="316" t="n">
        <v>10152049</v>
      </c>
      <c r="D118" s="316" t="inlineStr">
        <is>
          <t>50952_2019 Taltz PSA</t>
        </is>
      </c>
      <c r="E118" s="316" t="inlineStr">
        <is>
          <t>CBS</t>
        </is>
      </c>
      <c r="F118" s="317" t="n">
        <v>43467</v>
      </c>
      <c r="G118" s="317" t="n">
        <v>43738</v>
      </c>
      <c r="H118" s="316" t="n">
        <v>280927</v>
      </c>
      <c r="I118" s="316" t="n">
        <v>69780</v>
      </c>
      <c r="J118" s="316" t="n">
        <v>1.13</v>
      </c>
      <c r="K118" s="316">
        <f>ROUND(I118*(J118/1000),2)</f>
        <v/>
      </c>
    </row>
    <row r="119">
      <c r="B119" s="315" t="n">
        <v>92</v>
      </c>
      <c r="C119" s="316" t="n">
        <v>10152050</v>
      </c>
      <c r="D119" s="316" t="inlineStr">
        <is>
          <t>50965_2019 Taltz PSO</t>
        </is>
      </c>
      <c r="E119" s="316" t="inlineStr">
        <is>
          <t>CBS</t>
        </is>
      </c>
      <c r="F119" s="317" t="n">
        <v>43467</v>
      </c>
      <c r="G119" s="317" t="n">
        <v>43738</v>
      </c>
      <c r="H119" s="316" t="n">
        <v>127200</v>
      </c>
      <c r="I119" s="316" t="n">
        <v>16079</v>
      </c>
      <c r="J119" s="316" t="n">
        <v>1.13</v>
      </c>
      <c r="K119" s="316">
        <f>ROUND(I119*(J119/1000),2)</f>
        <v/>
      </c>
    </row>
    <row r="120">
      <c r="B120" s="315" t="n">
        <v>93</v>
      </c>
      <c r="C120" s="316" t="n">
        <v>10152051</v>
      </c>
      <c r="D120" s="316" t="inlineStr">
        <is>
          <t>49567_18-19_MLM_FEP_Upfront_1-3Q</t>
        </is>
      </c>
      <c r="E120" s="316" t="inlineStr">
        <is>
          <t>CBS</t>
        </is>
      </c>
      <c r="F120" s="317" t="n">
        <v>43466</v>
      </c>
      <c r="G120" s="317" t="n">
        <v>43616</v>
      </c>
      <c r="H120" s="316" t="n">
        <v>9514399</v>
      </c>
      <c r="I120" s="316" t="n">
        <v>1893209</v>
      </c>
      <c r="J120" s="316" t="n">
        <v>1.13</v>
      </c>
      <c r="K120" s="316">
        <f>ROUND(I120*(J120/1000),2)</f>
        <v/>
      </c>
    </row>
    <row r="121">
      <c r="B121" s="315" t="n">
        <v>94</v>
      </c>
      <c r="C121" s="316" t="n">
        <v>10152052</v>
      </c>
      <c r="D121" s="316" t="inlineStr">
        <is>
          <t>50863_NVS_PHRM_ENT_OLV_VID_AWRNS_2019</t>
        </is>
      </c>
      <c r="E121" s="316" t="inlineStr">
        <is>
          <t>CBS</t>
        </is>
      </c>
      <c r="F121" s="317" t="n">
        <v>43466</v>
      </c>
      <c r="G121" s="317" t="n">
        <v>43616</v>
      </c>
      <c r="H121" s="316" t="n">
        <v>1774426</v>
      </c>
      <c r="I121" s="316" t="n">
        <v>194308</v>
      </c>
      <c r="J121" s="316" t="n">
        <v>1.13</v>
      </c>
      <c r="K121" s="316">
        <f>ROUND(I121*(J121/1000),2)</f>
        <v/>
      </c>
    </row>
    <row r="122">
      <c r="B122" s="315" t="n">
        <v>95</v>
      </c>
      <c r="C122" s="316" t="n">
        <v>10152053</v>
      </c>
      <c r="D122" s="316" t="inlineStr">
        <is>
          <t>50703_P&amp;G FEP 18/19 Upfront - 1Q19</t>
        </is>
      </c>
      <c r="E122" s="316" t="inlineStr">
        <is>
          <t>CBS</t>
        </is>
      </c>
      <c r="F122" s="317" t="n">
        <v>43465</v>
      </c>
      <c r="G122" s="317" t="n">
        <v>43555</v>
      </c>
      <c r="H122" s="316" t="n">
        <v>5500012</v>
      </c>
      <c r="I122" s="316" t="n">
        <v>27</v>
      </c>
      <c r="J122" s="316" t="n">
        <v>1.13</v>
      </c>
      <c r="K122" s="316">
        <f>ROUND(I122*(J122/1000),2)</f>
        <v/>
      </c>
    </row>
    <row r="123">
      <c r="B123" s="315" t="n">
        <v>96</v>
      </c>
      <c r="C123" s="316" t="n">
        <v>10152057</v>
      </c>
      <c r="D123" s="316" t="inlineStr">
        <is>
          <t>50809_UOPX_FY19_CYQ1 (Jan-Mar)_Streaming_FEP</t>
        </is>
      </c>
      <c r="E123" s="316" t="inlineStr">
        <is>
          <t>CBS</t>
        </is>
      </c>
      <c r="F123" s="317" t="n">
        <v>43466</v>
      </c>
      <c r="G123" s="317" t="n">
        <v>43555</v>
      </c>
      <c r="H123" s="316" t="n">
        <v>1783845</v>
      </c>
      <c r="I123" s="316" t="n">
        <v>26</v>
      </c>
      <c r="J123" s="316" t="n">
        <v>1.13</v>
      </c>
      <c r="K123" s="316">
        <f>ROUND(I123*(J123/1000),2)</f>
        <v/>
      </c>
    </row>
    <row r="124">
      <c r="B124" s="315" t="n">
        <v>97</v>
      </c>
      <c r="C124" s="316" t="n">
        <v>10152057</v>
      </c>
      <c r="D124" s="316" t="inlineStr">
        <is>
          <t>50809_UOPX_FY19_CYQ1 (Jan-Mar)_Streaming_FEP</t>
        </is>
      </c>
      <c r="E124" s="316" t="inlineStr">
        <is>
          <t>POP TV</t>
        </is>
      </c>
      <c r="F124" s="317" t="n">
        <v>43466</v>
      </c>
      <c r="G124" s="317" t="n">
        <v>43555</v>
      </c>
      <c r="H124" s="316" t="n">
        <v>107423</v>
      </c>
      <c r="I124" s="316" t="n">
        <v>5</v>
      </c>
      <c r="J124" s="316" t="n">
        <v>1.13</v>
      </c>
      <c r="K124" s="316">
        <f>ROUND(I124*(J124/1000),2)</f>
        <v/>
      </c>
    </row>
    <row r="125">
      <c r="B125" s="315" t="n">
        <v>98</v>
      </c>
      <c r="C125" s="316" t="n">
        <v>10152058</v>
      </c>
      <c r="D125" s="316" t="inlineStr">
        <is>
          <t>50911_JLR_JAG_Q1 2019_CBS_FEP_Upfront</t>
        </is>
      </c>
      <c r="E125" s="316" t="inlineStr">
        <is>
          <t>CBS</t>
        </is>
      </c>
      <c r="F125" s="317" t="n">
        <v>43466</v>
      </c>
      <c r="G125" s="317" t="n">
        <v>43555</v>
      </c>
      <c r="H125" s="316" t="n">
        <v>632279</v>
      </c>
      <c r="I125" s="316" t="n">
        <v>11</v>
      </c>
      <c r="J125" s="316" t="n">
        <v>1.13</v>
      </c>
      <c r="K125" s="316">
        <f>ROUND(I125*(J125/1000),2)</f>
        <v/>
      </c>
    </row>
    <row r="126">
      <c r="B126" s="315" t="n">
        <v>99</v>
      </c>
      <c r="C126" s="316" t="n">
        <v>10152061</v>
      </c>
      <c r="D126" s="316" t="inlineStr">
        <is>
          <t>47759_TurboTax TY18 Offline Digital Campaign FEP VOD</t>
        </is>
      </c>
      <c r="E126" s="316" t="inlineStr">
        <is>
          <t>CBS</t>
        </is>
      </c>
      <c r="F126" s="317" t="n">
        <v>43460</v>
      </c>
      <c r="G126" s="317" t="n">
        <v>43569</v>
      </c>
      <c r="H126" s="316" t="n">
        <v>4313030</v>
      </c>
      <c r="I126" s="316" t="n">
        <v>35707</v>
      </c>
      <c r="J126" s="316" t="n">
        <v>1.13</v>
      </c>
      <c r="K126" s="316">
        <f>ROUND(I126*(J126/1000),2)</f>
        <v/>
      </c>
    </row>
    <row r="127">
      <c r="B127" s="315" t="n">
        <v>100</v>
      </c>
      <c r="C127" s="316" t="n">
        <v>10152083</v>
      </c>
      <c r="D127" s="316" t="inlineStr">
        <is>
          <t>51106_Capital One 1Q'19 Bank Upfront Non-Linear</t>
        </is>
      </c>
      <c r="E127" s="316" t="inlineStr">
        <is>
          <t>CBS</t>
        </is>
      </c>
      <c r="F127" s="317" t="n">
        <v>43467</v>
      </c>
      <c r="G127" s="317" t="n">
        <v>43555</v>
      </c>
      <c r="H127" s="316" t="n">
        <v>1231822</v>
      </c>
      <c r="I127" s="316" t="n">
        <v>5</v>
      </c>
      <c r="J127" s="316" t="n">
        <v>1.13</v>
      </c>
      <c r="K127" s="316">
        <f>ROUND(I127*(J127/1000),2)</f>
        <v/>
      </c>
    </row>
    <row r="128">
      <c r="B128" s="315" t="n">
        <v>101</v>
      </c>
      <c r="C128" s="316" t="n">
        <v>10152084</v>
      </c>
      <c r="D128" s="316" t="inlineStr">
        <is>
          <t>49136_2019_HYU_T1L_NAT_*NATN_18-19 VUF TV FEP</t>
        </is>
      </c>
      <c r="E128" s="316" t="inlineStr">
        <is>
          <t>CBS</t>
        </is>
      </c>
      <c r="F128" s="317" t="n">
        <v>43467</v>
      </c>
      <c r="G128" s="317" t="n">
        <v>43615</v>
      </c>
      <c r="H128" s="316" t="n">
        <v>1805681</v>
      </c>
      <c r="I128" s="316" t="n">
        <v>388770</v>
      </c>
      <c r="J128" s="316" t="n">
        <v>1.13</v>
      </c>
      <c r="K128" s="316">
        <f>ROUND(I128*(J128/1000),2)</f>
        <v/>
      </c>
    </row>
    <row r="129">
      <c r="B129" s="315" t="n">
        <v>102</v>
      </c>
      <c r="C129" s="316" t="n">
        <v>10152086</v>
      </c>
      <c r="D129" s="316" t="inlineStr">
        <is>
          <t>47087_San Diego Tourism Authority FY19 Digital Video</t>
        </is>
      </c>
      <c r="E129" s="316" t="inlineStr">
        <is>
          <t>CBS</t>
        </is>
      </c>
      <c r="F129" s="317" t="n">
        <v>43472</v>
      </c>
      <c r="G129" s="317" t="n">
        <v>43583</v>
      </c>
      <c r="H129" s="316" t="n">
        <v>244036</v>
      </c>
      <c r="I129" s="316" t="n">
        <v>28801</v>
      </c>
      <c r="J129" s="316" t="n">
        <v>1.13</v>
      </c>
      <c r="K129" s="316">
        <f>ROUND(I129*(J129/1000),2)</f>
        <v/>
      </c>
    </row>
    <row r="130">
      <c r="B130" s="315" t="n">
        <v>103</v>
      </c>
      <c r="C130" s="316" t="n">
        <v>10152091</v>
      </c>
      <c r="D130" s="316" t="inlineStr">
        <is>
          <t>51285_Fidelity VOD 2019</t>
        </is>
      </c>
      <c r="E130" s="316" t="inlineStr">
        <is>
          <t>CBS</t>
        </is>
      </c>
      <c r="F130" s="317" t="n">
        <v>43467</v>
      </c>
      <c r="G130" s="317" t="n">
        <v>43597</v>
      </c>
      <c r="H130" s="316" t="n">
        <v>5471291</v>
      </c>
      <c r="I130" s="316" t="n">
        <v>730047</v>
      </c>
      <c r="J130" s="316" t="n">
        <v>1.13</v>
      </c>
      <c r="K130" s="316">
        <f>ROUND(I130*(J130/1000),2)</f>
        <v/>
      </c>
    </row>
    <row r="131">
      <c r="B131" s="315" t="n">
        <v>104</v>
      </c>
      <c r="C131" s="316" t="n">
        <v>10152094</v>
      </c>
      <c r="D131" s="316" t="inlineStr">
        <is>
          <t>48286_Cigna 1-3Q'19 Upfront</t>
        </is>
      </c>
      <c r="E131" s="316" t="inlineStr">
        <is>
          <t>CBS</t>
        </is>
      </c>
      <c r="F131" s="317" t="n">
        <v>43467</v>
      </c>
      <c r="G131" s="317" t="n">
        <v>43646</v>
      </c>
      <c r="H131" s="316" t="n">
        <v>1687930</v>
      </c>
      <c r="I131" s="316" t="n">
        <v>267302</v>
      </c>
      <c r="J131" s="316" t="n">
        <v>1.13</v>
      </c>
      <c r="K131" s="316">
        <f>ROUND(I131*(J131/1000),2)</f>
        <v/>
      </c>
    </row>
    <row r="132">
      <c r="B132" s="315" t="n">
        <v>105</v>
      </c>
      <c r="C132" s="316" t="n">
        <v>10152109</v>
      </c>
      <c r="D132" s="316" t="inlineStr">
        <is>
          <t>50543_Booking.com Prime Fluidity 18/19</t>
        </is>
      </c>
      <c r="E132" s="316" t="inlineStr">
        <is>
          <t>CBS</t>
        </is>
      </c>
      <c r="F132" s="317" t="n">
        <v>43472</v>
      </c>
      <c r="G132" s="317" t="n">
        <v>43646</v>
      </c>
      <c r="H132" s="316" t="n">
        <v>2677914</v>
      </c>
      <c r="I132" s="316" t="n">
        <v>987299</v>
      </c>
      <c r="J132" s="316" t="n">
        <v>1.13</v>
      </c>
      <c r="K132" s="316">
        <f>ROUND(I132*(J132/1000),2)</f>
        <v/>
      </c>
    </row>
    <row r="133">
      <c r="B133" s="315" t="n">
        <v>106</v>
      </c>
      <c r="C133" s="316" t="n">
        <v>10152128</v>
      </c>
      <c r="D133" s="316" t="inlineStr">
        <is>
          <t>50876_AR~ZEN_AV~TEL_AN~VZ_SB~WIR_FS~HQ_CL~VW1_CP~71 535_PR~OLV_YQ~19Q1_CA~ADHOC_CN~Tier 1 GM</t>
        </is>
      </c>
      <c r="E133" s="316" t="inlineStr">
        <is>
          <t>CBS</t>
        </is>
      </c>
      <c r="F133" s="317" t="n">
        <v>43466</v>
      </c>
      <c r="G133" s="317" t="n">
        <v>43555</v>
      </c>
      <c r="H133" s="316" t="n">
        <v>2800843</v>
      </c>
      <c r="I133" s="316" t="n">
        <v>539</v>
      </c>
      <c r="J133" s="316" t="n">
        <v>1.13</v>
      </c>
      <c r="K133" s="316">
        <f>ROUND(I133*(J133/1000),2)</f>
        <v/>
      </c>
    </row>
    <row r="134">
      <c r="B134" s="315" t="n">
        <v>107</v>
      </c>
      <c r="C134" s="316" t="n">
        <v>10152130</v>
      </c>
      <c r="D134" s="316" t="inlineStr">
        <is>
          <t>48810_Walgreens Prime 18/19 Fluidity</t>
        </is>
      </c>
      <c r="E134" s="316" t="inlineStr">
        <is>
          <t>CBS</t>
        </is>
      </c>
      <c r="F134" s="317" t="n">
        <v>43467</v>
      </c>
      <c r="G134" s="317" t="n">
        <v>43610</v>
      </c>
      <c r="H134" s="316" t="n">
        <v>1069603</v>
      </c>
      <c r="I134" s="316" t="n">
        <v>62831</v>
      </c>
      <c r="J134" s="316" t="n">
        <v>1.13</v>
      </c>
      <c r="K134" s="316">
        <f>ROUND(I134*(J134/1000),2)</f>
        <v/>
      </c>
    </row>
    <row r="135">
      <c r="B135" s="315" t="n">
        <v>108</v>
      </c>
      <c r="C135" s="316" t="n">
        <v>10152132</v>
      </c>
      <c r="D135" s="316" t="inlineStr">
        <is>
          <t>51345_Capital One 1Q'19 Consumer Card Upfront</t>
        </is>
      </c>
      <c r="E135" s="316" t="inlineStr">
        <is>
          <t>CBS</t>
        </is>
      </c>
      <c r="F135" s="317" t="n">
        <v>43474</v>
      </c>
      <c r="G135" s="317" t="n">
        <v>43555</v>
      </c>
      <c r="H135" s="316" t="n">
        <v>1230782</v>
      </c>
      <c r="I135" s="316" t="n">
        <v>511</v>
      </c>
      <c r="J135" s="316" t="n">
        <v>1.13</v>
      </c>
      <c r="K135" s="316">
        <f>ROUND(I135*(J135/1000),2)</f>
        <v/>
      </c>
    </row>
    <row r="136">
      <c r="B136" s="315" t="n">
        <v>109</v>
      </c>
      <c r="C136" s="316" t="n">
        <v>10152137</v>
      </c>
      <c r="D136" s="316" t="inlineStr">
        <is>
          <t>51058_Metro Q1'19 Upfront FEP</t>
        </is>
      </c>
      <c r="E136" s="316" t="inlineStr">
        <is>
          <t>CBS</t>
        </is>
      </c>
      <c r="F136" s="317" t="n">
        <v>43472</v>
      </c>
      <c r="G136" s="317" t="n">
        <v>43555</v>
      </c>
      <c r="H136" s="316" t="n">
        <v>4251557</v>
      </c>
      <c r="I136" s="316" t="n">
        <v>20</v>
      </c>
      <c r="J136" s="316" t="n">
        <v>1.13</v>
      </c>
      <c r="K136" s="316">
        <f>ROUND(I136*(J136/1000),2)</f>
        <v/>
      </c>
    </row>
    <row r="137">
      <c r="B137" s="315" t="n">
        <v>110</v>
      </c>
      <c r="C137" s="316" t="n">
        <v>10152138</v>
      </c>
      <c r="D137" s="316" t="inlineStr">
        <is>
          <t>50627_2019_Pfizer_Broadcast Video_IMB_Eucrisa_EUR_Branded_DTC_Q1 Upfront</t>
        </is>
      </c>
      <c r="E137" s="316" t="inlineStr">
        <is>
          <t>CBS</t>
        </is>
      </c>
      <c r="F137" s="317" t="n">
        <v>43472</v>
      </c>
      <c r="G137" s="317" t="n">
        <v>43555</v>
      </c>
      <c r="H137" s="316" t="n">
        <v>2537461</v>
      </c>
      <c r="I137" s="316" t="n">
        <v>27</v>
      </c>
      <c r="J137" s="316" t="n">
        <v>1.13</v>
      </c>
      <c r="K137" s="316">
        <f>ROUND(I137*(J137/1000),2)</f>
        <v/>
      </c>
    </row>
    <row r="138">
      <c r="B138" s="315" t="n">
        <v>111</v>
      </c>
      <c r="C138" s="316" t="n">
        <v>10152140</v>
      </c>
      <c r="D138" s="316" t="inlineStr">
        <is>
          <t>51290_UPS Stores 18/19 Upfront</t>
        </is>
      </c>
      <c r="E138" s="316" t="inlineStr">
        <is>
          <t>CBS</t>
        </is>
      </c>
      <c r="F138" s="317" t="n">
        <v>43479</v>
      </c>
      <c r="G138" s="317" t="n">
        <v>43583</v>
      </c>
      <c r="H138" s="316" t="n">
        <v>3080602</v>
      </c>
      <c r="I138" s="316" t="n">
        <v>908119</v>
      </c>
      <c r="J138" s="316" t="n">
        <v>1.13</v>
      </c>
      <c r="K138" s="316">
        <f>ROUND(I138*(J138/1000),2)</f>
        <v/>
      </c>
    </row>
    <row r="139">
      <c r="B139" s="315" t="n">
        <v>112</v>
      </c>
      <c r="C139" s="316" t="n">
        <v>10152142</v>
      </c>
      <c r="D139" s="316" t="inlineStr">
        <is>
          <t>50932_USA_GA_INN_MicrosoftInnovation_Q3_19_OVTV</t>
        </is>
      </c>
      <c r="E139" s="316" t="inlineStr">
        <is>
          <t>CBS</t>
        </is>
      </c>
      <c r="F139" s="317" t="n">
        <v>43479</v>
      </c>
      <c r="G139" s="317" t="n">
        <v>43555</v>
      </c>
      <c r="H139" s="316" t="n">
        <v>1057970</v>
      </c>
      <c r="I139" s="316" t="n">
        <v>56</v>
      </c>
      <c r="J139" s="316" t="n">
        <v>1.13</v>
      </c>
      <c r="K139" s="316">
        <f>ROUND(I139*(J139/1000),2)</f>
        <v/>
      </c>
    </row>
    <row r="140">
      <c r="B140" s="315" t="n">
        <v>113</v>
      </c>
      <c r="C140" s="316" t="n">
        <v>10181974</v>
      </c>
      <c r="D140" s="316" t="inlineStr">
        <is>
          <t>50903_JLR_LR_Q1 2019_CBS_FEP_Upfront</t>
        </is>
      </c>
      <c r="E140" s="316" t="inlineStr">
        <is>
          <t>CBS</t>
        </is>
      </c>
      <c r="F140" s="317" t="n">
        <v>43466</v>
      </c>
      <c r="G140" s="317" t="n">
        <v>43555</v>
      </c>
      <c r="H140" s="316" t="n">
        <v>512654</v>
      </c>
      <c r="I140" s="316" t="n">
        <v>5</v>
      </c>
      <c r="J140" s="316" t="n">
        <v>1.13</v>
      </c>
      <c r="K140" s="316">
        <f>ROUND(I140*(J140/1000),2)</f>
        <v/>
      </c>
    </row>
    <row r="141">
      <c r="B141" s="315" t="n">
        <v>114</v>
      </c>
      <c r="C141" s="316" t="n">
        <v>10181975</v>
      </c>
      <c r="D141" s="316" t="inlineStr">
        <is>
          <t>48835_Nestle Prime 18/19 Fluidity</t>
        </is>
      </c>
      <c r="E141" s="316" t="inlineStr">
        <is>
          <t>CBS</t>
        </is>
      </c>
      <c r="F141" s="317" t="n">
        <v>43472</v>
      </c>
      <c r="G141" s="317" t="n">
        <v>43604</v>
      </c>
      <c r="H141" s="316" t="n">
        <v>2342237</v>
      </c>
      <c r="I141" s="316" t="n">
        <v>726947</v>
      </c>
      <c r="J141" s="316" t="n">
        <v>1.13</v>
      </c>
      <c r="K141" s="316">
        <f>ROUND(I141*(J141/1000),2)</f>
        <v/>
      </c>
    </row>
    <row r="142">
      <c r="B142" s="315" t="n">
        <v>115</v>
      </c>
      <c r="C142" s="316" t="n">
        <v>10181976</v>
      </c>
      <c r="D142" s="316" t="inlineStr">
        <is>
          <t>Star Trek Discover DAI HOUSE Cross Platform</t>
        </is>
      </c>
      <c r="E142" s="316" t="inlineStr">
        <is>
          <t>CBS</t>
        </is>
      </c>
      <c r="F142" s="317" t="n">
        <v>43479</v>
      </c>
      <c r="G142" s="317" t="n">
        <v>72686</v>
      </c>
      <c r="H142" s="316" t="n">
        <v>7051545</v>
      </c>
      <c r="I142" s="316" t="n">
        <v>343377</v>
      </c>
      <c r="J142" s="316" t="n">
        <v>1.13</v>
      </c>
      <c r="K142" s="316">
        <f>ROUND(I142*(J142/1000),2)</f>
        <v/>
      </c>
    </row>
    <row r="143">
      <c r="B143" s="315" t="n">
        <v>116</v>
      </c>
      <c r="C143" s="316" t="n">
        <v>10181976</v>
      </c>
      <c r="D143" s="316" t="inlineStr">
        <is>
          <t>Star Trek Discover DAI HOUSE Cross Platform</t>
        </is>
      </c>
      <c r="E143" s="316" t="inlineStr">
        <is>
          <t>POP TV</t>
        </is>
      </c>
      <c r="F143" s="317" t="n">
        <v>43479</v>
      </c>
      <c r="G143" s="317" t="n">
        <v>72686</v>
      </c>
      <c r="H143" s="316" t="n">
        <v>37876</v>
      </c>
      <c r="I143" s="316" t="n">
        <v>12663</v>
      </c>
      <c r="J143" s="316" t="n">
        <v>1.13</v>
      </c>
      <c r="K143" s="316">
        <f>ROUND(I143*(J143/1000),2)</f>
        <v/>
      </c>
    </row>
    <row r="144">
      <c r="B144" s="315" t="n">
        <v>117</v>
      </c>
      <c r="C144" s="316" t="n">
        <v>10181977</v>
      </c>
      <c r="D144" s="316" t="inlineStr">
        <is>
          <t>48928_HGR_HON_FY19_BY1819_GEN_HondaRegionalVOD+</t>
        </is>
      </c>
      <c r="E144" s="316" t="inlineStr">
        <is>
          <t>CBS</t>
        </is>
      </c>
      <c r="F144" s="317" t="n">
        <v>43479</v>
      </c>
      <c r="G144" s="317" t="n">
        <v>43555</v>
      </c>
      <c r="H144" s="316" t="n">
        <v>856026</v>
      </c>
      <c r="I144" s="316" t="n">
        <v>31</v>
      </c>
      <c r="J144" s="316" t="n">
        <v>1.13</v>
      </c>
      <c r="K144" s="316">
        <f>ROUND(I144*(J144/1000),2)</f>
        <v/>
      </c>
    </row>
    <row r="145">
      <c r="B145" s="315" t="n">
        <v>118</v>
      </c>
      <c r="C145" s="316" t="n">
        <v>10181980</v>
      </c>
      <c r="D145" s="316" t="inlineStr">
        <is>
          <t>50641_2019_Pfizer_Broadcast Video_IMB_Cologuard_COL_Branded_DTC_Q1 Upfront</t>
        </is>
      </c>
      <c r="E145" s="316" t="inlineStr">
        <is>
          <t>CBS</t>
        </is>
      </c>
      <c r="F145" s="317" t="n">
        <v>43472</v>
      </c>
      <c r="G145" s="317" t="n">
        <v>43555</v>
      </c>
      <c r="H145" s="316" t="n">
        <v>2597013</v>
      </c>
      <c r="I145" s="316" t="n">
        <v>13</v>
      </c>
      <c r="J145" s="316" t="n">
        <v>1.13</v>
      </c>
      <c r="K145" s="316">
        <f>ROUND(I145*(J145/1000),2)</f>
        <v/>
      </c>
    </row>
    <row r="146">
      <c r="B146" s="315" t="n">
        <v>119</v>
      </c>
      <c r="C146" s="316" t="n">
        <v>10181981</v>
      </c>
      <c r="D146" s="316" t="inlineStr">
        <is>
          <t>51284_Liberty Mutual 1Q'19 FEP</t>
        </is>
      </c>
      <c r="E146" s="316" t="inlineStr">
        <is>
          <t>CBS</t>
        </is>
      </c>
      <c r="F146" s="317" t="n">
        <v>43469</v>
      </c>
      <c r="G146" s="317" t="n">
        <v>43555</v>
      </c>
      <c r="H146" s="316" t="n">
        <v>1503233</v>
      </c>
      <c r="I146" s="316" t="n">
        <v>17</v>
      </c>
      <c r="J146" s="316" t="n">
        <v>1.13</v>
      </c>
      <c r="K146" s="316">
        <f>ROUND(I146*(J146/1000),2)</f>
        <v/>
      </c>
    </row>
    <row r="147">
      <c r="B147" s="315" t="n">
        <v>120</v>
      </c>
      <c r="C147" s="316" t="n">
        <v>10181986</v>
      </c>
      <c r="D147" s="316" t="inlineStr">
        <is>
          <t>50904_Kimberly Clark Prime 18/19 Fluidity - 1Q</t>
        </is>
      </c>
      <c r="E147" s="316" t="inlineStr">
        <is>
          <t>CBS</t>
        </is>
      </c>
      <c r="F147" s="317" t="n">
        <v>43466</v>
      </c>
      <c r="G147" s="317" t="n">
        <v>43555</v>
      </c>
      <c r="H147" s="316" t="n">
        <v>623570</v>
      </c>
      <c r="I147" s="316" t="n">
        <v>4</v>
      </c>
      <c r="J147" s="316" t="n">
        <v>1.13</v>
      </c>
      <c r="K147" s="316">
        <f>ROUND(I147*(J147/1000),2)</f>
        <v/>
      </c>
    </row>
    <row r="148">
      <c r="B148" s="315" t="n">
        <v>121</v>
      </c>
      <c r="C148" s="316" t="n">
        <v>10181990</v>
      </c>
      <c r="D148" s="316" t="inlineStr">
        <is>
          <t>51073_NMF_GMS_191_Gummies Video_Q1_2019</t>
        </is>
      </c>
      <c r="E148" s="316" t="inlineStr">
        <is>
          <t>CBS</t>
        </is>
      </c>
      <c r="F148" s="317" t="n">
        <v>43480</v>
      </c>
      <c r="G148" s="317" t="n">
        <v>43555</v>
      </c>
      <c r="H148" s="316" t="n">
        <v>2168427</v>
      </c>
      <c r="I148" s="316" t="n">
        <v>7</v>
      </c>
      <c r="J148" s="316" t="n">
        <v>1.13</v>
      </c>
      <c r="K148" s="316">
        <f>ROUND(I148*(J148/1000),2)</f>
        <v/>
      </c>
    </row>
    <row r="149">
      <c r="B149" s="315" t="n">
        <v>122</v>
      </c>
      <c r="C149" s="316" t="n">
        <v>10181990</v>
      </c>
      <c r="D149" s="316" t="inlineStr">
        <is>
          <t>51073_NMF_GMS_191_Gummies Video_Q1_2019</t>
        </is>
      </c>
      <c r="E149" s="316" t="inlineStr">
        <is>
          <t>POP TV</t>
        </is>
      </c>
      <c r="F149" s="317" t="n">
        <v>43480</v>
      </c>
      <c r="G149" s="317" t="n">
        <v>43555</v>
      </c>
      <c r="H149" s="316" t="n">
        <v>25997</v>
      </c>
      <c r="I149" s="316" t="n">
        <v>1</v>
      </c>
      <c r="J149" s="316" t="n">
        <v>1.13</v>
      </c>
      <c r="K149" s="316">
        <f>ROUND(I149*(J149/1000),2)</f>
        <v/>
      </c>
    </row>
    <row r="150">
      <c r="B150" s="315" t="n">
        <v>123</v>
      </c>
      <c r="C150" s="316" t="n">
        <v>10181996</v>
      </c>
      <c r="D150" s="316" t="inlineStr">
        <is>
          <t>50629_2019_Pfizer_Broadcast Video_IMB_Ibrance_IBR_Branded_DTC_Q1 Upfront</t>
        </is>
      </c>
      <c r="E150" s="316" t="inlineStr">
        <is>
          <t>CBS</t>
        </is>
      </c>
      <c r="F150" s="317" t="n">
        <v>43472</v>
      </c>
      <c r="G150" s="317" t="n">
        <v>43555</v>
      </c>
      <c r="H150" s="316" t="n">
        <v>330025</v>
      </c>
      <c r="I150" s="316" t="n">
        <v>14</v>
      </c>
      <c r="J150" s="316" t="n">
        <v>1.13</v>
      </c>
      <c r="K150" s="316">
        <f>ROUND(I150*(J150/1000),2)</f>
        <v/>
      </c>
    </row>
    <row r="151">
      <c r="B151" s="315" t="n">
        <v>124</v>
      </c>
      <c r="C151" s="316" t="n">
        <v>10182000</v>
      </c>
      <c r="D151" s="316" t="inlineStr">
        <is>
          <t>Pop TV Schitt's Creek DAI House Cross Platform</t>
        </is>
      </c>
      <c r="E151" s="316" t="inlineStr">
        <is>
          <t>CBS</t>
        </is>
      </c>
      <c r="F151" s="317" t="n">
        <v>43481</v>
      </c>
      <c r="G151" s="317" t="n">
        <v>72686</v>
      </c>
      <c r="H151" s="316" t="n">
        <v>2633</v>
      </c>
      <c r="I151" s="316" t="n">
        <v>27</v>
      </c>
      <c r="J151" s="316" t="n">
        <v>1.13</v>
      </c>
      <c r="K151" s="316">
        <f>ROUND(I151*(J151/1000),2)</f>
        <v/>
      </c>
    </row>
    <row r="152">
      <c r="B152" s="315" t="n">
        <v>125</v>
      </c>
      <c r="C152" s="316" t="n">
        <v>10182007</v>
      </c>
      <c r="D152" s="316" t="inlineStr">
        <is>
          <t>51629_OAD_Mens Womens Under 50_CH_US_2019</t>
        </is>
      </c>
      <c r="E152" s="316" t="inlineStr">
        <is>
          <t>CBS</t>
        </is>
      </c>
      <c r="F152" s="317" t="n">
        <v>43481</v>
      </c>
      <c r="G152" s="317" t="n">
        <v>43632</v>
      </c>
      <c r="H152" s="316" t="n">
        <v>1644829</v>
      </c>
      <c r="I152" s="316" t="n">
        <v>271066</v>
      </c>
      <c r="J152" s="316" t="n">
        <v>1.13</v>
      </c>
      <c r="K152" s="316">
        <f>ROUND(I152*(J152/1000),2)</f>
        <v/>
      </c>
    </row>
    <row r="153">
      <c r="B153" s="315" t="n">
        <v>126</v>
      </c>
      <c r="C153" s="316" t="n">
        <v>10182011</v>
      </c>
      <c r="D153" s="316" t="inlineStr">
        <is>
          <t>51640_JMS_Q1'19_UF_Nutrish</t>
        </is>
      </c>
      <c r="E153" s="316" t="inlineStr">
        <is>
          <t>CBS</t>
        </is>
      </c>
      <c r="F153" s="317" t="n">
        <v>43482</v>
      </c>
      <c r="G153" s="317" t="n">
        <v>43585</v>
      </c>
      <c r="H153" s="316" t="n">
        <v>455994</v>
      </c>
      <c r="I153" s="316" t="n">
        <v>20877</v>
      </c>
      <c r="J153" s="316" t="n">
        <v>1.13</v>
      </c>
      <c r="K153" s="316">
        <f>ROUND(I153*(J153/1000),2)</f>
        <v/>
      </c>
    </row>
    <row r="154">
      <c r="B154" s="315" t="n">
        <v>127</v>
      </c>
      <c r="C154" s="316" t="n">
        <v>10182016</v>
      </c>
      <c r="D154" s="316" t="inlineStr">
        <is>
          <t>51196_UO NAM Corporate Partners EGMT 2019_UPR</t>
        </is>
      </c>
      <c r="E154" s="316" t="inlineStr">
        <is>
          <t>CBS</t>
        </is>
      </c>
      <c r="F154" s="317" t="n">
        <v>43493</v>
      </c>
      <c r="G154" s="317" t="n">
        <v>43618</v>
      </c>
      <c r="H154" s="316" t="n">
        <v>1595018</v>
      </c>
      <c r="I154" s="316" t="n">
        <v>426506</v>
      </c>
      <c r="J154" s="316" t="n">
        <v>1.13</v>
      </c>
      <c r="K154" s="316">
        <f>ROUND(I154*(J154/1000),2)</f>
        <v/>
      </c>
    </row>
    <row r="155">
      <c r="B155" s="315" t="n">
        <v>128</v>
      </c>
      <c r="C155" s="316" t="n">
        <v>10182045</v>
      </c>
      <c r="D155" s="316" t="inlineStr">
        <is>
          <t>51703_19_ENT_Brand_7_VIT_GM</t>
        </is>
      </c>
      <c r="E155" s="316" t="inlineStr">
        <is>
          <t>CBS</t>
        </is>
      </c>
      <c r="F155" s="317" t="n">
        <v>43490</v>
      </c>
      <c r="G155" s="317" t="n">
        <v>43646</v>
      </c>
      <c r="H155" s="316" t="n">
        <v>2228821</v>
      </c>
      <c r="I155" s="316" t="n">
        <v>28</v>
      </c>
      <c r="J155" s="316" t="n">
        <v>1.13</v>
      </c>
      <c r="K155" s="316">
        <f>ROUND(I155*(J155/1000),2)</f>
        <v/>
      </c>
    </row>
    <row r="156">
      <c r="B156" s="315" t="n">
        <v>129</v>
      </c>
      <c r="C156" s="316" t="n">
        <v>10182049</v>
      </c>
      <c r="D156" s="316" t="inlineStr">
        <is>
          <t>51152_Little Caesars Digital 1Q'19</t>
        </is>
      </c>
      <c r="E156" s="316" t="inlineStr">
        <is>
          <t>CBS</t>
        </is>
      </c>
      <c r="F156" s="317" t="n">
        <v>43465</v>
      </c>
      <c r="G156" s="317" t="n">
        <v>43555</v>
      </c>
      <c r="H156" s="316" t="n">
        <v>451107</v>
      </c>
      <c r="I156" s="316" t="n">
        <v>23</v>
      </c>
      <c r="J156" s="316" t="n">
        <v>1.13</v>
      </c>
      <c r="K156" s="316">
        <f>ROUND(I156*(J156/1000),2)</f>
        <v/>
      </c>
    </row>
    <row r="157">
      <c r="B157" s="315" t="n">
        <v>130</v>
      </c>
      <c r="C157" s="316" t="n">
        <v>10182049</v>
      </c>
      <c r="D157" s="316" t="inlineStr">
        <is>
          <t>51152_Little Caesars Digital 1Q'19</t>
        </is>
      </c>
      <c r="E157" s="316" t="inlineStr">
        <is>
          <t>POP TV</t>
        </is>
      </c>
      <c r="F157" s="317" t="n">
        <v>43465</v>
      </c>
      <c r="G157" s="317" t="n">
        <v>43555</v>
      </c>
      <c r="H157" s="316" t="n">
        <v>38997</v>
      </c>
      <c r="I157" s="316" t="n">
        <v>212</v>
      </c>
      <c r="J157" s="316" t="n">
        <v>1.13</v>
      </c>
      <c r="K157" s="316">
        <f>ROUND(I157*(J157/1000),2)</f>
        <v/>
      </c>
    </row>
    <row r="158">
      <c r="B158" s="315" t="n">
        <v>131</v>
      </c>
      <c r="C158" s="316" t="n">
        <v>10182050</v>
      </c>
      <c r="D158" s="316" t="inlineStr">
        <is>
          <t>51829_JMS_1Q19_Coffee_Folgers_Equity_TV</t>
        </is>
      </c>
      <c r="E158" s="316" t="inlineStr">
        <is>
          <t>CBS</t>
        </is>
      </c>
      <c r="F158" s="317" t="n">
        <v>43493</v>
      </c>
      <c r="G158" s="317" t="n">
        <v>43569</v>
      </c>
      <c r="H158" s="316" t="n">
        <v>2764460</v>
      </c>
      <c r="I158" s="316" t="n">
        <v>294240</v>
      </c>
      <c r="J158" s="316" t="n">
        <v>1.13</v>
      </c>
      <c r="K158" s="316">
        <f>ROUND(I158*(J158/1000),2)</f>
        <v/>
      </c>
    </row>
    <row r="159">
      <c r="B159" s="315" t="n">
        <v>132</v>
      </c>
      <c r="C159" s="316" t="n">
        <v>10182052</v>
      </c>
      <c r="D159" s="316" t="inlineStr">
        <is>
          <t>50981_Verzenio Video 2019 Campaign</t>
        </is>
      </c>
      <c r="E159" s="316" t="inlineStr">
        <is>
          <t>CBS</t>
        </is>
      </c>
      <c r="F159" s="317" t="n">
        <v>43488</v>
      </c>
      <c r="G159" s="317" t="n">
        <v>43646</v>
      </c>
      <c r="H159" s="316" t="n">
        <v>512532</v>
      </c>
      <c r="I159" s="316" t="n">
        <v>50794</v>
      </c>
      <c r="J159" s="316" t="n">
        <v>1.13</v>
      </c>
      <c r="K159" s="316">
        <f>ROUND(I159*(J159/1000),2)</f>
        <v/>
      </c>
    </row>
    <row r="160">
      <c r="B160" s="315" t="n">
        <v>133</v>
      </c>
      <c r="C160" s="316" t="n">
        <v>10182053</v>
      </c>
      <c r="D160" s="316" t="inlineStr">
        <is>
          <t>50762_L'Oreal Primetime 1Q19 Fluidity</t>
        </is>
      </c>
      <c r="E160" s="316" t="inlineStr">
        <is>
          <t>CBS</t>
        </is>
      </c>
      <c r="F160" s="317" t="n">
        <v>43487</v>
      </c>
      <c r="G160" s="317" t="n">
        <v>43555</v>
      </c>
      <c r="H160" s="316" t="n">
        <v>869962</v>
      </c>
      <c r="I160" s="316" t="n">
        <v>9</v>
      </c>
      <c r="J160" s="316" t="n">
        <v>1.13</v>
      </c>
      <c r="K160" s="316">
        <f>ROUND(I160*(J160/1000),2)</f>
        <v/>
      </c>
    </row>
    <row r="161">
      <c r="B161" s="315" t="n">
        <v>134</v>
      </c>
      <c r="C161" s="316" t="n">
        <v>10182059</v>
      </c>
      <c r="D161" s="316" t="inlineStr">
        <is>
          <t>51974_Dr. Scholl's_Custom Fit Orthodics (CFO)_CH_US_2019</t>
        </is>
      </c>
      <c r="E161" s="316" t="inlineStr">
        <is>
          <t>CBS</t>
        </is>
      </c>
      <c r="F161" s="317" t="n">
        <v>43500</v>
      </c>
      <c r="G161" s="317" t="n">
        <v>43583</v>
      </c>
      <c r="H161" s="316" t="n">
        <v>2134387</v>
      </c>
      <c r="I161" s="316" t="n">
        <v>323565</v>
      </c>
      <c r="J161" s="316" t="n">
        <v>1.13</v>
      </c>
      <c r="K161" s="316">
        <f>ROUND(I161*(J161/1000),2)</f>
        <v/>
      </c>
    </row>
    <row r="162">
      <c r="B162" s="315" t="n">
        <v>135</v>
      </c>
      <c r="C162" s="316" t="n">
        <v>10182066</v>
      </c>
      <c r="D162" s="316" t="inlineStr">
        <is>
          <t>51828_2019_KIA_T1L_NAT_*NATN_Q1-19-FEP-VUF</t>
        </is>
      </c>
      <c r="E162" s="316" t="inlineStr">
        <is>
          <t>CBS</t>
        </is>
      </c>
      <c r="F162" s="317" t="n">
        <v>43500</v>
      </c>
      <c r="G162" s="317" t="n">
        <v>43555</v>
      </c>
      <c r="H162" s="316" t="n">
        <v>1556990</v>
      </c>
      <c r="I162" s="316" t="n">
        <v>32</v>
      </c>
      <c r="J162" s="316" t="n">
        <v>1.13</v>
      </c>
      <c r="K162" s="316">
        <f>ROUND(I162*(J162/1000),2)</f>
        <v/>
      </c>
    </row>
    <row r="163">
      <c r="B163" s="315" t="n">
        <v>136</v>
      </c>
      <c r="C163" s="316" t="n">
        <v>10182070</v>
      </c>
      <c r="D163" s="316" t="inlineStr">
        <is>
          <t>48891_Otsuka Primetime Fluidity BY18/19</t>
        </is>
      </c>
      <c r="E163" s="316" t="inlineStr">
        <is>
          <t>CBS</t>
        </is>
      </c>
      <c r="F163" s="317" t="n">
        <v>43500</v>
      </c>
      <c r="G163" s="317" t="n">
        <v>43555</v>
      </c>
      <c r="H163" s="316" t="n">
        <v>562362</v>
      </c>
      <c r="I163" s="316" t="n">
        <v>20</v>
      </c>
      <c r="J163" s="316" t="n">
        <v>1.13</v>
      </c>
      <c r="K163" s="316">
        <f>ROUND(I163*(J163/1000),2)</f>
        <v/>
      </c>
    </row>
    <row r="164">
      <c r="B164" s="315" t="n">
        <v>137</v>
      </c>
      <c r="C164" s="316" t="n">
        <v>10182076</v>
      </c>
      <c r="D164" s="316" t="inlineStr">
        <is>
          <t>CBS Generic DAI House</t>
        </is>
      </c>
      <c r="E164" s="316" t="inlineStr">
        <is>
          <t>CBS</t>
        </is>
      </c>
      <c r="F164" s="317" t="n">
        <v>43501</v>
      </c>
      <c r="G164" s="317" t="n">
        <v>72686</v>
      </c>
      <c r="H164" s="316" t="n">
        <v>802956</v>
      </c>
      <c r="I164" s="316" t="n">
        <v>162357</v>
      </c>
      <c r="J164" s="316" t="n">
        <v>1.13</v>
      </c>
      <c r="K164" s="316">
        <f>ROUND(I164*(J164/1000),2)</f>
        <v/>
      </c>
    </row>
    <row r="165">
      <c r="B165" s="315" t="n">
        <v>138</v>
      </c>
      <c r="C165" s="316" t="n">
        <v>10182076</v>
      </c>
      <c r="D165" s="316" t="inlineStr">
        <is>
          <t>CBS Generic DAI House</t>
        </is>
      </c>
      <c r="E165" s="316" t="inlineStr">
        <is>
          <t>POP TV</t>
        </is>
      </c>
      <c r="F165" s="317" t="n">
        <v>43501</v>
      </c>
      <c r="G165" s="317" t="n">
        <v>72686</v>
      </c>
      <c r="H165" s="316" t="n">
        <v>8</v>
      </c>
      <c r="I165" s="316" t="n">
        <v>1</v>
      </c>
      <c r="J165" s="316" t="n">
        <v>1.13</v>
      </c>
      <c r="K165" s="316">
        <f>ROUND(I165*(J165/1000),2)</f>
        <v/>
      </c>
    </row>
    <row r="166">
      <c r="B166" s="315" t="n">
        <v>139</v>
      </c>
      <c r="C166" s="316" t="n">
        <v>10182079</v>
      </c>
      <c r="D166" s="316" t="inlineStr">
        <is>
          <t>52007_Emgality Video 2019 - TVO &amp; OTT</t>
        </is>
      </c>
      <c r="E166" s="316" t="inlineStr">
        <is>
          <t>CBS</t>
        </is>
      </c>
      <c r="F166" s="317" t="n">
        <v>43500</v>
      </c>
      <c r="G166" s="317" t="n">
        <v>43646</v>
      </c>
      <c r="H166" s="316" t="n">
        <v>383226</v>
      </c>
      <c r="I166" s="316" t="n">
        <v>34289</v>
      </c>
      <c r="J166" s="316" t="n">
        <v>1.13</v>
      </c>
      <c r="K166" s="316">
        <f>ROUND(I166*(J166/1000),2)</f>
        <v/>
      </c>
    </row>
    <row r="167">
      <c r="B167" s="315" t="n">
        <v>140</v>
      </c>
      <c r="C167" s="316" t="n">
        <v>10182090</v>
      </c>
      <c r="D167" s="316" t="inlineStr">
        <is>
          <t>50938_Haribo Q1 2019 Fluidity</t>
        </is>
      </c>
      <c r="E167" s="316" t="inlineStr">
        <is>
          <t>CBS</t>
        </is>
      </c>
      <c r="F167" s="317" t="n">
        <v>43507</v>
      </c>
      <c r="G167" s="317" t="n">
        <v>43604</v>
      </c>
      <c r="H167" s="316" t="n">
        <v>105412</v>
      </c>
      <c r="I167" s="316" t="n">
        <v>39695</v>
      </c>
      <c r="J167" s="316" t="n">
        <v>1.13</v>
      </c>
      <c r="K167" s="316">
        <f>ROUND(I167*(J167/1000),2)</f>
        <v/>
      </c>
    </row>
    <row r="168">
      <c r="B168" s="315" t="n">
        <v>141</v>
      </c>
      <c r="C168" s="316" t="n">
        <v>10182092</v>
      </c>
      <c r="D168" s="316" t="inlineStr">
        <is>
          <t>50778_KH Q1-Q4 2019</t>
        </is>
      </c>
      <c r="E168" s="316" t="inlineStr">
        <is>
          <t>CBS</t>
        </is>
      </c>
      <c r="F168" s="317" t="n">
        <v>43500</v>
      </c>
      <c r="G168" s="317" t="n">
        <v>43576</v>
      </c>
      <c r="H168" s="316" t="n">
        <v>303498</v>
      </c>
      <c r="I168" s="316" t="n">
        <v>30195</v>
      </c>
      <c r="J168" s="316" t="n">
        <v>1.13</v>
      </c>
      <c r="K168" s="316">
        <f>ROUND(I168*(J168/1000),2)</f>
        <v/>
      </c>
    </row>
    <row r="169">
      <c r="B169" s="315" t="n">
        <v>142</v>
      </c>
      <c r="C169" s="316" t="n">
        <v>10182092</v>
      </c>
      <c r="D169" s="316" t="inlineStr">
        <is>
          <t>50778_KH Q1-Q4 2019</t>
        </is>
      </c>
      <c r="E169" s="316" t="inlineStr">
        <is>
          <t>POP TV</t>
        </is>
      </c>
      <c r="F169" s="317" t="n">
        <v>43500</v>
      </c>
      <c r="G169" s="317" t="n">
        <v>43576</v>
      </c>
      <c r="H169" s="316" t="n">
        <v>8984</v>
      </c>
      <c r="I169" s="316" t="n">
        <v>8984</v>
      </c>
      <c r="J169" s="316" t="n">
        <v>1.13</v>
      </c>
      <c r="K169" s="316">
        <f>ROUND(I169*(J169/1000),2)</f>
        <v/>
      </c>
    </row>
    <row r="170">
      <c r="B170" s="315" t="n">
        <v>143</v>
      </c>
      <c r="C170" s="316" t="n">
        <v>10182102</v>
      </c>
      <c r="D170" s="316" t="inlineStr">
        <is>
          <t>52143_Rakuten_Q119_CBS_Desktop/Mobile/Tablet/OTT/SmartTV</t>
        </is>
      </c>
      <c r="E170" s="316" t="inlineStr">
        <is>
          <t>CBS</t>
        </is>
      </c>
      <c r="F170" s="317" t="n">
        <v>43507</v>
      </c>
      <c r="G170" s="317" t="n">
        <v>43555</v>
      </c>
      <c r="H170" s="316" t="n">
        <v>941557</v>
      </c>
      <c r="I170" s="316" t="n">
        <v>37</v>
      </c>
      <c r="J170" s="316" t="n">
        <v>1.13</v>
      </c>
      <c r="K170" s="316">
        <f>ROUND(I170*(J170/1000),2)</f>
        <v/>
      </c>
    </row>
    <row r="171">
      <c r="B171" s="315" t="n">
        <v>144</v>
      </c>
      <c r="C171" s="316" t="n">
        <v>10182102</v>
      </c>
      <c r="D171" s="316" t="inlineStr">
        <is>
          <t>52143_Rakuten_Q119_CBS_Desktop/Mobile/Tablet/OTT/SmartTV</t>
        </is>
      </c>
      <c r="E171" s="316" t="inlineStr">
        <is>
          <t>POP TV</t>
        </is>
      </c>
      <c r="F171" s="317" t="n">
        <v>43507</v>
      </c>
      <c r="G171" s="317" t="n">
        <v>43555</v>
      </c>
      <c r="H171" s="316" t="n">
        <v>38602</v>
      </c>
      <c r="I171" s="316" t="n">
        <v>27</v>
      </c>
      <c r="J171" s="316" t="n">
        <v>1.13</v>
      </c>
      <c r="K171" s="316">
        <f>ROUND(I171*(J171/1000),2)</f>
        <v/>
      </c>
    </row>
    <row r="172">
      <c r="B172" s="315" t="n">
        <v>145</v>
      </c>
      <c r="C172" s="316" t="n">
        <v>10182104</v>
      </c>
      <c r="D172" s="316" t="inlineStr">
        <is>
          <t>52075_PetSmart_Digital_InsertionOrder_CBS_VOD_013019</t>
        </is>
      </c>
      <c r="E172" s="316" t="inlineStr">
        <is>
          <t>CBS</t>
        </is>
      </c>
      <c r="F172" s="317" t="n">
        <v>43508</v>
      </c>
      <c r="G172" s="317" t="n">
        <v>43583</v>
      </c>
      <c r="H172" s="316" t="n">
        <v>973429</v>
      </c>
      <c r="I172" s="316" t="n">
        <v>314399</v>
      </c>
      <c r="J172" s="316" t="n">
        <v>1.13</v>
      </c>
      <c r="K172" s="316">
        <f>ROUND(I172*(J172/1000),2)</f>
        <v/>
      </c>
    </row>
    <row r="173">
      <c r="B173" s="315" t="n">
        <v>146</v>
      </c>
      <c r="C173" s="316" t="n">
        <v>10211988</v>
      </c>
      <c r="D173" s="316" t="inlineStr">
        <is>
          <t>51023_Home Advisor</t>
        </is>
      </c>
      <c r="E173" s="316" t="inlineStr">
        <is>
          <t>CBS</t>
        </is>
      </c>
      <c r="F173" s="317" t="n">
        <v>43501</v>
      </c>
      <c r="G173" s="317" t="n">
        <v>43646</v>
      </c>
      <c r="H173" s="316" t="n">
        <v>4092484</v>
      </c>
      <c r="I173" s="316" t="n">
        <v>1723737</v>
      </c>
      <c r="J173" s="316" t="n">
        <v>1.13</v>
      </c>
      <c r="K173" s="316">
        <f>ROUND(I173*(J173/1000),2)</f>
        <v/>
      </c>
    </row>
    <row r="174">
      <c r="B174" s="315" t="n">
        <v>147</v>
      </c>
      <c r="C174" s="316" t="n">
        <v>10211988</v>
      </c>
      <c r="D174" s="316" t="inlineStr">
        <is>
          <t>51023_Home Advisor</t>
        </is>
      </c>
      <c r="E174" s="316" t="inlineStr">
        <is>
          <t>POP TV</t>
        </is>
      </c>
      <c r="F174" s="317" t="n">
        <v>43501</v>
      </c>
      <c r="G174" s="317" t="n">
        <v>43646</v>
      </c>
      <c r="H174" s="316" t="n">
        <v>1060176</v>
      </c>
      <c r="I174" s="316" t="n">
        <v>786150</v>
      </c>
      <c r="J174" s="316" t="n">
        <v>1.13</v>
      </c>
      <c r="K174" s="316">
        <f>ROUND(I174*(J174/1000),2)</f>
        <v/>
      </c>
    </row>
    <row r="175">
      <c r="B175" s="315" t="n">
        <v>148</v>
      </c>
      <c r="C175" s="316" t="n">
        <v>10211989</v>
      </c>
      <c r="D175" s="316" t="inlineStr">
        <is>
          <t>52473_MiraLax_Base_CH_US_2019</t>
        </is>
      </c>
      <c r="E175" s="316" t="inlineStr">
        <is>
          <t>CBS</t>
        </is>
      </c>
      <c r="F175" s="317" t="n">
        <v>43521</v>
      </c>
      <c r="G175" s="317" t="n">
        <v>43590</v>
      </c>
      <c r="H175" s="316" t="n">
        <v>954648</v>
      </c>
      <c r="I175" s="316" t="n">
        <v>281791</v>
      </c>
      <c r="J175" s="316" t="n">
        <v>1.13</v>
      </c>
      <c r="K175" s="316">
        <f>ROUND(I175*(J175/1000),2)</f>
        <v/>
      </c>
    </row>
    <row r="176">
      <c r="B176" s="315" t="n">
        <v>149</v>
      </c>
      <c r="C176" s="316" t="n">
        <v>10211991</v>
      </c>
      <c r="D176" s="316" t="inlineStr">
        <is>
          <t>52969_Claritin_Base_CH_US_2019</t>
        </is>
      </c>
      <c r="E176" s="316" t="inlineStr">
        <is>
          <t>CBS</t>
        </is>
      </c>
      <c r="F176" s="317" t="n">
        <v>43521</v>
      </c>
      <c r="G176" s="317" t="n">
        <v>43611</v>
      </c>
      <c r="H176" s="316" t="n">
        <v>713677</v>
      </c>
      <c r="I176" s="316" t="n">
        <v>252775</v>
      </c>
      <c r="J176" s="316" t="n">
        <v>1.13</v>
      </c>
      <c r="K176" s="316">
        <f>ROUND(I176*(J176/1000),2)</f>
        <v/>
      </c>
    </row>
    <row r="177">
      <c r="B177" s="315" t="n">
        <v>150</v>
      </c>
      <c r="C177" s="316" t="n">
        <v>10211994</v>
      </c>
      <c r="D177" s="316" t="inlineStr">
        <is>
          <t>50875_KEYTRUDA FEP 2019</t>
        </is>
      </c>
      <c r="E177" s="316" t="inlineStr">
        <is>
          <t>CBS</t>
        </is>
      </c>
      <c r="F177" s="317" t="n">
        <v>43507</v>
      </c>
      <c r="G177" s="317" t="n">
        <v>43583</v>
      </c>
      <c r="H177" s="316" t="n">
        <v>150546</v>
      </c>
      <c r="I177" s="316" t="n">
        <v>4929</v>
      </c>
      <c r="J177" s="316" t="n">
        <v>1.13</v>
      </c>
      <c r="K177" s="316">
        <f>ROUND(I177*(J177/1000),2)</f>
        <v/>
      </c>
    </row>
    <row r="178">
      <c r="B178" s="315" t="n">
        <v>151</v>
      </c>
      <c r="C178" s="316" t="n">
        <v>10211997</v>
      </c>
      <c r="D178" s="316" t="inlineStr">
        <is>
          <t>51781_GSK_1Q19_US_FLV_fle_Flonase Digital</t>
        </is>
      </c>
      <c r="E178" s="316" t="inlineStr">
        <is>
          <t>CBS</t>
        </is>
      </c>
      <c r="F178" s="317" t="n">
        <v>43521</v>
      </c>
      <c r="G178" s="317" t="n">
        <v>43555</v>
      </c>
      <c r="H178" s="316" t="n">
        <v>149713</v>
      </c>
      <c r="I178" s="316" t="n">
        <v>1</v>
      </c>
      <c r="J178" s="316" t="n">
        <v>1.13</v>
      </c>
      <c r="K178" s="316">
        <f>ROUND(I178*(J178/1000),2)</f>
        <v/>
      </c>
    </row>
    <row r="179">
      <c r="B179" s="315" t="n">
        <v>152</v>
      </c>
      <c r="C179" s="316" t="n">
        <v>10211999</v>
      </c>
      <c r="D179" s="316" t="inlineStr">
        <is>
          <t>50924_2019 Consumer Q1</t>
        </is>
      </c>
      <c r="E179" s="316" t="inlineStr">
        <is>
          <t>CBS</t>
        </is>
      </c>
      <c r="F179" s="317" t="n">
        <v>43521</v>
      </c>
      <c r="G179" s="317" t="n">
        <v>43555</v>
      </c>
      <c r="H179" s="316" t="n">
        <v>1329919</v>
      </c>
      <c r="I179" s="316" t="n">
        <v>33</v>
      </c>
      <c r="J179" s="316" t="n">
        <v>1.13</v>
      </c>
      <c r="K179" s="316">
        <f>ROUND(I179*(J179/1000),2)</f>
        <v/>
      </c>
    </row>
    <row r="180">
      <c r="B180" s="315" t="n">
        <v>153</v>
      </c>
      <c r="C180" s="316" t="n">
        <v>10212001</v>
      </c>
      <c r="D180" s="316" t="inlineStr">
        <is>
          <t>52025_Reckitt Q1'19</t>
        </is>
      </c>
      <c r="E180" s="316" t="inlineStr">
        <is>
          <t>CBS</t>
        </is>
      </c>
      <c r="F180" s="317" t="n">
        <v>43521</v>
      </c>
      <c r="G180" s="317" t="n">
        <v>43604</v>
      </c>
      <c r="H180" s="316" t="n">
        <v>412082</v>
      </c>
      <c r="I180" s="316" t="n">
        <v>23597</v>
      </c>
      <c r="J180" s="316" t="n">
        <v>1.13</v>
      </c>
      <c r="K180" s="316">
        <f>ROUND(I180*(J180/1000),2)</f>
        <v/>
      </c>
    </row>
    <row r="181">
      <c r="B181" s="315" t="n">
        <v>154</v>
      </c>
      <c r="C181" s="316" t="n">
        <v>10212009</v>
      </c>
      <c r="D181" s="316" t="inlineStr">
        <is>
          <t>The Code DAI House Cross Platform</t>
        </is>
      </c>
      <c r="E181" s="316" t="inlineStr">
        <is>
          <t>CBS</t>
        </is>
      </c>
      <c r="F181" s="317" t="n">
        <v>43523</v>
      </c>
      <c r="G181" s="317" t="n">
        <v>72686</v>
      </c>
      <c r="H181" s="316" t="n">
        <v>4756358</v>
      </c>
      <c r="I181" s="316" t="n">
        <v>1706393</v>
      </c>
      <c r="J181" s="316" t="n">
        <v>1.13</v>
      </c>
      <c r="K181" s="316">
        <f>ROUND(I181*(J181/1000),2)</f>
        <v/>
      </c>
    </row>
    <row r="182">
      <c r="B182" s="315" t="n">
        <v>155</v>
      </c>
      <c r="C182" s="316" t="n">
        <v>10212009</v>
      </c>
      <c r="D182" s="316" t="inlineStr">
        <is>
          <t>The Code DAI House Cross Platform</t>
        </is>
      </c>
      <c r="E182" s="316" t="inlineStr">
        <is>
          <t>POP TV</t>
        </is>
      </c>
      <c r="F182" s="317" t="n">
        <v>43523</v>
      </c>
      <c r="G182" s="317" t="n">
        <v>72686</v>
      </c>
      <c r="H182" s="316" t="n">
        <v>957713</v>
      </c>
      <c r="I182" s="316" t="n">
        <v>521469</v>
      </c>
      <c r="J182" s="316" t="n">
        <v>1.13</v>
      </c>
      <c r="K182" s="316">
        <f>ROUND(I182*(J182/1000),2)</f>
        <v/>
      </c>
    </row>
    <row r="183">
      <c r="B183" s="315" t="n">
        <v>156</v>
      </c>
      <c r="C183" s="316" t="n">
        <v>10212010</v>
      </c>
      <c r="D183" s="316" t="inlineStr">
        <is>
          <t>Million Dollar Mile DAI House Cross Platform</t>
        </is>
      </c>
      <c r="E183" s="316" t="inlineStr">
        <is>
          <t>CBS</t>
        </is>
      </c>
      <c r="F183" s="317" t="n">
        <v>43523</v>
      </c>
      <c r="G183" s="317" t="n">
        <v>72686</v>
      </c>
      <c r="H183" s="316" t="n">
        <v>2557714</v>
      </c>
      <c r="I183" s="316" t="n">
        <v>43694</v>
      </c>
      <c r="J183" s="316" t="n">
        <v>1.13</v>
      </c>
      <c r="K183" s="316">
        <f>ROUND(I183*(J183/1000),2)</f>
        <v/>
      </c>
    </row>
    <row r="184">
      <c r="B184" s="315" t="n">
        <v>157</v>
      </c>
      <c r="C184" s="316" t="n">
        <v>10212010</v>
      </c>
      <c r="D184" s="316" t="inlineStr">
        <is>
          <t>Million Dollar Mile DAI House Cross Platform</t>
        </is>
      </c>
      <c r="E184" s="316" t="inlineStr">
        <is>
          <t>POP TV</t>
        </is>
      </c>
      <c r="F184" s="317" t="n">
        <v>43523</v>
      </c>
      <c r="G184" s="317" t="n">
        <v>72686</v>
      </c>
      <c r="H184" s="316" t="n">
        <v>452647</v>
      </c>
      <c r="I184" s="316" t="n">
        <v>41348</v>
      </c>
      <c r="J184" s="316" t="n">
        <v>1.13</v>
      </c>
      <c r="K184" s="316">
        <f>ROUND(I184*(J184/1000),2)</f>
        <v/>
      </c>
    </row>
    <row r="185">
      <c r="B185" s="315" t="n">
        <v>158</v>
      </c>
      <c r="C185" s="316" t="n">
        <v>10212011</v>
      </c>
      <c r="D185" s="316" t="inlineStr">
        <is>
          <t>Man with a Plan DAI House Cross Platform</t>
        </is>
      </c>
      <c r="E185" s="316" t="inlineStr">
        <is>
          <t>CBS</t>
        </is>
      </c>
      <c r="F185" s="317" t="n">
        <v>42621</v>
      </c>
      <c r="G185" s="317" t="n">
        <v>72686</v>
      </c>
      <c r="H185" s="316" t="n">
        <v>525161</v>
      </c>
      <c r="I185" s="316" t="n">
        <v>218720</v>
      </c>
      <c r="J185" s="316" t="n">
        <v>1.13</v>
      </c>
      <c r="K185" s="316">
        <f>ROUND(I185*(J185/1000),2)</f>
        <v/>
      </c>
    </row>
    <row r="186">
      <c r="B186" s="315" t="n">
        <v>159</v>
      </c>
      <c r="C186" s="316" t="n">
        <v>10212011</v>
      </c>
      <c r="D186" s="316" t="inlineStr">
        <is>
          <t>Man with a Plan DAI House Cross Platform</t>
        </is>
      </c>
      <c r="E186" s="316" t="inlineStr">
        <is>
          <t>POP TV</t>
        </is>
      </c>
      <c r="F186" s="317" t="n">
        <v>42621</v>
      </c>
      <c r="G186" s="317" t="n">
        <v>72686</v>
      </c>
      <c r="H186" s="316" t="n">
        <v>4848</v>
      </c>
      <c r="I186" s="316" t="n">
        <v>3192</v>
      </c>
      <c r="J186" s="316" t="n">
        <v>1.13</v>
      </c>
      <c r="K186" s="316">
        <f>ROUND(I186*(J186/1000),2)</f>
        <v/>
      </c>
    </row>
    <row r="187">
      <c r="B187" s="315" t="n">
        <v>160</v>
      </c>
      <c r="C187" s="316" t="n">
        <v>10212014</v>
      </c>
      <c r="D187" s="316" t="inlineStr">
        <is>
          <t>52426_AG_2019_FY_BOTOX CM_D_B_DTC_NA</t>
        </is>
      </c>
      <c r="E187" s="316" t="inlineStr">
        <is>
          <t>CBS</t>
        </is>
      </c>
      <c r="F187" s="317" t="n">
        <v>43525</v>
      </c>
      <c r="G187" s="317" t="n">
        <v>43555</v>
      </c>
      <c r="H187" s="316" t="n">
        <v>330979</v>
      </c>
      <c r="I187" s="316" t="n">
        <v>13</v>
      </c>
      <c r="J187" s="316" t="n">
        <v>1.13</v>
      </c>
      <c r="K187" s="316">
        <f>ROUND(I187*(J187/1000),2)</f>
        <v/>
      </c>
    </row>
    <row r="188">
      <c r="B188" s="315" t="n">
        <v>161</v>
      </c>
      <c r="C188" s="316" t="n">
        <v>10212015</v>
      </c>
      <c r="D188" s="316" t="inlineStr">
        <is>
          <t>51876_NA2_CAC 2019 Consumer Ad Campaign_2019-01-01_2019-</t>
        </is>
      </c>
      <c r="E188" s="316" t="inlineStr">
        <is>
          <t>CBS</t>
        </is>
      </c>
      <c r="F188" s="317" t="n">
        <v>43521</v>
      </c>
      <c r="G188" s="317" t="n">
        <v>43646</v>
      </c>
      <c r="H188" s="316" t="n">
        <v>271128</v>
      </c>
      <c r="I188" s="316" t="n">
        <v>92311</v>
      </c>
      <c r="J188" s="316" t="n">
        <v>1.13</v>
      </c>
      <c r="K188" s="316">
        <f>ROUND(I188*(J188/1000),2)</f>
        <v/>
      </c>
    </row>
    <row r="189">
      <c r="B189" s="315" t="n">
        <v>162</v>
      </c>
      <c r="C189" s="316" t="n">
        <v>10212018</v>
      </c>
      <c r="D189" s="316" t="inlineStr">
        <is>
          <t>Nature's Bounty National 2019</t>
        </is>
      </c>
      <c r="E189" s="316" t="inlineStr">
        <is>
          <t>CBS</t>
        </is>
      </c>
      <c r="F189" s="317" t="n">
        <v>43535</v>
      </c>
      <c r="G189" s="317" t="n">
        <v>43590</v>
      </c>
      <c r="H189" s="316" t="n">
        <v>7729376</v>
      </c>
      <c r="I189" s="316" t="n">
        <v>4081477</v>
      </c>
      <c r="J189" s="316" t="n">
        <v>1.13</v>
      </c>
      <c r="K189" s="316">
        <f>ROUND(I189*(J189/1000),2)</f>
        <v/>
      </c>
    </row>
    <row r="190">
      <c r="B190" s="315" t="n">
        <v>163</v>
      </c>
      <c r="C190" s="316" t="n">
        <v>10212019</v>
      </c>
      <c r="D190" s="316" t="inlineStr">
        <is>
          <t>51881_Dumbo_TH_Digital_Pre-Open</t>
        </is>
      </c>
      <c r="E190" s="316" t="inlineStr">
        <is>
          <t>CBS</t>
        </is>
      </c>
      <c r="F190" s="317" t="n">
        <v>43528</v>
      </c>
      <c r="G190" s="317" t="n">
        <v>43555</v>
      </c>
      <c r="H190" s="316" t="n">
        <v>1023842</v>
      </c>
      <c r="I190" s="316" t="n">
        <v>23</v>
      </c>
      <c r="J190" s="316" t="n">
        <v>1.13</v>
      </c>
      <c r="K190" s="316">
        <f>ROUND(I190*(J190/1000),2)</f>
        <v/>
      </c>
    </row>
    <row r="191">
      <c r="B191" s="315" t="n">
        <v>164</v>
      </c>
      <c r="C191" s="316" t="n">
        <v>10212022</v>
      </c>
      <c r="D191" s="316" t="inlineStr">
        <is>
          <t>52184_Warner Brothers Shazam Pre-Opening</t>
        </is>
      </c>
      <c r="E191" s="316" t="inlineStr">
        <is>
          <t>CBS</t>
        </is>
      </c>
      <c r="F191" s="317" t="n">
        <v>43528</v>
      </c>
      <c r="G191" s="317" t="n">
        <v>43562</v>
      </c>
      <c r="H191" s="316" t="n">
        <v>145639</v>
      </c>
      <c r="I191" s="316" t="n">
        <v>13222</v>
      </c>
      <c r="J191" s="316" t="n">
        <v>1.13</v>
      </c>
      <c r="K191" s="316">
        <f>ROUND(I191*(J191/1000),2)</f>
        <v/>
      </c>
    </row>
    <row r="192">
      <c r="B192" s="315" t="n">
        <v>165</v>
      </c>
      <c r="C192" s="316" t="n">
        <v>10212023</v>
      </c>
      <c r="D192" s="316" t="inlineStr">
        <is>
          <t>52455_2019 Q1 Ilumya OLV</t>
        </is>
      </c>
      <c r="E192" s="316" t="inlineStr">
        <is>
          <t>CBS</t>
        </is>
      </c>
      <c r="F192" s="317" t="n">
        <v>43529</v>
      </c>
      <c r="G192" s="317" t="n">
        <v>43555</v>
      </c>
      <c r="H192" s="316" t="n">
        <v>372747</v>
      </c>
      <c r="I192" s="316" t="n">
        <v>12</v>
      </c>
      <c r="J192" s="316" t="n">
        <v>1.13</v>
      </c>
      <c r="K192" s="316">
        <f>ROUND(I192*(J192/1000),2)</f>
        <v/>
      </c>
    </row>
    <row r="193">
      <c r="B193" s="315" t="n">
        <v>166</v>
      </c>
      <c r="C193" s="316" t="n">
        <v>10212026</v>
      </c>
      <c r="D193" s="316" t="inlineStr">
        <is>
          <t>52543_Sun Pharma</t>
        </is>
      </c>
      <c r="E193" s="316" t="inlineStr">
        <is>
          <t>CBS</t>
        </is>
      </c>
      <c r="F193" s="317" t="n">
        <v>43530</v>
      </c>
      <c r="G193" s="317" t="n">
        <v>43555</v>
      </c>
      <c r="H193" s="316" t="n">
        <v>517593</v>
      </c>
      <c r="I193" s="316" t="n">
        <v>35</v>
      </c>
      <c r="J193" s="316" t="n">
        <v>1.13</v>
      </c>
      <c r="K193" s="316">
        <f>ROUND(I193*(J193/1000),2)</f>
        <v/>
      </c>
    </row>
    <row r="194">
      <c r="B194" s="315" t="n">
        <v>167</v>
      </c>
      <c r="C194" s="316" t="n">
        <v>10212028</v>
      </c>
      <c r="D194" s="316" t="inlineStr">
        <is>
          <t>52130_Stitch Fix 2019 Media</t>
        </is>
      </c>
      <c r="E194" s="316" t="inlineStr">
        <is>
          <t>CBS</t>
        </is>
      </c>
      <c r="F194" s="317" t="n">
        <v>43531</v>
      </c>
      <c r="G194" s="317" t="n">
        <v>43582</v>
      </c>
      <c r="H194" s="316" t="n">
        <v>733346</v>
      </c>
      <c r="I194" s="316" t="n">
        <v>283009</v>
      </c>
      <c r="J194" s="316" t="n">
        <v>1.13</v>
      </c>
      <c r="K194" s="316">
        <f>ROUND(I194*(J194/1000),2)</f>
        <v/>
      </c>
    </row>
    <row r="195">
      <c r="B195" s="315" t="n">
        <v>168</v>
      </c>
      <c r="C195" s="316" t="n">
        <v>10212033</v>
      </c>
      <c r="D195" s="316" t="inlineStr">
        <is>
          <t>52542_APT_CY19_Apartments.comVOD+_1Q19-3Q19</t>
        </is>
      </c>
      <c r="E195" s="316" t="inlineStr">
        <is>
          <t>CBS</t>
        </is>
      </c>
      <c r="F195" s="317" t="n">
        <v>43535</v>
      </c>
      <c r="G195" s="317" t="n">
        <v>43616</v>
      </c>
      <c r="H195" s="316" t="n">
        <v>641046</v>
      </c>
      <c r="I195" s="316" t="n">
        <v>334513</v>
      </c>
      <c r="J195" s="316" t="n">
        <v>1.13</v>
      </c>
      <c r="K195" s="316">
        <f>ROUND(I195*(J195/1000),2)</f>
        <v/>
      </c>
    </row>
    <row r="196">
      <c r="B196" s="315" t="n">
        <v>169</v>
      </c>
      <c r="C196" s="316" t="n">
        <v>10212034</v>
      </c>
      <c r="D196" s="316" t="inlineStr">
        <is>
          <t>48786_Marshall's Prime Fluidity 18/19</t>
        </is>
      </c>
      <c r="E196" s="316" t="inlineStr">
        <is>
          <t>CBS</t>
        </is>
      </c>
      <c r="F196" s="317" t="n">
        <v>43535</v>
      </c>
      <c r="G196" s="317" t="n">
        <v>43646</v>
      </c>
      <c r="H196" s="316" t="n">
        <v>512212</v>
      </c>
      <c r="I196" s="316" t="n">
        <v>113617</v>
      </c>
      <c r="J196" s="316" t="n">
        <v>1.13</v>
      </c>
      <c r="K196" s="316">
        <f>ROUND(I196*(J196/1000),2)</f>
        <v/>
      </c>
    </row>
    <row r="197">
      <c r="B197" s="315" t="n">
        <v>170</v>
      </c>
      <c r="C197" s="316" t="n">
        <v>10212045</v>
      </c>
      <c r="D197" s="316" t="inlineStr">
        <is>
          <t>Chattem National 2019</t>
        </is>
      </c>
      <c r="E197" s="316" t="inlineStr">
        <is>
          <t>CBS</t>
        </is>
      </c>
      <c r="F197" s="317" t="n">
        <v>43549</v>
      </c>
      <c r="G197" s="317" t="n">
        <v>43623</v>
      </c>
      <c r="H197" s="316" t="n">
        <v>9863006</v>
      </c>
      <c r="I197" s="316" t="n">
        <v>6126863</v>
      </c>
      <c r="J197" s="316" t="n">
        <v>1.13</v>
      </c>
      <c r="K197" s="316">
        <f>ROUND(I197*(J197/1000),2)</f>
        <v/>
      </c>
    </row>
    <row r="199">
      <c r="B199" s="101" t="n"/>
      <c r="C199" s="101" t="n"/>
      <c r="F199" s="318" t="n"/>
      <c r="G199" s="318" t="n"/>
      <c r="I199" s="64" t="n"/>
      <c r="J199" s="64" t="n"/>
      <c r="K199" s="335" t="n"/>
      <c r="L199" s="336" t="n"/>
      <c r="N199" s="336" t="n"/>
      <c r="R199" s="308" t="n"/>
    </row>
    <row r="200">
      <c r="F200" s="318" t="n"/>
      <c r="G200" s="318" t="n"/>
      <c r="H200" s="162" t="n"/>
      <c r="I200" s="51" t="n"/>
      <c r="J200" s="50" t="n"/>
      <c r="K200" s="330" t="n"/>
      <c r="L200" s="331" t="n"/>
      <c r="M200" s="336" t="n"/>
    </row>
    <row r="201">
      <c r="B201" s="101" t="n"/>
      <c r="C201" s="163" t="n"/>
      <c r="F201" s="318" t="n"/>
      <c r="G201" s="318" t="n"/>
      <c r="J201" s="64" t="n"/>
      <c r="K201" s="335" t="n"/>
      <c r="L201" s="336" t="n"/>
      <c r="M201" s="336" t="n"/>
    </row>
    <row r="202">
      <c r="B202" s="101" t="n"/>
      <c r="C202" s="98" t="n"/>
      <c r="F202" s="318" t="n"/>
      <c r="G202" s="288" t="n"/>
      <c r="J202" s="64" t="n"/>
      <c r="K202" s="335" t="n"/>
      <c r="L202" s="336" t="n"/>
    </row>
    <row r="203">
      <c r="B203" s="101" t="n"/>
      <c r="C203" s="98" t="n"/>
      <c r="F203" s="318" t="n"/>
      <c r="G203" s="288" t="n"/>
      <c r="H203" s="106" t="inlineStr">
        <is>
          <t>Sub-totals by Network:</t>
        </is>
      </c>
      <c r="I203" s="288" t="inlineStr">
        <is>
          <t>CBS</t>
        </is>
      </c>
      <c r="J203" s="287">
        <f>SUMIF($E$28:$E$28,$I32,$J$28:$J$29)</f>
        <v/>
      </c>
      <c r="K203" s="332" t="n"/>
      <c r="L203" s="334">
        <f>SUMIF($E$28:$E$28,$I32,$L$28:$L$29)</f>
        <v/>
      </c>
      <c r="N203" s="324" t="n"/>
      <c r="O203" s="337" t="n"/>
    </row>
    <row r="204">
      <c r="B204" s="101" t="n"/>
      <c r="C204" s="98" t="n"/>
      <c r="F204" s="318" t="n"/>
      <c r="G204" s="288" t="n"/>
      <c r="H204" s="106" t="n"/>
      <c r="I204" s="288" t="inlineStr">
        <is>
          <t>POP TV</t>
        </is>
      </c>
      <c r="J204" s="287">
        <f>SUMIF($E$28:$E$28,$I33,$J$28:$J$29)</f>
        <v/>
      </c>
      <c r="K204" s="332" t="n"/>
      <c r="L204" s="334">
        <f>SUMIF($E$28:$E$28,$I33,$L$28:$L$29)</f>
        <v/>
      </c>
      <c r="N204" s="337" t="n"/>
      <c r="O204" s="337" t="n"/>
    </row>
    <row r="205">
      <c r="B205" s="101" t="n"/>
      <c r="C205" s="98" t="n"/>
      <c r="F205" s="318" t="n"/>
      <c r="G205" s="288" t="n"/>
      <c r="H205" s="106" t="n"/>
      <c r="I205" s="288" t="n"/>
      <c r="J205" s="287" t="n"/>
      <c r="K205" s="332" t="n"/>
      <c r="L205" s="334" t="n"/>
      <c r="O205" s="337" t="n"/>
    </row>
    <row r="206">
      <c r="B206" s="101" t="n"/>
      <c r="C206" s="98" t="n"/>
      <c r="F206" s="318" t="n"/>
      <c r="G206" s="288" t="n"/>
      <c r="H206" s="162" t="n"/>
      <c r="I206" s="51" t="n"/>
      <c r="J206" s="50" t="n"/>
      <c r="K206" s="330" t="n"/>
      <c r="L206" s="331" t="n"/>
      <c r="M206" s="337" t="n"/>
      <c r="N206" s="337" t="n"/>
    </row>
    <row r="207">
      <c r="B207" s="101" t="n"/>
      <c r="C207" s="98" t="n"/>
      <c r="F207" s="318" t="n"/>
      <c r="G207" s="288" t="n"/>
      <c r="J207" s="64" t="n"/>
      <c r="K207" s="335" t="n"/>
      <c r="L207" s="336" t="n"/>
    </row>
    <row r="208">
      <c r="H208" s="106" t="inlineStr">
        <is>
          <t>Total:</t>
        </is>
      </c>
      <c r="I208" s="64" t="n"/>
      <c r="J208" s="287">
        <f>SUM(J28:J29)</f>
        <v/>
      </c>
      <c r="L208" s="337">
        <f>SUM(L32:L33)</f>
        <v/>
      </c>
      <c r="N208" s="324" t="n"/>
      <c r="P208" s="324" t="n"/>
    </row>
    <row r="209">
      <c r="H209" s="106" t="n"/>
      <c r="I209" s="64" t="n"/>
      <c r="J209" s="287" t="n"/>
      <c r="L209" s="337" t="n"/>
    </row>
    <row r="210">
      <c r="I210" s="63" t="n"/>
    </row>
    <row r="211">
      <c r="B211" s="77" t="inlineStr">
        <is>
          <t xml:space="preserve">Invoice Comments:
</t>
        </is>
      </c>
      <c r="C211" s="69" t="n"/>
      <c r="D211" s="82" t="n"/>
      <c r="E211" s="69" t="n"/>
      <c r="F211" s="69" t="n"/>
      <c r="G211" s="69" t="n"/>
      <c r="H211" s="161" t="n"/>
      <c r="I211" s="69" t="n"/>
      <c r="J211" s="69" t="n"/>
      <c r="K211" s="69" t="n"/>
      <c r="L211" s="70" t="n"/>
    </row>
    <row r="212">
      <c r="B212" s="71" t="n"/>
      <c r="C212" s="72" t="n"/>
      <c r="D212" s="72" t="n"/>
      <c r="E212" s="72" t="n"/>
      <c r="F212" s="72" t="n"/>
      <c r="G212" s="72" t="n"/>
      <c r="H212" s="160" t="n"/>
      <c r="I212" s="72" t="n"/>
      <c r="J212" s="72" t="n"/>
      <c r="K212" s="72" t="n"/>
      <c r="L212" s="73" t="n"/>
    </row>
    <row r="213">
      <c r="B213" s="35" t="n"/>
      <c r="C213" s="35" t="n"/>
      <c r="D213" s="35" t="n"/>
      <c r="E213" s="35" t="n"/>
      <c r="F213" s="35" t="n"/>
      <c r="G213" s="35" t="n"/>
      <c r="H213" s="159" t="n"/>
      <c r="I213" s="35" t="n"/>
      <c r="J213" s="35" t="n"/>
      <c r="K213" s="35" t="n"/>
      <c r="L213" s="35" t="n"/>
    </row>
    <row r="214"/>
    <row r="215">
      <c r="B215" s="26" t="inlineStr">
        <is>
          <t>Please detach this portion and return with your remittance to:</t>
        </is>
      </c>
      <c r="K215" s="288" t="inlineStr">
        <is>
          <t>CBS</t>
        </is>
      </c>
      <c r="L215" s="337">
        <f>L37</f>
        <v/>
      </c>
    </row>
    <row r="216">
      <c r="L216" s="51" t="n"/>
    </row>
    <row r="217">
      <c r="C217" s="32" t="inlineStr">
        <is>
          <t>Canoe Ventures, LLC</t>
        </is>
      </c>
      <c r="D217" s="140" t="n"/>
      <c r="E217" s="30" t="inlineStr">
        <is>
          <t>Invoice Date:</t>
        </is>
      </c>
      <c r="F217" s="28">
        <f>L1</f>
        <v/>
      </c>
    </row>
    <row r="218">
      <c r="C218" s="25" t="inlineStr">
        <is>
          <t>Attention: Accounting Department</t>
        </is>
      </c>
      <c r="D218" s="75" t="n"/>
      <c r="E218" s="61" t="inlineStr">
        <is>
          <t>Invoice Number:</t>
        </is>
      </c>
      <c r="F218" s="29">
        <f>L2</f>
        <v/>
      </c>
    </row>
    <row r="219">
      <c r="C219" s="33" t="inlineStr">
        <is>
          <t>200 Union Boulevard, Suite 201</t>
        </is>
      </c>
      <c r="D219" s="139" t="n"/>
      <c r="E219" s="61" t="inlineStr">
        <is>
          <t>Programmer:</t>
        </is>
      </c>
      <c r="F219" s="29" t="inlineStr">
        <is>
          <t>CBS</t>
        </is>
      </c>
    </row>
    <row r="220">
      <c r="C220" s="34" t="inlineStr">
        <is>
          <t>Lakewood, CO  80228</t>
        </is>
      </c>
      <c r="D220" s="138" t="n"/>
      <c r="E220" s="61" t="inlineStr">
        <is>
          <t>Network(s):</t>
        </is>
      </c>
      <c r="F220" s="29">
        <f>D21</f>
        <v/>
      </c>
      <c r="K220" s="27" t="inlineStr">
        <is>
          <t>Amount Due:</t>
        </is>
      </c>
      <c r="L220" s="343">
        <f>L44</f>
        <v/>
      </c>
    </row>
    <row r="221">
      <c r="C221" s="19" t="n"/>
      <c r="D221" s="19" t="n"/>
      <c r="E221" s="18" t="n"/>
      <c r="F221" s="18" t="n"/>
      <c r="G221" s="18" t="n"/>
    </row>
    <row r="222">
      <c r="C222" s="19" t="n"/>
      <c r="D222" s="19" t="n"/>
      <c r="E222" s="18" t="n"/>
      <c r="F222" s="18" t="n"/>
      <c r="G222" s="18" t="n"/>
    </row>
    <row r="223">
      <c r="C223" s="19" t="n"/>
      <c r="D223" s="19" t="n"/>
      <c r="E223" s="18" t="n"/>
      <c r="F223" s="18" t="n"/>
      <c r="G223" s="18" t="n"/>
    </row>
    <row r="224">
      <c r="C224" s="19" t="n"/>
      <c r="D224" s="19" t="n"/>
      <c r="E224" s="18" t="n"/>
      <c r="F224" s="18" t="n"/>
      <c r="G224" s="18" t="n"/>
    </row>
    <row r="225">
      <c r="C225" s="19" t="n"/>
      <c r="D225" s="19" t="n"/>
      <c r="E225" s="18" t="n"/>
      <c r="F225" s="18" t="n"/>
      <c r="G225" s="18" t="n"/>
    </row>
    <row r="226">
      <c r="C226" s="19" t="n"/>
      <c r="D226" s="19" t="n"/>
      <c r="E226" s="18" t="n"/>
      <c r="F226" s="18" t="n"/>
      <c r="G226" s="18" t="n"/>
    </row>
    <row r="227">
      <c r="C227" s="19" t="n"/>
      <c r="D227" s="19" t="n"/>
      <c r="E227" s="18" t="n"/>
      <c r="F227" s="18" t="n"/>
      <c r="G227" s="18" t="n"/>
    </row>
    <row r="228">
      <c r="C228" s="19" t="n"/>
      <c r="D228" s="19" t="n"/>
      <c r="E228" s="18" t="n"/>
      <c r="F228" s="18" t="n"/>
      <c r="G228" s="18" t="n"/>
    </row>
    <row r="229">
      <c r="C229" s="19" t="n"/>
      <c r="D229" s="19" t="n"/>
      <c r="E229" s="18" t="n"/>
      <c r="F229" s="18" t="n"/>
      <c r="G229" s="18" t="n"/>
    </row>
    <row r="230">
      <c r="C230" s="19" t="n"/>
      <c r="D230" s="19" t="n"/>
      <c r="E230" s="18" t="n"/>
      <c r="F230" s="18" t="n"/>
      <c r="G230" s="18" t="n"/>
    </row>
    <row r="231">
      <c r="C231" s="19" t="n"/>
      <c r="D231" s="19" t="n"/>
      <c r="E231" s="18" t="n"/>
      <c r="F231" s="18" t="n"/>
      <c r="G231" s="18" t="n"/>
    </row>
    <row r="232">
      <c r="C232" s="19" t="n"/>
      <c r="D232" s="19" t="n"/>
      <c r="E232" s="18" t="n"/>
      <c r="F232" s="18" t="n"/>
      <c r="G232" s="18" t="n"/>
    </row>
    <row r="233">
      <c r="C233" s="19" t="n"/>
      <c r="D233" s="19" t="n"/>
      <c r="E233" s="18" t="n"/>
      <c r="F233" s="18" t="n"/>
      <c r="G233" s="18" t="n"/>
    </row>
    <row r="234">
      <c r="C234" s="19" t="n"/>
      <c r="D234" s="19" t="n"/>
      <c r="E234" s="18" t="n"/>
      <c r="F234" s="18" t="n"/>
      <c r="G234" s="18" t="n"/>
    </row>
  </sheetData>
  <autoFilter ref="B27:L28"/>
  <mergeCells count="10">
    <mergeCell ref="H15:L15"/>
    <mergeCell ref="H5:L5"/>
    <mergeCell ref="H6:L6"/>
    <mergeCell ref="H7:L7"/>
    <mergeCell ref="H4:L4"/>
    <mergeCell ref="H11:L11"/>
    <mergeCell ref="H9:L9"/>
    <mergeCell ref="H8:L8"/>
    <mergeCell ref="H12:L12"/>
    <mergeCell ref="H13:L13"/>
  </mergeCells>
  <hyperlinks>
    <hyperlink ref="B10" r:id="rId31"/>
    <hyperlink ref="D16" r:id="rId32"/>
    <hyperlink ref="B10" r:id="rId31"/>
    <hyperlink ref="D16" r:id="rId32"/>
    <hyperlink ref="B10" r:id="rId31"/>
    <hyperlink ref="D16" r:id="rId32"/>
    <hyperlink ref="B10" r:id="rId31"/>
    <hyperlink ref="D16" r:id="rId32"/>
    <hyperlink ref="B10" r:id="rId31"/>
    <hyperlink ref="D16" r:id="rId32"/>
    <hyperlink ref="B10" r:id="rId31"/>
    <hyperlink ref="D16" r:id="rId32"/>
    <hyperlink ref="B10" r:id="rId31"/>
    <hyperlink ref="D16" r:id="rId32"/>
    <hyperlink ref="B10" r:id="rId31"/>
    <hyperlink ref="D16" r:id="rId32"/>
    <hyperlink ref="B10" r:id="rId31"/>
    <hyperlink ref="D16" r:id="rId32"/>
    <hyperlink ref="B10" r:id="rId31"/>
    <hyperlink ref="D16" r:id="rId32"/>
    <hyperlink ref="B10" r:id="rId31"/>
    <hyperlink ref="D16" r:id="rId32"/>
    <hyperlink ref="B10" r:id="rId31"/>
    <hyperlink ref="D16" r:id="rId32"/>
    <hyperlink ref="B10" r:id="rId31"/>
    <hyperlink ref="D16" r:id="rId32"/>
    <hyperlink ref="B10" r:id="rId31"/>
    <hyperlink ref="D16" r:id="rId32"/>
    <hyperlink ref="B10" r:id="rId31"/>
    <hyperlink ref="D16" r:id="rId32"/>
    <hyperlink ref="B10" r:id="rId31"/>
    <hyperlink ref="D16" r:id="rId32"/>
  </hyperlinks>
  <printOptions horizontalCentered="1"/>
  <pageMargins bottom="0.6" footer="0.2" header="0.2" left="0.5" right="0.5" top="0.5"/>
  <pageSetup fitToHeight="0" orientation="landscape" scale="52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drawing r:id="rId33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5">
    <outlinePr summaryBelow="1" summaryRight="1"/>
    <pageSetUpPr fitToPage="1"/>
  </sheetPr>
  <dimension ref="A1:M48"/>
  <sheetViews>
    <sheetView showGridLines="0" topLeftCell="A28" workbookViewId="0" zoomScale="130" zoomScaleNormal="130" zoomScalePageLayoutView="90">
      <selection activeCell="F45" sqref="F45"/>
    </sheetView>
  </sheetViews>
  <sheetFormatPr baseColWidth="8" defaultColWidth="8.85546875" defaultRowHeight="15.75" outlineLevelCol="0"/>
  <cols>
    <col customWidth="1" max="1" min="1" style="7" width="1.42578125"/>
    <col customWidth="1" max="2" min="2" style="7" width="10.140625"/>
    <col bestFit="1" customWidth="1" max="3" min="3" style="7" width="35.140625"/>
    <col bestFit="1" customWidth="1" max="4" min="4" style="7" width="32"/>
    <col bestFit="1" customWidth="1" max="5" min="5" style="7" width="19"/>
    <col bestFit="1" customWidth="1" max="6" min="6" style="7" width="24.140625"/>
    <col bestFit="1" customWidth="1" max="7" min="7" style="7" width="19"/>
    <col bestFit="1" customWidth="1" max="8" min="8" style="7" width="13.85546875"/>
    <col bestFit="1" customWidth="1" max="9" min="9" style="7" width="17.42578125"/>
    <col bestFit="1" customWidth="1" max="10" min="10" style="7" width="11.85546875"/>
    <col bestFit="1" customWidth="1" max="11" min="11" style="7" width="12.85546875"/>
    <col customWidth="1" max="12" min="12" style="7" width="12.28515625"/>
    <col customWidth="1" max="13" min="13" style="7" width="16"/>
    <col customWidth="1" max="14" min="14" style="7" width="4.85546875"/>
    <col customWidth="1" max="16384" min="15" style="7" width="8.85546875"/>
  </cols>
  <sheetData>
    <row r="1">
      <c r="B1" s="131" t="n"/>
      <c r="C1" s="131" t="n"/>
      <c r="D1" s="131" t="n"/>
      <c r="E1" s="131" t="n"/>
      <c r="F1" s="293" t="n"/>
      <c r="G1" s="293" t="n"/>
      <c r="I1" s="63" t="inlineStr">
        <is>
          <t>Invoice Date:</t>
        </is>
      </c>
      <c r="J1" s="137" t="n"/>
      <c r="K1" t="inlineStr">
        <is>
          <t>06/03/2019</t>
        </is>
      </c>
    </row>
    <row r="2">
      <c r="B2" s="131" t="n"/>
      <c r="C2" s="131" t="n"/>
      <c r="D2" s="131" t="n"/>
      <c r="E2" s="131" t="n"/>
      <c r="F2" s="131" t="n"/>
      <c r="G2" s="131" t="n"/>
      <c r="I2" s="63" t="inlineStr">
        <is>
          <t>Invoice Number:</t>
        </is>
      </c>
      <c r="J2" s="136" t="n"/>
      <c r="K2" t="n">
        <v>8474</v>
      </c>
    </row>
    <row r="3">
      <c r="B3" s="131" t="n"/>
      <c r="C3" s="131" t="n"/>
      <c r="D3" s="131" t="n"/>
      <c r="E3" s="131" t="n"/>
      <c r="F3" s="295" t="n"/>
      <c r="G3" s="295" t="n"/>
      <c r="H3" s="295" t="n"/>
      <c r="I3" s="295" t="n"/>
      <c r="J3" s="295" t="n"/>
    </row>
    <row r="4">
      <c r="B4" s="131" t="n"/>
      <c r="C4" s="131" t="n"/>
      <c r="D4" s="131" t="n"/>
      <c r="E4" s="131" t="n"/>
      <c r="F4" s="268" t="inlineStr">
        <is>
          <t>INVOICE</t>
        </is>
      </c>
      <c r="G4" s="304" t="n"/>
      <c r="H4" s="304" t="n"/>
      <c r="I4" s="304" t="n"/>
      <c r="J4" s="304" t="n"/>
    </row>
    <row r="5">
      <c r="C5" s="135" t="n"/>
      <c r="D5" s="135" t="n"/>
      <c r="E5" s="135" t="n"/>
      <c r="F5" s="274" t="inlineStr">
        <is>
          <t>PLEASE REMIT TO:</t>
        </is>
      </c>
      <c r="G5" s="305" t="n"/>
      <c r="H5" s="305" t="n"/>
      <c r="I5" s="305" t="n"/>
      <c r="J5" s="305" t="n"/>
    </row>
    <row r="6">
      <c r="B6" s="134" t="inlineStr">
        <is>
          <t>Canoe Ventures, LLC</t>
        </is>
      </c>
      <c r="C6" s="131" t="n"/>
      <c r="D6" s="131" t="n"/>
      <c r="E6" s="131" t="n"/>
      <c r="F6" s="277" t="inlineStr">
        <is>
          <t>Canoe Ventures, LLC</t>
        </is>
      </c>
    </row>
    <row r="7">
      <c r="B7" s="133" t="inlineStr">
        <is>
          <t>200 Union Boulevard, Suite 201</t>
        </is>
      </c>
      <c r="C7" s="131" t="n"/>
      <c r="D7" s="131" t="n"/>
      <c r="E7" s="131" t="n"/>
      <c r="F7" s="281" t="inlineStr">
        <is>
          <t>Attention: Accounting Department</t>
        </is>
      </c>
    </row>
    <row r="8">
      <c r="B8" s="133" t="inlineStr">
        <is>
          <t>Lakewood, CO  80228</t>
        </is>
      </c>
      <c r="C8" s="131" t="n"/>
      <c r="D8" s="295" t="n"/>
      <c r="E8" s="295" t="n"/>
      <c r="F8" s="277" t="inlineStr">
        <is>
          <t>200 Union Boulevard, Suite 201</t>
        </is>
      </c>
    </row>
    <row r="9">
      <c r="B9" s="2" t="inlineStr">
        <is>
          <t>303-224-3000</t>
        </is>
      </c>
      <c r="C9" s="295" t="n"/>
      <c r="D9" s="131" t="n"/>
      <c r="E9" s="131" t="n"/>
      <c r="F9" s="277" t="inlineStr">
        <is>
          <t>Lakewood, CO  80228</t>
        </is>
      </c>
    </row>
    <row r="10">
      <c r="B10" s="132" t="inlineStr">
        <is>
          <t>invoices@canoeventures.com</t>
        </is>
      </c>
      <c r="C10" s="295" t="n"/>
      <c r="D10" s="131" t="n"/>
      <c r="E10" s="131" t="n"/>
    </row>
    <row r="11">
      <c r="C11" s="130" t="n"/>
      <c r="D11" s="128" t="n"/>
      <c r="E11" s="128" t="n"/>
      <c r="F11" s="276" t="inlineStr">
        <is>
          <t xml:space="preserve">TERMS                 : NET 60 DAYS      </t>
        </is>
      </c>
    </row>
    <row r="12">
      <c r="B12" s="122" t="inlineStr">
        <is>
          <t>Bill To:</t>
        </is>
      </c>
      <c r="C12" s="128" t="n"/>
      <c r="D12" s="185" t="inlineStr">
        <is>
          <t>Crown Media</t>
        </is>
      </c>
      <c r="E12" s="128" t="n"/>
      <c r="F12" s="278" t="inlineStr">
        <is>
          <t>FEDERAL TAX ID : 26-2372059</t>
        </is>
      </c>
    </row>
    <row r="13">
      <c r="C13" s="128" t="n"/>
      <c r="D13" s="185" t="inlineStr">
        <is>
          <t>Attn: Tommy Webber</t>
        </is>
      </c>
      <c r="E13" s="128" t="n"/>
      <c r="F13" s="279" t="inlineStr">
        <is>
          <t>Invoice # is required on all remittances</t>
        </is>
      </c>
    </row>
    <row r="14">
      <c r="C14" s="128" t="n"/>
      <c r="D14" s="185" t="n"/>
      <c r="E14" s="293" t="n"/>
      <c r="F14" s="295" t="n"/>
      <c r="G14" s="295" t="n"/>
      <c r="H14" s="295" t="n"/>
      <c r="I14" s="295" t="n"/>
      <c r="J14" s="295" t="n"/>
    </row>
    <row r="15">
      <c r="A15" s="7" t="inlineStr">
        <is>
          <t xml:space="preserve"> </t>
        </is>
      </c>
      <c r="C15" s="293" t="n"/>
      <c r="D15" s="126" t="inlineStr">
        <is>
          <t xml:space="preserve">PO #  22767 </t>
        </is>
      </c>
      <c r="E15" s="293" t="n"/>
      <c r="F15" s="280" t="inlineStr">
        <is>
          <t>RATE CARD (current Tier in yellow)</t>
        </is>
      </c>
    </row>
    <row r="16">
      <c r="D16" s="125" t="inlineStr">
        <is>
          <t>TommyWebber@crownmedia.com</t>
        </is>
      </c>
      <c r="E16" s="293" t="n"/>
      <c r="F16" s="21" t="n"/>
      <c r="G16" s="22" t="inlineStr">
        <is>
          <t>Tier</t>
        </is>
      </c>
      <c r="H16" s="22" t="inlineStr">
        <is>
          <t>CPM</t>
        </is>
      </c>
      <c r="I16" s="23" t="inlineStr">
        <is>
          <t>YTD Impressions</t>
        </is>
      </c>
      <c r="J16" s="22" t="n"/>
    </row>
    <row r="17">
      <c r="C17" s="293" t="n"/>
      <c r="D17" s="79" t="n"/>
      <c r="E17" s="293" t="n"/>
      <c r="F17" s="111" t="n"/>
      <c r="G17" s="110" t="inlineStr">
        <is>
          <t xml:space="preserve">    0M - 200M</t>
        </is>
      </c>
      <c r="H17" s="309" t="n">
        <v>1.42</v>
      </c>
      <c r="I17" s="344" t="n"/>
      <c r="J17" s="107" t="n"/>
    </row>
    <row r="18">
      <c r="B18" s="124" t="inlineStr">
        <is>
          <t>Invoice Period Start:</t>
        </is>
      </c>
      <c r="D18" s="123" t="n">
        <v>43556</v>
      </c>
      <c r="E18" s="293" t="n"/>
      <c r="F18" s="111" t="n"/>
      <c r="G18" s="110" t="inlineStr">
        <is>
          <t>200M - 400M</t>
        </is>
      </c>
      <c r="H18" s="309" t="n">
        <v>1.35</v>
      </c>
      <c r="I18" s="117" t="n"/>
      <c r="J18" s="107" t="n"/>
    </row>
    <row r="19">
      <c r="B19" s="124" t="inlineStr">
        <is>
          <t>Invoice Period End:</t>
        </is>
      </c>
      <c r="D19" s="123" t="n">
        <v>43585</v>
      </c>
      <c r="E19" s="293" t="n"/>
      <c r="F19" s="111" t="n"/>
      <c r="G19" s="110" t="inlineStr">
        <is>
          <t>400M - 600M</t>
        </is>
      </c>
      <c r="H19" s="309" t="n">
        <v>1.28</v>
      </c>
      <c r="I19" s="117" t="n"/>
      <c r="J19" s="107" t="n"/>
    </row>
    <row r="20">
      <c r="B20" s="122" t="inlineStr">
        <is>
          <t>Programming Group:</t>
        </is>
      </c>
      <c r="D20" s="284" t="inlineStr">
        <is>
          <t>Crown Media</t>
        </is>
      </c>
      <c r="E20" s="293" t="n"/>
      <c r="F20" s="111" t="n"/>
      <c r="G20" s="110" t="inlineStr">
        <is>
          <t>600M - 800M</t>
        </is>
      </c>
      <c r="H20" s="309" t="n">
        <v>1.21</v>
      </c>
      <c r="I20" s="117" t="n"/>
      <c r="J20" s="107" t="n"/>
    </row>
    <row r="21">
      <c r="B21" s="122" t="inlineStr">
        <is>
          <t>Network(s):</t>
        </is>
      </c>
      <c r="D21" s="284" t="inlineStr">
        <is>
          <t>Hallmark Channel</t>
        </is>
      </c>
      <c r="F21" s="111" t="n"/>
      <c r="G21" s="110" t="inlineStr">
        <is>
          <t xml:space="preserve">  800M - 2B        </t>
        </is>
      </c>
      <c r="H21" s="309" t="n">
        <v>1.13</v>
      </c>
      <c r="I21" s="117" t="n"/>
      <c r="J21" s="107" t="n"/>
    </row>
    <row r="22">
      <c r="B22" s="26" t="inlineStr">
        <is>
          <t>Previous YTD Impressions:</t>
        </is>
      </c>
      <c r="D22" s="49" t="n">
        <v>384630</v>
      </c>
      <c r="E22" s="293" t="n"/>
      <c r="F22" s="111" t="n"/>
      <c r="G22" s="110" t="inlineStr">
        <is>
          <t>2B - 3B</t>
        </is>
      </c>
      <c r="H22" s="309" t="n">
        <v>1.06</v>
      </c>
      <c r="I22" s="314" t="n"/>
      <c r="J22" s="107" t="n"/>
    </row>
    <row r="23">
      <c r="B23" s="26" t="n"/>
      <c r="D23" s="49" t="n"/>
      <c r="E23" s="293" t="n"/>
      <c r="F23" s="111" t="n"/>
      <c r="G23" s="110" t="inlineStr">
        <is>
          <t>3B - 4B</t>
        </is>
      </c>
      <c r="H23" s="309" t="n">
        <v>1.03</v>
      </c>
      <c r="I23" s="314" t="n"/>
      <c r="J23" s="107" t="n"/>
    </row>
    <row r="24">
      <c r="B24" s="26" t="n"/>
      <c r="D24" s="49" t="n"/>
      <c r="E24" s="293" t="n"/>
      <c r="F24" s="111" t="n"/>
      <c r="G24" s="110" t="inlineStr">
        <is>
          <t>4B - 5B</t>
        </is>
      </c>
      <c r="H24" s="309" t="n">
        <v>0.9899999999999995</v>
      </c>
      <c r="I24" s="314" t="n"/>
      <c r="J24" s="107" t="n"/>
    </row>
    <row r="25">
      <c r="B25" s="26" t="n"/>
      <c r="D25" s="49" t="n"/>
      <c r="E25" s="293" t="n"/>
      <c r="F25" s="111" t="n"/>
      <c r="G25" s="110" t="inlineStr">
        <is>
          <t>5B +</t>
        </is>
      </c>
      <c r="H25" s="309" t="n">
        <v>0.9399999999999995</v>
      </c>
      <c r="I25" s="314" t="n"/>
      <c r="J25" s="107" t="n"/>
    </row>
    <row r="26">
      <c r="B26" s="293" t="n"/>
      <c r="C26" s="293" t="n"/>
      <c r="D26" s="293" t="n"/>
      <c r="E26" s="293" t="n"/>
      <c r="F26" s="293" t="n"/>
      <c r="G26" s="293" t="n"/>
      <c r="H26" s="293" t="n"/>
      <c r="J26" s="295" t="n"/>
      <c r="K26" s="295" t="n"/>
      <c r="L26" s="295" t="n"/>
      <c r="M26" s="183" t="n"/>
    </row>
    <row customHeight="1" ht="47.25" r="27" s="62">
      <c r="B27" s="20" t="inlineStr">
        <is>
          <t>Invoice Line #</t>
        </is>
      </c>
      <c r="C27" s="20" t="inlineStr">
        <is>
          <t>Campaign Reference ID</t>
        </is>
      </c>
      <c r="D27" s="20" t="inlineStr">
        <is>
          <t>Campaign Name</t>
        </is>
      </c>
      <c r="E27" s="20" t="inlineStr">
        <is>
          <t>Network</t>
        </is>
      </c>
      <c r="F27" s="291" t="inlineStr">
        <is>
          <t>Start Date</t>
        </is>
      </c>
      <c r="G27" s="291" t="inlineStr">
        <is>
          <t>End Date</t>
        </is>
      </c>
      <c r="H27" s="291" t="inlineStr">
        <is>
          <t>Current Billed Impressions</t>
        </is>
      </c>
      <c r="I27" s="291" t="inlineStr">
        <is>
          <t>CPM</t>
        </is>
      </c>
      <c r="J27" s="291" t="inlineStr">
        <is>
          <t>Total</t>
        </is>
      </c>
    </row>
    <row r="28">
      <c r="B28" s="315" t="n">
        <v>1</v>
      </c>
      <c r="C28" s="316" t="n">
        <v>3148926</v>
      </c>
      <c r="D28" s="316" t="inlineStr">
        <is>
          <t>House Marketing Campaigns</t>
        </is>
      </c>
      <c r="E28" s="316" t="inlineStr">
        <is>
          <t>Hallmark Channel</t>
        </is>
      </c>
      <c r="F28" s="317" t="n">
        <v>41547</v>
      </c>
      <c r="G28" s="317" t="n">
        <v>43830</v>
      </c>
      <c r="H28" s="316" t="n">
        <v>120135</v>
      </c>
      <c r="I28" s="316" t="n">
        <v>120135</v>
      </c>
      <c r="J28" s="316" t="n">
        <v>1.42</v>
      </c>
      <c r="K28" s="316">
        <f>ROUND(I28*(J28/1000),2)</f>
        <v/>
      </c>
    </row>
    <row customHeight="1" ht="16.5" r="29" s="62" thickBot="1">
      <c r="B29" s="315" t="n">
        <v>2</v>
      </c>
      <c r="C29" s="316" t="n">
        <v>32155539</v>
      </c>
      <c r="D29" s="316" t="inlineStr">
        <is>
          <t>Canoe Backfill</t>
        </is>
      </c>
      <c r="E29" s="316" t="inlineStr">
        <is>
          <t>Backfill Campaigns</t>
        </is>
      </c>
      <c r="F29" s="317" t="n">
        <v>43556</v>
      </c>
      <c r="G29" s="317" t="n">
        <v>43611</v>
      </c>
      <c r="H29" s="316" t="n">
        <v>793108</v>
      </c>
      <c r="I29" s="316" t="n">
        <v>793108</v>
      </c>
      <c r="J29" s="316" t="n">
        <v>1.42</v>
      </c>
      <c r="K29" s="316">
        <f>ROUND(I29*(J29/1000),2)</f>
        <v/>
      </c>
    </row>
    <row customHeight="1" ht="16.5" r="30" s="62" thickTop="1">
      <c r="B30" s="101" t="n"/>
      <c r="F30" s="182" t="n"/>
      <c r="G30" s="182" t="n"/>
      <c r="H30" s="64" t="n"/>
      <c r="I30" s="335" t="n"/>
      <c r="J30" s="336" t="n"/>
      <c r="L30" s="64" t="n"/>
    </row>
    <row r="31">
      <c r="B31" s="101" t="n"/>
      <c r="C31" s="98" t="n"/>
      <c r="F31" s="50" t="n"/>
      <c r="G31" s="50" t="n"/>
      <c r="H31" s="330" t="n"/>
      <c r="I31" s="331" t="n"/>
      <c r="J31" s="331" t="n"/>
    </row>
    <row r="32">
      <c r="B32" s="101" t="n"/>
      <c r="C32" s="98" t="n"/>
      <c r="E32" s="288" t="n"/>
      <c r="F32" s="64" t="n"/>
      <c r="G32" s="335" t="n"/>
      <c r="H32" s="336" t="n"/>
    </row>
    <row customHeight="1" ht="16.5" r="33" s="62" thickBot="1">
      <c r="B33" s="101" t="n"/>
      <c r="C33" s="98" t="n"/>
      <c r="E33" s="288" t="n"/>
      <c r="F33" s="106" t="inlineStr">
        <is>
          <t>Sub-totals by Network:</t>
        </is>
      </c>
      <c r="G33" s="288" t="inlineStr">
        <is>
          <t>Hallmark Channel</t>
        </is>
      </c>
      <c r="H33" s="287">
        <f>SUMIF($E$28:$E$29,$G31,$H$28:$H$28)</f>
        <v/>
      </c>
      <c r="I33" s="332" t="n"/>
      <c r="J33" s="334">
        <f>SUMIF($E$28:$E$29,$G31,$J$28:$J$28)</f>
        <v/>
      </c>
    </row>
    <row customHeight="1" ht="16.5" r="34" s="62" thickTop="1">
      <c r="B34" s="101" t="n"/>
      <c r="C34" s="98" t="n"/>
      <c r="E34" s="288" t="n"/>
      <c r="F34" s="106" t="n"/>
      <c r="G34" s="288" t="inlineStr">
        <is>
          <t>Backfill Campaigns</t>
        </is>
      </c>
      <c r="H34" s="287">
        <f>SUMIF($E$28:$E$29,$G32,$H$28:$H$28)</f>
        <v/>
      </c>
      <c r="I34" s="332" t="n"/>
      <c r="J34" s="334">
        <f>SUMIF($E$28:$E$29,$G32,$J$28:$J$28)</f>
        <v/>
      </c>
    </row>
    <row r="35">
      <c r="B35" s="101" t="n"/>
      <c r="C35" s="98" t="n"/>
      <c r="E35" s="288" t="n"/>
      <c r="F35" s="50" t="n"/>
      <c r="G35" s="51" t="n"/>
      <c r="H35" s="50" t="n"/>
      <c r="I35" s="330" t="n"/>
      <c r="J35" s="331" t="n"/>
    </row>
    <row r="36">
      <c r="B36" s="101" t="n"/>
      <c r="C36" s="98" t="n"/>
      <c r="E36" s="288" t="n"/>
      <c r="F36" s="64" t="n"/>
      <c r="H36" s="64" t="n"/>
      <c r="I36" s="335" t="n"/>
      <c r="J36" s="336" t="n"/>
    </row>
    <row customHeight="1" ht="15.75" r="37" s="62">
      <c r="B37" s="101" t="n"/>
      <c r="C37" s="98" t="n"/>
      <c r="E37" s="288" t="n"/>
      <c r="F37" s="106" t="inlineStr">
        <is>
          <t>TOTAL:</t>
        </is>
      </c>
      <c r="H37" s="64">
        <f>SUM($H$28:$H$28)</f>
        <v/>
      </c>
      <c r="I37" s="335" t="n"/>
      <c r="J37" s="345">
        <f>SUM(J31:J31)</f>
        <v/>
      </c>
    </row>
    <row r="38">
      <c r="B38" s="101" t="n"/>
      <c r="C38" s="98" t="n"/>
      <c r="F38" s="318" t="n"/>
      <c r="G38" s="288" t="n"/>
      <c r="H38" s="64" t="n"/>
      <c r="J38" s="64" t="n"/>
      <c r="K38" s="335" t="n"/>
      <c r="L38" s="336" t="n"/>
    </row>
    <row customHeight="1" ht="16.5" r="39" s="62" thickBot="1">
      <c r="B39" s="77" t="inlineStr">
        <is>
          <t xml:space="preserve">Invoice Comments:
</t>
        </is>
      </c>
      <c r="C39" s="69" t="n"/>
      <c r="D39" s="82" t="n"/>
      <c r="E39" s="69" t="n"/>
      <c r="F39" s="69" t="n"/>
      <c r="G39" s="69" t="n"/>
      <c r="H39" s="69" t="n"/>
      <c r="I39" s="69" t="n"/>
      <c r="J39" s="70" t="n"/>
      <c r="K39" s="94" t="n"/>
      <c r="L39" s="94" t="n"/>
    </row>
    <row r="40">
      <c r="B40" s="180" t="n"/>
      <c r="C40" s="179" t="n"/>
      <c r="D40" s="179" t="n"/>
      <c r="E40" s="179" t="n"/>
      <c r="F40" s="179" t="n"/>
      <c r="G40" s="179" t="n"/>
      <c r="H40" s="179" t="n"/>
      <c r="I40" s="179" t="n"/>
      <c r="J40" s="178" t="n"/>
      <c r="K40" s="177" t="n"/>
      <c r="L40" s="177" t="n"/>
    </row>
    <row r="41">
      <c r="B41" s="176" t="n"/>
      <c r="C41" s="176" t="n"/>
      <c r="D41" s="176" t="n"/>
      <c r="E41" s="176" t="n"/>
      <c r="F41" s="176" t="n"/>
      <c r="G41" s="176" t="n"/>
      <c r="H41" s="176" t="n"/>
      <c r="I41" s="176" t="n"/>
      <c r="J41" s="176" t="n"/>
      <c r="K41" s="175" t="n"/>
      <c r="L41" s="175" t="n"/>
    </row>
    <row r="42">
      <c r="B42" s="175" t="n"/>
      <c r="C42" s="175" t="n"/>
      <c r="D42" s="175" t="n"/>
      <c r="E42" s="175" t="n"/>
      <c r="F42" s="175" t="n"/>
      <c r="G42" s="175" t="n"/>
      <c r="H42" s="175" t="n"/>
      <c r="I42" s="175" t="n"/>
      <c r="J42" s="175" t="n"/>
      <c r="K42" s="175" t="n"/>
      <c r="L42" s="175" t="n"/>
    </row>
    <row r="43">
      <c r="B43" s="26" t="inlineStr">
        <is>
          <t>Please detach this portion and return with your remittance to:</t>
        </is>
      </c>
      <c r="K43" s="288" t="n"/>
      <c r="L43" s="334" t="n"/>
    </row>
    <row r="44">
      <c r="C44" s="32" t="inlineStr">
        <is>
          <t>Canoe Ventures, LLC</t>
        </is>
      </c>
      <c r="D44" s="140" t="n"/>
      <c r="E44" s="30" t="inlineStr">
        <is>
          <t>Invoice Date:</t>
        </is>
      </c>
      <c r="F44" s="28">
        <f>J1</f>
        <v/>
      </c>
    </row>
    <row customHeight="1" ht="15.75" r="45" s="62">
      <c r="C45" s="25" t="inlineStr">
        <is>
          <t>Attention: Accounting Department</t>
        </is>
      </c>
      <c r="D45" s="75" t="n"/>
      <c r="E45" s="61" t="inlineStr">
        <is>
          <t>Invoice Number:</t>
        </is>
      </c>
      <c r="F45" s="29">
        <f>J2</f>
        <v/>
      </c>
    </row>
    <row r="46">
      <c r="C46" s="33" t="inlineStr">
        <is>
          <t>200 Union Boulevard, Suite 201</t>
        </is>
      </c>
      <c r="D46" s="139" t="n"/>
      <c r="E46" s="61" t="inlineStr">
        <is>
          <t>Programmer:</t>
        </is>
      </c>
      <c r="F46" s="29">
        <f>D20</f>
        <v/>
      </c>
    </row>
    <row r="47">
      <c r="C47" s="34" t="inlineStr">
        <is>
          <t>Lakewood, CO  80228</t>
        </is>
      </c>
      <c r="D47" s="138" t="n"/>
      <c r="E47" s="174" t="inlineStr">
        <is>
          <t>Network(s):</t>
        </is>
      </c>
      <c r="F47" s="173">
        <f>D21</f>
        <v/>
      </c>
      <c r="G47" s="173" t="n"/>
      <c r="H47" s="173" t="n"/>
      <c r="I47" s="27" t="inlineStr">
        <is>
          <t>Amount Due:</t>
        </is>
      </c>
      <c r="J47" s="326">
        <f>J35</f>
        <v/>
      </c>
    </row>
    <row r="48">
      <c r="C48" s="19" t="n"/>
      <c r="D48" s="19" t="n"/>
      <c r="E48" s="18" t="n"/>
      <c r="F48" s="172" t="n"/>
      <c r="G48" s="172" t="n"/>
    </row>
  </sheetData>
  <autoFilter ref="B27:J28"/>
  <mergeCells count="11">
    <mergeCell ref="D21:E21"/>
    <mergeCell ref="F5:J5"/>
    <mergeCell ref="F6:J6"/>
    <mergeCell ref="F7:J7"/>
    <mergeCell ref="F13:J13"/>
    <mergeCell ref="F15:J15"/>
    <mergeCell ref="F4:J4"/>
    <mergeCell ref="F11:J11"/>
    <mergeCell ref="F9:J9"/>
    <mergeCell ref="F8:J8"/>
    <mergeCell ref="F12:J12"/>
  </mergeCells>
  <hyperlinks>
    <hyperlink ref="B10" r:id="rId31"/>
    <hyperlink ref="D16" r:id="rId32"/>
    <hyperlink ref="B10" r:id="rId31"/>
    <hyperlink ref="D16" r:id="rId32"/>
    <hyperlink ref="B10" r:id="rId31"/>
    <hyperlink ref="D16" r:id="rId32"/>
    <hyperlink ref="B10" r:id="rId31"/>
    <hyperlink ref="D16" r:id="rId32"/>
    <hyperlink ref="B10" r:id="rId31"/>
    <hyperlink ref="D16" r:id="rId32"/>
    <hyperlink ref="B10" r:id="rId31"/>
    <hyperlink ref="D16" r:id="rId32"/>
    <hyperlink ref="B10" r:id="rId31"/>
    <hyperlink ref="D16" r:id="rId32"/>
    <hyperlink ref="B10" r:id="rId31"/>
    <hyperlink ref="D16" r:id="rId32"/>
    <hyperlink ref="B10" r:id="rId31"/>
    <hyperlink ref="D16" r:id="rId32"/>
    <hyperlink ref="B10" r:id="rId31"/>
    <hyperlink ref="D16" r:id="rId32"/>
    <hyperlink ref="B10" r:id="rId31"/>
    <hyperlink ref="D16" r:id="rId32"/>
    <hyperlink ref="B10" r:id="rId31"/>
    <hyperlink ref="D16" r:id="rId32"/>
    <hyperlink ref="B10" r:id="rId31"/>
    <hyperlink ref="D16" r:id="rId32"/>
    <hyperlink ref="B10" r:id="rId31"/>
    <hyperlink ref="D16" r:id="rId32"/>
    <hyperlink ref="B10" r:id="rId31"/>
    <hyperlink ref="D16" r:id="rId32"/>
    <hyperlink ref="B10" r:id="rId31"/>
    <hyperlink ref="D16" r:id="rId32"/>
  </hyperlinks>
  <printOptions horizontalCentered="1"/>
  <pageMargins bottom="0.6" footer="0.2" header="0.2" left="0.5" right="0.5" top="0.5"/>
  <pageSetup fitToHeight="0" orientation="landscape" scale="71"/>
  <headerFooter>
    <oddHeader>&amp;C&amp;"Arial,Italic"&amp;8 &amp;F</oddHeader>
    <oddFooter>&amp;C&amp;8 Confidential and proprietary information.  Unauthorized distribution or disclosure is prohibited._x000a_© 2013 Canoe Ventures, LLC.  All rights reserved.&amp;R&amp;8 Page &amp;P of &amp;N</oddFooter>
    <evenHeader/>
    <evenFooter/>
    <firstHeader/>
    <firstFooter/>
  </headerFooter>
  <colBreaks/>
  <drawing r:id="rId33"/>
</worksheet>
</file>

<file path=xl/worksheets/sheet6.xml><?xml version="1.0" encoding="utf-8"?>
<worksheet xmlns:r="http://schemas.openxmlformats.org/officeDocument/2006/relationships" xmlns="http://schemas.openxmlformats.org/spreadsheetml/2006/main">
  <sheetPr codeName="Sheet6">
    <outlinePr summaryBelow="1" summaryRight="1"/>
    <pageSetUpPr fitToPage="1"/>
  </sheetPr>
  <dimension ref="A1:O143"/>
  <sheetViews>
    <sheetView showGridLines="0" topLeftCell="A26" workbookViewId="0" zoomScale="130" zoomScaleNormal="130">
      <selection activeCell="F42" sqref="F42"/>
    </sheetView>
  </sheetViews>
  <sheetFormatPr baseColWidth="8" defaultColWidth="9.140625" defaultRowHeight="15.75" outlineLevelCol="0"/>
  <cols>
    <col customWidth="1" max="1" min="1" style="7" width="1.42578125"/>
    <col customWidth="1" max="2" min="2" style="7" width="10.140625"/>
    <col customWidth="1" max="3" min="3" style="7" width="16.28515625"/>
    <col customWidth="1" max="4" min="4" style="7" width="50.7109375"/>
    <col customWidth="1" max="5" min="5" style="7" width="20.7109375"/>
    <col bestFit="1" customWidth="1" max="6" min="6" style="7" width="11.7109375"/>
    <col customWidth="1" max="7" min="7" style="7" width="10.7109375"/>
    <col bestFit="1" customWidth="1" max="8" min="8" style="7" width="15.28515625"/>
    <col customWidth="1" max="9" min="9" style="7" width="13"/>
    <col customWidth="1" max="10" min="10" style="7" width="13.7109375"/>
    <col customWidth="1" max="11" min="11" style="7" width="12.7109375"/>
    <col bestFit="1" customWidth="1" max="13" min="12" style="7" width="12.7109375"/>
    <col customWidth="1" max="14" min="14" style="7" width="12.28515625"/>
    <col customWidth="1" max="15" min="15" style="7" width="16"/>
    <col customWidth="1" max="16" min="16" style="7" width="4.7109375"/>
    <col customWidth="1" max="16384" min="17" style="7" width="9.140625"/>
  </cols>
  <sheetData>
    <row r="1">
      <c r="B1" s="131" t="n"/>
      <c r="C1" s="131" t="n"/>
      <c r="D1" s="131" t="n"/>
      <c r="E1" s="131" t="n"/>
      <c r="F1" s="131" t="n"/>
      <c r="G1" s="131" t="n"/>
      <c r="H1" s="293" t="n"/>
      <c r="I1" s="293" t="n"/>
      <c r="K1" s="63" t="inlineStr">
        <is>
          <t>06/03/2019</t>
        </is>
      </c>
      <c r="L1" s="137" t="n"/>
    </row>
    <row r="2">
      <c r="B2" s="131" t="n"/>
      <c r="C2" s="131" t="n"/>
      <c r="D2" s="131" t="n"/>
      <c r="E2" s="131" t="n"/>
      <c r="F2" s="131" t="n"/>
      <c r="G2" s="131" t="n"/>
      <c r="H2" s="131" t="n"/>
      <c r="I2" s="131" t="n"/>
      <c r="K2" s="63" t="n">
        <v>8473</v>
      </c>
      <c r="L2" s="136" t="n"/>
    </row>
    <row r="3">
      <c r="B3" s="131" t="n"/>
      <c r="C3" s="131" t="n"/>
      <c r="D3" s="131" t="n"/>
      <c r="E3" s="131" t="n"/>
      <c r="F3" s="131" t="n"/>
      <c r="G3" s="131" t="n"/>
      <c r="H3" s="295" t="n"/>
      <c r="I3" s="295" t="n"/>
      <c r="J3" s="295" t="n"/>
      <c r="K3" s="295" t="n"/>
      <c r="L3" s="295" t="n"/>
    </row>
    <row r="4">
      <c r="B4" s="131" t="n"/>
      <c r="C4" s="131" t="n"/>
      <c r="D4" s="131" t="n"/>
      <c r="E4" s="131" t="n"/>
      <c r="F4" s="131" t="n"/>
      <c r="G4" s="131" t="n"/>
      <c r="H4" s="268" t="inlineStr">
        <is>
          <t>INVOICE</t>
        </is>
      </c>
      <c r="I4" s="304" t="n"/>
      <c r="J4" s="304" t="n"/>
      <c r="K4" s="304" t="n"/>
      <c r="L4" s="304" t="n"/>
    </row>
    <row r="5">
      <c r="C5" s="135" t="n"/>
      <c r="D5" s="135" t="n"/>
      <c r="E5" s="135" t="n"/>
      <c r="F5" s="131" t="n"/>
      <c r="G5" s="131" t="n"/>
      <c r="H5" s="274" t="inlineStr">
        <is>
          <t>PLEASE REMIT TO:</t>
        </is>
      </c>
      <c r="I5" s="305" t="n"/>
      <c r="J5" s="305" t="n"/>
      <c r="K5" s="305" t="n"/>
      <c r="L5" s="305" t="n"/>
    </row>
    <row r="6">
      <c r="B6" s="134" t="inlineStr">
        <is>
          <t>Canoe Ventures, LLC</t>
        </is>
      </c>
      <c r="C6" s="131" t="n"/>
      <c r="D6" s="131" t="n"/>
      <c r="E6" s="131" t="n"/>
      <c r="F6" s="131" t="n"/>
      <c r="G6" s="131" t="n"/>
      <c r="H6" s="277" t="inlineStr">
        <is>
          <t>Canoe Ventures, LLC</t>
        </is>
      </c>
    </row>
    <row r="7">
      <c r="B7" s="133" t="inlineStr">
        <is>
          <t>200 Union Boulevard, Suite 201</t>
        </is>
      </c>
      <c r="C7" s="131" t="n"/>
      <c r="D7" s="131" t="n"/>
      <c r="E7" s="131" t="n"/>
      <c r="F7" s="131" t="n"/>
      <c r="G7" s="131" t="n"/>
      <c r="H7" s="281" t="inlineStr">
        <is>
          <t>Attention: Accounting Department</t>
        </is>
      </c>
    </row>
    <row r="8">
      <c r="B8" s="133" t="inlineStr">
        <is>
          <t>Lakewood, CO  80228</t>
        </is>
      </c>
      <c r="C8" s="131" t="n"/>
      <c r="D8" s="295" t="n"/>
      <c r="E8" s="295" t="n"/>
      <c r="F8" s="295" t="n"/>
      <c r="G8" s="295" t="n"/>
      <c r="H8" s="277" t="inlineStr">
        <is>
          <t>200 Union Boulevard, Suite 201</t>
        </is>
      </c>
    </row>
    <row r="9">
      <c r="B9" s="2" t="inlineStr">
        <is>
          <t>303-224-3000</t>
        </is>
      </c>
      <c r="C9" s="295" t="n"/>
      <c r="D9" s="131" t="n"/>
      <c r="E9" s="131" t="n"/>
      <c r="F9" s="131" t="n"/>
      <c r="G9" s="131" t="n"/>
      <c r="H9" s="277" t="inlineStr">
        <is>
          <t>Lakewood, CO  80228</t>
        </is>
      </c>
    </row>
    <row r="10">
      <c r="B10" s="132" t="inlineStr">
        <is>
          <t>invoices@canoeventures.com</t>
        </is>
      </c>
      <c r="C10" s="295" t="n"/>
      <c r="D10" s="131" t="n"/>
      <c r="E10" s="131" t="n"/>
      <c r="F10" s="131" t="n"/>
      <c r="G10" s="131" t="n"/>
    </row>
    <row r="11">
      <c r="C11" s="130" t="n"/>
      <c r="D11" s="128" t="n"/>
      <c r="E11" s="128" t="n"/>
      <c r="F11" s="128" t="n"/>
      <c r="G11" s="128" t="n"/>
      <c r="H11" s="276" t="inlineStr">
        <is>
          <t xml:space="preserve">TERMS                 : NET 45 DAYS      </t>
        </is>
      </c>
    </row>
    <row r="12">
      <c r="B12" s="122" t="inlineStr">
        <is>
          <t>Bill To:</t>
        </is>
      </c>
      <c r="C12" s="128" t="n"/>
      <c r="D12" s="185" t="inlineStr">
        <is>
          <t>The CW Television Network</t>
        </is>
      </c>
      <c r="E12" s="128" t="n"/>
      <c r="F12" s="128" t="n"/>
      <c r="G12" s="128" t="n"/>
      <c r="H12" s="278" t="inlineStr">
        <is>
          <t>FEDERAL TAX ID : 26-2372059</t>
        </is>
      </c>
    </row>
    <row r="13">
      <c r="C13" s="128" t="n"/>
      <c r="D13" s="126" t="inlineStr">
        <is>
          <t xml:space="preserve">Howard Schneider </t>
        </is>
      </c>
      <c r="E13" s="128" t="n"/>
      <c r="F13" s="128" t="n"/>
      <c r="G13" s="128" t="n"/>
      <c r="H13" s="279" t="inlineStr">
        <is>
          <t>Invoice # is required on all remittances</t>
        </is>
      </c>
    </row>
    <row r="14">
      <c r="C14" s="128" t="n"/>
      <c r="D14" s="185" t="inlineStr">
        <is>
          <t>SVP Marketing Administration and Operations</t>
        </is>
      </c>
      <c r="E14" s="293" t="n"/>
      <c r="F14" s="293" t="n"/>
      <c r="G14" s="293" t="n"/>
      <c r="H14" s="295" t="n"/>
      <c r="I14" s="295" t="n"/>
      <c r="J14" s="295" t="n"/>
      <c r="K14" s="295" t="n"/>
      <c r="L14" s="295" t="n"/>
    </row>
    <row r="15">
      <c r="A15" s="7" t="inlineStr">
        <is>
          <t xml:space="preserve"> </t>
        </is>
      </c>
      <c r="C15" s="293" t="n"/>
      <c r="D15" s="185" t="inlineStr">
        <is>
          <t>411 N. Hollywood Way. Building 2R suite 156</t>
        </is>
      </c>
      <c r="E15" s="293" t="n"/>
      <c r="F15" s="293" t="n"/>
      <c r="G15" s="293" t="n"/>
      <c r="H15" s="280" t="inlineStr">
        <is>
          <t>RATE CARD (current Tier in yellow)</t>
        </is>
      </c>
      <c r="O15" s="307" t="n"/>
    </row>
    <row r="16">
      <c r="D16" s="185" t="inlineStr">
        <is>
          <t>Burbank, CA 91505</t>
        </is>
      </c>
      <c r="E16" s="293" t="n"/>
      <c r="F16" s="293" t="n"/>
      <c r="G16" s="293" t="n"/>
      <c r="H16" s="21" t="n"/>
      <c r="I16" s="22" t="inlineStr">
        <is>
          <t>Tier</t>
        </is>
      </c>
      <c r="J16" s="22" t="inlineStr">
        <is>
          <t>CPM</t>
        </is>
      </c>
      <c r="K16" s="23" t="inlineStr">
        <is>
          <t>YTD Impressions</t>
        </is>
      </c>
      <c r="L16" s="22" t="n"/>
      <c r="O16" s="307" t="n"/>
    </row>
    <row r="17">
      <c r="C17" s="293" t="n"/>
      <c r="D17" s="79" t="inlineStr">
        <is>
          <t xml:space="preserve">Howard.Schneider@cwtv.com </t>
        </is>
      </c>
      <c r="E17" s="293" t="n"/>
      <c r="F17" s="293" t="n"/>
      <c r="G17" s="293" t="n"/>
      <c r="H17" s="111" t="n"/>
      <c r="I17" s="110" t="inlineStr">
        <is>
          <t xml:space="preserve">    0M - 200M</t>
        </is>
      </c>
      <c r="J17" s="309" t="n">
        <v>1.28</v>
      </c>
      <c r="K17" s="156" t="n"/>
      <c r="L17" s="107" t="n"/>
      <c r="N17" s="64" t="n"/>
      <c r="O17" s="307" t="n"/>
    </row>
    <row r="18">
      <c r="B18" s="124" t="inlineStr">
        <is>
          <t>Invoice Period Start:</t>
        </is>
      </c>
      <c r="D18" s="123" t="n">
        <v>43556</v>
      </c>
      <c r="E18" s="293" t="n"/>
      <c r="F18" s="293" t="n"/>
      <c r="G18" s="293" t="n"/>
      <c r="H18" s="111" t="n"/>
      <c r="I18" s="110" t="inlineStr">
        <is>
          <t>200M - 400M</t>
        </is>
      </c>
      <c r="J18" s="309" t="n">
        <v>1.13</v>
      </c>
      <c r="K18" s="117" t="n"/>
      <c r="L18" s="107" t="n"/>
      <c r="N18" s="64" t="n"/>
      <c r="O18" s="64" t="n"/>
    </row>
    <row r="19">
      <c r="B19" s="124" t="inlineStr">
        <is>
          <t>Invoice Period End:</t>
        </is>
      </c>
      <c r="D19" s="123" t="n">
        <v>43585</v>
      </c>
      <c r="E19" s="293" t="n"/>
      <c r="F19" s="293" t="n"/>
      <c r="G19" s="293" t="n"/>
      <c r="H19" s="111" t="n"/>
      <c r="I19" s="110" t="inlineStr">
        <is>
          <t>400M - 600M</t>
        </is>
      </c>
      <c r="J19" s="309" t="n">
        <v>0.99</v>
      </c>
      <c r="K19" s="117" t="n"/>
      <c r="L19" s="107" t="n"/>
      <c r="N19" s="64" t="n"/>
      <c r="O19" s="64" t="n"/>
    </row>
    <row r="20">
      <c r="B20" s="122" t="inlineStr">
        <is>
          <t>Programming Group:</t>
        </is>
      </c>
      <c r="D20" s="284" t="inlineStr">
        <is>
          <t>CW</t>
        </is>
      </c>
      <c r="E20" s="293" t="n"/>
      <c r="F20" s="293" t="n"/>
      <c r="G20" s="293" t="n"/>
      <c r="H20" s="111" t="n"/>
      <c r="I20" s="110" t="inlineStr">
        <is>
          <t>600M - 800M</t>
        </is>
      </c>
      <c r="J20" s="309" t="n">
        <v>0.85</v>
      </c>
      <c r="K20" s="117" t="n"/>
      <c r="L20" s="107" t="n"/>
      <c r="N20" s="64" t="n"/>
    </row>
    <row r="21">
      <c r="B21" s="122" t="inlineStr">
        <is>
          <t>Network(s):</t>
        </is>
      </c>
      <c r="D21" s="284" t="inlineStr">
        <is>
          <t>CW</t>
        </is>
      </c>
      <c r="F21" s="293" t="n"/>
      <c r="G21" s="293" t="n"/>
      <c r="H21" s="111" t="n"/>
      <c r="I21" s="110" t="inlineStr">
        <is>
          <t xml:space="preserve">  800M - 2B        </t>
        </is>
      </c>
      <c r="J21" s="309" t="n">
        <v>0.71</v>
      </c>
      <c r="K21" s="117" t="n"/>
      <c r="L21" s="107" t="n"/>
      <c r="N21" s="64" t="n"/>
    </row>
    <row r="22">
      <c r="B22" s="26" t="inlineStr">
        <is>
          <t>Previous YTD Impressions:</t>
        </is>
      </c>
      <c r="D22" s="49" t="n">
        <v>53252560</v>
      </c>
      <c r="E22" s="293" t="n"/>
      <c r="F22" s="293" t="n"/>
      <c r="G22" s="293" t="n"/>
      <c r="H22" s="111" t="n"/>
      <c r="I22" s="110" t="inlineStr">
        <is>
          <t>2B - 3B</t>
        </is>
      </c>
      <c r="J22" s="309" t="n">
        <v>0.61</v>
      </c>
      <c r="K22" s="314" t="n"/>
      <c r="L22" s="107" t="n"/>
    </row>
    <row r="23">
      <c r="B23" s="26" t="n"/>
      <c r="D23" s="49" t="n"/>
      <c r="E23" s="293" t="n"/>
      <c r="F23" s="293" t="n"/>
      <c r="G23" s="293" t="n"/>
      <c r="H23" s="111" t="n"/>
      <c r="I23" s="110" t="inlineStr">
        <is>
          <t>3B - 4B</t>
        </is>
      </c>
      <c r="J23" s="309" t="n">
        <v>0.58</v>
      </c>
      <c r="K23" s="314" t="n"/>
      <c r="L23" s="107" t="n"/>
      <c r="O23" s="64" t="n"/>
    </row>
    <row r="24">
      <c r="B24" s="26" t="n"/>
      <c r="D24" s="49" t="n"/>
      <c r="E24" s="293" t="n"/>
      <c r="F24" s="293" t="n"/>
      <c r="G24" s="293" t="n"/>
      <c r="H24" s="111" t="n"/>
      <c r="I24" s="110" t="inlineStr">
        <is>
          <t>4B - 5B</t>
        </is>
      </c>
      <c r="J24" s="309" t="n">
        <v>0.55</v>
      </c>
      <c r="K24" s="314" t="n"/>
      <c r="L24" s="107" t="n"/>
      <c r="O24" s="64" t="n"/>
    </row>
    <row r="25">
      <c r="B25" s="26" t="n"/>
      <c r="D25" s="49" t="n"/>
      <c r="E25" s="293" t="n"/>
      <c r="F25" s="293" t="n"/>
      <c r="G25" s="293" t="n"/>
      <c r="H25" s="111" t="n"/>
      <c r="I25" s="110" t="inlineStr">
        <is>
          <t>5B +</t>
        </is>
      </c>
      <c r="J25" s="309" t="n">
        <v>0.5</v>
      </c>
      <c r="K25" s="314" t="n"/>
      <c r="L25" s="107" t="n"/>
    </row>
    <row r="26">
      <c r="B26" s="293" t="n"/>
      <c r="C26" s="293" t="n"/>
      <c r="D26" s="293" t="n"/>
      <c r="E26" s="293" t="n"/>
      <c r="F26" s="293" t="n"/>
      <c r="G26" s="293" t="n"/>
      <c r="H26" s="293" t="n"/>
      <c r="I26" s="293" t="n"/>
      <c r="J26" s="293" t="n"/>
      <c r="L26" s="295" t="n"/>
      <c r="M26" s="295" t="n"/>
      <c r="N26" s="295" t="n"/>
      <c r="O26" s="295" t="n"/>
    </row>
    <row customHeight="1" ht="47.25" r="27" s="62">
      <c r="B27" s="20" t="inlineStr">
        <is>
          <t>Invoice Line #</t>
        </is>
      </c>
      <c r="C27" s="20" t="inlineStr">
        <is>
          <t>Campaign Reference ID</t>
        </is>
      </c>
      <c r="D27" s="20" t="inlineStr">
        <is>
          <t>Campaign Name</t>
        </is>
      </c>
      <c r="E27" s="20" t="inlineStr">
        <is>
          <t>Network</t>
        </is>
      </c>
      <c r="F27" s="291" t="inlineStr">
        <is>
          <t>Start Date</t>
        </is>
      </c>
      <c r="G27" s="291" t="inlineStr">
        <is>
          <t>End Date</t>
        </is>
      </c>
      <c r="H27" s="291" t="inlineStr">
        <is>
          <t>Campaign Goal</t>
        </is>
      </c>
      <c r="I27" s="291" t="inlineStr">
        <is>
          <t>Total Impressions Delivered</t>
        </is>
      </c>
      <c r="J27" s="291" t="inlineStr">
        <is>
          <t>Current Billed Impressions</t>
        </is>
      </c>
      <c r="K27" s="291" t="inlineStr">
        <is>
          <t>CPM</t>
        </is>
      </c>
      <c r="L27" s="291" t="inlineStr">
        <is>
          <t>Total</t>
        </is>
      </c>
    </row>
    <row r="28">
      <c r="B28" s="315" t="n">
        <v>1</v>
      </c>
      <c r="C28" s="316" t="n">
        <v>10152068</v>
      </c>
      <c r="D28" s="316" t="inlineStr">
        <is>
          <t>Cash Deal - Geico Prem FPP VOD - Jan19/Mar19</t>
        </is>
      </c>
      <c r="E28" s="316" t="inlineStr">
        <is>
          <t>CW</t>
        </is>
      </c>
      <c r="F28" s="317" t="n">
        <v>43466</v>
      </c>
      <c r="G28" s="317" t="n">
        <v>43555</v>
      </c>
      <c r="H28" s="316" t="n">
        <v>82545</v>
      </c>
      <c r="I28" s="316" t="n">
        <v>5</v>
      </c>
      <c r="J28" s="316" t="n">
        <v>1.28</v>
      </c>
      <c r="K28" s="316">
        <f>ROUND(I28*(J28/1000),2)</f>
        <v/>
      </c>
    </row>
    <row customHeight="1" ht="16.5" r="29" s="62" thickBot="1">
      <c r="B29" s="315" t="n">
        <v>2</v>
      </c>
      <c r="C29" s="316" t="n">
        <v>10152069</v>
      </c>
      <c r="D29" s="316" t="inlineStr">
        <is>
          <t>Cash Deal - Subaru FPP VOD (673) - Jan19/Mar19</t>
        </is>
      </c>
      <c r="E29" s="316" t="inlineStr">
        <is>
          <t>CW</t>
        </is>
      </c>
      <c r="F29" s="317" t="n">
        <v>43466</v>
      </c>
      <c r="G29" s="317" t="n">
        <v>43555</v>
      </c>
      <c r="H29" s="316" t="n">
        <v>1520995</v>
      </c>
      <c r="I29" s="316" t="n">
        <v>233</v>
      </c>
      <c r="J29" s="316" t="n">
        <v>1.28</v>
      </c>
      <c r="K29" s="316">
        <f>ROUND(I29*(J29/1000),2)</f>
        <v/>
      </c>
    </row>
    <row customHeight="1" ht="16.5" r="30" s="62" thickTop="1">
      <c r="B30" s="315" t="n">
        <v>3</v>
      </c>
      <c r="C30" s="316" t="n">
        <v>10152073</v>
      </c>
      <c r="D30" s="316" t="inlineStr">
        <is>
          <t>Cash Deal - Apple iPhone VOD - Jan19/Mar19</t>
        </is>
      </c>
      <c r="E30" s="316" t="inlineStr">
        <is>
          <t>CW</t>
        </is>
      </c>
      <c r="F30" s="317" t="n">
        <v>43466</v>
      </c>
      <c r="G30" s="317" t="n">
        <v>43555</v>
      </c>
      <c r="H30" s="316" t="n">
        <v>1258945</v>
      </c>
      <c r="I30" s="316" t="n">
        <v>714</v>
      </c>
      <c r="J30" s="316" t="n">
        <v>1.28</v>
      </c>
      <c r="K30" s="316">
        <f>ROUND(I30*(J30/1000),2)</f>
        <v/>
      </c>
    </row>
    <row r="31">
      <c r="B31" s="315" t="n">
        <v>4</v>
      </c>
      <c r="C31" s="316" t="n">
        <v>10152093</v>
      </c>
      <c r="D31" s="316" t="inlineStr">
        <is>
          <t>Cash Deal - P&amp;G W&amp;K Secret Outlast FPP VOD (704) - Feb19/Mar19</t>
        </is>
      </c>
      <c r="E31" s="316" t="inlineStr">
        <is>
          <t>CW</t>
        </is>
      </c>
      <c r="F31" s="317" t="n">
        <v>43468</v>
      </c>
      <c r="G31" s="317" t="n">
        <v>43555</v>
      </c>
      <c r="H31" s="316" t="n">
        <v>759504</v>
      </c>
      <c r="I31" s="316" t="n">
        <v>258</v>
      </c>
      <c r="J31" s="316" t="n">
        <v>1.28</v>
      </c>
      <c r="K31" s="316">
        <f>ROUND(I31*(J31/1000),2)</f>
        <v/>
      </c>
    </row>
    <row customHeight="1" ht="16.5" r="32" s="62" thickBot="1">
      <c r="B32" s="315" t="n">
        <v>5</v>
      </c>
      <c r="C32" s="316" t="n">
        <v>10152095</v>
      </c>
      <c r="D32" s="316" t="inlineStr">
        <is>
          <t>Cash Deal - P&amp;G Luvs Diaper FPP VOD (575) - Dec18/Mar19</t>
        </is>
      </c>
      <c r="E32" s="316" t="inlineStr">
        <is>
          <t>CW</t>
        </is>
      </c>
      <c r="F32" s="317" t="n">
        <v>43468</v>
      </c>
      <c r="G32" s="317" t="n">
        <v>43555</v>
      </c>
      <c r="H32" s="316" t="n">
        <v>1300752</v>
      </c>
      <c r="I32" s="316" t="n">
        <v>211</v>
      </c>
      <c r="J32" s="316" t="n">
        <v>1.28</v>
      </c>
      <c r="K32" s="316">
        <f>ROUND(I32*(J32/1000),2)</f>
        <v/>
      </c>
    </row>
    <row customHeight="1" ht="16.5" r="33" s="62" thickTop="1">
      <c r="B33" s="315" t="n">
        <v>6</v>
      </c>
      <c r="C33" s="316" t="n">
        <v>10152096</v>
      </c>
      <c r="D33" s="316" t="inlineStr">
        <is>
          <t>Cash Deal - P&amp;G Mr. Clean Surface FPP VOD (575) - Dec18/Mar19</t>
        </is>
      </c>
      <c r="E33" s="316" t="inlineStr">
        <is>
          <t>CW</t>
        </is>
      </c>
      <c r="F33" s="317" t="n">
        <v>43468</v>
      </c>
      <c r="G33" s="317" t="n">
        <v>43555</v>
      </c>
      <c r="H33" s="316" t="n">
        <v>1300582</v>
      </c>
      <c r="I33" s="316" t="n">
        <v>172</v>
      </c>
      <c r="J33" s="316" t="n">
        <v>1.28</v>
      </c>
      <c r="K33" s="316">
        <f>ROUND(I33*(J33/1000),2)</f>
        <v/>
      </c>
    </row>
    <row customHeight="1" ht="15.75" r="34" s="62">
      <c r="B34" s="315" t="n">
        <v>7</v>
      </c>
      <c r="C34" s="316" t="n">
        <v>10152097</v>
      </c>
      <c r="D34" s="316" t="inlineStr">
        <is>
          <t>Cash Deal - P&amp;G Crest 3DW FPP VOD (575) - Dec18/Mar19</t>
        </is>
      </c>
      <c r="E34" s="316" t="inlineStr">
        <is>
          <t>CW</t>
        </is>
      </c>
      <c r="F34" s="317" t="n">
        <v>43468</v>
      </c>
      <c r="G34" s="317" t="n">
        <v>43555</v>
      </c>
      <c r="H34" s="316" t="n">
        <v>1300097</v>
      </c>
      <c r="I34" s="316" t="n">
        <v>204</v>
      </c>
      <c r="J34" s="316" t="n">
        <v>1.28</v>
      </c>
      <c r="K34" s="316">
        <f>ROUND(I34*(J34/1000),2)</f>
        <v/>
      </c>
    </row>
    <row r="35">
      <c r="B35" s="315" t="n">
        <v>8</v>
      </c>
      <c r="C35" s="316" t="n">
        <v>10152098</v>
      </c>
      <c r="D35" s="316" t="inlineStr">
        <is>
          <t>Cash Deal - P&amp;G Swiffer Sweeper FPP VOD (575) - Dec18/Mar19</t>
        </is>
      </c>
      <c r="E35" s="316" t="inlineStr">
        <is>
          <t>CW</t>
        </is>
      </c>
      <c r="F35" s="317" t="n">
        <v>43468</v>
      </c>
      <c r="G35" s="317" t="n">
        <v>43555</v>
      </c>
      <c r="H35" s="316" t="n">
        <v>1300361</v>
      </c>
      <c r="I35" s="316" t="n">
        <v>269</v>
      </c>
      <c r="J35" s="316" t="n">
        <v>1.28</v>
      </c>
      <c r="K35" s="316">
        <f>ROUND(I35*(J35/1000),2)</f>
        <v/>
      </c>
    </row>
    <row customHeight="1" ht="16.5" r="36" s="62" thickBot="1">
      <c r="B36" s="315" t="n">
        <v>9</v>
      </c>
      <c r="C36" s="316" t="n">
        <v>10152101</v>
      </c>
      <c r="D36" s="316" t="inlineStr">
        <is>
          <t>Cash Deal - AT&amp;T VOD - Jan19/Mar19</t>
        </is>
      </c>
      <c r="E36" s="316" t="inlineStr">
        <is>
          <t>CW</t>
        </is>
      </c>
      <c r="F36" s="317" t="n">
        <v>43468</v>
      </c>
      <c r="G36" s="317" t="n">
        <v>43555</v>
      </c>
      <c r="H36" s="316" t="n">
        <v>9301253</v>
      </c>
      <c r="I36" s="316" t="n">
        <v>2735</v>
      </c>
      <c r="J36" s="316" t="n">
        <v>1.28</v>
      </c>
      <c r="K36" s="316">
        <f>ROUND(I36*(J36/1000),2)</f>
        <v/>
      </c>
    </row>
    <row r="37">
      <c r="B37" s="315" t="n">
        <v>10</v>
      </c>
      <c r="C37" s="316" t="n">
        <v>10152102</v>
      </c>
      <c r="D37" s="316" t="inlineStr">
        <is>
          <t>Cash Deal - Liberty Mutual VOD - Jan19/Mar19</t>
        </is>
      </c>
      <c r="E37" s="316" t="inlineStr">
        <is>
          <t>CW</t>
        </is>
      </c>
      <c r="F37" s="317" t="n">
        <v>43468</v>
      </c>
      <c r="G37" s="317" t="n">
        <v>43555</v>
      </c>
      <c r="H37" s="316" t="n">
        <v>1836577</v>
      </c>
      <c r="I37" s="316" t="n">
        <v>476</v>
      </c>
      <c r="J37" s="316" t="n">
        <v>1.28</v>
      </c>
      <c r="K37" s="316">
        <f>ROUND(I37*(J37/1000),2)</f>
        <v/>
      </c>
    </row>
    <row r="38">
      <c r="B38" s="315" t="n">
        <v>11</v>
      </c>
      <c r="C38" s="316" t="n">
        <v>10152112</v>
      </c>
      <c r="D38" s="316" t="inlineStr">
        <is>
          <t>Cash Deal - Realtor.com FPP VOD - Jan19/Mar19</t>
        </is>
      </c>
      <c r="E38" s="316" t="inlineStr">
        <is>
          <t>CW</t>
        </is>
      </c>
      <c r="F38" s="317" t="n">
        <v>43471</v>
      </c>
      <c r="G38" s="317" t="n">
        <v>43555</v>
      </c>
      <c r="H38" s="316" t="n">
        <v>153257</v>
      </c>
      <c r="I38" s="316" t="n">
        <v>18</v>
      </c>
      <c r="J38" s="316" t="n">
        <v>1.28</v>
      </c>
      <c r="K38" s="316">
        <f>ROUND(I38*(J38/1000),2)</f>
        <v/>
      </c>
    </row>
    <row r="39">
      <c r="B39" s="315" t="n">
        <v>12</v>
      </c>
      <c r="C39" s="316" t="n">
        <v>10152113</v>
      </c>
      <c r="D39" s="316" t="inlineStr">
        <is>
          <t>Cash Deal - Walmart FPP VOD - Jan19</t>
        </is>
      </c>
      <c r="E39" s="316" t="inlineStr">
        <is>
          <t>CW</t>
        </is>
      </c>
      <c r="F39" s="317" t="n">
        <v>43472</v>
      </c>
      <c r="G39" s="317" t="n">
        <v>43555</v>
      </c>
      <c r="H39" s="316" t="n">
        <v>284619</v>
      </c>
      <c r="I39" s="316" t="n">
        <v>53</v>
      </c>
      <c r="J39" s="316" t="n">
        <v>1.28</v>
      </c>
      <c r="K39" s="316">
        <f>ROUND(I39*(J39/1000),2)</f>
        <v/>
      </c>
    </row>
    <row r="40">
      <c r="B40" s="315" t="n">
        <v>13</v>
      </c>
      <c r="C40" s="316" t="n">
        <v>10152133</v>
      </c>
      <c r="D40" s="316" t="inlineStr">
        <is>
          <t>Cash Deal - Metro PCS FPP VOD - Jan19/Mar19</t>
        </is>
      </c>
      <c r="E40" s="316" t="inlineStr">
        <is>
          <t>CW</t>
        </is>
      </c>
      <c r="F40" s="317" t="n">
        <v>43474</v>
      </c>
      <c r="G40" s="317" t="n">
        <v>43555</v>
      </c>
      <c r="H40" s="316" t="n">
        <v>106716</v>
      </c>
      <c r="I40" s="316" t="n">
        <v>18</v>
      </c>
      <c r="J40" s="316" t="n">
        <v>1.28</v>
      </c>
      <c r="K40" s="316">
        <f>ROUND(I40*(J40/1000),2)</f>
        <v/>
      </c>
    </row>
    <row r="41">
      <c r="B41" s="315" t="n">
        <v>14</v>
      </c>
      <c r="C41" s="316" t="n">
        <v>10181987</v>
      </c>
      <c r="D41" s="316" t="inlineStr">
        <is>
          <t>Cash Deal - Turbo Tax FPP VOD - Jan19/Mar19</t>
        </is>
      </c>
      <c r="E41" s="316" t="inlineStr">
        <is>
          <t>CW</t>
        </is>
      </c>
      <c r="F41" s="317" t="n">
        <v>43480</v>
      </c>
      <c r="G41" s="317" t="n">
        <v>43555</v>
      </c>
      <c r="H41" s="316" t="n">
        <v>286768</v>
      </c>
      <c r="I41" s="316" t="n">
        <v>22</v>
      </c>
      <c r="J41" s="316" t="n">
        <v>1.28</v>
      </c>
      <c r="K41" s="316">
        <f>ROUND(I41*(J41/1000),2)</f>
        <v/>
      </c>
    </row>
    <row customHeight="1" ht="15.75" r="42" s="62">
      <c r="B42" s="315" t="n">
        <v>15</v>
      </c>
      <c r="C42" s="316" t="n">
        <v>10181991</v>
      </c>
      <c r="D42" s="316" t="inlineStr">
        <is>
          <t>Cash Deal - Coty TruBlend Matte FPP VOD - Jan19/Mar19</t>
        </is>
      </c>
      <c r="E42" s="316" t="inlineStr">
        <is>
          <t>CW</t>
        </is>
      </c>
      <c r="F42" s="317" t="n">
        <v>43480</v>
      </c>
      <c r="G42" s="317" t="n">
        <v>43555</v>
      </c>
      <c r="H42" s="316" t="n">
        <v>51455</v>
      </c>
      <c r="I42" s="316" t="n">
        <v>13</v>
      </c>
      <c r="J42" s="316" t="n">
        <v>1.28</v>
      </c>
      <c r="K42" s="316">
        <f>ROUND(I42*(J42/1000),2)</f>
        <v/>
      </c>
    </row>
    <row r="43">
      <c r="B43" s="315" t="n">
        <v>16</v>
      </c>
      <c r="C43" s="316" t="n">
        <v>10181993</v>
      </c>
      <c r="D43" s="316" t="inlineStr">
        <is>
          <t>Cash Deal - Booking.com FPP VOD - Jan19/Mar19</t>
        </is>
      </c>
      <c r="E43" s="316" t="inlineStr">
        <is>
          <t>CW</t>
        </is>
      </c>
      <c r="F43" s="317" t="n">
        <v>43479</v>
      </c>
      <c r="G43" s="317" t="n">
        <v>43555</v>
      </c>
      <c r="H43" s="316" t="n">
        <v>237878</v>
      </c>
      <c r="I43" s="316" t="n">
        <v>118</v>
      </c>
      <c r="J43" s="316" t="n">
        <v>1.28</v>
      </c>
      <c r="K43" s="316">
        <f>ROUND(I43*(J43/1000),2)</f>
        <v/>
      </c>
    </row>
    <row r="44">
      <c r="B44" s="315" t="n">
        <v>17</v>
      </c>
      <c r="C44" s="316" t="n">
        <v>10181994</v>
      </c>
      <c r="D44" s="316" t="inlineStr">
        <is>
          <t>Cash Deal - UPX FPP VOD - Jan19/Mar19</t>
        </is>
      </c>
      <c r="E44" s="316" t="inlineStr">
        <is>
          <t>CW</t>
        </is>
      </c>
      <c r="F44" s="317" t="n">
        <v>43481</v>
      </c>
      <c r="G44" s="317" t="n">
        <v>43555</v>
      </c>
      <c r="H44" s="316" t="n">
        <v>156544</v>
      </c>
      <c r="I44" s="316" t="n">
        <v>13</v>
      </c>
      <c r="J44" s="316" t="n">
        <v>1.28</v>
      </c>
      <c r="K44" s="316">
        <f>ROUND(I44*(J44/1000),2)</f>
        <v/>
      </c>
    </row>
    <row r="45">
      <c r="B45" s="315" t="n">
        <v>18</v>
      </c>
      <c r="C45" s="316" t="n">
        <v>10181995</v>
      </c>
      <c r="D45" s="316" t="inlineStr">
        <is>
          <t>Cash Deal - Tracfone Simple FPP VOD - Jan19/Mar19</t>
        </is>
      </c>
      <c r="E45" s="316" t="inlineStr">
        <is>
          <t>CW</t>
        </is>
      </c>
      <c r="F45" s="317" t="n">
        <v>43481</v>
      </c>
      <c r="G45" s="317" t="n">
        <v>43555</v>
      </c>
      <c r="H45" s="316" t="n">
        <v>71939</v>
      </c>
      <c r="I45" s="316" t="n">
        <v>7</v>
      </c>
      <c r="J45" s="316" t="n">
        <v>1.28</v>
      </c>
      <c r="K45" s="316">
        <f>ROUND(I45*(J45/1000),2)</f>
        <v/>
      </c>
    </row>
    <row r="46">
      <c r="B46" s="315" t="n">
        <v>19</v>
      </c>
      <c r="C46" s="316" t="n">
        <v>10181999</v>
      </c>
      <c r="D46" s="316" t="inlineStr">
        <is>
          <t>Cash Deal - KFC FPP VOD - Jan19/Mar19</t>
        </is>
      </c>
      <c r="E46" s="316" t="inlineStr">
        <is>
          <t>CW</t>
        </is>
      </c>
      <c r="F46" s="317" t="n">
        <v>43481</v>
      </c>
      <c r="G46" s="317" t="n">
        <v>43555</v>
      </c>
      <c r="H46" s="316" t="n">
        <v>507126</v>
      </c>
      <c r="I46" s="316" t="n">
        <v>14</v>
      </c>
      <c r="J46" s="316" t="n">
        <v>1.28</v>
      </c>
      <c r="K46" s="316">
        <f>ROUND(I46*(J46/1000),2)</f>
        <v/>
      </c>
    </row>
    <row r="47">
      <c r="B47" s="315" t="n">
        <v>20</v>
      </c>
      <c r="C47" s="316" t="n">
        <v>10182031</v>
      </c>
      <c r="D47" s="316" t="inlineStr">
        <is>
          <t>Cash Deal - Boost FPP VOD - Jan19/Mar19</t>
        </is>
      </c>
      <c r="E47" s="316" t="inlineStr">
        <is>
          <t>CW</t>
        </is>
      </c>
      <c r="F47" s="317" t="n">
        <v>43488</v>
      </c>
      <c r="G47" s="317" t="n">
        <v>43555</v>
      </c>
      <c r="H47" s="316" t="n">
        <v>3820750</v>
      </c>
      <c r="I47" s="316" t="n">
        <v>2065</v>
      </c>
      <c r="J47" s="316" t="n">
        <v>1.28</v>
      </c>
      <c r="K47" s="316">
        <f>ROUND(I47*(J47/1000),2)</f>
        <v/>
      </c>
    </row>
    <row r="48">
      <c r="B48" s="315" t="n">
        <v>21</v>
      </c>
      <c r="C48" s="316" t="n">
        <v>10182040</v>
      </c>
      <c r="D48" s="316" t="inlineStr">
        <is>
          <t>Cash Deal - Subaru Makegood VOD (1063) - Jan19/Feb19</t>
        </is>
      </c>
      <c r="E48" s="316" t="inlineStr">
        <is>
          <t>CW</t>
        </is>
      </c>
      <c r="F48" s="317" t="n">
        <v>43490</v>
      </c>
      <c r="G48" s="317" t="n">
        <v>43555</v>
      </c>
      <c r="H48" s="316" t="n">
        <v>111714</v>
      </c>
      <c r="I48" s="316" t="n">
        <v>19</v>
      </c>
      <c r="J48" s="316" t="n">
        <v>1.28</v>
      </c>
      <c r="K48" s="316">
        <f>ROUND(I48*(J48/1000),2)</f>
        <v/>
      </c>
    </row>
    <row r="49">
      <c r="B49" s="315" t="n">
        <v>22</v>
      </c>
      <c r="C49" s="316" t="n">
        <v>10182042</v>
      </c>
      <c r="D49" s="316" t="inlineStr">
        <is>
          <t>Cash Deal - Universal Theme Parks | Portfolio FPP VOD - Jan19/Mar19</t>
        </is>
      </c>
      <c r="E49" s="316" t="inlineStr">
        <is>
          <t>CW</t>
        </is>
      </c>
      <c r="F49" s="317" t="n">
        <v>43493</v>
      </c>
      <c r="G49" s="317" t="n">
        <v>43555</v>
      </c>
      <c r="H49" s="316" t="n">
        <v>154968</v>
      </c>
      <c r="I49" s="316" t="n">
        <v>7</v>
      </c>
      <c r="J49" s="316" t="n">
        <v>1.28</v>
      </c>
      <c r="K49" s="316">
        <f>ROUND(I49*(J49/1000),2)</f>
        <v/>
      </c>
    </row>
    <row r="50">
      <c r="B50" s="315" t="n">
        <v>23</v>
      </c>
      <c r="C50" s="316" t="n">
        <v>10182055</v>
      </c>
      <c r="D50" s="316" t="inlineStr">
        <is>
          <t>Cash Deal - Pfizer Eucrisa VOD - Jan19/Mar19</t>
        </is>
      </c>
      <c r="E50" s="316" t="inlineStr">
        <is>
          <t>CW</t>
        </is>
      </c>
      <c r="F50" s="317" t="n">
        <v>43495</v>
      </c>
      <c r="G50" s="317" t="n">
        <v>43555</v>
      </c>
      <c r="H50" s="316" t="n">
        <v>723293</v>
      </c>
      <c r="I50" s="316" t="n">
        <v>36</v>
      </c>
      <c r="J50" s="316" t="n">
        <v>1.28</v>
      </c>
      <c r="K50" s="316">
        <f>ROUND(I50*(J50/1000),2)</f>
        <v/>
      </c>
    </row>
    <row r="51">
      <c r="B51" s="315" t="n">
        <v>24</v>
      </c>
      <c r="C51" s="316" t="n">
        <v>10182065</v>
      </c>
      <c r="D51" s="316" t="inlineStr">
        <is>
          <t>Cash Deal - Storck Toffifay VOD - Feb19/Mar19</t>
        </is>
      </c>
      <c r="E51" s="316" t="inlineStr">
        <is>
          <t>CW</t>
        </is>
      </c>
      <c r="F51" s="317" t="n">
        <v>43500</v>
      </c>
      <c r="G51" s="317" t="n">
        <v>43555</v>
      </c>
      <c r="H51" s="316" t="n">
        <v>273123</v>
      </c>
      <c r="I51" s="316" t="n">
        <v>265</v>
      </c>
      <c r="J51" s="316" t="n">
        <v>1.28</v>
      </c>
      <c r="K51" s="316">
        <f>ROUND(I51*(J51/1000),2)</f>
        <v/>
      </c>
    </row>
    <row r="52">
      <c r="B52" s="315" t="n">
        <v>25</v>
      </c>
      <c r="C52" s="316" t="n">
        <v>10182087</v>
      </c>
      <c r="D52" s="316" t="inlineStr">
        <is>
          <t>Cash Deal - Reckitt Mucinex FM VOD (226) - Feb19/Mar19</t>
        </is>
      </c>
      <c r="E52" s="316" t="inlineStr">
        <is>
          <t>CW</t>
        </is>
      </c>
      <c r="F52" s="317" t="n">
        <v>43503</v>
      </c>
      <c r="G52" s="317" t="n">
        <v>43555</v>
      </c>
      <c r="H52" s="316" t="n">
        <v>1161027</v>
      </c>
      <c r="I52" s="316" t="n">
        <v>1472</v>
      </c>
      <c r="J52" s="316" t="n">
        <v>1.28</v>
      </c>
      <c r="K52" s="316">
        <f>ROUND(I52*(J52/1000),2)</f>
        <v/>
      </c>
    </row>
    <row r="53">
      <c r="B53" s="315" t="n">
        <v>26</v>
      </c>
      <c r="C53" s="316" t="n">
        <v>10182095</v>
      </c>
      <c r="D53" s="316" t="inlineStr">
        <is>
          <t>Cash Deal - Reckitt Mucinex SE 600 VOD (226) - Feb19/Mar19</t>
        </is>
      </c>
      <c r="E53" s="316" t="inlineStr">
        <is>
          <t>CW</t>
        </is>
      </c>
      <c r="F53" s="317" t="n">
        <v>43507</v>
      </c>
      <c r="G53" s="317" t="n">
        <v>43555</v>
      </c>
      <c r="H53" s="316" t="n">
        <v>2605649</v>
      </c>
      <c r="I53" s="316" t="n">
        <v>89</v>
      </c>
      <c r="J53" s="316" t="n">
        <v>1.28</v>
      </c>
      <c r="K53" s="316">
        <f>ROUND(I53*(J53/1000),2)</f>
        <v/>
      </c>
    </row>
    <row r="54">
      <c r="B54" s="315" t="n">
        <v>27</v>
      </c>
      <c r="C54" s="316" t="n">
        <v>10211971</v>
      </c>
      <c r="D54" s="316" t="inlineStr">
        <is>
          <t>Cash Deal - Coke Zero :15s FPP VOD - Feb19/Mar19</t>
        </is>
      </c>
      <c r="E54" s="316" t="inlineStr">
        <is>
          <t>CW</t>
        </is>
      </c>
      <c r="F54" s="317" t="n">
        <v>43510</v>
      </c>
      <c r="G54" s="317" t="n">
        <v>43555</v>
      </c>
      <c r="H54" s="316" t="n">
        <v>55566</v>
      </c>
      <c r="I54" s="316" t="n">
        <v>14</v>
      </c>
      <c r="J54" s="316" t="n">
        <v>1.28</v>
      </c>
      <c r="K54" s="316">
        <f>ROUND(I54*(J54/1000),2)</f>
        <v/>
      </c>
    </row>
    <row r="55">
      <c r="B55" s="315" t="n">
        <v>28</v>
      </c>
      <c r="C55" s="316" t="n">
        <v>10211977</v>
      </c>
      <c r="D55" s="316" t="inlineStr">
        <is>
          <t>Cash Deal - Reckitt Lysol Kitchen VOD (861) - Feb19/Mar19</t>
        </is>
      </c>
      <c r="E55" s="316" t="inlineStr">
        <is>
          <t>CW</t>
        </is>
      </c>
      <c r="F55" s="317" t="n">
        <v>43514</v>
      </c>
      <c r="G55" s="317" t="n">
        <v>43555</v>
      </c>
      <c r="H55" s="316" t="n">
        <v>833717</v>
      </c>
      <c r="I55" s="316" t="n">
        <v>1044</v>
      </c>
      <c r="J55" s="316" t="n">
        <v>1.28</v>
      </c>
      <c r="K55" s="316">
        <f>ROUND(I55*(J55/1000),2)</f>
        <v/>
      </c>
    </row>
    <row r="56">
      <c r="B56" s="315" t="n">
        <v>29</v>
      </c>
      <c r="C56" s="316" t="n">
        <v>10211998</v>
      </c>
      <c r="D56" s="316" t="inlineStr">
        <is>
          <t>Cash Deal - Reckitt Rid-x VOD (861) - Feb19/Mar19</t>
        </is>
      </c>
      <c r="E56" s="316" t="inlineStr">
        <is>
          <t>CW</t>
        </is>
      </c>
      <c r="F56" s="317" t="n">
        <v>43521</v>
      </c>
      <c r="G56" s="317" t="n">
        <v>43555</v>
      </c>
      <c r="H56" s="316" t="n">
        <v>345347</v>
      </c>
      <c r="I56" s="316" t="n">
        <v>300</v>
      </c>
      <c r="J56" s="316" t="n">
        <v>1.28</v>
      </c>
      <c r="K56" s="316">
        <f>ROUND(I56*(J56/1000),2)</f>
        <v/>
      </c>
    </row>
    <row r="57">
      <c r="B57" s="315" t="n">
        <v>30</v>
      </c>
      <c r="C57" s="316" t="n">
        <v>10212006</v>
      </c>
      <c r="D57" s="316" t="inlineStr">
        <is>
          <t>Cash Deal - Coke Orange :15s FPP VOD - Feb19/Mar19</t>
        </is>
      </c>
      <c r="E57" s="316" t="inlineStr">
        <is>
          <t>CW</t>
        </is>
      </c>
      <c r="F57" s="317" t="n">
        <v>43523</v>
      </c>
      <c r="G57" s="317" t="n">
        <v>43555</v>
      </c>
      <c r="H57" s="316" t="n">
        <v>8949</v>
      </c>
      <c r="I57" s="316" t="n">
        <v>3</v>
      </c>
      <c r="J57" s="316" t="n">
        <v>1.28</v>
      </c>
      <c r="K57" s="316">
        <f>ROUND(I57*(J57/1000),2)</f>
        <v/>
      </c>
    </row>
    <row r="58">
      <c r="B58" s="315" t="n">
        <v>31</v>
      </c>
      <c r="C58" s="316" t="n">
        <v>10212007</v>
      </c>
      <c r="D58" s="316" t="inlineStr">
        <is>
          <t>Cash Deal - Coke Orange :30s FPP VOD - Feb19/Mar19</t>
        </is>
      </c>
      <c r="E58" s="316" t="inlineStr">
        <is>
          <t>CW</t>
        </is>
      </c>
      <c r="F58" s="317" t="n">
        <v>43523</v>
      </c>
      <c r="G58" s="317" t="n">
        <v>43555</v>
      </c>
      <c r="H58" s="316" t="n">
        <v>20860</v>
      </c>
      <c r="I58" s="316" t="n">
        <v>9</v>
      </c>
      <c r="J58" s="316" t="n">
        <v>1.28</v>
      </c>
      <c r="K58" s="316">
        <f>ROUND(I58*(J58/1000),2)</f>
        <v/>
      </c>
    </row>
    <row r="59">
      <c r="B59" s="315" t="n">
        <v>32</v>
      </c>
      <c r="C59" s="316" t="n">
        <v>10212008</v>
      </c>
      <c r="D59" s="316" t="inlineStr">
        <is>
          <t>Cash Deal - Quicken Loans FPP VOD - Feb19/Mar19</t>
        </is>
      </c>
      <c r="E59" s="316" t="inlineStr">
        <is>
          <t>CW</t>
        </is>
      </c>
      <c r="F59" s="317" t="n">
        <v>43523</v>
      </c>
      <c r="G59" s="317" t="n">
        <v>43555</v>
      </c>
      <c r="H59" s="316" t="n">
        <v>292824</v>
      </c>
      <c r="I59" s="316" t="n">
        <v>60</v>
      </c>
      <c r="J59" s="316" t="n">
        <v>1.28</v>
      </c>
      <c r="K59" s="316">
        <f>ROUND(I59*(J59/1000),2)</f>
        <v/>
      </c>
    </row>
    <row r="60">
      <c r="B60" s="315" t="n">
        <v>33</v>
      </c>
      <c r="C60" s="316" t="n">
        <v>10212042</v>
      </c>
      <c r="D60" s="316" t="inlineStr">
        <is>
          <t>Cash Deal - Wendy's Value 3 FPP VOD - Mar19</t>
        </is>
      </c>
      <c r="E60" s="316" t="inlineStr">
        <is>
          <t>CW</t>
        </is>
      </c>
      <c r="F60" s="317" t="n">
        <v>43541</v>
      </c>
      <c r="G60" s="317" t="n">
        <v>43555</v>
      </c>
      <c r="H60" s="316" t="n">
        <v>24656</v>
      </c>
      <c r="I60" s="316" t="n">
        <v>21</v>
      </c>
      <c r="J60" s="316" t="n">
        <v>1.28</v>
      </c>
      <c r="K60" s="316">
        <f>ROUND(I60*(J60/1000),2)</f>
        <v/>
      </c>
    </row>
    <row r="61">
      <c r="B61" s="315" t="n">
        <v>34</v>
      </c>
      <c r="C61" s="316" t="n">
        <v>10212051</v>
      </c>
      <c r="D61" s="316" t="inlineStr">
        <is>
          <t>Cash Deal - Reckitt Lysol Spring Cleaning VOD (861) - Mar19</t>
        </is>
      </c>
      <c r="E61" s="316" t="inlineStr">
        <is>
          <t>CW</t>
        </is>
      </c>
      <c r="F61" s="317" t="n">
        <v>43549</v>
      </c>
      <c r="G61" s="317" t="n">
        <v>43555</v>
      </c>
      <c r="H61" s="316" t="n">
        <v>408482</v>
      </c>
      <c r="I61" s="316" t="n">
        <v>684</v>
      </c>
      <c r="J61" s="316" t="n">
        <v>1.28</v>
      </c>
      <c r="K61" s="316">
        <f>ROUND(I61*(J61/1000),2)</f>
        <v/>
      </c>
    </row>
    <row r="62">
      <c r="B62" s="315" t="n">
        <v>35</v>
      </c>
      <c r="C62" s="316" t="n">
        <v>10212105</v>
      </c>
      <c r="D62" s="316" t="inlineStr">
        <is>
          <t>Cash Deal - Discover VOD - Apr19/Jun19</t>
        </is>
      </c>
      <c r="E62" s="316" t="inlineStr">
        <is>
          <t>CW</t>
        </is>
      </c>
      <c r="F62" s="317" t="n">
        <v>43556</v>
      </c>
      <c r="G62" s="317" t="n">
        <v>43604</v>
      </c>
      <c r="H62" s="316" t="n">
        <v>324825</v>
      </c>
      <c r="I62" s="316" t="n">
        <v>323474</v>
      </c>
      <c r="J62" s="316" t="n">
        <v>1.28</v>
      </c>
      <c r="K62" s="316">
        <f>ROUND(I62*(J62/1000),2)</f>
        <v/>
      </c>
    </row>
    <row r="63">
      <c r="B63" s="315" t="n">
        <v>36</v>
      </c>
      <c r="C63" s="316" t="n">
        <v>10212107</v>
      </c>
      <c r="D63" s="316" t="inlineStr">
        <is>
          <t>Cash Deal - Dairy Queen FPP VOD (1240) - Apr19/Jun19</t>
        </is>
      </c>
      <c r="E63" s="316" t="inlineStr">
        <is>
          <t>CW</t>
        </is>
      </c>
      <c r="F63" s="317" t="n">
        <v>43556</v>
      </c>
      <c r="G63" s="317" t="n">
        <v>43597</v>
      </c>
      <c r="H63" s="316" t="n">
        <v>169628</v>
      </c>
      <c r="I63" s="316" t="n">
        <v>168314</v>
      </c>
      <c r="J63" s="316" t="n">
        <v>1.28</v>
      </c>
      <c r="K63" s="316">
        <f>ROUND(I63*(J63/1000),2)</f>
        <v/>
      </c>
    </row>
    <row r="64">
      <c r="B64" s="315" t="n">
        <v>37</v>
      </c>
      <c r="C64" s="316" t="n">
        <v>10212108</v>
      </c>
      <c r="D64" s="316" t="inlineStr">
        <is>
          <t>Cash Deal - Apple iPhone VOD - Apr19</t>
        </is>
      </c>
      <c r="E64" s="316" t="inlineStr">
        <is>
          <t>CW</t>
        </is>
      </c>
      <c r="F64" s="317" t="n">
        <v>43556</v>
      </c>
      <c r="G64" s="317" t="n">
        <v>43597</v>
      </c>
      <c r="H64" s="316" t="n">
        <v>753891</v>
      </c>
      <c r="I64" s="316" t="n">
        <v>752244</v>
      </c>
      <c r="J64" s="316" t="n">
        <v>1.28</v>
      </c>
      <c r="K64" s="316">
        <f>ROUND(I64*(J64/1000),2)</f>
        <v/>
      </c>
    </row>
    <row r="65">
      <c r="B65" s="315" t="n">
        <v>38</v>
      </c>
      <c r="C65" s="316" t="n">
        <v>10212109</v>
      </c>
      <c r="D65" s="316" t="inlineStr">
        <is>
          <t>Cash Deal - Pizza Hut VOD FPP (710) - Apr19/Jun19</t>
        </is>
      </c>
      <c r="E65" s="316" t="inlineStr">
        <is>
          <t>CW</t>
        </is>
      </c>
      <c r="F65" s="317" t="n">
        <v>43556</v>
      </c>
      <c r="G65" s="317" t="n">
        <v>43618</v>
      </c>
      <c r="H65" s="316" t="n">
        <v>31466</v>
      </c>
      <c r="I65" s="316" t="n">
        <v>31241</v>
      </c>
      <c r="J65" s="316" t="n">
        <v>1.28</v>
      </c>
      <c r="K65" s="316">
        <f>ROUND(I65*(J65/1000),2)</f>
        <v/>
      </c>
    </row>
    <row r="66">
      <c r="B66" s="315" t="n">
        <v>39</v>
      </c>
      <c r="C66" s="316" t="n">
        <v>10212110</v>
      </c>
      <c r="D66" s="316" t="inlineStr">
        <is>
          <t>Cash Deal - Freeform | Cloak &amp; Dagger VOD S2 (955) - Apr19</t>
        </is>
      </c>
      <c r="E66" s="316" t="inlineStr">
        <is>
          <t>CW</t>
        </is>
      </c>
      <c r="F66" s="317" t="n">
        <v>43556</v>
      </c>
      <c r="G66" s="317" t="n">
        <v>43558</v>
      </c>
      <c r="H66" s="316" t="n">
        <v>16511</v>
      </c>
      <c r="I66" s="316" t="n">
        <v>15987</v>
      </c>
      <c r="J66" s="316" t="n">
        <v>1.28</v>
      </c>
      <c r="K66" s="316">
        <f>ROUND(I66*(J66/1000),2)</f>
        <v/>
      </c>
    </row>
    <row r="67">
      <c r="B67" s="315" t="n">
        <v>40</v>
      </c>
      <c r="C67" s="316" t="n">
        <v>10212112</v>
      </c>
      <c r="D67" s="316" t="inlineStr">
        <is>
          <t>Cash Deal - Storck Toffifay VOD - Apr19/May19</t>
        </is>
      </c>
      <c r="E67" s="316" t="inlineStr">
        <is>
          <t>CW</t>
        </is>
      </c>
      <c r="F67" s="317" t="n">
        <v>43556</v>
      </c>
      <c r="G67" s="317" t="n">
        <v>43590</v>
      </c>
      <c r="H67" s="316" t="n">
        <v>122362</v>
      </c>
      <c r="I67" s="316" t="n">
        <v>121796</v>
      </c>
      <c r="J67" s="316" t="n">
        <v>1.28</v>
      </c>
      <c r="K67" s="316">
        <f>ROUND(I67*(J67/1000),2)</f>
        <v/>
      </c>
    </row>
    <row r="68">
      <c r="B68" s="315" t="n">
        <v>41</v>
      </c>
      <c r="C68" s="316" t="n">
        <v>10212113</v>
      </c>
      <c r="D68" s="316" t="inlineStr">
        <is>
          <t>Cash Deal - Sprint VOD - Apr19/Jun19</t>
        </is>
      </c>
      <c r="E68" s="316" t="inlineStr">
        <is>
          <t>CW</t>
        </is>
      </c>
      <c r="F68" s="317" t="n">
        <v>43556</v>
      </c>
      <c r="G68" s="317" t="n">
        <v>43646</v>
      </c>
      <c r="H68" s="316" t="n">
        <v>1051714</v>
      </c>
      <c r="I68" s="316" t="n">
        <v>1050735</v>
      </c>
      <c r="J68" s="316" t="n">
        <v>1.28</v>
      </c>
      <c r="K68" s="316">
        <f>ROUND(I68*(J68/1000),2)</f>
        <v/>
      </c>
    </row>
    <row r="69">
      <c r="B69" s="315" t="n">
        <v>42</v>
      </c>
      <c r="C69" s="316" t="n">
        <v>10212114</v>
      </c>
      <c r="D69" s="316" t="inlineStr">
        <is>
          <t>Cash Deal - General Motors - Chevy Brand VOD - Apr19/Jun19</t>
        </is>
      </c>
      <c r="E69" s="316" t="inlineStr">
        <is>
          <t>CW</t>
        </is>
      </c>
      <c r="F69" s="317" t="n">
        <v>43556</v>
      </c>
      <c r="G69" s="317" t="n">
        <v>43646</v>
      </c>
      <c r="H69" s="316" t="n">
        <v>764989</v>
      </c>
      <c r="I69" s="316" t="n">
        <v>764210</v>
      </c>
      <c r="J69" s="316" t="n">
        <v>1.28</v>
      </c>
      <c r="K69" s="316">
        <f>ROUND(I69*(J69/1000),2)</f>
        <v/>
      </c>
    </row>
    <row r="70">
      <c r="B70" s="315" t="n">
        <v>43</v>
      </c>
      <c r="C70" s="316" t="n">
        <v>10212131</v>
      </c>
      <c r="D70" s="316" t="inlineStr">
        <is>
          <t>Cash Deal - P&amp;G Luvs Diaper FPP VOD (575) - Apr19/Jun19</t>
        </is>
      </c>
      <c r="E70" s="316" t="inlineStr">
        <is>
          <t>CW</t>
        </is>
      </c>
      <c r="F70" s="317" t="n">
        <v>43557</v>
      </c>
      <c r="G70" s="317" t="n">
        <v>43646</v>
      </c>
      <c r="H70" s="316" t="n">
        <v>288451</v>
      </c>
      <c r="I70" s="316" t="n">
        <v>288451</v>
      </c>
      <c r="J70" s="316" t="n">
        <v>1.28</v>
      </c>
      <c r="K70" s="316">
        <f>ROUND(I70*(J70/1000),2)</f>
        <v/>
      </c>
    </row>
    <row r="71">
      <c r="B71" s="315" t="n">
        <v>44</v>
      </c>
      <c r="C71" s="316" t="n">
        <v>10212132</v>
      </c>
      <c r="D71" s="316" t="inlineStr">
        <is>
          <t>Cash Deal - P&amp;G Crest PGH FPP VOD (575) - Apr19/Jun19</t>
        </is>
      </c>
      <c r="E71" s="316" t="inlineStr">
        <is>
          <t>CW</t>
        </is>
      </c>
      <c r="F71" s="317" t="n">
        <v>43557</v>
      </c>
      <c r="G71" s="317" t="n">
        <v>43646</v>
      </c>
      <c r="H71" s="316" t="n">
        <v>281662</v>
      </c>
      <c r="I71" s="316" t="n">
        <v>281662</v>
      </c>
      <c r="J71" s="316" t="n">
        <v>1.28</v>
      </c>
      <c r="K71" s="316">
        <f>ROUND(I71*(J71/1000),2)</f>
        <v/>
      </c>
    </row>
    <row r="72">
      <c r="B72" s="315" t="n">
        <v>45</v>
      </c>
      <c r="C72" s="316" t="n">
        <v>10212133</v>
      </c>
      <c r="D72" s="316" t="inlineStr">
        <is>
          <t>Cash Deal - P&amp;G Pampers Swaddlers FPP VOD (575) - Apr19/Jun19</t>
        </is>
      </c>
      <c r="E72" s="316" t="inlineStr">
        <is>
          <t>CW</t>
        </is>
      </c>
      <c r="F72" s="317" t="n">
        <v>43557</v>
      </c>
      <c r="G72" s="317" t="n">
        <v>43646</v>
      </c>
      <c r="H72" s="316" t="n">
        <v>305984</v>
      </c>
      <c r="I72" s="316" t="n">
        <v>305984</v>
      </c>
      <c r="J72" s="316" t="n">
        <v>1.28</v>
      </c>
      <c r="K72" s="316">
        <f>ROUND(I72*(J72/1000),2)</f>
        <v/>
      </c>
    </row>
    <row r="73">
      <c r="B73" s="315" t="n">
        <v>46</v>
      </c>
      <c r="C73" s="316" t="n">
        <v>10212153</v>
      </c>
      <c r="D73" s="316" t="inlineStr">
        <is>
          <t>Cash Deal - AT&amp;T VOD - Apr19/Jun19</t>
        </is>
      </c>
      <c r="E73" s="316" t="inlineStr">
        <is>
          <t>CW</t>
        </is>
      </c>
      <c r="F73" s="317" t="n">
        <v>43557</v>
      </c>
      <c r="G73" s="317" t="n">
        <v>43616</v>
      </c>
      <c r="H73" s="316" t="n">
        <v>2620599</v>
      </c>
      <c r="I73" s="316" t="n">
        <v>2620599</v>
      </c>
      <c r="J73" s="316" t="n">
        <v>1.28</v>
      </c>
      <c r="K73" s="316">
        <f>ROUND(I73*(J73/1000),2)</f>
        <v/>
      </c>
    </row>
    <row r="74">
      <c r="B74" s="315" t="n">
        <v>47</v>
      </c>
      <c r="C74" s="316" t="n">
        <v>10212154</v>
      </c>
      <c r="D74" s="316" t="inlineStr">
        <is>
          <t>Cash Deal - Abbvie VOD FPP (1246) - Apr19/Jun19</t>
        </is>
      </c>
      <c r="E74" s="316" t="inlineStr">
        <is>
          <t>CW</t>
        </is>
      </c>
      <c r="F74" s="317" t="n">
        <v>43557</v>
      </c>
      <c r="G74" s="317" t="n">
        <v>43646</v>
      </c>
      <c r="H74" s="316" t="n">
        <v>1065746</v>
      </c>
      <c r="I74" s="316" t="n">
        <v>1065746</v>
      </c>
      <c r="J74" s="316" t="n">
        <v>1.28</v>
      </c>
      <c r="K74" s="316">
        <f>ROUND(I74*(J74/1000),2)</f>
        <v/>
      </c>
    </row>
    <row r="75">
      <c r="B75" s="315" t="n">
        <v>48</v>
      </c>
      <c r="C75" s="316" t="n">
        <v>10212155</v>
      </c>
      <c r="D75" s="316" t="inlineStr">
        <is>
          <t>Cash Deal - Liberty Mutual VOD - Apr19/Jun19</t>
        </is>
      </c>
      <c r="E75" s="316" t="inlineStr">
        <is>
          <t>CW</t>
        </is>
      </c>
      <c r="F75" s="317" t="n">
        <v>43558</v>
      </c>
      <c r="G75" s="317" t="n">
        <v>43646</v>
      </c>
      <c r="H75" s="316" t="n">
        <v>592825</v>
      </c>
      <c r="I75" s="316" t="n">
        <v>592825</v>
      </c>
      <c r="J75" s="316" t="n">
        <v>1.28</v>
      </c>
      <c r="K75" s="316">
        <f>ROUND(I75*(J75/1000),2)</f>
        <v/>
      </c>
    </row>
    <row r="76">
      <c r="B76" s="315" t="n">
        <v>49</v>
      </c>
      <c r="C76" s="316" t="n">
        <v>10212156</v>
      </c>
      <c r="D76" s="316" t="inlineStr">
        <is>
          <t>Cash Deal - Metro PCS FPP VOD - Apr19/Jun19</t>
        </is>
      </c>
      <c r="E76" s="316" t="inlineStr">
        <is>
          <t>CW</t>
        </is>
      </c>
      <c r="F76" s="317" t="n">
        <v>43558</v>
      </c>
      <c r="G76" s="317" t="n">
        <v>43583</v>
      </c>
      <c r="H76" s="316" t="n">
        <v>56805</v>
      </c>
      <c r="I76" s="316" t="n">
        <v>56805</v>
      </c>
      <c r="J76" s="316" t="n">
        <v>1.28</v>
      </c>
      <c r="K76" s="316">
        <f>ROUND(I76*(J76/1000),2)</f>
        <v/>
      </c>
    </row>
    <row r="77">
      <c r="B77" s="315" t="n">
        <v>50</v>
      </c>
      <c r="C77" s="316" t="n">
        <v>10212157</v>
      </c>
      <c r="D77" s="316" t="inlineStr">
        <is>
          <t>Cash Deal - Reckitt Rid-X VOD (861) - Apr19/Jun19</t>
        </is>
      </c>
      <c r="E77" s="316" t="inlineStr">
        <is>
          <t>CW</t>
        </is>
      </c>
      <c r="F77" s="317" t="n">
        <v>43558</v>
      </c>
      <c r="G77" s="317" t="n">
        <v>43597</v>
      </c>
      <c r="H77" s="316" t="n">
        <v>210420</v>
      </c>
      <c r="I77" s="316" t="n">
        <v>210420</v>
      </c>
      <c r="J77" s="316" t="n">
        <v>1.28</v>
      </c>
      <c r="K77" s="316">
        <f>ROUND(I77*(J77/1000),2)</f>
        <v/>
      </c>
    </row>
    <row r="78">
      <c r="B78" s="315" t="n">
        <v>51</v>
      </c>
      <c r="C78" s="316" t="n">
        <v>10212168</v>
      </c>
      <c r="D78" s="316" t="inlineStr">
        <is>
          <t>Cash Deal - Boost FPP VOD - Apr19/Jun19</t>
        </is>
      </c>
      <c r="E78" s="316" t="inlineStr">
        <is>
          <t>CW</t>
        </is>
      </c>
      <c r="F78" s="317" t="n">
        <v>43558</v>
      </c>
      <c r="G78" s="317" t="n">
        <v>43646</v>
      </c>
      <c r="H78" s="316" t="n">
        <v>1005543</v>
      </c>
      <c r="I78" s="316" t="n">
        <v>1005543</v>
      </c>
      <c r="J78" s="316" t="n">
        <v>1.28</v>
      </c>
      <c r="K78" s="316">
        <f>ROUND(I78*(J78/1000),2)</f>
        <v/>
      </c>
    </row>
    <row r="79">
      <c r="B79" s="315" t="n">
        <v>52</v>
      </c>
      <c r="C79" s="316" t="n">
        <v>10212175</v>
      </c>
      <c r="D79" s="316" t="inlineStr">
        <is>
          <t>Cash Deal - P&amp;G Mr. Clean Surface FPP VOD (575) - Apr19/Jun19</t>
        </is>
      </c>
      <c r="E79" s="316" t="inlineStr">
        <is>
          <t>CW</t>
        </is>
      </c>
      <c r="F79" s="317" t="n">
        <v>43557</v>
      </c>
      <c r="G79" s="317" t="n">
        <v>43646</v>
      </c>
      <c r="H79" s="316" t="n">
        <v>278325</v>
      </c>
      <c r="I79" s="316" t="n">
        <v>278325</v>
      </c>
      <c r="J79" s="316" t="n">
        <v>1.28</v>
      </c>
      <c r="K79" s="316">
        <f>ROUND(I79*(J79/1000),2)</f>
        <v/>
      </c>
    </row>
    <row r="80">
      <c r="B80" s="315" t="n">
        <v>53</v>
      </c>
      <c r="C80" s="316" t="n">
        <v>10212176</v>
      </c>
      <c r="D80" s="316" t="inlineStr">
        <is>
          <t>Cash Deal - Liberty Mutual Makegood VOD (725) - Apr19/Jun19</t>
        </is>
      </c>
      <c r="E80" s="316" t="inlineStr">
        <is>
          <t>CW</t>
        </is>
      </c>
      <c r="F80" s="317" t="n">
        <v>43560</v>
      </c>
      <c r="G80" s="317" t="n">
        <v>43646</v>
      </c>
      <c r="H80" s="316" t="n">
        <v>106080</v>
      </c>
      <c r="I80" s="316" t="n">
        <v>106080</v>
      </c>
      <c r="J80" s="316" t="n">
        <v>1.28</v>
      </c>
      <c r="K80" s="316">
        <f>ROUND(I80*(J80/1000),2)</f>
        <v/>
      </c>
    </row>
    <row r="81">
      <c r="B81" s="315" t="n">
        <v>54</v>
      </c>
      <c r="C81" s="316" t="n">
        <v>10212186</v>
      </c>
      <c r="D81" s="316" t="inlineStr">
        <is>
          <t>Cash Deal - Cricket FPP VOD - Apr19/Jun19</t>
        </is>
      </c>
      <c r="E81" s="316" t="inlineStr">
        <is>
          <t>CW</t>
        </is>
      </c>
      <c r="F81" s="317" t="n">
        <v>43559</v>
      </c>
      <c r="G81" s="317" t="n">
        <v>43590</v>
      </c>
      <c r="H81" s="316" t="n">
        <v>22706</v>
      </c>
      <c r="I81" s="316" t="n">
        <v>22706</v>
      </c>
      <c r="J81" s="316" t="n">
        <v>1.28</v>
      </c>
      <c r="K81" s="316">
        <f>ROUND(I81*(J81/1000),2)</f>
        <v/>
      </c>
    </row>
    <row r="82">
      <c r="B82" s="315" t="n">
        <v>55</v>
      </c>
      <c r="C82" s="316" t="n">
        <v>10212187</v>
      </c>
      <c r="D82" s="316" t="inlineStr">
        <is>
          <t>Cash Deal - Reckitt Lysol Laundry VOD (861) - Apr19/Jun19</t>
        </is>
      </c>
      <c r="E82" s="316" t="inlineStr">
        <is>
          <t>CW</t>
        </is>
      </c>
      <c r="F82" s="317" t="n">
        <v>43558</v>
      </c>
      <c r="G82" s="317" t="n">
        <v>43604</v>
      </c>
      <c r="H82" s="316" t="n">
        <v>339201</v>
      </c>
      <c r="I82" s="316" t="n">
        <v>339201</v>
      </c>
      <c r="J82" s="316" t="n">
        <v>1.28</v>
      </c>
      <c r="K82" s="316">
        <f>ROUND(I82*(J82/1000),2)</f>
        <v/>
      </c>
    </row>
    <row r="83">
      <c r="B83" s="315" t="n">
        <v>56</v>
      </c>
      <c r="C83" s="316" t="n">
        <v>10212188</v>
      </c>
      <c r="D83" s="316" t="inlineStr">
        <is>
          <t>Cash Deal - Freeform | Cloak &amp; Dagger VOD (956) - Apr19</t>
        </is>
      </c>
      <c r="E83" s="316" t="inlineStr">
        <is>
          <t>CW</t>
        </is>
      </c>
      <c r="F83" s="317" t="n">
        <v>43560</v>
      </c>
      <c r="G83" s="317" t="n">
        <v>43575</v>
      </c>
      <c r="H83" s="316" t="n">
        <v>159221</v>
      </c>
      <c r="I83" s="316" t="n">
        <v>159221</v>
      </c>
      <c r="J83" s="316" t="n">
        <v>1.28</v>
      </c>
      <c r="K83" s="316">
        <f>ROUND(I83*(J83/1000),2)</f>
        <v/>
      </c>
    </row>
    <row r="84">
      <c r="B84" s="315" t="n">
        <v>57</v>
      </c>
      <c r="C84" s="316" t="n">
        <v>10212206</v>
      </c>
      <c r="D84" s="316" t="inlineStr">
        <is>
          <t>Cash Deal - Reckitt Lysol LDS (861) - Apr19/Jun19</t>
        </is>
      </c>
      <c r="E84" s="316" t="inlineStr">
        <is>
          <t>CW</t>
        </is>
      </c>
      <c r="F84" s="317" t="n">
        <v>43563</v>
      </c>
      <c r="G84" s="317" t="n">
        <v>43611</v>
      </c>
      <c r="H84" s="316" t="n">
        <v>394400</v>
      </c>
      <c r="I84" s="316" t="n">
        <v>394400</v>
      </c>
      <c r="J84" s="316" t="n">
        <v>1.28</v>
      </c>
      <c r="K84" s="316">
        <f>ROUND(I84*(J84/1000),2)</f>
        <v/>
      </c>
    </row>
    <row r="85">
      <c r="B85" s="315" t="n">
        <v>58</v>
      </c>
      <c r="C85" s="316" t="n">
        <v>10212207</v>
      </c>
      <c r="D85" s="316" t="inlineStr">
        <is>
          <t>Cash Deal - Booking.com FPP VOD - Apr19/Jun19</t>
        </is>
      </c>
      <c r="E85" s="316" t="inlineStr">
        <is>
          <t>CW</t>
        </is>
      </c>
      <c r="F85" s="317" t="n">
        <v>43563</v>
      </c>
      <c r="G85" s="317" t="n">
        <v>43583</v>
      </c>
      <c r="H85" s="316" t="n">
        <v>579449</v>
      </c>
      <c r="I85" s="316" t="n">
        <v>579449</v>
      </c>
      <c r="J85" s="316" t="n">
        <v>1.28</v>
      </c>
      <c r="K85" s="316">
        <f>ROUND(I85*(J85/1000),2)</f>
        <v/>
      </c>
    </row>
    <row r="86">
      <c r="B86" s="315" t="n">
        <v>59</v>
      </c>
      <c r="C86" s="316" t="n">
        <v>10212208</v>
      </c>
      <c r="D86" s="316" t="inlineStr">
        <is>
          <t>Cash Deal - Autotrader VOD - Apr19/Jun19</t>
        </is>
      </c>
      <c r="E86" s="316" t="inlineStr">
        <is>
          <t>CW</t>
        </is>
      </c>
      <c r="F86" s="317" t="n">
        <v>43563</v>
      </c>
      <c r="G86" s="317" t="n">
        <v>43604</v>
      </c>
      <c r="H86" s="316" t="n">
        <v>468614</v>
      </c>
      <c r="I86" s="316" t="n">
        <v>468614</v>
      </c>
      <c r="J86" s="316" t="n">
        <v>1.28</v>
      </c>
      <c r="K86" s="316">
        <f>ROUND(I86*(J86/1000),2)</f>
        <v/>
      </c>
    </row>
    <row r="87">
      <c r="B87" s="315" t="n">
        <v>60</v>
      </c>
      <c r="C87" s="316" t="n">
        <v>10212211</v>
      </c>
      <c r="D87" s="316" t="inlineStr">
        <is>
          <t>Cash Deal - Subaru FPP VOD (673) - Apr19/Jun19</t>
        </is>
      </c>
      <c r="E87" s="316" t="inlineStr">
        <is>
          <t>CW</t>
        </is>
      </c>
      <c r="F87" s="317" t="n">
        <v>43563</v>
      </c>
      <c r="G87" s="317" t="n">
        <v>43646</v>
      </c>
      <c r="H87" s="316" t="n">
        <v>399152</v>
      </c>
      <c r="I87" s="316" t="n">
        <v>399152</v>
      </c>
      <c r="J87" s="316" t="n">
        <v>1.28</v>
      </c>
      <c r="K87" s="316">
        <f>ROUND(I87*(J87/1000),2)</f>
        <v/>
      </c>
    </row>
    <row r="88">
      <c r="B88" s="315" t="n">
        <v>61</v>
      </c>
      <c r="C88" s="316" t="n">
        <v>10212214</v>
      </c>
      <c r="D88" s="316" t="inlineStr">
        <is>
          <t>Cash Deal - Apollo UPX FPP VOD - Apr19/Jun19</t>
        </is>
      </c>
      <c r="E88" s="316" t="inlineStr">
        <is>
          <t>CW</t>
        </is>
      </c>
      <c r="F88" s="317" t="n">
        <v>43563</v>
      </c>
      <c r="G88" s="317" t="n">
        <v>43646</v>
      </c>
      <c r="H88" s="316" t="n">
        <v>38190</v>
      </c>
      <c r="I88" s="316" t="n">
        <v>38190</v>
      </c>
      <c r="J88" s="316" t="n">
        <v>1.28</v>
      </c>
      <c r="K88" s="316">
        <f>ROUND(I88*(J88/1000),2)</f>
        <v/>
      </c>
    </row>
    <row r="89">
      <c r="B89" s="315" t="n">
        <v>62</v>
      </c>
      <c r="C89" s="316" t="n">
        <v>10212215</v>
      </c>
      <c r="D89" s="316" t="inlineStr">
        <is>
          <t>Cash Deal - Great Wolf Resorts VOD - Apr19/Jun19</t>
        </is>
      </c>
      <c r="E89" s="316" t="inlineStr">
        <is>
          <t>CW</t>
        </is>
      </c>
      <c r="F89" s="317" t="n">
        <v>43563</v>
      </c>
      <c r="G89" s="317" t="n">
        <v>43576</v>
      </c>
      <c r="H89" s="316" t="n">
        <v>292641</v>
      </c>
      <c r="I89" s="316" t="n">
        <v>292641</v>
      </c>
      <c r="J89" s="316" t="n">
        <v>1.28</v>
      </c>
      <c r="K89" s="316">
        <f>ROUND(I89*(J89/1000),2)</f>
        <v/>
      </c>
    </row>
    <row r="90">
      <c r="B90" s="315" t="n">
        <v>63</v>
      </c>
      <c r="C90" s="316" t="n">
        <v>10212216</v>
      </c>
      <c r="D90" s="316" t="inlineStr">
        <is>
          <t>Cash Deal - Walmart FPP VOD - Apr19</t>
        </is>
      </c>
      <c r="E90" s="316" t="inlineStr">
        <is>
          <t>CW</t>
        </is>
      </c>
      <c r="F90" s="317" t="n">
        <v>43563</v>
      </c>
      <c r="G90" s="317" t="n">
        <v>43616</v>
      </c>
      <c r="H90" s="316" t="n">
        <v>105864</v>
      </c>
      <c r="I90" s="316" t="n">
        <v>105864</v>
      </c>
      <c r="J90" s="316" t="n">
        <v>1.28</v>
      </c>
      <c r="K90" s="316">
        <f>ROUND(I90*(J90/1000),2)</f>
        <v/>
      </c>
    </row>
    <row r="91">
      <c r="B91" s="315" t="n">
        <v>64</v>
      </c>
      <c r="C91" s="316" t="n">
        <v>10212240</v>
      </c>
      <c r="D91" s="316" t="inlineStr">
        <is>
          <t>Cash Deal - Tracfone Simple FPP VOD - Apr19/Jun19</t>
        </is>
      </c>
      <c r="E91" s="316" t="inlineStr">
        <is>
          <t>CW</t>
        </is>
      </c>
      <c r="F91" s="317" t="n">
        <v>43563</v>
      </c>
      <c r="G91" s="317" t="n">
        <v>43646</v>
      </c>
      <c r="H91" s="316" t="n">
        <v>34230</v>
      </c>
      <c r="I91" s="316" t="n">
        <v>34230</v>
      </c>
      <c r="J91" s="316" t="n">
        <v>1.28</v>
      </c>
      <c r="K91" s="316">
        <f>ROUND(I91*(J91/1000),2)</f>
        <v/>
      </c>
    </row>
    <row r="92">
      <c r="B92" s="315" t="n">
        <v>65</v>
      </c>
      <c r="C92" s="316" t="n">
        <v>10212241</v>
      </c>
      <c r="D92" s="316" t="inlineStr">
        <is>
          <t>Cash Deal - Pfizer Eucrisa FPP VOD - Apr19/Jun19</t>
        </is>
      </c>
      <c r="E92" s="316" t="inlineStr">
        <is>
          <t>CW</t>
        </is>
      </c>
      <c r="F92" s="317" t="n">
        <v>43566</v>
      </c>
      <c r="G92" s="317" t="n">
        <v>43611</v>
      </c>
      <c r="H92" s="316" t="n">
        <v>16340</v>
      </c>
      <c r="I92" s="316" t="n">
        <v>16340</v>
      </c>
      <c r="J92" s="316" t="n">
        <v>1.28</v>
      </c>
      <c r="K92" s="316">
        <f>ROUND(I92*(J92/1000),2)</f>
        <v/>
      </c>
    </row>
    <row r="93">
      <c r="B93" s="315" t="n">
        <v>66</v>
      </c>
      <c r="C93" s="316" t="n">
        <v>10212242</v>
      </c>
      <c r="D93" s="316" t="inlineStr">
        <is>
          <t>Cash Deal - Coty CL3 FPP VOD (1011) - Apr19/May19</t>
        </is>
      </c>
      <c r="E93" s="316" t="inlineStr">
        <is>
          <t>CW</t>
        </is>
      </c>
      <c r="F93" s="317" t="n">
        <v>43565</v>
      </c>
      <c r="G93" s="317" t="n">
        <v>43597</v>
      </c>
      <c r="H93" s="316" t="n">
        <v>40159</v>
      </c>
      <c r="I93" s="316" t="n">
        <v>40159</v>
      </c>
      <c r="J93" s="316" t="n">
        <v>1.28</v>
      </c>
      <c r="K93" s="316">
        <f>ROUND(I93*(J93/1000),2)</f>
        <v/>
      </c>
    </row>
    <row r="94">
      <c r="B94" s="315" t="n">
        <v>67</v>
      </c>
      <c r="C94" s="316" t="n">
        <v>10212243</v>
      </c>
      <c r="D94" s="316" t="inlineStr">
        <is>
          <t>Cash Deal - Reckitt Lysol Wipes (861) - Apr19/Jun19</t>
        </is>
      </c>
      <c r="E94" s="316" t="inlineStr">
        <is>
          <t>CW</t>
        </is>
      </c>
      <c r="F94" s="317" t="n">
        <v>43570</v>
      </c>
      <c r="G94" s="317" t="n">
        <v>43590</v>
      </c>
      <c r="H94" s="316" t="n">
        <v>573674</v>
      </c>
      <c r="I94" s="316" t="n">
        <v>573674</v>
      </c>
      <c r="J94" s="316" t="n">
        <v>1.28</v>
      </c>
      <c r="K94" s="316">
        <f>ROUND(I94*(J94/1000),2)</f>
        <v/>
      </c>
    </row>
    <row r="95">
      <c r="B95" s="315" t="n">
        <v>68</v>
      </c>
      <c r="C95" s="316" t="n">
        <v>10212244</v>
      </c>
      <c r="D95" s="316" t="inlineStr">
        <is>
          <t>Cash Deal - Nissan VOD FPP (820) - Apr19/Jun19</t>
        </is>
      </c>
      <c r="E95" s="316" t="inlineStr">
        <is>
          <t>CW</t>
        </is>
      </c>
      <c r="F95" s="317" t="n">
        <v>43565</v>
      </c>
      <c r="G95" s="317" t="n">
        <v>43590</v>
      </c>
      <c r="H95" s="316" t="n">
        <v>75285</v>
      </c>
      <c r="I95" s="316" t="n">
        <v>75285</v>
      </c>
      <c r="J95" s="316" t="n">
        <v>1.28</v>
      </c>
      <c r="K95" s="316">
        <f>ROUND(I95*(J95/1000),2)</f>
        <v/>
      </c>
    </row>
    <row r="96">
      <c r="B96" s="315" t="n">
        <v>69</v>
      </c>
      <c r="C96" s="316" t="n">
        <v>10212245</v>
      </c>
      <c r="D96" s="316" t="inlineStr">
        <is>
          <t>Cash Deal - Realtor.com FPP VOD - Apr19/Jun19</t>
        </is>
      </c>
      <c r="E96" s="316" t="inlineStr">
        <is>
          <t>CW</t>
        </is>
      </c>
      <c r="F96" s="317" t="n">
        <v>43565</v>
      </c>
      <c r="G96" s="317" t="n">
        <v>43604</v>
      </c>
      <c r="H96" s="316" t="n">
        <v>47802</v>
      </c>
      <c r="I96" s="316" t="n">
        <v>47802</v>
      </c>
      <c r="J96" s="316" t="n">
        <v>1.28</v>
      </c>
      <c r="K96" s="316">
        <f>ROUND(I96*(J96/1000),2)</f>
        <v/>
      </c>
    </row>
    <row r="97">
      <c r="B97" s="315" t="n">
        <v>70</v>
      </c>
      <c r="C97" s="316" t="n">
        <v>10212246</v>
      </c>
      <c r="D97" s="316" t="inlineStr">
        <is>
          <t>Cash Deal - Universal Theme Parks | Portfolio FPP VOD - Apr19/Jun19</t>
        </is>
      </c>
      <c r="E97" s="316" t="inlineStr">
        <is>
          <t>CW</t>
        </is>
      </c>
      <c r="F97" s="317" t="n">
        <v>43570</v>
      </c>
      <c r="G97" s="317" t="n">
        <v>43618</v>
      </c>
      <c r="H97" s="316" t="n">
        <v>138364</v>
      </c>
      <c r="I97" s="316" t="n">
        <v>138364</v>
      </c>
      <c r="J97" s="316" t="n">
        <v>1.28</v>
      </c>
      <c r="K97" s="316">
        <f>ROUND(I97*(J97/1000),2)</f>
        <v/>
      </c>
    </row>
    <row r="98">
      <c r="B98" s="315" t="n">
        <v>71</v>
      </c>
      <c r="C98" s="316" t="n">
        <v>10212247</v>
      </c>
      <c r="D98" s="316" t="inlineStr">
        <is>
          <t>Cash Deal - Quicken Loans FPP VOD - Apr19/Jun19</t>
        </is>
      </c>
      <c r="E98" s="316" t="inlineStr">
        <is>
          <t>CW</t>
        </is>
      </c>
      <c r="F98" s="317" t="n">
        <v>43565</v>
      </c>
      <c r="G98" s="317" t="n">
        <v>43646</v>
      </c>
      <c r="H98" s="316" t="n">
        <v>164701</v>
      </c>
      <c r="I98" s="316" t="n">
        <v>164701</v>
      </c>
      <c r="J98" s="316" t="n">
        <v>1.28</v>
      </c>
      <c r="K98" s="316">
        <f>ROUND(I98*(J98/1000),2)</f>
        <v/>
      </c>
    </row>
    <row r="99">
      <c r="B99" s="315" t="n">
        <v>72</v>
      </c>
      <c r="C99" s="316" t="n">
        <v>10212248</v>
      </c>
      <c r="D99" s="316" t="inlineStr">
        <is>
          <t>Cash Deal - GAP Easter Dresses FPP VOD (616) - Apr19/Jun19</t>
        </is>
      </c>
      <c r="E99" s="316" t="inlineStr">
        <is>
          <t>CW</t>
        </is>
      </c>
      <c r="F99" s="317" t="n">
        <v>43565</v>
      </c>
      <c r="G99" s="317" t="n">
        <v>43575</v>
      </c>
      <c r="H99" s="316" t="n">
        <v>141469</v>
      </c>
      <c r="I99" s="316" t="n">
        <v>141469</v>
      </c>
      <c r="J99" s="316" t="n">
        <v>1.28</v>
      </c>
      <c r="K99" s="316">
        <f>ROUND(I99*(J99/1000),2)</f>
        <v/>
      </c>
    </row>
    <row r="100">
      <c r="B100" s="315" t="n">
        <v>73</v>
      </c>
      <c r="C100" s="316" t="n">
        <v>10212249</v>
      </c>
      <c r="D100" s="316" t="inlineStr">
        <is>
          <t>On Air Convergence - Honda FPP VOD (1269) - Apr19/Jun19</t>
        </is>
      </c>
      <c r="E100" s="316" t="inlineStr">
        <is>
          <t>CW</t>
        </is>
      </c>
      <c r="F100" s="317" t="n">
        <v>43570</v>
      </c>
      <c r="G100" s="317" t="n">
        <v>43583</v>
      </c>
      <c r="H100" s="316" t="n">
        <v>166607</v>
      </c>
      <c r="I100" s="316" t="n">
        <v>166607</v>
      </c>
      <c r="J100" s="316" t="n">
        <v>1.28</v>
      </c>
      <c r="K100" s="316">
        <f>ROUND(I100*(J100/1000),2)</f>
        <v/>
      </c>
    </row>
    <row r="101">
      <c r="B101" s="315" t="n">
        <v>74</v>
      </c>
      <c r="C101" s="316" t="n">
        <v>10212250</v>
      </c>
      <c r="D101" s="316" t="inlineStr">
        <is>
          <t>Cash Deal - Coty CGSB FPP VOD (1011) - Apr19/May19</t>
        </is>
      </c>
      <c r="E101" s="316" t="inlineStr">
        <is>
          <t>CW</t>
        </is>
      </c>
      <c r="F101" s="317" t="n">
        <v>43565</v>
      </c>
      <c r="G101" s="317" t="n">
        <v>43597</v>
      </c>
      <c r="H101" s="316" t="n">
        <v>19505</v>
      </c>
      <c r="I101" s="316" t="n">
        <v>19505</v>
      </c>
      <c r="J101" s="316" t="n">
        <v>1.28</v>
      </c>
      <c r="K101" s="316">
        <f>ROUND(I101*(J101/1000),2)</f>
        <v/>
      </c>
    </row>
    <row r="102">
      <c r="B102" s="315" t="n">
        <v>75</v>
      </c>
      <c r="C102" s="316" t="n">
        <v>10212251</v>
      </c>
      <c r="D102" s="316" t="inlineStr">
        <is>
          <t>Cash Deal - Reckitt Mucinex SE 600 VOD (226) - Apr19/May19</t>
        </is>
      </c>
      <c r="E102" s="316" t="inlineStr">
        <is>
          <t>CW</t>
        </is>
      </c>
      <c r="F102" s="317" t="n">
        <v>43563</v>
      </c>
      <c r="G102" s="317" t="n">
        <v>43590</v>
      </c>
      <c r="H102" s="316" t="n">
        <v>412511</v>
      </c>
      <c r="I102" s="316" t="n">
        <v>412511</v>
      </c>
      <c r="J102" s="316" t="n">
        <v>1.28</v>
      </c>
      <c r="K102" s="316">
        <f>ROUND(I102*(J102/1000),2)</f>
        <v/>
      </c>
    </row>
    <row r="103">
      <c r="B103" s="315" t="n">
        <v>76</v>
      </c>
      <c r="C103" s="316" t="n">
        <v>10212252</v>
      </c>
      <c r="D103" s="316" t="inlineStr">
        <is>
          <t>Cash Deal - Pfizer Xeljanz FPP VOD - Apr19/Jun19</t>
        </is>
      </c>
      <c r="E103" s="316" t="inlineStr">
        <is>
          <t>CW</t>
        </is>
      </c>
      <c r="F103" s="317" t="n">
        <v>43566</v>
      </c>
      <c r="G103" s="317" t="n">
        <v>43604</v>
      </c>
      <c r="H103" s="316" t="n">
        <v>20113</v>
      </c>
      <c r="I103" s="316" t="n">
        <v>20113</v>
      </c>
      <c r="J103" s="316" t="n">
        <v>1.28</v>
      </c>
      <c r="K103" s="316">
        <f>ROUND(I103*(J103/1000),2)</f>
        <v/>
      </c>
    </row>
    <row r="104">
      <c r="B104" s="315" t="n">
        <v>77</v>
      </c>
      <c r="C104" s="316" t="n">
        <v>10212258</v>
      </c>
      <c r="D104" s="316" t="inlineStr">
        <is>
          <t>Cash Deal - Victoria's Secret VOD - Apr19/Jun19</t>
        </is>
      </c>
      <c r="E104" s="316" t="inlineStr">
        <is>
          <t>CW</t>
        </is>
      </c>
      <c r="F104" s="317" t="n">
        <v>43570</v>
      </c>
      <c r="G104" s="317" t="n">
        <v>43576</v>
      </c>
      <c r="H104" s="316" t="n">
        <v>131224</v>
      </c>
      <c r="I104" s="316" t="n">
        <v>131224</v>
      </c>
      <c r="J104" s="316" t="n">
        <v>1.28</v>
      </c>
      <c r="K104" s="316">
        <f>ROUND(I104*(J104/1000),2)</f>
        <v/>
      </c>
    </row>
    <row r="105">
      <c r="B105" s="315" t="n">
        <v>78</v>
      </c>
      <c r="C105" s="316" t="n">
        <v>10212259</v>
      </c>
      <c r="D105" s="316" t="inlineStr">
        <is>
          <t>Cash Deal - McDonalds Breakfast Sandwich FPP VOD - Apr19/May19</t>
        </is>
      </c>
      <c r="E105" s="316" t="inlineStr">
        <is>
          <t>CW</t>
        </is>
      </c>
      <c r="F105" s="317" t="n">
        <v>43571</v>
      </c>
      <c r="G105" s="317" t="n">
        <v>43597</v>
      </c>
      <c r="H105" s="316" t="n">
        <v>146892</v>
      </c>
      <c r="I105" s="316" t="n">
        <v>146892</v>
      </c>
      <c r="J105" s="316" t="n">
        <v>1.28</v>
      </c>
      <c r="K105" s="316">
        <f>ROUND(I105*(J105/1000),2)</f>
        <v/>
      </c>
    </row>
    <row r="106">
      <c r="B106" s="315" t="n">
        <v>79</v>
      </c>
      <c r="C106" s="316" t="n">
        <v>10212264</v>
      </c>
      <c r="D106" s="316" t="inlineStr">
        <is>
          <t>Cash Deal - Panera FPP VOD - Apr19</t>
        </is>
      </c>
      <c r="E106" s="316" t="inlineStr">
        <is>
          <t>CW</t>
        </is>
      </c>
      <c r="F106" s="317" t="n">
        <v>43570</v>
      </c>
      <c r="G106" s="317" t="n">
        <v>43576</v>
      </c>
      <c r="H106" s="316" t="n">
        <v>49242</v>
      </c>
      <c r="I106" s="316" t="n">
        <v>49242</v>
      </c>
      <c r="J106" s="316" t="n">
        <v>1.28</v>
      </c>
      <c r="K106" s="316">
        <f>ROUND(I106*(J106/1000),2)</f>
        <v/>
      </c>
    </row>
    <row r="107">
      <c r="B107" s="315" t="n">
        <v>80</v>
      </c>
      <c r="C107" s="316" t="n">
        <v>10212271</v>
      </c>
      <c r="D107" s="316" t="inlineStr">
        <is>
          <t>Cash Deal - Wendy's Value 2 FPP VOD - Apr19/May19</t>
        </is>
      </c>
      <c r="E107" s="316" t="inlineStr">
        <is>
          <t>CW</t>
        </is>
      </c>
      <c r="F107" s="317" t="n">
        <v>43571</v>
      </c>
      <c r="G107" s="317" t="n">
        <v>43590</v>
      </c>
      <c r="H107" s="316" t="n">
        <v>11300</v>
      </c>
      <c r="I107" s="316" t="n">
        <v>11300</v>
      </c>
      <c r="J107" s="316" t="n">
        <v>1.28</v>
      </c>
      <c r="K107" s="316">
        <f>ROUND(I107*(J107/1000),2)</f>
        <v/>
      </c>
    </row>
    <row r="108">
      <c r="B108" s="315" t="n">
        <v>81</v>
      </c>
      <c r="C108" s="316" t="n">
        <v>10212286</v>
      </c>
      <c r="D108" s="316" t="inlineStr">
        <is>
          <t>Cash Deal - SC Johnson ZipLoc VOD FPP - Apr19/Jun19</t>
        </is>
      </c>
      <c r="E108" s="316" t="inlineStr">
        <is>
          <t>CW</t>
        </is>
      </c>
      <c r="F108" s="317" t="n">
        <v>43575</v>
      </c>
      <c r="G108" s="317" t="n">
        <v>43609</v>
      </c>
      <c r="H108" s="316" t="n">
        <v>22773</v>
      </c>
      <c r="I108" s="316" t="n">
        <v>22773</v>
      </c>
      <c r="J108" s="316" t="n">
        <v>1.28</v>
      </c>
      <c r="K108" s="316">
        <f>ROUND(I108*(J108/1000),2)</f>
        <v/>
      </c>
    </row>
    <row r="109">
      <c r="B109" s="315" t="n">
        <v>82</v>
      </c>
      <c r="C109" s="316" t="n">
        <v>10231976</v>
      </c>
      <c r="D109" s="316" t="inlineStr">
        <is>
          <t>Cash Deal - McDonalds Disney Avengers FPP VOD - Apr19/May19</t>
        </is>
      </c>
      <c r="E109" s="316" t="inlineStr">
        <is>
          <t>CW</t>
        </is>
      </c>
      <c r="F109" s="317" t="n">
        <v>43578</v>
      </c>
      <c r="G109" s="317" t="n">
        <v>43608</v>
      </c>
      <c r="H109" s="316" t="n">
        <v>75439</v>
      </c>
      <c r="I109" s="316" t="n">
        <v>75439</v>
      </c>
      <c r="J109" s="316" t="n">
        <v>1.28</v>
      </c>
      <c r="K109" s="316">
        <f>ROUND(I109*(J109/1000),2)</f>
        <v/>
      </c>
    </row>
    <row r="110">
      <c r="B110" s="315" t="n">
        <v>83</v>
      </c>
      <c r="C110" s="316" t="n">
        <v>10231981</v>
      </c>
      <c r="D110" s="316" t="inlineStr">
        <is>
          <t>Cash Deal - McDonalds D123 FPP VOD - Apr19</t>
        </is>
      </c>
      <c r="E110" s="316" t="inlineStr">
        <is>
          <t>CW</t>
        </is>
      </c>
      <c r="F110" s="317" t="n">
        <v>43578</v>
      </c>
      <c r="G110" s="317" t="n">
        <v>43583</v>
      </c>
      <c r="H110" s="316" t="n">
        <v>143031</v>
      </c>
      <c r="I110" s="316" t="n">
        <v>143031</v>
      </c>
      <c r="J110" s="316" t="n">
        <v>1.28</v>
      </c>
      <c r="K110" s="316">
        <f>ROUND(I110*(J110/1000),2)</f>
        <v/>
      </c>
    </row>
    <row r="111">
      <c r="B111" s="315" t="n">
        <v>84</v>
      </c>
      <c r="C111" s="316" t="n">
        <v>10231993</v>
      </c>
      <c r="D111" s="316" t="inlineStr">
        <is>
          <t>Cash Deal - GAP Denim Drumbeat FPP VOD (616) - Apr19/Jun19</t>
        </is>
      </c>
      <c r="E111" s="316" t="inlineStr">
        <is>
          <t>CW</t>
        </is>
      </c>
      <c r="F111" s="317" t="n">
        <v>43580</v>
      </c>
      <c r="G111" s="317" t="n">
        <v>43590</v>
      </c>
      <c r="H111" s="316" t="n">
        <v>1098</v>
      </c>
      <c r="I111" s="316" t="n">
        <v>1098</v>
      </c>
      <c r="J111" s="316" t="n">
        <v>1.28</v>
      </c>
      <c r="K111" s="316">
        <f>ROUND(I111*(J111/1000),2)</f>
        <v/>
      </c>
    </row>
    <row r="112">
      <c r="B112" s="315" t="n">
        <v>85</v>
      </c>
      <c r="C112" s="316" t="n">
        <v>10231994</v>
      </c>
      <c r="D112" s="316" t="inlineStr">
        <is>
          <t>Cash Deal - Microsoft End User | Surface VOD (788) - Apr19/Jun19</t>
        </is>
      </c>
      <c r="E112" s="316" t="inlineStr">
        <is>
          <t>CW</t>
        </is>
      </c>
      <c r="F112" s="317" t="n">
        <v>43584</v>
      </c>
      <c r="G112" s="317" t="n">
        <v>43604</v>
      </c>
      <c r="H112" s="316" t="n">
        <v>3186</v>
      </c>
      <c r="I112" s="316" t="n">
        <v>3186</v>
      </c>
      <c r="J112" s="316" t="n">
        <v>1.28</v>
      </c>
      <c r="K112" s="316">
        <f>ROUND(I112*(J112/1000),2)</f>
        <v/>
      </c>
    </row>
    <row r="113">
      <c r="B113" s="315" t="n">
        <v>86</v>
      </c>
      <c r="C113" s="316" t="n">
        <v>10231995</v>
      </c>
      <c r="D113" s="316" t="inlineStr">
        <is>
          <t>Cash Deal - Reckitt Neuriva VOD (226) - Apr19/Jun19</t>
        </is>
      </c>
      <c r="E113" s="316" t="inlineStr">
        <is>
          <t>CW</t>
        </is>
      </c>
      <c r="F113" s="317" t="n">
        <v>43584</v>
      </c>
      <c r="G113" s="317" t="n">
        <v>43604</v>
      </c>
      <c r="H113" s="316" t="n">
        <v>23680</v>
      </c>
      <c r="I113" s="316" t="n">
        <v>23680</v>
      </c>
      <c r="J113" s="316" t="n">
        <v>1.28</v>
      </c>
      <c r="K113" s="316">
        <f>ROUND(I113*(J113/1000),2)</f>
        <v/>
      </c>
    </row>
    <row r="114">
      <c r="B114" s="315" t="n">
        <v>87</v>
      </c>
      <c r="C114" s="316" t="n">
        <v>10251975</v>
      </c>
      <c r="D114" s="316" t="inlineStr">
        <is>
          <t>Cash Deal - McDonalds ROD Deal FPP VOD - Apr19/Jun19</t>
        </is>
      </c>
      <c r="E114" s="316" t="inlineStr">
        <is>
          <t>CW</t>
        </is>
      </c>
      <c r="F114" s="317" t="n">
        <v>43585</v>
      </c>
      <c r="G114" s="317" t="n">
        <v>43617</v>
      </c>
      <c r="H114" s="316" t="n">
        <v>5001</v>
      </c>
      <c r="I114" s="316" t="n">
        <v>5001</v>
      </c>
      <c r="J114" s="316" t="n">
        <v>1.28</v>
      </c>
      <c r="K114" s="316">
        <f>ROUND(I114*(J114/1000),2)</f>
        <v/>
      </c>
    </row>
    <row r="115">
      <c r="B115" s="101" t="n"/>
      <c r="C115" s="101" t="n"/>
      <c r="F115" s="318" t="n"/>
      <c r="G115" s="318" t="n"/>
      <c r="H115" s="346" t="n"/>
      <c r="I115" s="64" t="n"/>
      <c r="J115" s="64" t="n"/>
      <c r="K115" s="335" t="n"/>
      <c r="L115" s="336" t="n"/>
    </row>
    <row r="116">
      <c r="B116" s="101" t="n"/>
      <c r="C116" s="98" t="n"/>
      <c r="F116" s="318" t="n"/>
      <c r="G116" s="288" t="n"/>
      <c r="H116" s="50" t="n"/>
      <c r="I116" s="50" t="n"/>
      <c r="J116" s="330" t="n"/>
      <c r="K116" s="331" t="n"/>
      <c r="L116" s="331" t="n"/>
    </row>
    <row r="117">
      <c r="B117" s="101" t="n"/>
      <c r="C117" s="98" t="n"/>
      <c r="F117" s="318" t="n"/>
      <c r="G117" s="288" t="n"/>
      <c r="H117" s="64" t="n"/>
      <c r="J117" s="64" t="n"/>
      <c r="K117" s="335" t="n"/>
      <c r="L117" s="336" t="n"/>
    </row>
    <row r="118">
      <c r="B118" s="101" t="n"/>
      <c r="C118" s="98" t="n"/>
      <c r="F118" s="318" t="n"/>
      <c r="G118" s="288" t="n"/>
      <c r="H118" s="106" t="inlineStr">
        <is>
          <t>TOTAL:</t>
        </is>
      </c>
      <c r="I118" s="288" t="n"/>
      <c r="J118" s="287">
        <f>SUM(J28:J29)</f>
        <v/>
      </c>
      <c r="K118" s="332" t="n"/>
      <c r="L118" s="342">
        <f>SUM(L28:L29)</f>
        <v/>
      </c>
    </row>
    <row r="119">
      <c r="B119" s="101" t="n"/>
      <c r="C119" s="98" t="n"/>
      <c r="F119" s="318" t="n"/>
      <c r="G119" s="288" t="n"/>
      <c r="H119" s="50" t="n"/>
      <c r="I119" s="51" t="n"/>
      <c r="J119" s="50" t="n"/>
      <c r="K119" s="330" t="n"/>
      <c r="L119" s="331" t="n"/>
    </row>
    <row r="120">
      <c r="B120" s="101" t="n"/>
      <c r="C120" s="98" t="n"/>
      <c r="F120" s="318" t="n"/>
      <c r="G120" s="288" t="n"/>
      <c r="H120" s="64" t="n"/>
      <c r="J120" s="64" t="n"/>
      <c r="K120" s="335" t="n"/>
      <c r="L120" s="336" t="n"/>
    </row>
    <row r="121">
      <c r="B121" s="77" t="inlineStr">
        <is>
          <t xml:space="preserve">Invoice Comments:
</t>
        </is>
      </c>
      <c r="C121" s="69" t="n"/>
      <c r="D121" s="82" t="n"/>
      <c r="E121" s="69" t="n"/>
      <c r="F121" s="69" t="n"/>
      <c r="G121" s="69" t="n"/>
      <c r="H121" s="69" t="n"/>
      <c r="I121" s="69" t="n"/>
      <c r="J121" s="69" t="n"/>
      <c r="K121" s="69" t="n"/>
      <c r="L121" s="70" t="n"/>
    </row>
    <row r="122">
      <c r="B122" s="180" t="n"/>
      <c r="C122" s="179" t="n"/>
      <c r="D122" s="188" t="n"/>
      <c r="E122" s="188" t="n"/>
      <c r="F122" s="188" t="n"/>
      <c r="G122" s="188" t="n"/>
      <c r="H122" s="188" t="n"/>
      <c r="I122" s="188" t="n"/>
      <c r="J122" s="188" t="n"/>
      <c r="K122" s="188" t="n"/>
      <c r="L122" s="187" t="n"/>
    </row>
    <row r="123">
      <c r="B123" s="176" t="n"/>
      <c r="C123" s="176" t="n"/>
      <c r="D123" s="176" t="n"/>
      <c r="E123" s="176" t="n"/>
      <c r="F123" s="176" t="n"/>
      <c r="G123" s="176" t="n"/>
      <c r="H123" s="176" t="n"/>
      <c r="I123" s="176" t="n"/>
      <c r="J123" s="176" t="n"/>
      <c r="K123" s="176" t="n"/>
      <c r="L123" s="176" t="n"/>
    </row>
    <row r="124">
      <c r="B124" s="175" t="n"/>
      <c r="C124" s="175" t="n"/>
      <c r="D124" s="175" t="n"/>
      <c r="E124" s="175" t="n"/>
      <c r="F124" s="175" t="n"/>
      <c r="G124" s="175" t="n"/>
      <c r="H124" s="175" t="n"/>
      <c r="I124" s="175" t="n"/>
      <c r="J124" s="175" t="n"/>
      <c r="K124" s="175" t="n"/>
      <c r="L124" s="175" t="n"/>
    </row>
    <row r="125">
      <c r="B125" s="26" t="inlineStr">
        <is>
          <t>Please detach this portion and return with your remittance to:</t>
        </is>
      </c>
      <c r="K125" s="288" t="n"/>
      <c r="L125" s="334" t="n"/>
    </row>
    <row r="126">
      <c r="C126" s="32" t="inlineStr">
        <is>
          <t>Canoe Ventures, LLC</t>
        </is>
      </c>
      <c r="D126" s="140" t="n"/>
      <c r="E126" s="30" t="inlineStr">
        <is>
          <t>Invoice Date:</t>
        </is>
      </c>
      <c r="F126" s="28">
        <f>L1</f>
        <v/>
      </c>
    </row>
    <row r="127">
      <c r="C127" s="25" t="inlineStr">
        <is>
          <t>Attention: Accounting Department</t>
        </is>
      </c>
      <c r="D127" s="75" t="n"/>
      <c r="E127" s="61" t="inlineStr">
        <is>
          <t>Invoice Number:</t>
        </is>
      </c>
      <c r="F127" s="29">
        <f>L2</f>
        <v/>
      </c>
    </row>
    <row r="128">
      <c r="C128" s="33" t="inlineStr">
        <is>
          <t>200 Union Boulevard, Suite 201</t>
        </is>
      </c>
      <c r="D128" s="139" t="n"/>
      <c r="E128" s="61" t="inlineStr">
        <is>
          <t>Programmer:</t>
        </is>
      </c>
      <c r="F128" s="29" t="inlineStr">
        <is>
          <t>CW</t>
        </is>
      </c>
    </row>
    <row r="129">
      <c r="C129" s="34" t="inlineStr">
        <is>
          <t>Lakewood, CO  80228</t>
        </is>
      </c>
      <c r="D129" s="138" t="n"/>
      <c r="E129" s="174" t="inlineStr">
        <is>
          <t>Network(s):</t>
        </is>
      </c>
      <c r="F129" s="172">
        <f>D21</f>
        <v/>
      </c>
      <c r="G129" s="172" t="n"/>
      <c r="H129" s="172" t="n"/>
      <c r="I129" s="186" t="n"/>
      <c r="K129" s="27" t="inlineStr">
        <is>
          <t>Amount Due:</t>
        </is>
      </c>
      <c r="L129" s="342">
        <f>L31</f>
        <v/>
      </c>
    </row>
    <row r="130">
      <c r="C130" s="19" t="n"/>
      <c r="D130" s="19" t="n"/>
      <c r="E130" s="18" t="n"/>
      <c r="F130" s="172" t="n"/>
      <c r="G130" s="172" t="n"/>
      <c r="H130" s="172" t="n"/>
      <c r="I130" s="172" t="n"/>
    </row>
    <row r="131">
      <c r="C131" s="19" t="n"/>
      <c r="D131" s="19" t="n"/>
      <c r="E131" s="18" t="n"/>
      <c r="F131" s="18" t="n"/>
      <c r="G131" s="18" t="n"/>
    </row>
    <row r="132">
      <c r="C132" s="19" t="n"/>
      <c r="D132" s="19" t="n"/>
      <c r="E132" s="18" t="n"/>
      <c r="F132" s="18" t="n"/>
      <c r="G132" s="18" t="n"/>
    </row>
    <row r="133">
      <c r="C133" s="19" t="n"/>
      <c r="D133" s="19" t="n"/>
      <c r="E133" s="18" t="n"/>
      <c r="F133" s="18" t="n"/>
      <c r="G133" s="18" t="n"/>
    </row>
    <row r="134">
      <c r="C134" s="19" t="n"/>
      <c r="D134" s="19" t="n"/>
      <c r="E134" s="18" t="n"/>
      <c r="F134" s="18" t="n"/>
      <c r="G134" s="18" t="n"/>
    </row>
    <row r="135">
      <c r="C135" s="19" t="n"/>
      <c r="D135" s="19" t="n"/>
      <c r="E135" s="18" t="n"/>
      <c r="F135" s="18" t="n"/>
      <c r="G135" s="18" t="n"/>
    </row>
    <row r="136">
      <c r="C136" s="19" t="n"/>
      <c r="D136" s="19" t="n"/>
      <c r="E136" s="18" t="n"/>
      <c r="F136" s="18" t="n"/>
      <c r="G136" s="18" t="n"/>
    </row>
    <row r="137">
      <c r="C137" s="19" t="n"/>
      <c r="D137" s="19" t="n"/>
      <c r="E137" s="18" t="n"/>
      <c r="F137" s="18" t="n"/>
      <c r="G137" s="18" t="n"/>
    </row>
    <row r="138">
      <c r="C138" s="19" t="n"/>
      <c r="D138" s="19" t="n"/>
      <c r="E138" s="18" t="n"/>
      <c r="F138" s="18" t="n"/>
      <c r="G138" s="18" t="n"/>
    </row>
    <row r="139">
      <c r="C139" s="19" t="n"/>
      <c r="D139" s="19" t="n"/>
      <c r="E139" s="18" t="n"/>
      <c r="F139" s="18" t="n"/>
      <c r="G139" s="18" t="n"/>
    </row>
    <row r="140">
      <c r="C140" s="19" t="n"/>
      <c r="D140" s="19" t="n"/>
      <c r="E140" s="18" t="n"/>
      <c r="F140" s="18" t="n"/>
      <c r="G140" s="18" t="n"/>
    </row>
    <row r="141">
      <c r="C141" s="19" t="n"/>
      <c r="D141" s="19" t="n"/>
      <c r="E141" s="18" t="n"/>
      <c r="F141" s="18" t="n"/>
      <c r="G141" s="18" t="n"/>
    </row>
    <row r="142">
      <c r="C142" s="19" t="n"/>
      <c r="D142" s="19" t="n"/>
      <c r="E142" s="18" t="n"/>
      <c r="F142" s="18" t="n"/>
      <c r="G142" s="18" t="n"/>
    </row>
    <row r="143">
      <c r="C143" s="19" t="n"/>
      <c r="D143" s="19" t="n"/>
      <c r="E143" s="18" t="n"/>
      <c r="F143" s="18" t="n"/>
      <c r="G143" s="18" t="n"/>
    </row>
  </sheetData>
  <autoFilter ref="B27:L28"/>
  <mergeCells count="11">
    <mergeCell ref="H4:L4"/>
    <mergeCell ref="H11:L11"/>
    <mergeCell ref="H9:L9"/>
    <mergeCell ref="H8:L8"/>
    <mergeCell ref="H12:L12"/>
    <mergeCell ref="H15:L15"/>
    <mergeCell ref="D21:E21"/>
    <mergeCell ref="H5:L5"/>
    <mergeCell ref="H6:L6"/>
    <mergeCell ref="H7:L7"/>
    <mergeCell ref="H13:L13"/>
  </mergeCells>
  <hyperlinks>
    <hyperlink ref="B10" r:id="rId31"/>
    <hyperlink ref="D17" r:id="rId32"/>
    <hyperlink ref="B10" r:id="rId31"/>
    <hyperlink ref="D17" r:id="rId32"/>
    <hyperlink ref="B10" r:id="rId31"/>
    <hyperlink ref="D17" r:id="rId32"/>
    <hyperlink ref="B10" r:id="rId31"/>
    <hyperlink ref="D17" r:id="rId32"/>
    <hyperlink ref="B10" r:id="rId31"/>
    <hyperlink ref="D17" r:id="rId32"/>
    <hyperlink ref="B10" r:id="rId31"/>
    <hyperlink ref="D17" r:id="rId32"/>
    <hyperlink ref="B10" r:id="rId31"/>
    <hyperlink ref="D17" r:id="rId32"/>
    <hyperlink ref="B10" r:id="rId31"/>
    <hyperlink ref="D17" r:id="rId32"/>
    <hyperlink ref="B10" r:id="rId31"/>
    <hyperlink ref="D17" r:id="rId32"/>
    <hyperlink ref="B10" r:id="rId31"/>
    <hyperlink ref="D17" r:id="rId32"/>
    <hyperlink ref="B10" r:id="rId31"/>
    <hyperlink ref="D17" r:id="rId32"/>
    <hyperlink ref="B10" r:id="rId31"/>
    <hyperlink ref="D17" r:id="rId32"/>
    <hyperlink ref="B10" r:id="rId31"/>
    <hyperlink ref="D17" r:id="rId32"/>
    <hyperlink ref="B10" r:id="rId31"/>
    <hyperlink ref="D17" r:id="rId32"/>
    <hyperlink ref="B10" r:id="rId31"/>
    <hyperlink ref="D17" r:id="rId32"/>
    <hyperlink ref="B10" r:id="rId31"/>
    <hyperlink ref="D17" r:id="rId32"/>
  </hyperlinks>
  <printOptions horizontalCentered="1"/>
  <pageMargins bottom="0.6" footer="0.2" header="0.2" left="0.5" right="0.5" top="0.5"/>
  <pageSetup fitToHeight="0" orientation="landscape" scale="64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33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R60"/>
  <sheetViews>
    <sheetView showGridLines="0" topLeftCell="A37" workbookViewId="0" zoomScale="115" zoomScaleNormal="115" zoomScalePageLayoutView="90">
      <selection activeCell="I60" sqref="I60:J60"/>
    </sheetView>
  </sheetViews>
  <sheetFormatPr baseColWidth="8" defaultColWidth="8.7109375" defaultRowHeight="15.75" outlineLevelCol="0"/>
  <cols>
    <col customWidth="1" max="1" min="1" style="7" width="1.42578125"/>
    <col customWidth="1" max="2" min="2" style="7" width="12.7109375"/>
    <col customWidth="1" max="3" min="3" style="7" width="15.42578125"/>
    <col customWidth="1" max="4" min="4" style="7" width="56.7109375"/>
    <col bestFit="1" customWidth="1" max="5" min="5" style="7" width="25.42578125"/>
    <col bestFit="1" customWidth="1" max="6" min="6" style="7" width="11.7109375"/>
    <col customWidth="1" max="7" min="7" style="7" width="20"/>
    <col customWidth="1" max="8" min="8" style="7" width="29.7109375"/>
    <col customWidth="1" max="9" min="9" style="7" width="15.28515625"/>
    <col customWidth="1" max="10" min="10" style="7" width="15.5703125"/>
    <col customWidth="1" max="11" min="11" style="7" width="4.5703125"/>
    <col customWidth="1" max="12" min="12" style="7" width="17.7109375"/>
    <col bestFit="1" customWidth="1" max="13" min="13" style="7" width="19.42578125"/>
    <col bestFit="1" customWidth="1" max="14" min="14" style="7" width="29.7109375"/>
    <col bestFit="1" customWidth="1" max="15" min="15" style="7" width="15.42578125"/>
    <col bestFit="1" customWidth="1" max="16" min="16" style="7" width="12.140625"/>
    <col bestFit="1" customWidth="1" max="17" min="17" style="7" width="10.140625"/>
    <col customWidth="1" max="19" min="18" style="7" width="8.7109375"/>
    <col bestFit="1" customWidth="1" max="22" min="20" style="7" width="10.140625"/>
    <col customWidth="1" max="16384" min="23" style="7" width="8.7109375"/>
  </cols>
  <sheetData>
    <row r="1">
      <c r="B1" s="131" t="n"/>
      <c r="C1" s="131" t="n"/>
      <c r="D1" s="131" t="n"/>
      <c r="E1" s="131" t="n"/>
      <c r="F1" s="131" t="n"/>
      <c r="G1" s="293" t="n"/>
      <c r="H1" s="293" t="n"/>
      <c r="I1" s="63" t="inlineStr">
        <is>
          <t>Invoice Date:</t>
        </is>
      </c>
      <c r="J1" s="137" t="n"/>
      <c r="K1" t="inlineStr">
        <is>
          <t>06/03/2019</t>
        </is>
      </c>
    </row>
    <row r="2">
      <c r="B2" s="131" t="n"/>
      <c r="C2" s="131" t="n"/>
      <c r="D2" s="131" t="n"/>
      <c r="E2" s="131" t="n"/>
      <c r="F2" s="131" t="n"/>
      <c r="G2" s="131" t="n"/>
      <c r="H2" s="131" t="n"/>
      <c r="I2" s="63" t="inlineStr">
        <is>
          <t>Invoice Number:</t>
        </is>
      </c>
      <c r="J2" s="136" t="n"/>
      <c r="K2" t="n">
        <v>8475</v>
      </c>
    </row>
    <row r="3">
      <c r="B3" s="131" t="n"/>
      <c r="C3" s="131" t="n"/>
      <c r="D3" s="131" t="n"/>
      <c r="E3" s="131" t="n"/>
      <c r="F3" s="131" t="n"/>
      <c r="G3" s="295" t="n"/>
      <c r="H3" s="295" t="n"/>
      <c r="I3" s="295" t="n"/>
      <c r="J3" s="295" t="n"/>
    </row>
    <row r="4">
      <c r="B4" s="131" t="n"/>
      <c r="C4" s="131" t="n"/>
      <c r="D4" s="131" t="n"/>
      <c r="E4" s="131" t="n"/>
      <c r="F4" s="131" t="n"/>
      <c r="G4" s="268" t="inlineStr">
        <is>
          <t>INVOICE</t>
        </is>
      </c>
      <c r="H4" s="304" t="n"/>
      <c r="I4" s="304" t="n"/>
      <c r="J4" s="304" t="n"/>
    </row>
    <row r="5">
      <c r="C5" s="135" t="n"/>
      <c r="D5" s="135" t="n"/>
      <c r="E5" s="135" t="n"/>
      <c r="F5" s="131" t="n"/>
      <c r="G5" s="274" t="inlineStr">
        <is>
          <t>PLEASE REMIT TO:</t>
        </is>
      </c>
      <c r="H5" s="305" t="n"/>
      <c r="I5" s="305" t="n"/>
      <c r="J5" s="305" t="n"/>
    </row>
    <row r="6">
      <c r="B6" s="134" t="inlineStr">
        <is>
          <t>Canoe Ventures, LLC</t>
        </is>
      </c>
      <c r="C6" s="131" t="n"/>
      <c r="D6" s="131" t="n"/>
      <c r="E6" s="131" t="n"/>
      <c r="F6" s="131" t="n"/>
      <c r="G6" s="277" t="inlineStr">
        <is>
          <t>Canoe Ventures, LLC</t>
        </is>
      </c>
    </row>
    <row r="7">
      <c r="B7" s="133" t="inlineStr">
        <is>
          <t>200 Union Boulevard, Suite 201</t>
        </is>
      </c>
      <c r="C7" s="131" t="n"/>
      <c r="D7" s="131" t="n"/>
      <c r="E7" s="131" t="n"/>
      <c r="F7" s="131" t="n"/>
      <c r="G7" s="281" t="inlineStr">
        <is>
          <t>Attention: Accounting Department</t>
        </is>
      </c>
    </row>
    <row r="8">
      <c r="B8" s="133" t="inlineStr">
        <is>
          <t>Lakewood, CO  80228</t>
        </is>
      </c>
      <c r="C8" s="131" t="n"/>
      <c r="D8" s="295" t="n"/>
      <c r="E8" s="295" t="n"/>
      <c r="F8" s="295" t="n"/>
      <c r="G8" s="277" t="inlineStr">
        <is>
          <t>200 Union Boulevard, Suite 201</t>
        </is>
      </c>
    </row>
    <row r="9">
      <c r="B9" s="2" t="inlineStr">
        <is>
          <t>303-224-3000</t>
        </is>
      </c>
      <c r="C9" s="295" t="n"/>
      <c r="D9" s="131" t="n"/>
      <c r="E9" s="131" t="n"/>
      <c r="F9" s="131" t="n"/>
      <c r="G9" s="277" t="inlineStr">
        <is>
          <t>Lakewood, CO  80228</t>
        </is>
      </c>
    </row>
    <row r="10">
      <c r="B10" s="132" t="inlineStr">
        <is>
          <t>invoices@canoeventures.com</t>
        </is>
      </c>
      <c r="C10" s="295" t="n"/>
      <c r="D10" s="131" t="n"/>
      <c r="E10" s="131" t="n"/>
      <c r="F10" s="131" t="n"/>
    </row>
    <row r="11">
      <c r="C11" s="130" t="n"/>
      <c r="D11" s="128" t="n"/>
      <c r="E11" s="128" t="n"/>
      <c r="F11" s="128" t="n"/>
      <c r="G11" s="276" t="inlineStr">
        <is>
          <t xml:space="preserve">TERMS                 : NET 45 DAYS      </t>
        </is>
      </c>
    </row>
    <row r="12">
      <c r="B12" s="122" t="inlineStr">
        <is>
          <t>Bill To:</t>
        </is>
      </c>
      <c r="C12" s="128" t="n"/>
      <c r="D12" s="126" t="inlineStr">
        <is>
          <t>Discovery Networks</t>
        </is>
      </c>
      <c r="E12" s="128" t="n"/>
      <c r="F12" s="128" t="n"/>
      <c r="G12" s="278" t="inlineStr">
        <is>
          <t>FEDERAL TAX ID : 26-2372059</t>
        </is>
      </c>
    </row>
    <row r="13">
      <c r="C13" s="128" t="n"/>
      <c r="D13" s="126" t="inlineStr">
        <is>
          <t>Attention: Kevin Kroll</t>
        </is>
      </c>
      <c r="E13" s="128" t="n"/>
      <c r="F13" s="128" t="n"/>
      <c r="G13" s="279" t="inlineStr">
        <is>
          <t>Invoice # is required on all remittances</t>
        </is>
      </c>
    </row>
    <row r="14">
      <c r="C14" s="128" t="n"/>
      <c r="D14" s="79" t="inlineStr">
        <is>
          <t>Kevin_Kroll@discovery.com</t>
        </is>
      </c>
      <c r="E14" s="293" t="n"/>
      <c r="F14" s="293" t="n"/>
      <c r="G14" s="295" t="n"/>
      <c r="H14" s="295" t="n"/>
      <c r="I14" s="295" t="n"/>
      <c r="J14" s="295" t="n"/>
    </row>
    <row r="15">
      <c r="A15" s="7" t="inlineStr">
        <is>
          <t xml:space="preserve"> </t>
        </is>
      </c>
      <c r="C15" s="293" t="n"/>
      <c r="D15" s="126" t="inlineStr">
        <is>
          <t xml:space="preserve">PO #  (4700186829)  </t>
        </is>
      </c>
      <c r="E15" s="293" t="n"/>
      <c r="F15" s="293" t="n"/>
      <c r="G15" s="280" t="inlineStr">
        <is>
          <t>RATE CARD (current Tier in yellow)</t>
        </is>
      </c>
    </row>
    <row r="16">
      <c r="D16" s="125" t="inlineStr">
        <is>
          <t>Discovery_Invoices@discovery.com</t>
        </is>
      </c>
      <c r="E16" s="293" t="n"/>
      <c r="F16" s="293" t="n"/>
      <c r="G16" s="22" t="inlineStr">
        <is>
          <t>Tier</t>
        </is>
      </c>
      <c r="H16" s="22" t="inlineStr">
        <is>
          <t>CPM</t>
        </is>
      </c>
      <c r="I16" s="23" t="inlineStr">
        <is>
          <t>YTD Impressions</t>
        </is>
      </c>
      <c r="J16" s="22" t="n"/>
    </row>
    <row r="17">
      <c r="C17" s="293" t="n"/>
      <c r="E17" s="293" t="n"/>
      <c r="F17" s="293" t="n"/>
      <c r="G17" s="296" t="inlineStr">
        <is>
          <t xml:space="preserve">    0M - 200M</t>
        </is>
      </c>
      <c r="H17" s="328" t="n">
        <v>1.28</v>
      </c>
      <c r="I17" s="155" t="n"/>
      <c r="J17" s="154" t="n"/>
    </row>
    <row r="18">
      <c r="B18" s="124" t="inlineStr">
        <is>
          <t>Invoice Period Start:</t>
        </is>
      </c>
      <c r="D18" s="123" t="n">
        <v>43556</v>
      </c>
      <c r="E18" s="293" t="n"/>
      <c r="F18" s="293" t="n"/>
      <c r="G18" s="296" t="inlineStr">
        <is>
          <t>200M - 400M</t>
        </is>
      </c>
      <c r="H18" s="328" t="n">
        <v>1.13</v>
      </c>
      <c r="I18" s="155" t="n"/>
      <c r="J18" s="154" t="n"/>
    </row>
    <row r="19">
      <c r="B19" s="124" t="inlineStr">
        <is>
          <t>Invoice Period End:</t>
        </is>
      </c>
      <c r="D19" s="123" t="n">
        <v>43585</v>
      </c>
      <c r="E19" s="293" t="n"/>
      <c r="F19" s="293" t="n"/>
      <c r="G19" s="296" t="inlineStr">
        <is>
          <t>400M - 600M</t>
        </is>
      </c>
      <c r="H19" s="328" t="n">
        <v>0.9900000000000001</v>
      </c>
      <c r="I19" s="155" t="n"/>
      <c r="J19" s="154" t="n"/>
    </row>
    <row r="20">
      <c r="B20" s="122" t="inlineStr">
        <is>
          <t>Programming Group:</t>
        </is>
      </c>
      <c r="D20" s="284" t="inlineStr">
        <is>
          <t>Discovery Networks</t>
        </is>
      </c>
      <c r="E20" s="293" t="n"/>
      <c r="F20" s="293" t="n"/>
      <c r="G20" s="296" t="inlineStr">
        <is>
          <t>600M - 800M</t>
        </is>
      </c>
      <c r="H20" s="328" t="n">
        <v>0.8500000000000001</v>
      </c>
      <c r="I20" s="155" t="n"/>
      <c r="J20" s="154" t="n"/>
      <c r="M20" s="198" t="n"/>
    </row>
    <row customHeight="1" ht="15.75" r="21" s="62">
      <c r="B21" s="122" t="inlineStr">
        <is>
          <t>Network(s):</t>
        </is>
      </c>
      <c r="D21" s="285" t="inlineStr">
        <is>
          <t>American Heroes Channel, Animal Planet, Destination America, Discovery, Discovery Family Channel, Discovery Life, Investigation Discovery, Science Channel, TLC, Cooking Channel, DIY Network, Travel Channel, Food Network, HGTV</t>
        </is>
      </c>
      <c r="F21" s="190" t="n"/>
      <c r="G21" s="110" t="inlineStr">
        <is>
          <t xml:space="preserve">  800M - 2B        </t>
        </is>
      </c>
      <c r="H21" s="309" t="n">
        <v>0.7100000000000001</v>
      </c>
      <c r="I21" s="156" t="n"/>
      <c r="J21" s="107" t="n"/>
      <c r="K21" s="198" t="n"/>
    </row>
    <row r="22">
      <c r="F22" s="190" t="n"/>
      <c r="G22" s="110" t="inlineStr">
        <is>
          <t xml:space="preserve">2B - 3B </t>
        </is>
      </c>
      <c r="H22" s="309" t="n">
        <v>0.6100000000000001</v>
      </c>
      <c r="I22" s="314" t="n"/>
      <c r="J22" s="107" t="n"/>
      <c r="K22" s="64" t="n"/>
      <c r="M22" s="64" t="n"/>
    </row>
    <row r="23">
      <c r="F23" s="293" t="n"/>
      <c r="G23" s="110" t="inlineStr">
        <is>
          <t>3B - 4B</t>
        </is>
      </c>
      <c r="H23" s="309" t="n">
        <v>0.5800000000000001</v>
      </c>
      <c r="I23" s="314" t="n"/>
      <c r="J23" s="107" t="n"/>
      <c r="K23" s="64" t="n"/>
      <c r="M23" s="64" t="n"/>
    </row>
    <row r="24">
      <c r="B24" s="26" t="inlineStr">
        <is>
          <t>Previous YTD Impressions:</t>
        </is>
      </c>
      <c r="D24" s="198" t="n"/>
      <c r="E24" s="293" t="n"/>
      <c r="F24" s="293" t="n"/>
      <c r="G24" s="110" t="inlineStr">
        <is>
          <t>4B - 5B</t>
        </is>
      </c>
      <c r="H24" s="309" t="n">
        <v>0.55</v>
      </c>
      <c r="I24" s="314" t="n"/>
      <c r="J24" s="107" t="n"/>
      <c r="M24" s="64" t="n"/>
    </row>
    <row r="25">
      <c r="B25" s="26" t="n"/>
      <c r="D25" s="49" t="n"/>
      <c r="E25" s="293" t="n"/>
      <c r="F25" s="293" t="n"/>
      <c r="G25" s="110" t="inlineStr">
        <is>
          <t>5B+</t>
        </is>
      </c>
      <c r="H25" s="309" t="n">
        <v>0.5</v>
      </c>
      <c r="I25" s="314" t="n"/>
      <c r="J25" s="107" t="n"/>
    </row>
    <row r="26">
      <c r="B26" s="293" t="n"/>
      <c r="C26" s="293" t="n"/>
      <c r="D26" s="293" t="n"/>
      <c r="E26" s="293" t="n"/>
      <c r="F26" s="293" t="n"/>
      <c r="G26" s="293" t="n"/>
      <c r="H26" s="293" t="n"/>
      <c r="I26" s="293" t="n"/>
      <c r="K26" s="295" t="n"/>
      <c r="L26" s="347" t="n"/>
      <c r="M26" s="347" t="n"/>
    </row>
    <row customHeight="1" ht="31.5" r="27" s="62">
      <c r="B27" s="20" t="inlineStr">
        <is>
          <t>Invoice Line #</t>
        </is>
      </c>
      <c r="C27" s="20" t="inlineStr">
        <is>
          <t>Campaign Reference ID</t>
        </is>
      </c>
      <c r="D27" s="20" t="inlineStr">
        <is>
          <t>Campaign Name</t>
        </is>
      </c>
      <c r="E27" s="20" t="inlineStr">
        <is>
          <t>Network</t>
        </is>
      </c>
      <c r="F27" s="291" t="inlineStr">
        <is>
          <t>Start Date</t>
        </is>
      </c>
      <c r="G27" s="291" t="inlineStr">
        <is>
          <t>End Date</t>
        </is>
      </c>
      <c r="H27" s="291" t="inlineStr">
        <is>
          <t>Current Billed Impressions</t>
        </is>
      </c>
      <c r="I27" s="291" t="inlineStr">
        <is>
          <t>CPM</t>
        </is>
      </c>
      <c r="J27" s="291" t="inlineStr">
        <is>
          <t>Total</t>
        </is>
      </c>
      <c r="L27" s="64" t="n"/>
      <c r="M27" s="308" t="n"/>
    </row>
    <row customHeight="1" ht="16.5" r="29" s="62" thickBot="1">
      <c r="E29" s="50" t="n"/>
      <c r="F29" s="321" t="n"/>
      <c r="G29" s="50" t="n"/>
      <c r="H29" s="321" t="n"/>
      <c r="I29" s="331" t="n"/>
      <c r="J29" s="331" t="n"/>
    </row>
    <row customHeight="1" ht="16.5" r="30" s="62" thickTop="1"/>
    <row r="31">
      <c r="E31" s="106" t="inlineStr">
        <is>
          <t>Sub-totals by Network:</t>
        </is>
      </c>
      <c r="G31" s="288" t="inlineStr">
        <is>
          <t>American Heroes Channel</t>
        </is>
      </c>
      <c r="H31" s="287">
        <f>SUMIF($E$28:$E$60,$G31,$H$28:$H$60)</f>
        <v/>
      </c>
      <c r="I31" s="348" t="n"/>
      <c r="J31" s="334">
        <f>SUMIF($E$28:$E$60,$G31,$J$28:$J$60)</f>
        <v/>
      </c>
    </row>
    <row r="32">
      <c r="E32" s="318" t="n"/>
      <c r="F32" s="106" t="n"/>
      <c r="G32" s="288" t="inlineStr">
        <is>
          <t>Animal Planet</t>
        </is>
      </c>
      <c r="H32" s="287">
        <f>SUMIF($E$28:$E$60,$G32,$H$28:$H$60)</f>
        <v/>
      </c>
      <c r="I32" s="348" t="n"/>
      <c r="J32" s="334">
        <f>SUMIF($E$28:$E$60,$G32,$J$28:$J$60)</f>
        <v/>
      </c>
    </row>
    <row r="33">
      <c r="E33" s="318" t="n"/>
      <c r="F33" s="106" t="n"/>
      <c r="G33" s="288" t="inlineStr">
        <is>
          <t>Destination America</t>
        </is>
      </c>
      <c r="H33" s="287">
        <f>SUMIF($E$28:$E$60,$G33,$H$28:$H$60)</f>
        <v/>
      </c>
      <c r="I33" s="348" t="n"/>
      <c r="J33" s="334">
        <f>SUMIF($E$28:$E$60,$G33,$J$28:$J$60)</f>
        <v/>
      </c>
    </row>
    <row r="34">
      <c r="E34" s="318" t="n"/>
      <c r="F34" s="106" t="n"/>
      <c r="G34" s="288" t="inlineStr">
        <is>
          <t>Discovery</t>
        </is>
      </c>
      <c r="H34" s="287">
        <f>SUMIF($E$28:$E$60,$G34,$H$28:$H$60)</f>
        <v/>
      </c>
      <c r="I34" s="348" t="n"/>
      <c r="J34" s="334">
        <f>SUMIF($E$28:$E$60,$G34,$J$28:$J$60)</f>
        <v/>
      </c>
    </row>
    <row r="35">
      <c r="E35" s="318" t="n"/>
      <c r="F35" s="106" t="n"/>
      <c r="G35" s="288" t="inlineStr">
        <is>
          <t>Discovery en Espanol</t>
        </is>
      </c>
      <c r="H35" s="287">
        <f>SUMIF($E$28:$E$60,$G35,$H$28:$H$60)</f>
        <v/>
      </c>
      <c r="I35" s="348" t="n"/>
      <c r="J35" s="334">
        <f>SUMIF($E$28:$E$60,$G35,$J$28:$J$60)</f>
        <v/>
      </c>
    </row>
    <row r="36">
      <c r="E36" s="318" t="n"/>
      <c r="F36" s="106" t="n"/>
      <c r="G36" s="288" t="inlineStr">
        <is>
          <t>Discovery Familia</t>
        </is>
      </c>
      <c r="H36" s="287">
        <f>SUMIF($E$28:$E$60,$G36,$H$28:$H$60)</f>
        <v/>
      </c>
      <c r="I36" s="348" t="n"/>
      <c r="J36" s="334">
        <f>SUMIF($E$28:$E$60,$G36,$J$28:$J$60)</f>
        <v/>
      </c>
    </row>
    <row r="37">
      <c r="E37" s="318" t="n"/>
      <c r="F37" s="106" t="n"/>
      <c r="G37" s="288" t="inlineStr">
        <is>
          <t>Discovery Family Channel</t>
        </is>
      </c>
      <c r="H37" s="287">
        <f>SUMIF($E$28:$E$60,$G37,$H$28:$H$60)</f>
        <v/>
      </c>
      <c r="I37" s="348" t="n"/>
      <c r="J37" s="334">
        <f>SUMIF($E$28:$E$60,$G37,$J$28:$J$60)</f>
        <v/>
      </c>
    </row>
    <row r="38">
      <c r="E38" s="318" t="n"/>
      <c r="F38" s="106" t="n"/>
      <c r="G38" s="288" t="inlineStr">
        <is>
          <t>Discovery Life</t>
        </is>
      </c>
      <c r="H38" s="287">
        <f>SUMIF($E$28:$E$60,$G38,$H$28:$H$60)</f>
        <v/>
      </c>
      <c r="I38" s="348" t="n"/>
      <c r="J38" s="334">
        <f>SUMIF($E$28:$E$60,$G38,$J$28:$J$60)</f>
        <v/>
      </c>
    </row>
    <row r="39">
      <c r="E39" s="318" t="n"/>
      <c r="F39" s="106" t="n"/>
      <c r="G39" s="288" t="inlineStr">
        <is>
          <t>Investigation Discovery</t>
        </is>
      </c>
      <c r="H39" s="287">
        <f>SUMIF($E$28:$E$60,$G39,$H$28:$H$60)</f>
        <v/>
      </c>
      <c r="I39" s="348" t="n"/>
      <c r="J39" s="334">
        <f>SUMIF($E$28:$E$60,$G39,$J$28:$J$60)</f>
        <v/>
      </c>
    </row>
    <row r="40">
      <c r="E40" s="318" t="n"/>
      <c r="F40" s="106" t="n"/>
      <c r="G40" s="288" t="inlineStr">
        <is>
          <t>OWN: Oprah Winfrey Network</t>
        </is>
      </c>
      <c r="H40" s="287">
        <f>SUMIF($E$28:$E$60,$G40,$H$28:$H$60)</f>
        <v/>
      </c>
      <c r="I40" s="348" t="n"/>
      <c r="J40" s="334">
        <f>SUMIF($E$28:$E$60,$G40,$J$28:$J$60)</f>
        <v/>
      </c>
    </row>
    <row r="41">
      <c r="E41" s="318" t="n"/>
      <c r="F41" s="106" t="n"/>
      <c r="G41" s="288" t="inlineStr">
        <is>
          <t>Science Channel</t>
        </is>
      </c>
      <c r="H41" s="287">
        <f>SUMIF($E$28:$E$60,$G41,$H$28:$H$60)</f>
        <v/>
      </c>
      <c r="I41" s="348" t="n"/>
      <c r="J41" s="334">
        <f>SUMIF($E$28:$E$60,$G41,$J$28:$J$60)</f>
        <v/>
      </c>
    </row>
    <row r="42">
      <c r="E42" s="318" t="n"/>
      <c r="F42" s="106" t="n"/>
      <c r="G42" s="288" t="inlineStr">
        <is>
          <t>TLC</t>
        </is>
      </c>
      <c r="H42" s="287">
        <f>SUMIF($E$28:$E$60,$G42,$H$28:$H$60)</f>
        <v/>
      </c>
      <c r="I42" s="348" t="n"/>
      <c r="J42" s="334">
        <f>SUMIF($E$28:$E$60,$G42,$J$28:$J$60)</f>
        <v/>
      </c>
    </row>
    <row r="43">
      <c r="E43" s="318" t="n"/>
      <c r="F43" s="106" t="n"/>
      <c r="G43" s="288" t="inlineStr">
        <is>
          <t>Velocity</t>
        </is>
      </c>
      <c r="H43" s="287">
        <f>SUMIF($E$28:$E$60,$G43,$H$28:$H$60)</f>
        <v/>
      </c>
      <c r="I43" s="348" t="n"/>
      <c r="J43" s="334">
        <f>SUMIF($E$28:$E$60,$G43,$J$28:$J$60)</f>
        <v/>
      </c>
    </row>
    <row r="44">
      <c r="E44" s="318" t="n"/>
      <c r="F44" s="106" t="n"/>
      <c r="G44" s="288" t="inlineStr">
        <is>
          <t>Cooking Channel</t>
        </is>
      </c>
      <c r="H44" s="287">
        <f>SUMIF($E$28:$E$60,$G44,$H$28:$H$60)</f>
        <v/>
      </c>
      <c r="I44" s="348" t="n"/>
      <c r="J44" s="334">
        <f>SUMIF($E$28:$E$60,$G44,$J$28:$J$60)</f>
        <v/>
      </c>
    </row>
    <row r="45">
      <c r="E45" s="318" t="n"/>
      <c r="F45" s="106" t="n"/>
      <c r="G45" s="288" t="inlineStr">
        <is>
          <t>DIY Network</t>
        </is>
      </c>
      <c r="H45" s="287">
        <f>SUMIF($E$28:$E$60,$G45,$H$28:$H$60)</f>
        <v/>
      </c>
      <c r="I45" s="348" t="n"/>
      <c r="J45" s="334">
        <f>SUMIF($E$28:$E$60,$G45,$J$28:$J$60)</f>
        <v/>
      </c>
    </row>
    <row r="46">
      <c r="B46" s="101" t="n"/>
      <c r="C46" s="98" t="n"/>
      <c r="E46" s="318" t="n"/>
      <c r="F46" s="106" t="n"/>
      <c r="G46" s="288" t="inlineStr">
        <is>
          <t>Food Network</t>
        </is>
      </c>
      <c r="H46" s="287">
        <f>SUMIF($E$28:$E$60,$G46,$H$28:$H$60)</f>
        <v/>
      </c>
      <c r="I46" s="348" t="n"/>
      <c r="J46" s="334">
        <f>SUMIF($E$28:$E$60,$G46,$J$28:$J$60)</f>
        <v/>
      </c>
    </row>
    <row r="47">
      <c r="B47" s="101" t="n"/>
      <c r="C47" s="98" t="n"/>
      <c r="E47" s="318" t="n"/>
      <c r="F47" s="106" t="n"/>
      <c r="G47" s="288" t="inlineStr">
        <is>
          <t>HGTV</t>
        </is>
      </c>
      <c r="H47" s="287">
        <f>SUMIF($E$28:$E$60,$G47,$H$28:$H$60)</f>
        <v/>
      </c>
      <c r="I47" s="348" t="n"/>
      <c r="J47" s="334">
        <f>SUMIF($E$28:$E$60,$G47,$J$28:$J$60)</f>
        <v/>
      </c>
    </row>
    <row r="48">
      <c r="B48" s="101" t="n"/>
      <c r="C48" s="98" t="n"/>
      <c r="E48" s="318" t="n"/>
      <c r="F48" s="106" t="n"/>
      <c r="G48" s="288" t="inlineStr">
        <is>
          <t>Travel Channel</t>
        </is>
      </c>
      <c r="H48" s="287">
        <f>SUMIF($E$28:$E$60,$G48,$H$28:$H$60)</f>
        <v/>
      </c>
      <c r="I48" s="348" t="n"/>
      <c r="J48" s="334">
        <f>SUMIF($E$28:$E$60,$G48,$J$28:$J$60)</f>
        <v/>
      </c>
    </row>
    <row customHeight="1" ht="16.5" r="49" s="62" thickBot="1">
      <c r="B49" s="101" t="n"/>
      <c r="C49" s="98" t="n"/>
      <c r="E49" s="50" t="n"/>
      <c r="F49" s="50" t="n"/>
      <c r="G49" s="51" t="n"/>
      <c r="H49" s="50" t="n"/>
      <c r="I49" s="330" t="n"/>
      <c r="J49" s="331" t="n"/>
    </row>
    <row customHeight="1" ht="16.5" r="50" s="62" thickTop="1">
      <c r="B50" s="101" t="n"/>
      <c r="C50" s="98" t="n"/>
      <c r="E50" s="318" t="n"/>
      <c r="F50" s="64" t="n"/>
      <c r="H50" s="64" t="n"/>
      <c r="I50" s="335" t="n"/>
      <c r="J50" s="336" t="n"/>
    </row>
    <row customHeight="1" ht="15.75" r="51" s="62">
      <c r="B51" s="101" t="n"/>
      <c r="C51" s="98" t="n"/>
      <c r="E51" s="318" t="n"/>
      <c r="F51" s="106" t="inlineStr">
        <is>
          <t>Total:</t>
        </is>
      </c>
      <c r="H51" s="64">
        <f>SUM(H46:H49)</f>
        <v/>
      </c>
      <c r="I51" s="335" t="n"/>
      <c r="J51" s="337">
        <f>SUM(J46:J49)</f>
        <v/>
      </c>
      <c r="K51" s="94" t="n"/>
    </row>
    <row r="52">
      <c r="K52" s="93" t="n"/>
    </row>
    <row r="53">
      <c r="B53" s="196" t="inlineStr">
        <is>
          <t xml:space="preserve">Invoice Comments:
</t>
        </is>
      </c>
      <c r="C53" s="195" t="n"/>
      <c r="D53" s="194" t="n"/>
      <c r="E53" s="193" t="n"/>
      <c r="F53" s="193" t="n"/>
      <c r="G53" s="193" t="n"/>
      <c r="H53" s="193" t="n"/>
      <c r="I53" s="193" t="n"/>
      <c r="J53" s="192" t="n"/>
    </row>
    <row r="54">
      <c r="B54" s="191" t="n"/>
      <c r="C54" s="191" t="n"/>
      <c r="D54" s="191" t="n"/>
      <c r="K54" s="177" t="n"/>
    </row>
    <row r="55">
      <c r="B55" s="26" t="inlineStr">
        <is>
          <t>Please detach this portion and return with your remittance to:</t>
        </is>
      </c>
    </row>
    <row r="56">
      <c r="L56" s="174" t="n"/>
      <c r="M56" s="172" t="n"/>
      <c r="N56" s="172" t="n"/>
      <c r="O56" s="172" t="n"/>
      <c r="P56" s="172" t="n"/>
      <c r="R56" s="27" t="n"/>
    </row>
    <row r="57">
      <c r="C57" s="32" t="inlineStr">
        <is>
          <t>Canoe Ventures, LLC</t>
        </is>
      </c>
      <c r="D57" s="140" t="n"/>
      <c r="E57" s="30" t="inlineStr">
        <is>
          <t>Invoice Date:</t>
        </is>
      </c>
      <c r="F57" s="28">
        <f>J1</f>
        <v/>
      </c>
      <c r="L57" s="18" t="n"/>
      <c r="M57" s="172" t="n"/>
      <c r="N57" s="172" t="n"/>
      <c r="O57" s="172" t="n"/>
      <c r="P57" s="172" t="n"/>
    </row>
    <row customHeight="1" ht="15.75" r="58" s="62">
      <c r="C58" s="25" t="inlineStr">
        <is>
          <t>Attention: Accounting Department</t>
        </is>
      </c>
      <c r="D58" s="75" t="n"/>
      <c r="E58" s="61" t="inlineStr">
        <is>
          <t>Invoice Number:</t>
        </is>
      </c>
      <c r="F58" s="29">
        <f>J2</f>
        <v/>
      </c>
    </row>
    <row customHeight="1" ht="15.75" r="59" s="62">
      <c r="C59" s="33" t="inlineStr">
        <is>
          <t>200 Union Boulevard, Suite 201</t>
        </is>
      </c>
      <c r="D59" s="139" t="n"/>
      <c r="E59" s="61" t="inlineStr">
        <is>
          <t>Programmer:</t>
        </is>
      </c>
      <c r="F59" s="29" t="inlineStr">
        <is>
          <t>Discovery Networks</t>
        </is>
      </c>
      <c r="H59" s="190" t="n"/>
    </row>
    <row r="60">
      <c r="C60" s="34" t="inlineStr">
        <is>
          <t>Lakewood, CO  80228</t>
        </is>
      </c>
      <c r="D60" s="138" t="n"/>
      <c r="E60" s="174" t="n"/>
      <c r="F60" s="190" t="n"/>
      <c r="G60" s="190" t="n"/>
      <c r="H60" s="190" t="n"/>
      <c r="I60" s="27" t="inlineStr">
        <is>
          <t>Amount Due:</t>
        </is>
      </c>
      <c r="J60" s="343">
        <f>J51</f>
        <v/>
      </c>
      <c r="K60" s="27" t="n"/>
    </row>
  </sheetData>
  <mergeCells count="11">
    <mergeCell ref="G4:J4"/>
    <mergeCell ref="G11:J11"/>
    <mergeCell ref="G9:J9"/>
    <mergeCell ref="G8:J8"/>
    <mergeCell ref="G12:J12"/>
    <mergeCell ref="G6:J6"/>
    <mergeCell ref="G7:J7"/>
    <mergeCell ref="G13:J13"/>
    <mergeCell ref="G15:J15"/>
    <mergeCell ref="D21:E23"/>
    <mergeCell ref="G5:J5"/>
  </mergeCells>
  <hyperlinks>
    <hyperlink ref="B10" r:id="rId46"/>
    <hyperlink ref="D14" r:id="rId47"/>
    <hyperlink ref="D16" r:id="rId48"/>
    <hyperlink ref="B10" r:id="rId46"/>
    <hyperlink ref="D14" r:id="rId47"/>
    <hyperlink ref="D16" r:id="rId48"/>
    <hyperlink ref="B10" r:id="rId46"/>
    <hyperlink ref="D14" r:id="rId47"/>
    <hyperlink ref="D16" r:id="rId48"/>
    <hyperlink ref="B10" r:id="rId46"/>
    <hyperlink ref="D14" r:id="rId47"/>
    <hyperlink ref="D16" r:id="rId48"/>
    <hyperlink ref="B10" r:id="rId46"/>
    <hyperlink ref="D14" r:id="rId47"/>
    <hyperlink ref="D16" r:id="rId48"/>
    <hyperlink ref="B10" r:id="rId46"/>
    <hyperlink ref="D14" r:id="rId47"/>
    <hyperlink ref="D16" r:id="rId48"/>
    <hyperlink ref="B10" r:id="rId46"/>
    <hyperlink ref="D14" r:id="rId47"/>
    <hyperlink ref="D16" r:id="rId48"/>
    <hyperlink ref="B10" r:id="rId46"/>
    <hyperlink ref="D14" r:id="rId47"/>
    <hyperlink ref="D16" r:id="rId48"/>
    <hyperlink ref="B10" r:id="rId46"/>
    <hyperlink ref="D14" r:id="rId47"/>
    <hyperlink ref="D16" r:id="rId48"/>
    <hyperlink ref="B10" r:id="rId46"/>
    <hyperlink ref="D14" r:id="rId47"/>
    <hyperlink ref="D16" r:id="rId48"/>
    <hyperlink ref="B10" r:id="rId46"/>
    <hyperlink ref="D14" r:id="rId47"/>
    <hyperlink ref="D16" r:id="rId48"/>
    <hyperlink ref="B10" r:id="rId46"/>
    <hyperlink ref="D14" r:id="rId47"/>
    <hyperlink ref="D16" r:id="rId48"/>
    <hyperlink ref="B10" r:id="rId46"/>
    <hyperlink ref="D14" r:id="rId47"/>
    <hyperlink ref="D16" r:id="rId48"/>
    <hyperlink ref="B10" r:id="rId46"/>
    <hyperlink ref="D14" r:id="rId47"/>
    <hyperlink ref="D16" r:id="rId48"/>
    <hyperlink ref="B10" r:id="rId46"/>
    <hyperlink ref="D14" r:id="rId47"/>
    <hyperlink ref="D16" r:id="rId48"/>
    <hyperlink ref="B10" r:id="rId46"/>
    <hyperlink ref="D14" r:id="rId47"/>
    <hyperlink ref="D16" r:id="rId48"/>
  </hyperlinks>
  <printOptions horizontalCentered="1"/>
  <pageMargins bottom="0.6" footer="0.2" header="0.2" left="0.5" right="0.5" top="0.5"/>
  <pageSetup fitToHeight="0" orientation="landscape" scale="64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49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O59"/>
  <sheetViews>
    <sheetView showGridLines="0" topLeftCell="A25" workbookViewId="0" zoomScale="115" zoomScaleNormal="115" zoomScalePageLayoutView="90">
      <selection activeCell="O25" sqref="O25"/>
    </sheetView>
  </sheetViews>
  <sheetFormatPr baseColWidth="8" defaultColWidth="8.7109375" defaultRowHeight="15.75" outlineLevelCol="0"/>
  <cols>
    <col customWidth="1" max="1" min="1" style="7" width="1.42578125"/>
    <col customWidth="1" max="2" min="2" style="7" width="10.140625"/>
    <col customWidth="1" max="3" min="3" style="7" width="16.28515625"/>
    <col customWidth="1" max="4" min="4" style="7" width="50.7109375"/>
    <col customWidth="1" max="5" min="5" style="7" width="20.7109375"/>
    <col bestFit="1" customWidth="1" max="6" min="6" style="7" width="15.42578125"/>
    <col bestFit="1" customWidth="1" max="7" min="7" style="7" width="14"/>
    <col customWidth="1" max="8" min="8" style="7" width="25.7109375"/>
    <col customWidth="1" max="9" min="9" style="7" width="13"/>
    <col customWidth="1" max="10" min="10" style="7" width="13.7109375"/>
    <col customWidth="1" max="11" min="11" style="7" width="12.7109375"/>
    <col bestFit="1" customWidth="1" max="12" min="12" style="7" width="14"/>
    <col bestFit="1" customWidth="1" max="13" min="13" style="7" width="12.7109375"/>
    <col customWidth="1" max="14" min="14" style="7" width="12.28515625"/>
    <col customWidth="1" max="15" min="15" style="7" width="16"/>
    <col customWidth="1" max="16" min="16" style="7" width="4.7109375"/>
    <col customWidth="1" max="16384" min="17" style="7" width="8.7109375"/>
  </cols>
  <sheetData>
    <row r="1">
      <c r="B1" s="131" t="n"/>
      <c r="C1" s="131" t="n"/>
      <c r="D1" s="131" t="n"/>
      <c r="E1" s="131" t="n"/>
      <c r="F1" s="131" t="n"/>
      <c r="G1" s="131" t="n"/>
      <c r="H1" s="293" t="n"/>
      <c r="I1" s="293" t="n"/>
      <c r="K1" s="63" t="inlineStr">
        <is>
          <t>06/03/2019</t>
        </is>
      </c>
      <c r="L1" s="137" t="n"/>
    </row>
    <row r="2">
      <c r="B2" s="131" t="n"/>
      <c r="C2" s="131" t="n"/>
      <c r="D2" s="131" t="n"/>
      <c r="E2" s="131" t="n"/>
      <c r="F2" s="131" t="n"/>
      <c r="G2" s="131" t="n"/>
      <c r="H2" s="131" t="n"/>
      <c r="I2" s="131" t="n"/>
      <c r="K2" s="63" t="n">
        <v>8475</v>
      </c>
      <c r="L2" s="157" t="n"/>
    </row>
    <row r="3">
      <c r="B3" s="131" t="n"/>
      <c r="C3" s="131" t="n"/>
      <c r="D3" s="131" t="n"/>
      <c r="E3" s="131" t="n"/>
      <c r="F3" s="131" t="n"/>
      <c r="G3" s="131" t="n"/>
      <c r="H3" s="295" t="n"/>
      <c r="I3" s="295" t="n"/>
      <c r="J3" s="295" t="n"/>
      <c r="K3" s="295" t="n"/>
      <c r="L3" s="295" t="n"/>
    </row>
    <row r="4">
      <c r="B4" s="131" t="n"/>
      <c r="C4" s="131" t="n"/>
      <c r="D4" s="131" t="n"/>
      <c r="E4" s="131" t="n"/>
      <c r="F4" s="131" t="n"/>
      <c r="G4" s="131" t="n"/>
      <c r="H4" s="268" t="inlineStr">
        <is>
          <t>INVOICE</t>
        </is>
      </c>
      <c r="I4" s="304" t="n"/>
      <c r="J4" s="304" t="n"/>
      <c r="K4" s="304" t="n"/>
      <c r="L4" s="304" t="n"/>
    </row>
    <row r="5">
      <c r="C5" s="135" t="n"/>
      <c r="D5" s="135" t="n"/>
      <c r="E5" s="135" t="n"/>
      <c r="F5" s="131" t="n"/>
      <c r="G5" s="131" t="n"/>
      <c r="H5" s="274" t="inlineStr">
        <is>
          <t>PLEASE REMIT TO:</t>
        </is>
      </c>
      <c r="I5" s="305" t="n"/>
      <c r="J5" s="305" t="n"/>
      <c r="K5" s="305" t="n"/>
      <c r="L5" s="305" t="n"/>
    </row>
    <row r="6">
      <c r="B6" s="134" t="inlineStr">
        <is>
          <t>Canoe Ventures, LLC</t>
        </is>
      </c>
      <c r="C6" s="131" t="n"/>
      <c r="D6" s="131" t="n"/>
      <c r="E6" s="131" t="n"/>
      <c r="F6" s="131" t="n"/>
      <c r="G6" s="131" t="n"/>
      <c r="H6" s="277" t="inlineStr">
        <is>
          <t>Canoe Ventures, LLC</t>
        </is>
      </c>
    </row>
    <row r="7">
      <c r="B7" s="133" t="inlineStr">
        <is>
          <t>200 Union Boulevard, Suite 201</t>
        </is>
      </c>
      <c r="C7" s="131" t="n"/>
      <c r="D7" s="131" t="n"/>
      <c r="E7" s="131" t="n"/>
      <c r="F7" s="131" t="n"/>
      <c r="G7" s="131" t="n"/>
      <c r="H7" s="281" t="inlineStr">
        <is>
          <t>Attention: Accounting Department</t>
        </is>
      </c>
    </row>
    <row r="8">
      <c r="B8" s="133" t="inlineStr">
        <is>
          <t>Lakewood, CO  80228</t>
        </is>
      </c>
      <c r="C8" s="131" t="n"/>
      <c r="D8" s="131" t="n"/>
      <c r="E8" s="295" t="n"/>
      <c r="F8" s="295" t="n"/>
      <c r="G8" s="295" t="n"/>
      <c r="H8" s="277" t="inlineStr">
        <is>
          <t>200 Union Boulevard, Suite 201</t>
        </is>
      </c>
    </row>
    <row r="9">
      <c r="B9" s="2" t="inlineStr">
        <is>
          <t>303-224-3000</t>
        </is>
      </c>
      <c r="C9" s="295" t="n"/>
      <c r="E9" s="131" t="n"/>
      <c r="F9" s="131" t="n"/>
      <c r="G9" s="131" t="n"/>
      <c r="H9" s="277" t="inlineStr">
        <is>
          <t>Lakewood, CO  80228</t>
        </is>
      </c>
    </row>
    <row r="10">
      <c r="B10" s="132" t="inlineStr">
        <is>
          <t>invoices@canoeventures.com</t>
        </is>
      </c>
      <c r="C10" s="295" t="n"/>
      <c r="D10" s="131" t="n"/>
      <c r="E10" s="131" t="n"/>
      <c r="F10" s="131" t="n"/>
      <c r="G10" s="131" t="n"/>
    </row>
    <row r="11">
      <c r="C11" s="130" t="n"/>
      <c r="D11" s="128" t="n"/>
      <c r="E11" s="128" t="n"/>
      <c r="F11" s="128" t="n"/>
      <c r="G11" s="128" t="n"/>
      <c r="H11" s="276" t="inlineStr">
        <is>
          <t xml:space="preserve">TERMS                 : NET 30 DAYS      </t>
        </is>
      </c>
    </row>
    <row r="12">
      <c r="B12" s="122" t="inlineStr">
        <is>
          <t>Bill To:</t>
        </is>
      </c>
      <c r="C12" s="128" t="n"/>
      <c r="D12" s="185" t="inlineStr">
        <is>
          <t>Epix</t>
        </is>
      </c>
      <c r="E12" s="128" t="n"/>
      <c r="F12" s="128" t="n"/>
      <c r="G12" s="128" t="n"/>
      <c r="H12" s="278" t="inlineStr">
        <is>
          <t>FEDERAL TAX ID : 26-2372059</t>
        </is>
      </c>
    </row>
    <row r="13">
      <c r="C13" s="128" t="n"/>
      <c r="D13" s="126" t="inlineStr">
        <is>
          <t>Attention: Greg Varhely</t>
        </is>
      </c>
      <c r="E13" s="128" t="n"/>
      <c r="F13" s="128" t="n"/>
      <c r="G13" s="128" t="n"/>
      <c r="H13" s="279" t="inlineStr">
        <is>
          <t>Invoice # is required on all remittances</t>
        </is>
      </c>
    </row>
    <row r="14">
      <c r="C14" s="128" t="n"/>
      <c r="D14" s="185" t="n"/>
      <c r="E14" s="293" t="n"/>
      <c r="F14" s="293" t="n"/>
      <c r="G14" s="293" t="n"/>
      <c r="H14" s="295" t="n"/>
      <c r="I14" s="295" t="n"/>
      <c r="J14" s="295" t="n"/>
      <c r="K14" s="295" t="n"/>
      <c r="L14" s="295" t="n"/>
    </row>
    <row r="15">
      <c r="A15" s="7" t="inlineStr">
        <is>
          <t xml:space="preserve"> </t>
        </is>
      </c>
      <c r="C15" s="293" t="n"/>
      <c r="D15" s="125" t="inlineStr">
        <is>
          <t>Gvarhely@epix.com</t>
        </is>
      </c>
      <c r="E15" s="293" t="n"/>
      <c r="F15" s="293" t="n"/>
      <c r="G15" s="293" t="n"/>
      <c r="H15" s="280" t="inlineStr">
        <is>
          <t>RATE CARD (current Tier in yellow)</t>
        </is>
      </c>
    </row>
    <row r="16">
      <c r="D16" s="185" t="n"/>
      <c r="E16" s="293" t="n"/>
      <c r="F16" s="293" t="n"/>
      <c r="G16" s="293" t="n"/>
      <c r="H16" s="21" t="n"/>
      <c r="I16" s="22" t="inlineStr">
        <is>
          <t>Tier</t>
        </is>
      </c>
      <c r="J16" s="22" t="inlineStr">
        <is>
          <t>CPM</t>
        </is>
      </c>
      <c r="K16" s="23" t="inlineStr">
        <is>
          <t>YTD Impressions</t>
        </is>
      </c>
      <c r="L16" s="22" t="n"/>
    </row>
    <row r="17">
      <c r="C17" s="293" t="n"/>
      <c r="D17" s="79" t="n"/>
      <c r="E17" s="293" t="n"/>
      <c r="F17" s="293" t="n"/>
      <c r="G17" s="293" t="n"/>
      <c r="H17" s="111" t="n"/>
      <c r="I17" s="110" t="inlineStr">
        <is>
          <t xml:space="preserve">    0M - 200M</t>
        </is>
      </c>
      <c r="J17" s="309" t="n">
        <v>1.05</v>
      </c>
      <c r="K17" s="156" t="n"/>
      <c r="L17" s="107" t="n"/>
    </row>
    <row r="18">
      <c r="B18" s="124" t="inlineStr">
        <is>
          <t>Invoice Period Start:</t>
        </is>
      </c>
      <c r="D18" s="123" t="n">
        <v>43556</v>
      </c>
      <c r="E18" s="293" t="n"/>
      <c r="F18" s="293" t="n"/>
      <c r="G18" s="293" t="n"/>
      <c r="H18" s="111" t="n"/>
      <c r="I18" s="110" t="inlineStr">
        <is>
          <t>200M - 400M</t>
        </is>
      </c>
      <c r="J18" s="309" t="n">
        <v>1</v>
      </c>
      <c r="K18" s="117" t="n"/>
      <c r="L18" s="107" t="n"/>
    </row>
    <row r="19">
      <c r="B19" s="124" t="inlineStr">
        <is>
          <t>Invoice Period End:</t>
        </is>
      </c>
      <c r="D19" s="123" t="n">
        <v>43585</v>
      </c>
      <c r="E19" s="293" t="n"/>
      <c r="F19" s="293" t="n"/>
      <c r="G19" s="293" t="n"/>
      <c r="H19" s="111" t="n"/>
      <c r="I19" s="110" t="inlineStr">
        <is>
          <t>400M - 600M</t>
        </is>
      </c>
      <c r="J19" s="309" t="n">
        <v>0.95</v>
      </c>
      <c r="K19" s="117" t="n"/>
      <c r="L19" s="107" t="n"/>
    </row>
    <row r="20">
      <c r="B20" s="122" t="inlineStr">
        <is>
          <t>Programming Group:</t>
        </is>
      </c>
      <c r="D20" s="284" t="inlineStr">
        <is>
          <t>Epix</t>
        </is>
      </c>
      <c r="E20" s="293" t="n"/>
      <c r="F20" s="293" t="n"/>
      <c r="G20" s="293" t="n"/>
      <c r="H20" s="111" t="n"/>
      <c r="I20" s="110" t="inlineStr">
        <is>
          <t>600M - 800M</t>
        </is>
      </c>
      <c r="J20" s="309" t="n">
        <v>0.89</v>
      </c>
      <c r="K20" s="117" t="n"/>
      <c r="L20" s="107" t="n"/>
    </row>
    <row r="21">
      <c r="B21" s="122" t="inlineStr">
        <is>
          <t>Network(s):</t>
        </is>
      </c>
      <c r="D21" s="284" t="inlineStr">
        <is>
          <t>Epix</t>
        </is>
      </c>
      <c r="F21" s="293" t="n"/>
      <c r="G21" s="293" t="n"/>
      <c r="H21" s="111" t="n"/>
      <c r="I21" s="110" t="inlineStr">
        <is>
          <t xml:space="preserve">  800M - 2B        </t>
        </is>
      </c>
      <c r="J21" s="309" t="n">
        <v>0.84</v>
      </c>
      <c r="K21" s="117" t="n"/>
      <c r="L21" s="107" t="n"/>
    </row>
    <row r="22">
      <c r="B22" s="26" t="inlineStr">
        <is>
          <t>Previous YTD Impressions:</t>
        </is>
      </c>
      <c r="D22" s="49" t="n">
        <v>3625921</v>
      </c>
      <c r="E22" s="293" t="n"/>
      <c r="F22" s="293" t="n"/>
      <c r="G22" s="293" t="n"/>
      <c r="H22" s="111" t="n"/>
      <c r="I22" s="110" t="inlineStr">
        <is>
          <t>2B - 3B</t>
        </is>
      </c>
      <c r="J22" s="309" t="n">
        <v>0.79</v>
      </c>
      <c r="K22" s="314" t="n"/>
      <c r="L22" s="107" t="n"/>
    </row>
    <row r="23">
      <c r="B23" s="26" t="n"/>
      <c r="D23" s="49" t="n"/>
      <c r="E23" s="293" t="n"/>
      <c r="F23" s="293" t="n"/>
      <c r="G23" s="293" t="n"/>
      <c r="H23" s="111" t="n"/>
      <c r="I23" s="110" t="inlineStr">
        <is>
          <t>3B - 4B</t>
        </is>
      </c>
      <c r="J23" s="309" t="n">
        <v>0.75</v>
      </c>
      <c r="K23" s="314" t="n"/>
      <c r="L23" s="107" t="n"/>
    </row>
    <row r="24">
      <c r="B24" s="26" t="n"/>
      <c r="D24" s="49" t="n"/>
      <c r="E24" s="293" t="n"/>
      <c r="F24" s="293" t="n"/>
      <c r="G24" s="293" t="n"/>
      <c r="H24" s="111" t="n"/>
      <c r="I24" s="110" t="inlineStr">
        <is>
          <t>4B+</t>
        </is>
      </c>
      <c r="J24" s="309" t="n">
        <v>0.73</v>
      </c>
      <c r="K24" s="314" t="n"/>
      <c r="L24" s="107" t="n"/>
    </row>
    <row r="25">
      <c r="B25" s="293" t="n"/>
      <c r="C25" s="293" t="n"/>
      <c r="D25" s="293" t="n"/>
      <c r="E25" s="293" t="n"/>
      <c r="F25" s="293" t="n"/>
      <c r="G25" s="293" t="n"/>
      <c r="H25" s="293" t="n"/>
      <c r="I25" s="293" t="n"/>
      <c r="J25" s="293" t="n"/>
      <c r="L25" s="295" t="n"/>
      <c r="M25" s="295" t="n"/>
      <c r="N25" s="295" t="n"/>
      <c r="O25" s="295" t="n"/>
    </row>
    <row customHeight="1" ht="47.25" r="26" s="62">
      <c r="B26" s="20" t="inlineStr">
        <is>
          <t>Invoice Line #</t>
        </is>
      </c>
      <c r="C26" s="20" t="inlineStr">
        <is>
          <t>Campaign Reference ID</t>
        </is>
      </c>
      <c r="D26" s="20" t="inlineStr">
        <is>
          <t>Campaign Name</t>
        </is>
      </c>
      <c r="E26" s="20" t="inlineStr">
        <is>
          <t>Network</t>
        </is>
      </c>
      <c r="F26" s="291" t="inlineStr">
        <is>
          <t>Start Date</t>
        </is>
      </c>
      <c r="G26" s="291" t="inlineStr">
        <is>
          <t>End Date</t>
        </is>
      </c>
      <c r="H26" s="291" t="inlineStr">
        <is>
          <t>Campaign Goal</t>
        </is>
      </c>
      <c r="I26" s="291" t="inlineStr">
        <is>
          <t>Total Impressions Delivered</t>
        </is>
      </c>
      <c r="J26" s="291" t="inlineStr">
        <is>
          <t>Current Billed Impressions</t>
        </is>
      </c>
      <c r="K26" s="291" t="inlineStr">
        <is>
          <t>CPM</t>
        </is>
      </c>
      <c r="L26" s="291" t="inlineStr">
        <is>
          <t>Total</t>
        </is>
      </c>
    </row>
    <row r="27">
      <c r="B27" s="315" t="n">
        <v>1</v>
      </c>
      <c r="C27" s="316" t="n">
        <v>10221980</v>
      </c>
      <c r="D27" s="316" t="inlineStr">
        <is>
          <t>Comcast - April 2019 Monthly</t>
        </is>
      </c>
      <c r="E27" s="316" t="inlineStr">
        <is>
          <t>Epix</t>
        </is>
      </c>
      <c r="F27" s="317" t="n">
        <v>43556</v>
      </c>
      <c r="G27" s="317" t="n">
        <v>43585</v>
      </c>
      <c r="H27" s="316" t="n">
        <v>801173</v>
      </c>
      <c r="I27" s="316" t="n">
        <v>801173</v>
      </c>
      <c r="J27" s="316" t="n">
        <v>1.05</v>
      </c>
      <c r="K27" s="316">
        <f>ROUND(I27*(J27/1000),2)</f>
        <v/>
      </c>
    </row>
    <row customHeight="1" ht="16.5" r="28" s="62" thickBot="1">
      <c r="B28" s="101" t="n"/>
      <c r="C28" s="101" t="n"/>
      <c r="E28" s="29" t="n"/>
      <c r="F28" s="204" t="n"/>
      <c r="G28" s="204" t="n"/>
      <c r="H28" s="307" t="n"/>
      <c r="I28" s="64" t="n"/>
      <c r="J28" s="64" t="n"/>
      <c r="K28" s="335" t="n"/>
      <c r="L28" s="336" t="n"/>
    </row>
    <row customHeight="1" ht="16.5" r="29" s="62" thickTop="1">
      <c r="B29" s="101" t="n"/>
      <c r="C29" s="98" t="n"/>
      <c r="F29" s="318" t="n"/>
      <c r="G29" s="288" t="n"/>
      <c r="H29" s="50" t="n"/>
      <c r="I29" s="50" t="n"/>
      <c r="J29" s="330" t="n"/>
      <c r="K29" s="331" t="n"/>
      <c r="L29" s="331" t="n"/>
    </row>
    <row r="30">
      <c r="B30" s="101" t="n"/>
      <c r="C30" s="98" t="n"/>
      <c r="F30" s="318" t="n"/>
      <c r="G30" s="288" t="n"/>
      <c r="H30" s="64" t="n"/>
      <c r="J30" s="64" t="n"/>
      <c r="K30" s="335" t="n"/>
      <c r="L30" s="336" t="n"/>
    </row>
    <row r="31">
      <c r="B31" s="101" t="n"/>
      <c r="C31" s="98" t="n"/>
      <c r="F31" s="318" t="n"/>
      <c r="G31" s="288" t="n"/>
      <c r="H31" s="106" t="inlineStr">
        <is>
          <t>Sub-totals by Network:</t>
        </is>
      </c>
      <c r="I31" s="288" t="inlineStr">
        <is>
          <t>Epix</t>
        </is>
      </c>
      <c r="J31" s="287">
        <f>SUMIF($E$27:$E$28,$I30,$J$27:$J$28)</f>
        <v/>
      </c>
      <c r="K31" s="332" t="n"/>
      <c r="L31" s="334">
        <f>SUMIF($E$27:$E$28,$I30,$L$27:$L$28)</f>
        <v/>
      </c>
    </row>
    <row customHeight="1" ht="16.5" r="32" s="62" thickBot="1">
      <c r="B32" s="101" t="n"/>
      <c r="C32" s="98" t="n"/>
      <c r="F32" s="318" t="n"/>
      <c r="G32" s="288" t="n"/>
      <c r="H32" s="106" t="n"/>
      <c r="I32" s="288" t="n"/>
      <c r="J32" s="287" t="n"/>
      <c r="K32" s="332" t="n"/>
      <c r="L32" s="334" t="n"/>
    </row>
    <row customHeight="1" ht="16.5" r="33" s="62" thickTop="1">
      <c r="B33" s="101" t="n"/>
      <c r="C33" s="98" t="n"/>
      <c r="F33" s="318" t="n"/>
      <c r="G33" s="288" t="n"/>
      <c r="H33" s="50" t="n"/>
      <c r="I33" s="51" t="n"/>
      <c r="J33" s="50" t="n"/>
      <c r="K33" s="330" t="n"/>
      <c r="L33" s="331" t="n"/>
    </row>
    <row r="34">
      <c r="B34" s="101" t="n"/>
      <c r="C34" s="98" t="n"/>
      <c r="F34" s="318" t="n"/>
      <c r="G34" s="288" t="n"/>
      <c r="H34" s="64" t="n"/>
      <c r="J34" s="64" t="n"/>
      <c r="K34" s="335" t="n"/>
      <c r="L34" s="336" t="n"/>
    </row>
    <row r="35">
      <c r="B35" s="101" t="n"/>
      <c r="C35" s="98" t="n"/>
      <c r="F35" s="318" t="n"/>
      <c r="G35" s="288" t="n"/>
      <c r="H35" s="106" t="inlineStr">
        <is>
          <t>Total:</t>
        </is>
      </c>
      <c r="J35" s="64">
        <f>SUM(J30:J31)</f>
        <v/>
      </c>
      <c r="K35" s="335" t="n"/>
      <c r="L35" s="345">
        <f>SUM(L30:L31)</f>
        <v/>
      </c>
    </row>
    <row customHeight="1" ht="15" r="36" s="62">
      <c r="B36" s="101" t="n"/>
      <c r="C36" s="98" t="n"/>
      <c r="F36" s="318" t="n"/>
      <c r="G36" s="288" t="n"/>
      <c r="H36" s="64" t="n"/>
      <c r="J36" s="64" t="n"/>
      <c r="K36" s="335" t="n"/>
      <c r="L36" s="336" t="n"/>
    </row>
    <row customHeight="1" ht="15" r="37" s="62">
      <c r="B37" s="77" t="inlineStr">
        <is>
          <t xml:space="preserve">Invoice Comments:
</t>
        </is>
      </c>
      <c r="C37" s="69" t="n"/>
      <c r="D37" s="82" t="n"/>
      <c r="E37" s="69" t="n"/>
      <c r="F37" s="69" t="n"/>
      <c r="G37" s="69" t="n"/>
      <c r="H37" s="69" t="n"/>
      <c r="I37" s="69" t="n"/>
      <c r="J37" s="69" t="n"/>
      <c r="K37" s="69" t="n"/>
      <c r="L37" s="70" t="n"/>
    </row>
    <row customHeight="1" ht="16.5" r="38" s="62" thickBot="1">
      <c r="B38" s="203" t="n"/>
      <c r="C38" s="201" t="n"/>
      <c r="D38" s="202" t="n"/>
      <c r="E38" s="201" t="n"/>
      <c r="F38" s="201" t="n"/>
      <c r="G38" s="201" t="n"/>
      <c r="H38" s="201" t="n"/>
      <c r="I38" s="201" t="n"/>
      <c r="J38" s="201" t="n"/>
      <c r="K38" s="201" t="n"/>
      <c r="L38" s="200" t="n"/>
    </row>
    <row r="39">
      <c r="B39" s="199" t="n"/>
      <c r="C39" s="199" t="n"/>
      <c r="D39" s="199" t="n"/>
      <c r="E39" s="199" t="n"/>
      <c r="F39" s="199" t="n"/>
      <c r="G39" s="199" t="n"/>
      <c r="H39" s="199" t="n"/>
      <c r="I39" s="199" t="n"/>
      <c r="J39" s="199" t="n"/>
      <c r="K39" s="199" t="n"/>
      <c r="L39" s="199" t="n"/>
    </row>
    <row r="40">
      <c r="B40" s="26" t="inlineStr">
        <is>
          <t>Please detach this portion and return with your remittance to:</t>
        </is>
      </c>
      <c r="K40" s="288" t="n"/>
      <c r="L40" s="334" t="n"/>
    </row>
    <row r="41">
      <c r="L41" s="336" t="n"/>
    </row>
    <row r="42">
      <c r="C42" s="32" t="inlineStr">
        <is>
          <t>Canoe Ventures, LLC</t>
        </is>
      </c>
      <c r="D42" s="140" t="n"/>
      <c r="E42" s="30" t="inlineStr">
        <is>
          <t>Invoice Date:</t>
        </is>
      </c>
      <c r="F42" s="28">
        <f>L1</f>
        <v/>
      </c>
    </row>
    <row r="43">
      <c r="C43" s="25" t="inlineStr">
        <is>
          <t>Attention: Accounting Department</t>
        </is>
      </c>
      <c r="D43" s="75" t="n"/>
      <c r="E43" s="61" t="inlineStr">
        <is>
          <t>Invoice Number:</t>
        </is>
      </c>
      <c r="F43" s="29">
        <f>L2</f>
        <v/>
      </c>
    </row>
    <row customHeight="1" ht="15.75" r="44" s="62">
      <c r="C44" s="33" t="inlineStr">
        <is>
          <t>200 Union Boulevard, Suite 201</t>
        </is>
      </c>
      <c r="D44" s="139" t="n"/>
      <c r="E44" s="61" t="inlineStr">
        <is>
          <t>Programmer:</t>
        </is>
      </c>
      <c r="F44" s="29" t="inlineStr">
        <is>
          <t>MGM</t>
        </is>
      </c>
    </row>
    <row r="45">
      <c r="C45" s="34" t="inlineStr">
        <is>
          <t>Lakewood, CO  80228</t>
        </is>
      </c>
      <c r="D45" s="138" t="n"/>
      <c r="E45" s="174" t="inlineStr">
        <is>
          <t>Network(s):</t>
        </is>
      </c>
      <c r="F45" s="284" t="inlineStr">
        <is>
          <t>Epix</t>
        </is>
      </c>
      <c r="H45" s="172" t="n"/>
      <c r="I45" s="186" t="n"/>
      <c r="K45" s="27" t="inlineStr">
        <is>
          <t>Amount Due:</t>
        </is>
      </c>
      <c r="L45" s="343">
        <f>L34</f>
        <v/>
      </c>
    </row>
    <row r="46">
      <c r="C46" s="19" t="n"/>
      <c r="D46" s="19" t="n"/>
      <c r="E46" s="18" t="n"/>
      <c r="F46" s="172" t="n"/>
      <c r="G46" s="172" t="n"/>
      <c r="H46" s="172" t="n"/>
      <c r="I46" s="172" t="n"/>
    </row>
    <row r="47">
      <c r="C47" s="19" t="n"/>
      <c r="D47" s="19" t="n"/>
      <c r="E47" s="18" t="n"/>
      <c r="F47" s="18" t="n"/>
      <c r="G47" s="18" t="n"/>
    </row>
    <row r="48">
      <c r="C48" s="19" t="n"/>
      <c r="D48" s="19" t="n"/>
      <c r="E48" s="18" t="n"/>
      <c r="F48" s="18" t="n"/>
      <c r="G48" s="18" t="n"/>
    </row>
    <row r="49">
      <c r="C49" s="19" t="n"/>
      <c r="D49" s="19" t="n"/>
      <c r="E49" s="18" t="n"/>
      <c r="F49" s="18" t="n"/>
      <c r="G49" s="18" t="n"/>
    </row>
    <row r="50">
      <c r="C50" s="19" t="n"/>
      <c r="D50" s="19" t="n"/>
      <c r="E50" s="18" t="n"/>
      <c r="F50" s="18" t="n"/>
      <c r="G50" s="18" t="n"/>
    </row>
    <row r="51">
      <c r="C51" s="19" t="n"/>
      <c r="D51" s="19" t="n"/>
      <c r="E51" s="18" t="n"/>
      <c r="F51" s="18" t="n"/>
      <c r="G51" s="18" t="n"/>
    </row>
    <row r="52">
      <c r="C52" s="19" t="n"/>
      <c r="D52" s="19" t="n"/>
      <c r="E52" s="18" t="n"/>
      <c r="F52" s="18" t="n"/>
      <c r="G52" s="18" t="n"/>
    </row>
    <row r="53">
      <c r="C53" s="19" t="n"/>
      <c r="D53" s="19" t="n"/>
      <c r="E53" s="18" t="n"/>
      <c r="F53" s="18" t="n"/>
      <c r="G53" s="18" t="n"/>
    </row>
    <row r="54">
      <c r="C54" s="19" t="n"/>
      <c r="D54" s="19" t="n"/>
      <c r="E54" s="18" t="n"/>
      <c r="F54" s="18" t="n"/>
      <c r="G54" s="18" t="n"/>
    </row>
    <row r="55">
      <c r="C55" s="19" t="n"/>
      <c r="D55" s="19" t="n"/>
      <c r="E55" s="18" t="n"/>
      <c r="F55" s="18" t="n"/>
      <c r="G55" s="18" t="n"/>
    </row>
    <row r="56">
      <c r="C56" s="19" t="n"/>
      <c r="D56" s="19" t="n"/>
      <c r="E56" s="18" t="n"/>
      <c r="F56" s="18" t="n"/>
      <c r="G56" s="18" t="n"/>
    </row>
    <row r="57">
      <c r="C57" s="19" t="n"/>
      <c r="D57" s="19" t="n"/>
      <c r="E57" s="18" t="n"/>
      <c r="F57" s="18" t="n"/>
      <c r="G57" s="18" t="n"/>
    </row>
    <row r="58">
      <c r="C58" s="19" t="n"/>
      <c r="D58" s="19" t="n"/>
      <c r="E58" s="18" t="n"/>
      <c r="F58" s="18" t="n"/>
      <c r="G58" s="18" t="n"/>
    </row>
    <row r="59">
      <c r="C59" s="19" t="n"/>
      <c r="D59" s="19" t="n"/>
      <c r="E59" s="18" t="n"/>
      <c r="F59" s="18" t="n"/>
      <c r="G59" s="18" t="n"/>
    </row>
  </sheetData>
  <autoFilter ref="B26:L27"/>
  <mergeCells count="12">
    <mergeCell ref="D21:E21"/>
    <mergeCell ref="H5:L5"/>
    <mergeCell ref="H6:L6"/>
    <mergeCell ref="H7:L7"/>
    <mergeCell ref="F44:G44"/>
    <mergeCell ref="H13:L13"/>
    <mergeCell ref="H15:L15"/>
    <mergeCell ref="H4:L4"/>
    <mergeCell ref="H11:L11"/>
    <mergeCell ref="H9:L9"/>
    <mergeCell ref="H8:L8"/>
    <mergeCell ref="H12:L12"/>
  </mergeCells>
  <hyperlinks>
    <hyperlink ref="B10" r:id="rId31"/>
    <hyperlink ref="D15" r:id="rId32"/>
    <hyperlink ref="B10" r:id="rId31"/>
    <hyperlink ref="D15" r:id="rId32"/>
    <hyperlink ref="B10" r:id="rId31"/>
    <hyperlink ref="D15" r:id="rId32"/>
    <hyperlink ref="B10" r:id="rId31"/>
    <hyperlink ref="D15" r:id="rId32"/>
    <hyperlink ref="B10" r:id="rId31"/>
    <hyperlink ref="D15" r:id="rId32"/>
    <hyperlink ref="B10" r:id="rId31"/>
    <hyperlink ref="D15" r:id="rId32"/>
    <hyperlink ref="B10" r:id="rId31"/>
    <hyperlink ref="D15" r:id="rId32"/>
    <hyperlink ref="B10" r:id="rId31"/>
    <hyperlink ref="D15" r:id="rId32"/>
    <hyperlink ref="B10" r:id="rId31"/>
    <hyperlink ref="D15" r:id="rId32"/>
    <hyperlink ref="B10" r:id="rId31"/>
    <hyperlink ref="D15" r:id="rId32"/>
    <hyperlink ref="B10" r:id="rId31"/>
    <hyperlink ref="D15" r:id="rId32"/>
    <hyperlink ref="B10" r:id="rId31"/>
    <hyperlink ref="D15" r:id="rId32"/>
    <hyperlink ref="B10" r:id="rId31"/>
    <hyperlink ref="D15" r:id="rId32"/>
    <hyperlink ref="B10" r:id="rId31"/>
    <hyperlink ref="D15" r:id="rId32"/>
    <hyperlink ref="B10" r:id="rId31"/>
    <hyperlink ref="D15" r:id="rId32"/>
    <hyperlink ref="B10" r:id="rId31"/>
    <hyperlink ref="D15" r:id="rId32"/>
  </hyperlinks>
  <printOptions horizontalCentered="1"/>
  <pageMargins bottom="0.6" footer="0.2" header="0.2" left="0.5" right="0.5" top="0.5"/>
  <pageSetup fitToHeight="0" orientation="landscape" scale="59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33"/>
</worksheet>
</file>

<file path=xl/worksheets/sheet9.xml><?xml version="1.0" encoding="utf-8"?>
<worksheet xmlns:r="http://schemas.openxmlformats.org/officeDocument/2006/relationships" xmlns="http://schemas.openxmlformats.org/spreadsheetml/2006/main">
  <sheetPr codeName="Sheet7">
    <outlinePr summaryBelow="1" summaryRight="1"/>
    <pageSetUpPr fitToPage="1"/>
  </sheetPr>
  <dimension ref="A1:U434"/>
  <sheetViews>
    <sheetView showGridLines="0" topLeftCell="A37" workbookViewId="0" zoomScaleNormal="100">
      <selection activeCell="I57" sqref="I57"/>
    </sheetView>
  </sheetViews>
  <sheetFormatPr baseColWidth="8" defaultColWidth="9.140625" defaultRowHeight="15.75" outlineLevelCol="0"/>
  <cols>
    <col customWidth="1" max="1" min="1" style="7" width="1.7109375"/>
    <col customWidth="1" max="2" min="2" style="7" width="15.28515625"/>
    <col customWidth="1" max="3" min="3" style="7" width="16.28515625"/>
    <col bestFit="1" customWidth="1" max="4" min="4" style="7" width="96.28515625"/>
    <col bestFit="1" customWidth="1" max="5" min="5" style="7" width="30.7109375"/>
    <col customWidth="1" max="7" min="6" style="7" width="12.7109375"/>
    <col bestFit="1" customWidth="1" max="8" min="8" style="7" width="24.140625"/>
    <col customWidth="1" max="9" min="9" style="7" width="14.140625"/>
    <col customWidth="1" max="10" min="10" style="7" width="18.28515625"/>
    <col bestFit="1" customWidth="1" max="11" min="11" style="7" width="15"/>
    <col customWidth="1" max="12" min="12" style="7" width="1.7109375"/>
    <col customWidth="1" max="13" min="13" style="7" width="12.28515625"/>
    <col customWidth="1" max="14" min="14" style="7" width="16"/>
    <col customWidth="1" max="15" min="15" style="7" width="17.28515625"/>
    <col bestFit="1" customWidth="1" max="16" min="16" style="7" width="18.28515625"/>
    <col bestFit="1" customWidth="1" max="17" min="17" style="7" width="15.7109375"/>
    <col bestFit="1" customWidth="1" max="18" min="18" style="7" width="17"/>
    <col customWidth="1" max="19" min="19" style="7" width="9.140625"/>
    <col bestFit="1" customWidth="1" max="20" min="20" style="7" width="15.7109375"/>
    <col customWidth="1" max="21" min="21" style="7" width="9.140625"/>
    <col bestFit="1" customWidth="1" max="22" min="22" style="7" width="12.42578125"/>
    <col customWidth="1" max="16384" min="23" style="7" width="9.140625"/>
  </cols>
  <sheetData>
    <row r="1">
      <c r="B1" s="131" t="n"/>
      <c r="C1" s="131" t="n"/>
      <c r="D1" s="131" t="n"/>
      <c r="E1" s="131" t="n"/>
      <c r="F1" s="131" t="n"/>
      <c r="G1" s="293" t="n"/>
      <c r="H1" s="293" t="n"/>
      <c r="J1" s="63" t="inlineStr">
        <is>
          <t>Invoice Date:</t>
        </is>
      </c>
      <c r="K1" s="137" t="inlineStr">
        <is>
          <t>06/03/2019</t>
        </is>
      </c>
    </row>
    <row r="2">
      <c r="B2" s="131" t="n"/>
      <c r="C2" s="131" t="n"/>
      <c r="D2" s="131" t="n"/>
      <c r="E2" s="131" t="n"/>
      <c r="F2" s="131" t="n"/>
      <c r="G2" s="131" t="n"/>
      <c r="H2" s="131" t="n"/>
      <c r="J2" s="63" t="inlineStr">
        <is>
          <t>Invoice Number:</t>
        </is>
      </c>
      <c r="K2" s="218" t="n">
        <v>8476</v>
      </c>
    </row>
    <row r="3">
      <c r="B3" s="131" t="n"/>
      <c r="C3" s="131" t="n"/>
      <c r="D3" s="131" t="n"/>
      <c r="E3" s="131" t="n"/>
      <c r="F3" s="131" t="n"/>
      <c r="G3" s="295" t="n"/>
      <c r="H3" s="295" t="n"/>
      <c r="I3" s="295" t="n"/>
      <c r="J3" s="295" t="n"/>
      <c r="K3" s="295" t="n"/>
    </row>
    <row r="4">
      <c r="B4" s="131" t="n"/>
      <c r="C4" s="131" t="n"/>
      <c r="D4" s="131" t="n"/>
      <c r="E4" s="131" t="n"/>
      <c r="F4" s="131" t="n"/>
      <c r="G4" s="268" t="inlineStr">
        <is>
          <t>INVOICE</t>
        </is>
      </c>
      <c r="H4" s="304" t="n"/>
      <c r="I4" s="304" t="n"/>
      <c r="J4" s="304" t="n"/>
      <c r="K4" s="304" t="n"/>
    </row>
    <row r="5">
      <c r="B5" s="134" t="inlineStr">
        <is>
          <t>Canoe Ventures, LLC</t>
        </is>
      </c>
      <c r="C5" s="135" t="n"/>
      <c r="D5" s="135" t="n"/>
      <c r="E5" s="135" t="n"/>
      <c r="F5" s="131" t="n"/>
      <c r="G5" s="274" t="inlineStr">
        <is>
          <t>PLEASE REMIT TO:</t>
        </is>
      </c>
      <c r="H5" s="305" t="n"/>
      <c r="I5" s="305" t="n"/>
      <c r="J5" s="305" t="n"/>
      <c r="K5" s="305" t="n"/>
    </row>
    <row r="6">
      <c r="B6" s="133" t="inlineStr">
        <is>
          <t>200 Union Boulevard, Suite 201</t>
        </is>
      </c>
      <c r="C6" s="131" t="n"/>
      <c r="D6" s="131" t="n"/>
      <c r="E6" s="131" t="n"/>
      <c r="F6" s="131" t="n"/>
      <c r="G6" s="277" t="inlineStr">
        <is>
          <t>Canoe Ventures, LLC</t>
        </is>
      </c>
    </row>
    <row r="7">
      <c r="B7" s="133" t="inlineStr">
        <is>
          <t>Lakewood, CO  80228</t>
        </is>
      </c>
      <c r="C7" s="131" t="n"/>
      <c r="D7" s="131" t="n"/>
      <c r="E7" s="131" t="n"/>
      <c r="F7" s="131" t="n"/>
      <c r="G7" s="281" t="inlineStr">
        <is>
          <t>Attention: Accounting Department</t>
        </is>
      </c>
    </row>
    <row r="8">
      <c r="B8" s="2" t="inlineStr">
        <is>
          <t>303-224-3000</t>
        </is>
      </c>
      <c r="C8" s="131" t="n"/>
      <c r="D8" s="295" t="n"/>
      <c r="E8" s="295" t="n"/>
      <c r="F8" s="295" t="n"/>
      <c r="G8" s="277" t="inlineStr">
        <is>
          <t>200 Union Boulevard, Suite 201</t>
        </is>
      </c>
      <c r="P8" s="64" t="n"/>
    </row>
    <row r="9">
      <c r="B9" s="132" t="inlineStr">
        <is>
          <t>invoices@canoeventures.com</t>
        </is>
      </c>
      <c r="C9" s="295" t="n"/>
      <c r="D9" s="131" t="n"/>
      <c r="E9" s="131" t="n"/>
      <c r="F9" s="131" t="n"/>
      <c r="G9" s="277" t="inlineStr">
        <is>
          <t>Lakewood, CO  80228</t>
        </is>
      </c>
      <c r="P9" s="64" t="n"/>
    </row>
    <row r="10">
      <c r="C10" s="295" t="n"/>
      <c r="D10" s="131" t="n"/>
      <c r="E10" s="131" t="n"/>
      <c r="F10" s="131" t="n"/>
      <c r="P10" s="64" t="n"/>
    </row>
    <row r="11">
      <c r="C11" s="130" t="n"/>
      <c r="D11" s="128" t="n"/>
      <c r="E11" s="128" t="n"/>
      <c r="F11" s="128" t="n"/>
      <c r="G11" s="276" t="inlineStr">
        <is>
          <t xml:space="preserve">TERMS                 : NET 45 DAYS      </t>
        </is>
      </c>
    </row>
    <row r="12">
      <c r="B12" s="122" t="inlineStr">
        <is>
          <t>Bill To:</t>
        </is>
      </c>
      <c r="D12" s="107" t="inlineStr">
        <is>
          <t>FOX Networks Group - PO# C002626</t>
        </is>
      </c>
      <c r="E12" s="128" t="n"/>
      <c r="F12" s="128" t="n"/>
      <c r="G12" s="278" t="inlineStr">
        <is>
          <t>FEDERAL TAX ID : 26-2372059</t>
        </is>
      </c>
    </row>
    <row r="13">
      <c r="C13" s="128" t="n"/>
      <c r="D13" s="107" t="inlineStr">
        <is>
          <t>Attention: Joshua Newman</t>
        </is>
      </c>
      <c r="E13" s="128" t="n"/>
      <c r="F13" s="128" t="n"/>
      <c r="G13" s="279" t="inlineStr">
        <is>
          <t>Invoice # is required on all remittances</t>
        </is>
      </c>
      <c r="S13" s="64" t="n"/>
    </row>
    <row r="14">
      <c r="C14" s="128" t="n"/>
      <c r="D14" s="217" t="inlineStr">
        <is>
          <t>11925 Wilshire Blvd, Suite 200</t>
        </is>
      </c>
      <c r="E14" s="293" t="n"/>
      <c r="F14" s="293" t="n"/>
      <c r="G14" s="295" t="n"/>
      <c r="H14" s="295" t="n"/>
      <c r="I14" s="295" t="n"/>
      <c r="J14" s="295" t="n"/>
      <c r="K14" s="295" t="n"/>
      <c r="N14" s="49" t="n"/>
      <c r="S14" s="307" t="n"/>
    </row>
    <row r="15">
      <c r="A15" s="7" t="inlineStr">
        <is>
          <t xml:space="preserve"> </t>
        </is>
      </c>
      <c r="C15" s="128" t="n"/>
      <c r="D15" s="111" t="inlineStr">
        <is>
          <t>Los Angeles, CA 90025</t>
        </is>
      </c>
      <c r="E15" s="293" t="n"/>
      <c r="F15" s="293" t="n"/>
      <c r="G15" s="280" t="inlineStr">
        <is>
          <t>RATE CARD (current Tier in yellow)</t>
        </is>
      </c>
      <c r="N15" s="64" t="n"/>
    </row>
    <row r="16">
      <c r="C16" s="293" t="n"/>
      <c r="D16" s="216" t="inlineStr">
        <is>
          <t>Joshua.Newman@fox.com</t>
        </is>
      </c>
      <c r="E16" s="293" t="n"/>
      <c r="F16" s="293" t="n"/>
      <c r="G16" s="21" t="n"/>
      <c r="H16" s="22" t="inlineStr">
        <is>
          <t>Tier</t>
        </is>
      </c>
      <c r="I16" s="22" t="inlineStr">
        <is>
          <t>CPM</t>
        </is>
      </c>
      <c r="J16" s="23" t="inlineStr">
        <is>
          <t>YTD Impressions</t>
        </is>
      </c>
      <c r="K16" s="22" t="n"/>
      <c r="S16" s="49" t="n"/>
    </row>
    <row r="17">
      <c r="C17" s="293" t="n"/>
      <c r="E17" s="293" t="n"/>
      <c r="F17" s="293" t="n"/>
      <c r="G17" s="111" t="n"/>
      <c r="H17" s="110" t="inlineStr">
        <is>
          <t xml:space="preserve">    0M - 200M</t>
        </is>
      </c>
      <c r="I17" s="309" t="n">
        <v>1.28</v>
      </c>
      <c r="J17" s="117" t="n"/>
      <c r="K17" s="107" t="n"/>
      <c r="N17" s="64" t="n"/>
      <c r="O17" s="64" t="n"/>
      <c r="S17" s="64" t="n"/>
      <c r="U17" s="64" t="n"/>
    </row>
    <row r="18">
      <c r="B18" s="124" t="inlineStr">
        <is>
          <t>Invoice Period Start:</t>
        </is>
      </c>
      <c r="D18" s="123" t="n">
        <v>43556</v>
      </c>
      <c r="E18" s="293" t="n"/>
      <c r="F18" s="293" t="n"/>
      <c r="G18" s="111" t="n"/>
      <c r="H18" s="110" t="inlineStr">
        <is>
          <t>200M - 400M</t>
        </is>
      </c>
      <c r="I18" s="309" t="n">
        <v>1.13</v>
      </c>
      <c r="J18" s="117" t="n"/>
      <c r="K18" s="107" t="n"/>
      <c r="O18" s="64" t="n"/>
      <c r="P18" s="307" t="n"/>
      <c r="Q18" s="307" t="n"/>
    </row>
    <row r="19">
      <c r="B19" s="124" t="inlineStr">
        <is>
          <t>Invoice Period End:</t>
        </is>
      </c>
      <c r="D19" s="123" t="n">
        <v>43585</v>
      </c>
      <c r="E19" s="293" t="n"/>
      <c r="F19" s="293" t="n"/>
      <c r="G19" s="111" t="n"/>
      <c r="H19" s="110" t="inlineStr">
        <is>
          <t>400M - 600M</t>
        </is>
      </c>
      <c r="I19" s="309" t="n">
        <v>0.99</v>
      </c>
      <c r="J19" s="117" t="n"/>
      <c r="K19" s="107" t="n"/>
      <c r="N19" s="64" t="n"/>
      <c r="O19" s="307" t="n"/>
      <c r="P19" s="64" t="n"/>
      <c r="Q19" s="308" t="n"/>
    </row>
    <row r="20">
      <c r="B20" s="122" t="inlineStr">
        <is>
          <t>Programming Group:</t>
        </is>
      </c>
      <c r="D20" s="284" t="inlineStr">
        <is>
          <t>FOX Networks Group</t>
        </is>
      </c>
      <c r="E20" s="293" t="n"/>
      <c r="F20" s="293" t="n"/>
      <c r="G20" s="310" t="n"/>
      <c r="H20" s="311" t="inlineStr">
        <is>
          <t>600M - 800M</t>
        </is>
      </c>
      <c r="I20" s="312" t="n">
        <v>0.85</v>
      </c>
      <c r="J20" s="313">
        <f>SUM(I32:I407) + D22</f>
        <v/>
      </c>
      <c r="K20" s="363" t="n"/>
      <c r="N20" s="64" t="n"/>
      <c r="O20" s="49" t="n"/>
      <c r="P20" s="308" t="n"/>
    </row>
    <row r="21">
      <c r="B21" s="122" t="inlineStr">
        <is>
          <t>Network(s):</t>
        </is>
      </c>
      <c r="D21" s="284" t="inlineStr">
        <is>
          <t>FBC, FX, FXX, FXM, Nat Geo, Nat Geo Wild</t>
        </is>
      </c>
      <c r="E21" s="293" t="n"/>
      <c r="F21" s="293" t="n"/>
      <c r="G21" s="111" t="n"/>
      <c r="H21" s="110" t="inlineStr">
        <is>
          <t xml:space="preserve">  800M - 2B        </t>
        </is>
      </c>
      <c r="I21" s="309" t="n">
        <v>0.71</v>
      </c>
      <c r="J21" s="117" t="n"/>
      <c r="K21" s="107" t="n"/>
      <c r="N21" s="307" t="n"/>
      <c r="O21" s="349" t="n"/>
      <c r="Q21" s="64" t="n"/>
    </row>
    <row r="22">
      <c r="B22" s="26" t="inlineStr">
        <is>
          <t>Previous YTD Impressions:</t>
        </is>
      </c>
      <c r="D22" s="49" t="n">
        <v>596248098</v>
      </c>
      <c r="E22" s="293" t="n"/>
      <c r="F22" s="293" t="n"/>
      <c r="G22" s="111" t="n"/>
      <c r="H22" s="110" t="inlineStr">
        <is>
          <t>2B - 3B</t>
        </is>
      </c>
      <c r="I22" s="309" t="n">
        <v>0.61</v>
      </c>
      <c r="J22" s="117" t="n"/>
      <c r="K22" s="107" t="n"/>
      <c r="N22" s="64" t="n"/>
      <c r="O22" s="308" t="n"/>
      <c r="P22" s="308" t="n"/>
    </row>
    <row r="23">
      <c r="B23" s="26" t="n"/>
      <c r="D23" s="49" t="n"/>
      <c r="E23" s="293" t="n"/>
      <c r="F23" s="293" t="n"/>
      <c r="G23" s="111" t="n"/>
      <c r="H23" s="110" t="inlineStr">
        <is>
          <t>3B - 4B</t>
        </is>
      </c>
      <c r="I23" s="309" t="n">
        <v>0.58</v>
      </c>
      <c r="J23" s="117" t="n"/>
      <c r="K23" s="107" t="n"/>
      <c r="N23" s="64" t="n"/>
      <c r="O23" s="64" t="n"/>
      <c r="P23" s="308" t="n"/>
    </row>
    <row r="24">
      <c r="B24" s="26" t="n"/>
      <c r="D24" s="49" t="n"/>
      <c r="E24" s="293" t="n"/>
      <c r="F24" s="293" t="n"/>
      <c r="G24" s="111" t="n"/>
      <c r="H24" s="110" t="inlineStr">
        <is>
          <t>4B - 5B</t>
        </is>
      </c>
      <c r="I24" s="309" t="n">
        <v>0.55</v>
      </c>
      <c r="J24" s="117" t="n"/>
      <c r="K24" s="107" t="n"/>
      <c r="N24" s="64" t="n"/>
      <c r="O24" s="308" t="n"/>
      <c r="P24" s="308" t="n"/>
    </row>
    <row r="25">
      <c r="B25" s="26" t="n"/>
      <c r="D25" s="49" t="n"/>
      <c r="E25" s="293" t="n"/>
      <c r="F25" s="293" t="n"/>
      <c r="G25" s="111" t="n"/>
      <c r="H25" s="110" t="inlineStr">
        <is>
          <t>5B+</t>
        </is>
      </c>
      <c r="I25" s="309" t="n">
        <v>0.5</v>
      </c>
      <c r="J25" s="314" t="n"/>
      <c r="K25" s="107" t="n"/>
      <c r="N25" s="308" t="n"/>
      <c r="O25" s="308" t="n"/>
      <c r="P25" s="308" t="n"/>
    </row>
    <row r="26">
      <c r="B26" s="26" t="n"/>
      <c r="D26" s="49" t="n"/>
      <c r="E26" s="293" t="n"/>
      <c r="F26" s="293" t="n"/>
      <c r="G26" s="293" t="n"/>
      <c r="H26" s="111" t="n"/>
      <c r="I26" s="110" t="n"/>
      <c r="J26" s="309" t="n"/>
      <c r="K26" s="314" t="n"/>
      <c r="N26" s="308" t="n"/>
      <c r="P26" s="308" t="n"/>
    </row>
    <row customHeight="1" ht="47.25" r="27" s="62">
      <c r="B27" s="20" t="inlineStr">
        <is>
          <t>Invoice Line #</t>
        </is>
      </c>
      <c r="C27" s="20" t="n"/>
      <c r="D27" s="20" t="inlineStr">
        <is>
          <t>Campaign Name</t>
        </is>
      </c>
      <c r="E27" s="20" t="inlineStr">
        <is>
          <t>Networks</t>
        </is>
      </c>
      <c r="F27" s="291" t="inlineStr">
        <is>
          <t>Start Date</t>
        </is>
      </c>
      <c r="G27" s="291" t="inlineStr">
        <is>
          <t>End Date</t>
        </is>
      </c>
      <c r="H27" s="291" t="n"/>
      <c r="I27" s="291" t="inlineStr">
        <is>
          <t>Current Billed Impressions</t>
        </is>
      </c>
      <c r="J27" s="291" t="n"/>
      <c r="K27" s="291" t="inlineStr">
        <is>
          <t>Total</t>
        </is>
      </c>
      <c r="O27" s="308" t="n"/>
    </row>
    <row r="28">
      <c r="B28" s="152" t="inlineStr">
        <is>
          <t>001A</t>
        </is>
      </c>
      <c r="C28" s="98" t="n"/>
      <c r="D28" s="7" t="inlineStr">
        <is>
          <t>APR 2019 Campaigns</t>
        </is>
      </c>
      <c r="E28" s="7" t="inlineStr">
        <is>
          <t>All</t>
        </is>
      </c>
      <c r="F28" s="318">
        <f>D18</f>
        <v/>
      </c>
      <c r="G28" s="318">
        <f>D19</f>
        <v/>
      </c>
      <c r="H28" s="214" t="n"/>
      <c r="I28" s="64">
        <f>SUM(I32:I407)</f>
        <v/>
      </c>
      <c r="J28" s="335" t="n"/>
      <c r="K28" s="336">
        <f>SUM(K32:K407)</f>
        <v/>
      </c>
      <c r="O28" s="308" t="n"/>
    </row>
    <row r="29">
      <c r="B29" s="101" t="n"/>
      <c r="C29" s="98" t="n"/>
      <c r="F29" s="318" t="n"/>
      <c r="G29" s="318" t="n"/>
      <c r="H29" s="214" t="n"/>
      <c r="I29" s="64" t="n"/>
      <c r="J29" s="335" t="n"/>
      <c r="K29" s="336" t="n"/>
      <c r="O29" s="308" t="n"/>
      <c r="P29" s="308" t="n"/>
    </row>
    <row r="30">
      <c r="B30" s="293" t="n"/>
      <c r="C30" s="293" t="n"/>
      <c r="D30" s="293" t="n"/>
      <c r="E30" s="293" t="n"/>
      <c r="F30" s="293" t="n"/>
      <c r="G30" s="293" t="n"/>
      <c r="H30" s="293" t="n"/>
      <c r="J30" s="295" t="n"/>
      <c r="K30" s="295" t="n"/>
      <c r="L30" s="295" t="n"/>
      <c r="N30" s="308" t="n"/>
      <c r="P30" s="308" t="n"/>
      <c r="R30" s="308" t="n"/>
      <c r="T30" s="308" t="n"/>
    </row>
    <row customHeight="1" ht="47.25" r="31" s="62">
      <c r="B31" s="20" t="inlineStr">
        <is>
          <t>Invoice Line #</t>
        </is>
      </c>
      <c r="C31" s="20" t="inlineStr">
        <is>
          <t>Campaign Reference ID</t>
        </is>
      </c>
      <c r="D31" s="20" t="inlineStr">
        <is>
          <t>Campaign Name</t>
        </is>
      </c>
      <c r="E31" s="20" t="inlineStr">
        <is>
          <t>Network</t>
        </is>
      </c>
      <c r="F31" s="291" t="inlineStr">
        <is>
          <t>Start Date</t>
        </is>
      </c>
      <c r="G31" s="291" t="inlineStr">
        <is>
          <t>End Date</t>
        </is>
      </c>
      <c r="H31" s="291" t="inlineStr">
        <is>
          <t>Total Impressions Delivered</t>
        </is>
      </c>
      <c r="I31" s="291" t="inlineStr">
        <is>
          <t>Current Billed Impressions</t>
        </is>
      </c>
      <c r="J31" s="291" t="inlineStr">
        <is>
          <t>CPM</t>
        </is>
      </c>
      <c r="K31" s="291" t="inlineStr">
        <is>
          <t>Total</t>
        </is>
      </c>
      <c r="P31" s="308" t="n"/>
    </row>
    <row r="32">
      <c r="B32" s="315" t="n">
        <v>1</v>
      </c>
      <c r="C32" s="316" t="n">
        <v>24280716</v>
      </c>
      <c r="D32" s="316" t="inlineStr">
        <is>
          <t>Sonic | FX 18/19 | Upfront Q418-Q319</t>
        </is>
      </c>
      <c r="E32" s="316" t="inlineStr">
        <is>
          <t>FX</t>
        </is>
      </c>
      <c r="F32" s="317" t="n">
        <v>43465</v>
      </c>
      <c r="G32" s="317" t="n">
        <v>43646</v>
      </c>
      <c r="H32" s="316" t="n">
        <v>321291</v>
      </c>
      <c r="I32" s="316" t="n">
        <v>63267</v>
      </c>
      <c r="J32" s="316" t="n">
        <v>0.99</v>
      </c>
      <c r="K32" s="316">
        <f>ROUND(I32*(J32/1000),2)</f>
        <v/>
      </c>
    </row>
    <row customHeight="1" ht="16.5" r="33" s="62" thickBot="1">
      <c r="B33" s="315" t="n">
        <v>2</v>
      </c>
      <c r="C33" s="316" t="n">
        <v>24280716</v>
      </c>
      <c r="D33" s="316" t="inlineStr">
        <is>
          <t>Sonic | FX 18/19 | Upfront Q418-Q319</t>
        </is>
      </c>
      <c r="E33" s="316" t="inlineStr">
        <is>
          <t>FXM</t>
        </is>
      </c>
      <c r="F33" s="317" t="n">
        <v>43465</v>
      </c>
      <c r="G33" s="317" t="n">
        <v>43646</v>
      </c>
      <c r="H33" s="316" t="n">
        <v>4215442</v>
      </c>
      <c r="I33" s="316" t="n">
        <v>303475</v>
      </c>
      <c r="J33" s="316" t="n">
        <v>0.99</v>
      </c>
      <c r="K33" s="316">
        <f>ROUND(I33*(J33/1000),2)</f>
        <v/>
      </c>
    </row>
    <row customHeight="1" ht="16.5" r="34" s="62" thickTop="1">
      <c r="B34" s="315" t="n">
        <v>3</v>
      </c>
      <c r="C34" s="316" t="n">
        <v>24280716</v>
      </c>
      <c r="D34" s="316" t="inlineStr">
        <is>
          <t>Sonic | FX 18/19 | Upfront Q418-Q319</t>
        </is>
      </c>
      <c r="E34" s="316" t="inlineStr">
        <is>
          <t>FXX</t>
        </is>
      </c>
      <c r="F34" s="317" t="n">
        <v>43465</v>
      </c>
      <c r="G34" s="317" t="n">
        <v>43646</v>
      </c>
      <c r="H34" s="316" t="n">
        <v>151462</v>
      </c>
      <c r="I34" s="316" t="n">
        <v>25202</v>
      </c>
      <c r="J34" s="316" t="n">
        <v>0.99</v>
      </c>
      <c r="K34" s="316">
        <f>ROUND(I34*(J34/1000),2)</f>
        <v/>
      </c>
    </row>
    <row r="35">
      <c r="B35" s="315" t="n">
        <v>4</v>
      </c>
      <c r="C35" s="316" t="n">
        <v>24489261</v>
      </c>
      <c r="D35" s="316" t="inlineStr">
        <is>
          <t>Kohls 18/19 FOX Digital Upfront 1819</t>
        </is>
      </c>
      <c r="E35" s="316" t="inlineStr">
        <is>
          <t>FOX Broadcast</t>
        </is>
      </c>
      <c r="F35" s="317" t="n">
        <v>43556</v>
      </c>
      <c r="G35" s="317" t="n">
        <v>43646</v>
      </c>
      <c r="H35" s="316" t="n">
        <v>4051222</v>
      </c>
      <c r="I35" s="316" t="n">
        <v>534934</v>
      </c>
      <c r="J35" s="316" t="n">
        <v>0.99</v>
      </c>
      <c r="K35" s="316">
        <f>ROUND(I35*(J35/1000),2)</f>
        <v/>
      </c>
    </row>
    <row r="36">
      <c r="B36" s="315" t="n">
        <v>5</v>
      </c>
      <c r="C36" s="316" t="n">
        <v>24517305</v>
      </c>
      <c r="D36" s="316" t="inlineStr">
        <is>
          <t>LVCVA | Non-Linear Upfront 18/19</t>
        </is>
      </c>
      <c r="E36" s="316" t="inlineStr">
        <is>
          <t>FOX Broadcast</t>
        </is>
      </c>
      <c r="F36" s="317" t="n">
        <v>43577</v>
      </c>
      <c r="G36" s="317" t="n">
        <v>43646</v>
      </c>
      <c r="H36" s="316" t="n">
        <v>1641347</v>
      </c>
      <c r="I36" s="316" t="n">
        <v>1013478</v>
      </c>
      <c r="J36" s="316" t="n">
        <v>0.99</v>
      </c>
      <c r="K36" s="316">
        <f>ROUND(I36*(J36/1000),2)</f>
        <v/>
      </c>
    </row>
    <row r="37">
      <c r="B37" s="315" t="n">
        <v>6</v>
      </c>
      <c r="C37" s="316" t="n">
        <v>24622927</v>
      </c>
      <c r="D37" s="316" t="inlineStr">
        <is>
          <t>Discover |  2018-19 FOX Upfront | Q219</t>
        </is>
      </c>
      <c r="E37" s="316" t="inlineStr">
        <is>
          <t>FOX Broadcast</t>
        </is>
      </c>
      <c r="F37" s="317" t="n">
        <v>43556</v>
      </c>
      <c r="G37" s="317" t="n">
        <v>43604</v>
      </c>
      <c r="H37" s="316" t="n">
        <v>1485736</v>
      </c>
      <c r="I37" s="316" t="n">
        <v>1485736</v>
      </c>
      <c r="J37" s="316" t="n">
        <v>0.99</v>
      </c>
      <c r="K37" s="316">
        <f>ROUND(I37*(J37/1000),2)</f>
        <v/>
      </c>
    </row>
    <row r="38">
      <c r="B38" s="315" t="n">
        <v>7</v>
      </c>
      <c r="C38" s="316" t="n">
        <v>24622927</v>
      </c>
      <c r="D38" s="316" t="inlineStr">
        <is>
          <t>Discover |  2018-19 FOX Upfront | Q219</t>
        </is>
      </c>
      <c r="E38" s="316" t="inlineStr">
        <is>
          <t>FX</t>
        </is>
      </c>
      <c r="F38" s="317" t="n">
        <v>43556</v>
      </c>
      <c r="G38" s="317" t="n">
        <v>43604</v>
      </c>
      <c r="H38" s="316" t="n">
        <v>25445</v>
      </c>
      <c r="I38" s="316" t="n">
        <v>25445</v>
      </c>
      <c r="J38" s="316" t="n">
        <v>0.99</v>
      </c>
      <c r="K38" s="316">
        <f>ROUND(I38*(J38/1000),2)</f>
        <v/>
      </c>
    </row>
    <row r="39">
      <c r="B39" s="315" t="n">
        <v>8</v>
      </c>
      <c r="C39" s="316" t="n">
        <v>24622927</v>
      </c>
      <c r="D39" s="316" t="inlineStr">
        <is>
          <t>Discover |  2018-19 FOX Upfront | Q219</t>
        </is>
      </c>
      <c r="E39" s="316" t="inlineStr">
        <is>
          <t>FXM</t>
        </is>
      </c>
      <c r="F39" s="317" t="n">
        <v>43556</v>
      </c>
      <c r="G39" s="317" t="n">
        <v>43604</v>
      </c>
      <c r="H39" s="316" t="n">
        <v>162877</v>
      </c>
      <c r="I39" s="316" t="n">
        <v>162877</v>
      </c>
      <c r="J39" s="316" t="n">
        <v>0.99</v>
      </c>
      <c r="K39" s="316">
        <f>ROUND(I39*(J39/1000),2)</f>
        <v/>
      </c>
    </row>
    <row r="40">
      <c r="B40" s="315" t="n">
        <v>9</v>
      </c>
      <c r="C40" s="316" t="n">
        <v>24622927</v>
      </c>
      <c r="D40" s="316" t="inlineStr">
        <is>
          <t>Discover |  2018-19 FOX Upfront | Q219</t>
        </is>
      </c>
      <c r="E40" s="316" t="inlineStr">
        <is>
          <t>FXX</t>
        </is>
      </c>
      <c r="F40" s="317" t="n">
        <v>43556</v>
      </c>
      <c r="G40" s="317" t="n">
        <v>43604</v>
      </c>
      <c r="H40" s="316" t="n">
        <v>15523</v>
      </c>
      <c r="I40" s="316" t="n">
        <v>15523</v>
      </c>
      <c r="J40" s="316" t="n">
        <v>0.99</v>
      </c>
      <c r="K40" s="316">
        <f>ROUND(I40*(J40/1000),2)</f>
        <v/>
      </c>
    </row>
    <row customHeight="1" ht="16.5" r="41" s="62" thickBot="1">
      <c r="B41" s="315" t="n">
        <v>10</v>
      </c>
      <c r="C41" s="316" t="n">
        <v>24710291</v>
      </c>
      <c r="D41" s="316" t="inlineStr">
        <is>
          <t>Royal Caribbean_17/18 Broadcast UF_FOX/FX Standard Video1819</t>
        </is>
      </c>
      <c r="E41" s="316" t="inlineStr">
        <is>
          <t>FOX Broadcast</t>
        </is>
      </c>
      <c r="F41" s="317" t="n">
        <v>43525</v>
      </c>
      <c r="G41" s="317" t="n">
        <v>43585</v>
      </c>
      <c r="H41" s="316" t="n">
        <v>976677</v>
      </c>
      <c r="I41" s="316" t="n">
        <v>73748</v>
      </c>
      <c r="J41" s="316" t="n">
        <v>0.99</v>
      </c>
      <c r="K41" s="316">
        <f>ROUND(I41*(J41/1000),2)</f>
        <v/>
      </c>
    </row>
    <row customHeight="1" ht="16.5" r="42" s="62" thickTop="1">
      <c r="B42" s="315" t="n">
        <v>11</v>
      </c>
      <c r="C42" s="316" t="n">
        <v>24744632</v>
      </c>
      <c r="D42" s="316" t="inlineStr">
        <is>
          <t>LOWES | OLV | 2018-2019 FOX Upfront</t>
        </is>
      </c>
      <c r="E42" s="316" t="inlineStr">
        <is>
          <t>FOX Broadcast</t>
        </is>
      </c>
      <c r="F42" s="317" t="n">
        <v>43556</v>
      </c>
      <c r="G42" s="317" t="n">
        <v>43646</v>
      </c>
      <c r="H42" s="316" t="n">
        <v>701220</v>
      </c>
      <c r="I42" s="316" t="n">
        <v>48216</v>
      </c>
      <c r="J42" s="316" t="n">
        <v>0.99</v>
      </c>
      <c r="K42" s="316">
        <f>ROUND(I42*(J42/1000),2)</f>
        <v/>
      </c>
    </row>
    <row r="43">
      <c r="B43" s="316" t="n"/>
      <c r="C43" s="316" t="n"/>
      <c r="D43" s="316" t="n"/>
      <c r="E43" s="316" t="inlineStr">
        <is>
          <t>FOX Broadcast</t>
        </is>
      </c>
      <c r="F43" s="316" t="n"/>
      <c r="G43" s="316" t="n"/>
      <c r="H43" s="316" t="n"/>
      <c r="I43" s="316" t="n">
        <v>210159</v>
      </c>
      <c r="J43" s="316" t="n">
        <v>0.85</v>
      </c>
      <c r="K43" s="316">
        <f>ROUND(I43*(J43/1000),2)</f>
        <v/>
      </c>
    </row>
    <row r="44">
      <c r="B44" s="315" t="n">
        <v>12</v>
      </c>
      <c r="C44" s="316" t="n">
        <v>24744632</v>
      </c>
      <c r="D44" s="316" t="inlineStr">
        <is>
          <t>LOWES | OLV | 2018-2019 FOX Upfront</t>
        </is>
      </c>
      <c r="E44" s="316" t="inlineStr">
        <is>
          <t>FX</t>
        </is>
      </c>
      <c r="F44" s="317" t="n">
        <v>43556</v>
      </c>
      <c r="G44" s="317" t="n">
        <v>43646</v>
      </c>
      <c r="H44" s="316" t="n">
        <v>405125</v>
      </c>
      <c r="I44" s="316" t="n">
        <v>137487</v>
      </c>
      <c r="J44" s="316" t="n">
        <v>0.85</v>
      </c>
      <c r="K44" s="316">
        <f>ROUND(I44*(J44/1000),2)</f>
        <v/>
      </c>
    </row>
    <row r="45">
      <c r="B45" s="315" t="n">
        <v>13</v>
      </c>
      <c r="C45" s="316" t="n">
        <v>24744632</v>
      </c>
      <c r="D45" s="316" t="inlineStr">
        <is>
          <t>LOWES | OLV | 2018-2019 FOX Upfront</t>
        </is>
      </c>
      <c r="E45" s="316" t="inlineStr">
        <is>
          <t>FXM</t>
        </is>
      </c>
      <c r="F45" s="317" t="n">
        <v>43556</v>
      </c>
      <c r="G45" s="317" t="n">
        <v>43646</v>
      </c>
      <c r="H45" s="316" t="n">
        <v>2220560</v>
      </c>
      <c r="I45" s="316" t="n">
        <v>664483</v>
      </c>
      <c r="J45" s="316" t="n">
        <v>0.85</v>
      </c>
      <c r="K45" s="316">
        <f>ROUND(I45*(J45/1000),2)</f>
        <v/>
      </c>
    </row>
    <row r="46">
      <c r="B46" s="315" t="n">
        <v>14</v>
      </c>
      <c r="C46" s="316" t="n">
        <v>24744632</v>
      </c>
      <c r="D46" s="316" t="inlineStr">
        <is>
          <t>LOWES | OLV | 2018-2019 FOX Upfront</t>
        </is>
      </c>
      <c r="E46" s="316" t="inlineStr">
        <is>
          <t>FXX</t>
        </is>
      </c>
      <c r="F46" s="317" t="n">
        <v>43556</v>
      </c>
      <c r="G46" s="317" t="n">
        <v>43646</v>
      </c>
      <c r="H46" s="316" t="n">
        <v>167935</v>
      </c>
      <c r="I46" s="316" t="n">
        <v>79883</v>
      </c>
      <c r="J46" s="316" t="n">
        <v>0.85</v>
      </c>
      <c r="K46" s="316">
        <f>ROUND(I46*(J46/1000),2)</f>
        <v/>
      </c>
    </row>
    <row r="47">
      <c r="B47" s="315" t="n">
        <v>15</v>
      </c>
      <c r="C47" s="316" t="n">
        <v>25177172</v>
      </c>
      <c r="D47" s="316" t="inlineStr">
        <is>
          <t xml:space="preserve">WALMART | Upfront 18/19 </t>
        </is>
      </c>
      <c r="E47" s="316" t="inlineStr">
        <is>
          <t>FOX Broadcast</t>
        </is>
      </c>
      <c r="F47" s="317" t="n">
        <v>43542</v>
      </c>
      <c r="G47" s="317" t="n">
        <v>43585</v>
      </c>
      <c r="H47" s="316" t="n">
        <v>720402</v>
      </c>
      <c r="I47" s="316" t="n">
        <v>241008</v>
      </c>
      <c r="J47" s="316" t="n">
        <v>0.85</v>
      </c>
      <c r="K47" s="316">
        <f>ROUND(I47*(J47/1000),2)</f>
        <v/>
      </c>
    </row>
    <row customHeight="1" ht="15.75" r="48" s="62">
      <c r="B48" s="315" t="n">
        <v>16</v>
      </c>
      <c r="C48" s="316" t="n">
        <v>25360357</v>
      </c>
      <c r="D48" s="316" t="inlineStr">
        <is>
          <t>TOYOTA - TOYOTA 2019</t>
        </is>
      </c>
      <c r="E48" s="316" t="inlineStr">
        <is>
          <t>FOX Broadcast</t>
        </is>
      </c>
      <c r="F48" s="317" t="n">
        <v>43556</v>
      </c>
      <c r="G48" s="317" t="n">
        <v>43646</v>
      </c>
      <c r="H48" s="316" t="n">
        <v>1995756</v>
      </c>
      <c r="I48" s="316" t="n">
        <v>1196033</v>
      </c>
      <c r="J48" s="316" t="n">
        <v>0.85</v>
      </c>
      <c r="K48" s="316">
        <f>ROUND(I48*(J48/1000),2)</f>
        <v/>
      </c>
    </row>
    <row customHeight="1" ht="15.75" r="49" s="62" thickBot="1">
      <c r="B49" s="315" t="n">
        <v>17</v>
      </c>
      <c r="C49" s="316" t="n">
        <v>25360357</v>
      </c>
      <c r="D49" s="316" t="inlineStr">
        <is>
          <t>TOYOTA - TOYOTA 2019</t>
        </is>
      </c>
      <c r="E49" s="316" t="inlineStr">
        <is>
          <t>FX</t>
        </is>
      </c>
      <c r="F49" s="317" t="n">
        <v>43556</v>
      </c>
      <c r="G49" s="317" t="n">
        <v>43632</v>
      </c>
      <c r="H49" s="316" t="n">
        <v>585885</v>
      </c>
      <c r="I49" s="316" t="n">
        <v>192744</v>
      </c>
      <c r="J49" s="316" t="n">
        <v>0.85</v>
      </c>
      <c r="K49" s="316">
        <f>ROUND(I49*(J49/1000),2)</f>
        <v/>
      </c>
    </row>
    <row r="50">
      <c r="B50" s="315" t="n">
        <v>18</v>
      </c>
      <c r="C50" s="316" t="n">
        <v>25360357</v>
      </c>
      <c r="D50" s="316" t="inlineStr">
        <is>
          <t>TOYOTA - TOYOTA 2019</t>
        </is>
      </c>
      <c r="E50" s="316" t="inlineStr">
        <is>
          <t>FXM</t>
        </is>
      </c>
      <c r="F50" s="317" t="n">
        <v>43556</v>
      </c>
      <c r="G50" s="317" t="n">
        <v>43632</v>
      </c>
      <c r="H50" s="316" t="n">
        <v>1588028</v>
      </c>
      <c r="I50" s="316" t="n">
        <v>286444</v>
      </c>
      <c r="J50" s="316" t="n">
        <v>0.85</v>
      </c>
      <c r="K50" s="316">
        <f>ROUND(I50*(J50/1000),2)</f>
        <v/>
      </c>
    </row>
    <row r="51">
      <c r="B51" s="315" t="n">
        <v>19</v>
      </c>
      <c r="C51" s="316" t="n">
        <v>25360357</v>
      </c>
      <c r="D51" s="316" t="inlineStr">
        <is>
          <t>TOYOTA - TOYOTA 2019</t>
        </is>
      </c>
      <c r="E51" s="316" t="inlineStr">
        <is>
          <t>FXX</t>
        </is>
      </c>
      <c r="F51" s="317" t="n">
        <v>43556</v>
      </c>
      <c r="G51" s="317" t="n">
        <v>43632</v>
      </c>
      <c r="H51" s="316" t="n">
        <v>405506</v>
      </c>
      <c r="I51" s="316" t="n">
        <v>163717</v>
      </c>
      <c r="J51" s="316" t="n">
        <v>0.85</v>
      </c>
      <c r="K51" s="316">
        <f>ROUND(I51*(J51/1000),2)</f>
        <v/>
      </c>
    </row>
    <row r="52">
      <c r="B52" s="315" t="n">
        <v>20</v>
      </c>
      <c r="C52" s="316" t="n">
        <v>25380278</v>
      </c>
      <c r="D52" s="316" t="inlineStr">
        <is>
          <t>AMERICAN HONDA - HONDA/ACURA 18/19 Upfront General Market</t>
        </is>
      </c>
      <c r="E52" s="316" t="inlineStr">
        <is>
          <t>FOX Broadcast</t>
        </is>
      </c>
      <c r="F52" s="317" t="n">
        <v>43556</v>
      </c>
      <c r="G52" s="317" t="n">
        <v>43625</v>
      </c>
      <c r="H52" s="316" t="n">
        <v>2175893</v>
      </c>
      <c r="I52" s="316" t="n">
        <v>1409541</v>
      </c>
      <c r="J52" s="316" t="n">
        <v>0.85</v>
      </c>
      <c r="K52" s="316">
        <f>ROUND(I52*(J52/1000),2)</f>
        <v/>
      </c>
    </row>
    <row r="53">
      <c r="B53" s="315" t="n">
        <v>21</v>
      </c>
      <c r="C53" s="316" t="n">
        <v>25380278</v>
      </c>
      <c r="D53" s="316" t="inlineStr">
        <is>
          <t>AMERICAN HONDA - HONDA/ACURA 18/19 Upfront General Market</t>
        </is>
      </c>
      <c r="E53" s="316" t="inlineStr">
        <is>
          <t>FX</t>
        </is>
      </c>
      <c r="F53" s="317" t="n">
        <v>43556</v>
      </c>
      <c r="G53" s="317" t="n">
        <v>43625</v>
      </c>
      <c r="H53" s="316" t="n">
        <v>676934</v>
      </c>
      <c r="I53" s="316" t="n">
        <v>178290</v>
      </c>
      <c r="J53" s="316" t="n">
        <v>0.85</v>
      </c>
      <c r="K53" s="316">
        <f>ROUND(I53*(J53/1000),2)</f>
        <v/>
      </c>
    </row>
    <row r="54">
      <c r="B54" s="315" t="n">
        <v>22</v>
      </c>
      <c r="C54" s="316" t="n">
        <v>25380278</v>
      </c>
      <c r="D54" s="316" t="inlineStr">
        <is>
          <t>AMERICAN HONDA - HONDA/ACURA 18/19 Upfront General Market</t>
        </is>
      </c>
      <c r="E54" s="316" t="inlineStr">
        <is>
          <t>FXM</t>
        </is>
      </c>
      <c r="F54" s="317" t="n">
        <v>43556</v>
      </c>
      <c r="G54" s="317" t="n">
        <v>43625</v>
      </c>
      <c r="H54" s="316" t="n">
        <v>2588217</v>
      </c>
      <c r="I54" s="316" t="n">
        <v>2210502</v>
      </c>
      <c r="J54" s="316" t="n">
        <v>0.85</v>
      </c>
      <c r="K54" s="316">
        <f>ROUND(I54*(J54/1000),2)</f>
        <v/>
      </c>
    </row>
    <row r="55">
      <c r="B55" s="315" t="n">
        <v>23</v>
      </c>
      <c r="C55" s="316" t="n">
        <v>25380278</v>
      </c>
      <c r="D55" s="316" t="inlineStr">
        <is>
          <t>AMERICAN HONDA - HONDA/ACURA 18/19 Upfront General Market</t>
        </is>
      </c>
      <c r="E55" s="316" t="inlineStr">
        <is>
          <t>FXX</t>
        </is>
      </c>
      <c r="F55" s="317" t="n">
        <v>43556</v>
      </c>
      <c r="G55" s="317" t="n">
        <v>43611</v>
      </c>
      <c r="H55" s="316" t="n">
        <v>101004</v>
      </c>
      <c r="I55" s="316" t="n">
        <v>97229</v>
      </c>
      <c r="J55" s="316" t="n">
        <v>0.85</v>
      </c>
      <c r="K55" s="316">
        <f>ROUND(I55*(J55/1000),2)</f>
        <v/>
      </c>
    </row>
    <row customHeight="1" ht="14.25" r="56" s="62">
      <c r="B56" s="315" t="n">
        <v>24</v>
      </c>
      <c r="C56" s="316" t="n">
        <v>25380278</v>
      </c>
      <c r="D56" s="316" t="inlineStr">
        <is>
          <t>AMERICAN HONDA - HONDA/ACURA 18/19 Upfront General Market</t>
        </is>
      </c>
      <c r="E56" s="316" t="inlineStr">
        <is>
          <t>Nat Geo WILD</t>
        </is>
      </c>
      <c r="F56" s="317" t="n">
        <v>43556</v>
      </c>
      <c r="G56" s="317" t="n">
        <v>43625</v>
      </c>
      <c r="H56" s="316" t="n">
        <v>188613</v>
      </c>
      <c r="I56" s="316" t="n">
        <v>133815</v>
      </c>
      <c r="J56" s="316" t="n">
        <v>0.85</v>
      </c>
      <c r="K56" s="316">
        <f>ROUND(I56*(J56/1000),2)</f>
        <v/>
      </c>
    </row>
    <row r="57">
      <c r="B57" s="315" t="n">
        <v>25</v>
      </c>
      <c r="C57" s="316" t="n">
        <v>25380278</v>
      </c>
      <c r="D57" s="316" t="inlineStr">
        <is>
          <t>AMERICAN HONDA - HONDA/ACURA 18/19 Upfront General Market</t>
        </is>
      </c>
      <c r="E57" s="316" t="inlineStr">
        <is>
          <t>National Geographic Channel</t>
        </is>
      </c>
      <c r="F57" s="317" t="n">
        <v>43556</v>
      </c>
      <c r="G57" s="317" t="n">
        <v>43625</v>
      </c>
      <c r="H57" s="316" t="n">
        <v>46147</v>
      </c>
      <c r="I57" s="316" t="n">
        <v>5704</v>
      </c>
      <c r="J57" s="316" t="n">
        <v>0.85</v>
      </c>
      <c r="K57" s="316">
        <f>ROUND(I57*(J57/1000),2)</f>
        <v/>
      </c>
    </row>
    <row r="58">
      <c r="B58" s="315" t="n">
        <v>26</v>
      </c>
      <c r="C58" s="316" t="n">
        <v>25399985</v>
      </c>
      <c r="D58" s="316" t="inlineStr">
        <is>
          <t>Cigna_FOX 18/19 Upfront</t>
        </is>
      </c>
      <c r="E58" s="316" t="inlineStr">
        <is>
          <t>FOX Broadcast</t>
        </is>
      </c>
      <c r="F58" s="317" t="n">
        <v>43556</v>
      </c>
      <c r="G58" s="317" t="n">
        <v>43646</v>
      </c>
      <c r="H58" s="316" t="n">
        <v>313895</v>
      </c>
      <c r="I58" s="316" t="n">
        <v>50870</v>
      </c>
      <c r="J58" s="316" t="n">
        <v>0.85</v>
      </c>
      <c r="K58" s="316">
        <f>ROUND(I58*(J58/1000),2)</f>
        <v/>
      </c>
    </row>
    <row r="59">
      <c r="B59" s="315" t="n">
        <v>27</v>
      </c>
      <c r="C59" s="316" t="n">
        <v>25405989</v>
      </c>
      <c r="D59" s="316" t="inlineStr">
        <is>
          <t>Eli Lilly_Entertainment_18/19 Upfront</t>
        </is>
      </c>
      <c r="E59" s="316" t="inlineStr">
        <is>
          <t>FOX Broadcast</t>
        </is>
      </c>
      <c r="F59" s="317" t="n">
        <v>43500</v>
      </c>
      <c r="G59" s="317" t="n">
        <v>43646</v>
      </c>
      <c r="H59" s="316" t="n">
        <v>2721320</v>
      </c>
      <c r="I59" s="316" t="n">
        <v>731231</v>
      </c>
      <c r="J59" s="316" t="n">
        <v>0.85</v>
      </c>
      <c r="K59" s="316">
        <f>ROUND(I59*(J59/1000),2)</f>
        <v/>
      </c>
    </row>
    <row r="60">
      <c r="B60" s="315" t="n">
        <v>28</v>
      </c>
      <c r="C60" s="316" t="n">
        <v>25446431</v>
      </c>
      <c r="D60" s="316" t="inlineStr">
        <is>
          <t>AT&amp;T/Mobility/Digital/1819/Upfront</t>
        </is>
      </c>
      <c r="E60" s="316" t="inlineStr">
        <is>
          <t>FOX Broadcast</t>
        </is>
      </c>
      <c r="F60" s="317" t="n">
        <v>43556</v>
      </c>
      <c r="G60" s="317" t="n">
        <v>43585</v>
      </c>
      <c r="H60" s="316" t="n">
        <v>39951626</v>
      </c>
      <c r="I60" s="316" t="n">
        <v>5955154</v>
      </c>
      <c r="J60" s="316" t="n">
        <v>0.85</v>
      </c>
      <c r="K60" s="316">
        <f>ROUND(I60*(J60/1000),2)</f>
        <v/>
      </c>
    </row>
    <row r="61">
      <c r="B61" s="315" t="n">
        <v>29</v>
      </c>
      <c r="C61" s="316" t="n">
        <v>25446431</v>
      </c>
      <c r="D61" s="316" t="inlineStr">
        <is>
          <t>AT&amp;T/Mobility/Digital/1819/Upfront</t>
        </is>
      </c>
      <c r="E61" s="316" t="inlineStr">
        <is>
          <t>FX</t>
        </is>
      </c>
      <c r="F61" s="317" t="n">
        <v>43557</v>
      </c>
      <c r="G61" s="317" t="n">
        <v>43646</v>
      </c>
      <c r="H61" s="316" t="n">
        <v>3120827</v>
      </c>
      <c r="I61" s="316" t="n">
        <v>1398864</v>
      </c>
      <c r="J61" s="316" t="n">
        <v>0.85</v>
      </c>
      <c r="K61" s="316">
        <f>ROUND(I61*(J61/1000),2)</f>
        <v/>
      </c>
    </row>
    <row r="62">
      <c r="B62" s="315" t="n">
        <v>30</v>
      </c>
      <c r="C62" s="316" t="n">
        <v>25446431</v>
      </c>
      <c r="D62" s="316" t="inlineStr">
        <is>
          <t>AT&amp;T/Mobility/Digital/1819/Upfront</t>
        </is>
      </c>
      <c r="E62" s="316" t="inlineStr">
        <is>
          <t>FXM</t>
        </is>
      </c>
      <c r="F62" s="317" t="n">
        <v>43557</v>
      </c>
      <c r="G62" s="317" t="n">
        <v>43646</v>
      </c>
      <c r="H62" s="316" t="n">
        <v>18117397</v>
      </c>
      <c r="I62" s="316" t="n">
        <v>4396254</v>
      </c>
      <c r="J62" s="316" t="n">
        <v>0.85</v>
      </c>
      <c r="K62" s="316">
        <f>ROUND(I62*(J62/1000),2)</f>
        <v/>
      </c>
    </row>
    <row r="63">
      <c r="B63" s="315" t="n">
        <v>31</v>
      </c>
      <c r="C63" s="316" t="n">
        <v>25446431</v>
      </c>
      <c r="D63" s="316" t="inlineStr">
        <is>
          <t>AT&amp;T/Mobility/Digital/1819/Upfront</t>
        </is>
      </c>
      <c r="E63" s="316" t="inlineStr">
        <is>
          <t>FXX</t>
        </is>
      </c>
      <c r="F63" s="317" t="n">
        <v>43557</v>
      </c>
      <c r="G63" s="317" t="n">
        <v>43646</v>
      </c>
      <c r="H63" s="316" t="n">
        <v>2055088</v>
      </c>
      <c r="I63" s="316" t="n">
        <v>764282</v>
      </c>
      <c r="J63" s="316" t="n">
        <v>0.85</v>
      </c>
      <c r="K63" s="316">
        <f>ROUND(I63*(J63/1000),2)</f>
        <v/>
      </c>
    </row>
    <row r="64">
      <c r="B64" s="315" t="n">
        <v>32</v>
      </c>
      <c r="C64" s="316" t="n">
        <v>25446518</v>
      </c>
      <c r="D64" s="316" t="inlineStr">
        <is>
          <t>UPX_Entertainment Upfront_1819</t>
        </is>
      </c>
      <c r="E64" s="316" t="inlineStr">
        <is>
          <t>FOX Broadcast</t>
        </is>
      </c>
      <c r="F64" s="317" t="n">
        <v>43556</v>
      </c>
      <c r="G64" s="317" t="n">
        <v>43646</v>
      </c>
      <c r="H64" s="316" t="n">
        <v>2522411</v>
      </c>
      <c r="I64" s="316" t="n">
        <v>708535</v>
      </c>
      <c r="J64" s="316" t="n">
        <v>0.85</v>
      </c>
      <c r="K64" s="316">
        <f>ROUND(I64*(J64/1000),2)</f>
        <v/>
      </c>
    </row>
    <row r="65">
      <c r="B65" s="315" t="n">
        <v>33</v>
      </c>
      <c r="C65" s="316" t="n">
        <v>25515694</v>
      </c>
      <c r="D65" s="316" t="inlineStr">
        <is>
          <t>Apple_18/19 Upfront_VOD</t>
        </is>
      </c>
      <c r="E65" s="316" t="inlineStr">
        <is>
          <t>FOX Broadcast</t>
        </is>
      </c>
      <c r="F65" s="317" t="n">
        <v>43546</v>
      </c>
      <c r="G65" s="317" t="n">
        <v>43597</v>
      </c>
      <c r="H65" s="316" t="n">
        <v>16468986</v>
      </c>
      <c r="I65" s="316" t="n">
        <v>2222942</v>
      </c>
      <c r="J65" s="316" t="n">
        <v>0.85</v>
      </c>
      <c r="K65" s="316">
        <f>ROUND(I65*(J65/1000),2)</f>
        <v/>
      </c>
    </row>
    <row r="66">
      <c r="B66" s="315" t="n">
        <v>34</v>
      </c>
      <c r="C66" s="316" t="n">
        <v>25515694</v>
      </c>
      <c r="D66" s="316" t="inlineStr">
        <is>
          <t>Apple_18/19 Upfront_VOD</t>
        </is>
      </c>
      <c r="E66" s="316" t="inlineStr">
        <is>
          <t>FX</t>
        </is>
      </c>
      <c r="F66" s="317" t="n">
        <v>43546</v>
      </c>
      <c r="G66" s="317" t="n">
        <v>43646</v>
      </c>
      <c r="H66" s="316" t="n">
        <v>698083</v>
      </c>
      <c r="I66" s="316" t="n">
        <v>169391</v>
      </c>
      <c r="J66" s="316" t="n">
        <v>0.85</v>
      </c>
      <c r="K66" s="316">
        <f>ROUND(I66*(J66/1000),2)</f>
        <v/>
      </c>
    </row>
    <row r="67">
      <c r="B67" s="315" t="n">
        <v>35</v>
      </c>
      <c r="C67" s="316" t="n">
        <v>25515694</v>
      </c>
      <c r="D67" s="316" t="inlineStr">
        <is>
          <t>Apple_18/19 Upfront_VOD</t>
        </is>
      </c>
      <c r="E67" s="316" t="inlineStr">
        <is>
          <t>FXX</t>
        </is>
      </c>
      <c r="F67" s="317" t="n">
        <v>43546</v>
      </c>
      <c r="G67" s="317" t="n">
        <v>43646</v>
      </c>
      <c r="H67" s="316" t="n">
        <v>141738</v>
      </c>
      <c r="I67" s="316" t="n">
        <v>25367</v>
      </c>
      <c r="J67" s="316" t="n">
        <v>0.85</v>
      </c>
      <c r="K67" s="316">
        <f>ROUND(I67*(J67/1000),2)</f>
        <v/>
      </c>
    </row>
    <row r="68">
      <c r="B68" s="315" t="n">
        <v>36</v>
      </c>
      <c r="C68" s="316" t="n">
        <v>25761604</v>
      </c>
      <c r="D68" s="316" t="inlineStr">
        <is>
          <t>MICROSOFT END USER - FOX NOW / FOXonHULU / FOX VOD / FX PKG / FSGO UPFRONT 2018-2019</t>
        </is>
      </c>
      <c r="E68" s="316" t="inlineStr">
        <is>
          <t>FOX Broadcast</t>
        </is>
      </c>
      <c r="F68" s="317" t="n">
        <v>43584</v>
      </c>
      <c r="G68" s="317" t="n">
        <v>43646</v>
      </c>
      <c r="H68" s="316" t="n">
        <v>325204</v>
      </c>
      <c r="I68" s="316" t="n">
        <v>60992</v>
      </c>
      <c r="J68" s="316" t="n">
        <v>0.85</v>
      </c>
      <c r="K68" s="316">
        <f>ROUND(I68*(J68/1000),2)</f>
        <v/>
      </c>
    </row>
    <row r="69">
      <c r="B69" s="315" t="n">
        <v>37</v>
      </c>
      <c r="C69" s="316" t="n">
        <v>25761604</v>
      </c>
      <c r="D69" s="316" t="inlineStr">
        <is>
          <t>MICROSOFT END USER - FOX NOW / FOXonHULU / FOX VOD / FX PKG / FSGO UPFRONT 2018-2019</t>
        </is>
      </c>
      <c r="E69" s="316" t="inlineStr">
        <is>
          <t>FX</t>
        </is>
      </c>
      <c r="F69" s="317" t="n">
        <v>43584</v>
      </c>
      <c r="G69" s="317" t="n">
        <v>43646</v>
      </c>
      <c r="H69" s="316" t="n">
        <v>1850231</v>
      </c>
      <c r="I69" s="316" t="n">
        <v>19149</v>
      </c>
      <c r="J69" s="316" t="n">
        <v>0.85</v>
      </c>
      <c r="K69" s="316">
        <f>ROUND(I69*(J69/1000),2)</f>
        <v/>
      </c>
    </row>
    <row r="70">
      <c r="B70" s="315" t="n">
        <v>38</v>
      </c>
      <c r="C70" s="316" t="n">
        <v>25761604</v>
      </c>
      <c r="D70" s="316" t="inlineStr">
        <is>
          <t>MICROSOFT END USER - FOX NOW / FOXonHULU / FOX VOD / FX PKG / FSGO UPFRONT 2018-2019</t>
        </is>
      </c>
      <c r="E70" s="316" t="inlineStr">
        <is>
          <t>FXM</t>
        </is>
      </c>
      <c r="F70" s="317" t="n">
        <v>43584</v>
      </c>
      <c r="G70" s="317" t="n">
        <v>43646</v>
      </c>
      <c r="H70" s="316" t="n">
        <v>10645617</v>
      </c>
      <c r="I70" s="316" t="n">
        <v>90643</v>
      </c>
      <c r="J70" s="316" t="n">
        <v>0.85</v>
      </c>
      <c r="K70" s="316">
        <f>ROUND(I70*(J70/1000),2)</f>
        <v/>
      </c>
    </row>
    <row r="71">
      <c r="B71" s="315" t="n">
        <v>39</v>
      </c>
      <c r="C71" s="316" t="n">
        <v>25761604</v>
      </c>
      <c r="D71" s="316" t="inlineStr">
        <is>
          <t>MICROSOFT END USER - FOX NOW / FOXonHULU / FOX VOD / FX PKG / FSGO UPFRONT 2018-2019</t>
        </is>
      </c>
      <c r="E71" s="316" t="inlineStr">
        <is>
          <t>FXX</t>
        </is>
      </c>
      <c r="F71" s="317" t="n">
        <v>43584</v>
      </c>
      <c r="G71" s="317" t="n">
        <v>43646</v>
      </c>
      <c r="H71" s="316" t="n">
        <v>897042</v>
      </c>
      <c r="I71" s="316" t="n">
        <v>4061</v>
      </c>
      <c r="J71" s="316" t="n">
        <v>0.85</v>
      </c>
      <c r="K71" s="316">
        <f>ROUND(I71*(J71/1000),2)</f>
        <v/>
      </c>
    </row>
    <row r="72">
      <c r="B72" s="315" t="n">
        <v>40</v>
      </c>
      <c r="C72" s="316" t="n">
        <v>25761609</v>
      </c>
      <c r="D72" s="316" t="inlineStr">
        <is>
          <t>Microsoft | Innovation | 18/19</t>
        </is>
      </c>
      <c r="E72" s="316" t="inlineStr">
        <is>
          <t>FOX Broadcast</t>
        </is>
      </c>
      <c r="F72" s="317" t="n">
        <v>43556</v>
      </c>
      <c r="G72" s="317" t="n">
        <v>43632</v>
      </c>
      <c r="H72" s="316" t="n">
        <v>1812984</v>
      </c>
      <c r="I72" s="316" t="n">
        <v>182490</v>
      </c>
      <c r="J72" s="316" t="n">
        <v>0.85</v>
      </c>
      <c r="K72" s="316">
        <f>ROUND(I72*(J72/1000),2)</f>
        <v/>
      </c>
    </row>
    <row r="73">
      <c r="B73" s="315" t="n">
        <v>41</v>
      </c>
      <c r="C73" s="316" t="n">
        <v>25761609</v>
      </c>
      <c r="D73" s="316" t="inlineStr">
        <is>
          <t>Microsoft | Innovation | 18/19</t>
        </is>
      </c>
      <c r="E73" s="316" t="inlineStr">
        <is>
          <t>FX</t>
        </is>
      </c>
      <c r="F73" s="317" t="n">
        <v>43556</v>
      </c>
      <c r="G73" s="317" t="n">
        <v>43632</v>
      </c>
      <c r="H73" s="316" t="n">
        <v>638829</v>
      </c>
      <c r="I73" s="316" t="n">
        <v>46016</v>
      </c>
      <c r="J73" s="316" t="n">
        <v>0.85</v>
      </c>
      <c r="K73" s="316">
        <f>ROUND(I73*(J73/1000),2)</f>
        <v/>
      </c>
    </row>
    <row r="74">
      <c r="B74" s="315" t="n">
        <v>42</v>
      </c>
      <c r="C74" s="316" t="n">
        <v>25761609</v>
      </c>
      <c r="D74" s="316" t="inlineStr">
        <is>
          <t>Microsoft | Innovation | 18/19</t>
        </is>
      </c>
      <c r="E74" s="316" t="inlineStr">
        <is>
          <t>FXM</t>
        </is>
      </c>
      <c r="F74" s="317" t="n">
        <v>43556</v>
      </c>
      <c r="G74" s="317" t="n">
        <v>43632</v>
      </c>
      <c r="H74" s="316" t="n">
        <v>2099958</v>
      </c>
      <c r="I74" s="316" t="n">
        <v>290551</v>
      </c>
      <c r="J74" s="316" t="n">
        <v>0.85</v>
      </c>
      <c r="K74" s="316">
        <f>ROUND(I74*(J74/1000),2)</f>
        <v/>
      </c>
    </row>
    <row r="75">
      <c r="B75" s="315" t="n">
        <v>43</v>
      </c>
      <c r="C75" s="316" t="n">
        <v>25761609</v>
      </c>
      <c r="D75" s="316" t="inlineStr">
        <is>
          <t>Microsoft | Innovation | 18/19</t>
        </is>
      </c>
      <c r="E75" s="316" t="inlineStr">
        <is>
          <t>FXX</t>
        </is>
      </c>
      <c r="F75" s="317" t="n">
        <v>43556</v>
      </c>
      <c r="G75" s="317" t="n">
        <v>43632</v>
      </c>
      <c r="H75" s="316" t="n">
        <v>202002</v>
      </c>
      <c r="I75" s="316" t="n">
        <v>25188</v>
      </c>
      <c r="J75" s="316" t="n">
        <v>0.85</v>
      </c>
      <c r="K75" s="316">
        <f>ROUND(I75*(J75/1000),2)</f>
        <v/>
      </c>
    </row>
    <row r="76">
      <c r="B76" s="315" t="n">
        <v>44</v>
      </c>
      <c r="C76" s="316" t="n">
        <v>25765238</v>
      </c>
      <c r="D76" s="316" t="inlineStr">
        <is>
          <t>Capital One | 1819 Upfront | Consumer Card</t>
        </is>
      </c>
      <c r="E76" s="316" t="inlineStr">
        <is>
          <t>FOX Broadcast</t>
        </is>
      </c>
      <c r="F76" s="317" t="n">
        <v>43556</v>
      </c>
      <c r="G76" s="317" t="n">
        <v>43646</v>
      </c>
      <c r="H76" s="316" t="n">
        <v>2159219</v>
      </c>
      <c r="I76" s="316" t="n">
        <v>690185</v>
      </c>
      <c r="J76" s="316" t="n">
        <v>0.85</v>
      </c>
      <c r="K76" s="316">
        <f>ROUND(I76*(J76/1000),2)</f>
        <v/>
      </c>
    </row>
    <row r="77">
      <c r="B77" s="315" t="n">
        <v>45</v>
      </c>
      <c r="C77" s="316" t="n">
        <v>25905978</v>
      </c>
      <c r="D77" s="316" t="inlineStr">
        <is>
          <t>LIONSGATE DIGITAL UF 2018/2019</t>
        </is>
      </c>
      <c r="E77" s="316" t="inlineStr">
        <is>
          <t>FOX Broadcast</t>
        </is>
      </c>
      <c r="F77" s="317" t="n">
        <v>43534</v>
      </c>
      <c r="G77" s="317" t="n">
        <v>43604</v>
      </c>
      <c r="H77" s="316" t="n">
        <v>919310</v>
      </c>
      <c r="I77" s="316" t="n">
        <v>373613</v>
      </c>
      <c r="J77" s="316" t="n">
        <v>0.85</v>
      </c>
      <c r="K77" s="316">
        <f>ROUND(I77*(J77/1000),2)</f>
        <v/>
      </c>
    </row>
    <row r="78">
      <c r="B78" s="315" t="n">
        <v>46</v>
      </c>
      <c r="C78" s="316" t="n">
        <v>26013262</v>
      </c>
      <c r="D78" s="316" t="inlineStr">
        <is>
          <t>Verizon Wireless 18 / 19  FX &amp; FOX Digital Upfront1819</t>
        </is>
      </c>
      <c r="E78" s="316" t="inlineStr">
        <is>
          <t>FOX Broadcast</t>
        </is>
      </c>
      <c r="F78" s="317" t="n">
        <v>43556</v>
      </c>
      <c r="G78" s="317" t="n">
        <v>43646</v>
      </c>
      <c r="H78" s="316" t="n">
        <v>9934198</v>
      </c>
      <c r="I78" s="316" t="n">
        <v>2834876</v>
      </c>
      <c r="J78" s="316" t="n">
        <v>0.85</v>
      </c>
      <c r="K78" s="316">
        <f>ROUND(I78*(J78/1000),2)</f>
        <v/>
      </c>
    </row>
    <row r="79">
      <c r="B79" s="315" t="n">
        <v>47</v>
      </c>
      <c r="C79" s="316" t="n">
        <v>26053997</v>
      </c>
      <c r="D79" s="316" t="inlineStr">
        <is>
          <t xml:space="preserve">NGP|Nespresso_Quest for the Cup_MarJune2019 </t>
        </is>
      </c>
      <c r="E79" s="316" t="inlineStr">
        <is>
          <t>Nat Geo WILD</t>
        </is>
      </c>
      <c r="F79" s="317" t="n">
        <v>43556</v>
      </c>
      <c r="G79" s="317" t="n">
        <v>43585</v>
      </c>
      <c r="H79" s="316" t="n">
        <v>141570</v>
      </c>
      <c r="I79" s="316" t="n">
        <v>79968</v>
      </c>
      <c r="J79" s="316" t="n">
        <v>0.85</v>
      </c>
      <c r="K79" s="316">
        <f>ROUND(I79*(J79/1000),2)</f>
        <v/>
      </c>
    </row>
    <row r="80">
      <c r="B80" s="315" t="n">
        <v>48</v>
      </c>
      <c r="C80" s="316" t="n">
        <v>26053997</v>
      </c>
      <c r="D80" s="316" t="inlineStr">
        <is>
          <t xml:space="preserve">NGP|Nespresso_Quest for the Cup_MarJune2019 </t>
        </is>
      </c>
      <c r="E80" s="316" t="inlineStr">
        <is>
          <t>National Geographic Channel</t>
        </is>
      </c>
      <c r="F80" s="317" t="n">
        <v>43539</v>
      </c>
      <c r="G80" s="317" t="n">
        <v>43585</v>
      </c>
      <c r="H80" s="316" t="n">
        <v>314530</v>
      </c>
      <c r="I80" s="316" t="n">
        <v>157928</v>
      </c>
      <c r="J80" s="316" t="n">
        <v>0.85</v>
      </c>
      <c r="K80" s="316">
        <f>ROUND(I80*(J80/1000),2)</f>
        <v/>
      </c>
    </row>
    <row r="81">
      <c r="B81" s="315" t="n">
        <v>49</v>
      </c>
      <c r="C81" s="316" t="n">
        <v>26093567</v>
      </c>
      <c r="D81" s="316" t="inlineStr">
        <is>
          <t>VICTORIAS SECRET 18/19 Broadcast UF_FOX FEP/FX FEP/FOX VOD</t>
        </is>
      </c>
      <c r="E81" s="316" t="inlineStr">
        <is>
          <t>FOX Broadcast</t>
        </is>
      </c>
      <c r="F81" s="317" t="n">
        <v>43570</v>
      </c>
      <c r="G81" s="317" t="n">
        <v>43583</v>
      </c>
      <c r="H81" s="316" t="n">
        <v>3874947</v>
      </c>
      <c r="I81" s="316" t="n">
        <v>303010</v>
      </c>
      <c r="J81" s="316" t="n">
        <v>0.85</v>
      </c>
      <c r="K81" s="316">
        <f>ROUND(I81*(J81/1000),2)</f>
        <v/>
      </c>
    </row>
    <row r="82">
      <c r="B82" s="315" t="n">
        <v>50</v>
      </c>
      <c r="C82" s="316" t="n">
        <v>26093567</v>
      </c>
      <c r="D82" s="316" t="inlineStr">
        <is>
          <t>VICTORIAS SECRET 18/19 Broadcast UF_FOX FEP/FX FEP/FOX VOD</t>
        </is>
      </c>
      <c r="E82" s="316" t="inlineStr">
        <is>
          <t>FX</t>
        </is>
      </c>
      <c r="F82" s="317" t="n">
        <v>43570</v>
      </c>
      <c r="G82" s="317" t="n">
        <v>43583</v>
      </c>
      <c r="H82" s="316" t="n">
        <v>439560</v>
      </c>
      <c r="I82" s="316" t="n">
        <v>195763</v>
      </c>
      <c r="J82" s="316" t="n">
        <v>0.85</v>
      </c>
      <c r="K82" s="316">
        <f>ROUND(I82*(J82/1000),2)</f>
        <v/>
      </c>
    </row>
    <row r="83">
      <c r="B83" s="315" t="n">
        <v>51</v>
      </c>
      <c r="C83" s="316" t="n">
        <v>26093567</v>
      </c>
      <c r="D83" s="316" t="inlineStr">
        <is>
          <t>VICTORIAS SECRET 18/19 Broadcast UF_FOX FEP/FX FEP/FOX VOD</t>
        </is>
      </c>
      <c r="E83" s="316" t="inlineStr">
        <is>
          <t>FXM</t>
        </is>
      </c>
      <c r="F83" s="317" t="n">
        <v>43570</v>
      </c>
      <c r="G83" s="317" t="n">
        <v>43583</v>
      </c>
      <c r="H83" s="316" t="n">
        <v>2529985</v>
      </c>
      <c r="I83" s="316" t="n">
        <v>676251</v>
      </c>
      <c r="J83" s="316" t="n">
        <v>0.85</v>
      </c>
      <c r="K83" s="316">
        <f>ROUND(I83*(J83/1000),2)</f>
        <v/>
      </c>
    </row>
    <row r="84">
      <c r="B84" s="315" t="n">
        <v>52</v>
      </c>
      <c r="C84" s="316" t="n">
        <v>26093567</v>
      </c>
      <c r="D84" s="316" t="inlineStr">
        <is>
          <t>VICTORIAS SECRET 18/19 Broadcast UF_FOX FEP/FX FEP/FOX VOD</t>
        </is>
      </c>
      <c r="E84" s="316" t="inlineStr">
        <is>
          <t>FXX</t>
        </is>
      </c>
      <c r="F84" s="317" t="n">
        <v>43570</v>
      </c>
      <c r="G84" s="317" t="n">
        <v>43583</v>
      </c>
      <c r="H84" s="316" t="n">
        <v>138138</v>
      </c>
      <c r="I84" s="316" t="n">
        <v>102149</v>
      </c>
      <c r="J84" s="316" t="n">
        <v>0.85</v>
      </c>
      <c r="K84" s="316">
        <f>ROUND(I84*(J84/1000),2)</f>
        <v/>
      </c>
    </row>
    <row r="85">
      <c r="B85" s="315" t="n">
        <v>53</v>
      </c>
      <c r="C85" s="316" t="n">
        <v>26213563</v>
      </c>
      <c r="D85" s="316" t="inlineStr">
        <is>
          <t>NGP|Lexus_VOB Sponsorship_12.15.18-06.30.19</t>
        </is>
      </c>
      <c r="E85" s="316" t="inlineStr">
        <is>
          <t>Nat Geo WILD</t>
        </is>
      </c>
      <c r="F85" s="317" t="n">
        <v>43468</v>
      </c>
      <c r="G85" s="317" t="n">
        <v>43646</v>
      </c>
      <c r="H85" s="316" t="n">
        <v>1098230</v>
      </c>
      <c r="I85" s="316" t="n">
        <v>252209</v>
      </c>
      <c r="J85" s="316" t="n">
        <v>0.85</v>
      </c>
      <c r="K85" s="316">
        <f>ROUND(I85*(J85/1000),2)</f>
        <v/>
      </c>
    </row>
    <row r="86">
      <c r="B86" s="315" t="n">
        <v>54</v>
      </c>
      <c r="C86" s="316" t="n">
        <v>26213563</v>
      </c>
      <c r="D86" s="316" t="inlineStr">
        <is>
          <t>NGP|Lexus_VOB Sponsorship_12.15.18-06.30.19</t>
        </is>
      </c>
      <c r="E86" s="316" t="inlineStr">
        <is>
          <t>National Geographic Channel</t>
        </is>
      </c>
      <c r="F86" s="317" t="n">
        <v>43468</v>
      </c>
      <c r="G86" s="317" t="n">
        <v>43646</v>
      </c>
      <c r="H86" s="316" t="n">
        <v>1244851</v>
      </c>
      <c r="I86" s="316" t="n">
        <v>271031</v>
      </c>
      <c r="J86" s="316" t="n">
        <v>0.85</v>
      </c>
      <c r="K86" s="316">
        <f>ROUND(I86*(J86/1000),2)</f>
        <v/>
      </c>
    </row>
    <row r="87">
      <c r="B87" s="315" t="n">
        <v>55</v>
      </c>
      <c r="C87" s="316" t="n">
        <v>26225249</v>
      </c>
      <c r="D87" s="316" t="inlineStr">
        <is>
          <t>NGP|Disney_FY19 Adventures by Disney_AprJune2019</t>
        </is>
      </c>
      <c r="E87" s="316" t="inlineStr">
        <is>
          <t>Nat Geo WILD</t>
        </is>
      </c>
      <c r="F87" s="317" t="n">
        <v>43579</v>
      </c>
      <c r="G87" s="317" t="n">
        <v>43646</v>
      </c>
      <c r="H87" s="316" t="n">
        <v>17413</v>
      </c>
      <c r="I87" s="316" t="n">
        <v>17413</v>
      </c>
      <c r="J87" s="316" t="n">
        <v>0.85</v>
      </c>
      <c r="K87" s="316">
        <f>ROUND(I87*(J87/1000),2)</f>
        <v/>
      </c>
    </row>
    <row r="88">
      <c r="B88" s="315" t="n">
        <v>56</v>
      </c>
      <c r="C88" s="316" t="n">
        <v>26225249</v>
      </c>
      <c r="D88" s="316" t="inlineStr">
        <is>
          <t>NGP|Disney_FY19 Adventures by Disney_AprJune2019</t>
        </is>
      </c>
      <c r="E88" s="316" t="inlineStr">
        <is>
          <t>National Geographic Channel</t>
        </is>
      </c>
      <c r="F88" s="317" t="n">
        <v>43579</v>
      </c>
      <c r="G88" s="317" t="n">
        <v>43646</v>
      </c>
      <c r="H88" s="316" t="n">
        <v>87</v>
      </c>
      <c r="I88" s="316" t="n">
        <v>87</v>
      </c>
      <c r="J88" s="316" t="n">
        <v>0.85</v>
      </c>
      <c r="K88" s="316">
        <f>ROUND(I88*(J88/1000),2)</f>
        <v/>
      </c>
    </row>
    <row r="89">
      <c r="B89" s="315" t="n">
        <v>57</v>
      </c>
      <c r="C89" s="316" t="n">
        <v>26241670</v>
      </c>
      <c r="D89" s="316" t="inlineStr">
        <is>
          <t>Ocean Media 18/19 Upfront - Realtor</t>
        </is>
      </c>
      <c r="E89" s="316" t="inlineStr">
        <is>
          <t>FOX Broadcast</t>
        </is>
      </c>
      <c r="F89" s="317" t="n">
        <v>43563</v>
      </c>
      <c r="G89" s="317" t="n">
        <v>43611</v>
      </c>
      <c r="H89" s="316" t="n">
        <v>352918</v>
      </c>
      <c r="I89" s="316" t="n">
        <v>134826</v>
      </c>
      <c r="J89" s="316" t="n">
        <v>0.85</v>
      </c>
      <c r="K89" s="316">
        <f>ROUND(I89*(J89/1000),2)</f>
        <v/>
      </c>
    </row>
    <row r="90">
      <c r="B90" s="315" t="n">
        <v>58</v>
      </c>
      <c r="C90" s="316" t="n">
        <v>26241670</v>
      </c>
      <c r="D90" s="316" t="inlineStr">
        <is>
          <t>Ocean Media 18/19 Upfront - Realtor</t>
        </is>
      </c>
      <c r="E90" s="316" t="inlineStr">
        <is>
          <t>FX</t>
        </is>
      </c>
      <c r="F90" s="317" t="n">
        <v>43563</v>
      </c>
      <c r="G90" s="317" t="n">
        <v>43583</v>
      </c>
      <c r="H90" s="316" t="n">
        <v>452857</v>
      </c>
      <c r="I90" s="316" t="n">
        <v>18771</v>
      </c>
      <c r="J90" s="316" t="n">
        <v>0.85</v>
      </c>
      <c r="K90" s="316">
        <f>ROUND(I90*(J90/1000),2)</f>
        <v/>
      </c>
    </row>
    <row r="91">
      <c r="B91" s="315" t="n">
        <v>59</v>
      </c>
      <c r="C91" s="316" t="n">
        <v>26241670</v>
      </c>
      <c r="D91" s="316" t="inlineStr">
        <is>
          <t>Ocean Media 18/19 Upfront - Realtor</t>
        </is>
      </c>
      <c r="E91" s="316" t="inlineStr">
        <is>
          <t>FXM</t>
        </is>
      </c>
      <c r="F91" s="317" t="n">
        <v>43563</v>
      </c>
      <c r="G91" s="317" t="n">
        <v>43583</v>
      </c>
      <c r="H91" s="316" t="n">
        <v>1816209</v>
      </c>
      <c r="I91" s="316" t="n">
        <v>106827</v>
      </c>
      <c r="J91" s="316" t="n">
        <v>0.85</v>
      </c>
      <c r="K91" s="316">
        <f>ROUND(I91*(J91/1000),2)</f>
        <v/>
      </c>
    </row>
    <row r="92">
      <c r="B92" s="315" t="n">
        <v>60</v>
      </c>
      <c r="C92" s="316" t="n">
        <v>26241670</v>
      </c>
      <c r="D92" s="316" t="inlineStr">
        <is>
          <t>Ocean Media 18/19 Upfront - Realtor</t>
        </is>
      </c>
      <c r="E92" s="316" t="inlineStr">
        <is>
          <t>FXX</t>
        </is>
      </c>
      <c r="F92" s="317" t="n">
        <v>43563</v>
      </c>
      <c r="G92" s="317" t="n">
        <v>43583</v>
      </c>
      <c r="H92" s="316" t="n">
        <v>105431</v>
      </c>
      <c r="I92" s="316" t="n">
        <v>8042</v>
      </c>
      <c r="J92" s="316" t="n">
        <v>0.85</v>
      </c>
      <c r="K92" s="316">
        <f>ROUND(I92*(J92/1000),2)</f>
        <v/>
      </c>
    </row>
    <row r="93">
      <c r="B93" s="315" t="n">
        <v>61</v>
      </c>
      <c r="C93" s="316" t="n">
        <v>26241670</v>
      </c>
      <c r="D93" s="316" t="inlineStr">
        <is>
          <t>Ocean Media 18/19 Upfront - Realtor</t>
        </is>
      </c>
      <c r="E93" s="316" t="inlineStr">
        <is>
          <t>Nat Geo WILD</t>
        </is>
      </c>
      <c r="F93" s="317" t="n">
        <v>43563</v>
      </c>
      <c r="G93" s="317" t="n">
        <v>43583</v>
      </c>
      <c r="H93" s="316" t="n">
        <v>72168</v>
      </c>
      <c r="I93" s="316" t="n">
        <v>26098</v>
      </c>
      <c r="J93" s="316" t="n">
        <v>0.85</v>
      </c>
      <c r="K93" s="316">
        <f>ROUND(I93*(J93/1000),2)</f>
        <v/>
      </c>
    </row>
    <row r="94">
      <c r="B94" s="315" t="n">
        <v>62</v>
      </c>
      <c r="C94" s="316" t="n">
        <v>26241670</v>
      </c>
      <c r="D94" s="316" t="inlineStr">
        <is>
          <t>Ocean Media 18/19 Upfront - Realtor</t>
        </is>
      </c>
      <c r="E94" s="316" t="inlineStr">
        <is>
          <t>National Geographic Channel</t>
        </is>
      </c>
      <c r="F94" s="317" t="n">
        <v>43563</v>
      </c>
      <c r="G94" s="317" t="n">
        <v>43583</v>
      </c>
      <c r="H94" s="316" t="n">
        <v>154571</v>
      </c>
      <c r="I94" s="316" t="n">
        <v>57864</v>
      </c>
      <c r="J94" s="316" t="n">
        <v>0.85</v>
      </c>
      <c r="K94" s="316">
        <f>ROUND(I94*(J94/1000),2)</f>
        <v/>
      </c>
    </row>
    <row r="95">
      <c r="B95" s="315" t="n">
        <v>63</v>
      </c>
      <c r="C95" s="316" t="n">
        <v>26316034</v>
      </c>
      <c r="D95" s="316" t="inlineStr">
        <is>
          <t>General Motors | FOX/FX VOD Upfront | 2018-2019</t>
        </is>
      </c>
      <c r="E95" s="316" t="inlineStr">
        <is>
          <t>FOX Broadcast</t>
        </is>
      </c>
      <c r="F95" s="317" t="n">
        <v>43466</v>
      </c>
      <c r="G95" s="317" t="n">
        <v>43646</v>
      </c>
      <c r="H95" s="316" t="n">
        <v>23027373</v>
      </c>
      <c r="I95" s="316" t="n">
        <v>3015265</v>
      </c>
      <c r="J95" s="316" t="n">
        <v>0.85</v>
      </c>
      <c r="K95" s="316">
        <f>ROUND(I95*(J95/1000),2)</f>
        <v/>
      </c>
    </row>
    <row r="96">
      <c r="B96" s="315" t="n">
        <v>64</v>
      </c>
      <c r="C96" s="316" t="n">
        <v>26316034</v>
      </c>
      <c r="D96" s="316" t="inlineStr">
        <is>
          <t>General Motors | FOX/FX VOD Upfront | 2018-2019</t>
        </is>
      </c>
      <c r="E96" s="316" t="inlineStr">
        <is>
          <t>FX</t>
        </is>
      </c>
      <c r="F96" s="317" t="n">
        <v>43557</v>
      </c>
      <c r="G96" s="317" t="n">
        <v>43585</v>
      </c>
      <c r="H96" s="316" t="n">
        <v>3742789</v>
      </c>
      <c r="I96" s="316" t="n">
        <v>910490</v>
      </c>
      <c r="J96" s="316" t="n">
        <v>0.85</v>
      </c>
      <c r="K96" s="316">
        <f>ROUND(I96*(J96/1000),2)</f>
        <v/>
      </c>
    </row>
    <row r="97">
      <c r="B97" s="315" t="n">
        <v>65</v>
      </c>
      <c r="C97" s="316" t="n">
        <v>26316034</v>
      </c>
      <c r="D97" s="316" t="inlineStr">
        <is>
          <t>General Motors | FOX/FX VOD Upfront | 2018-2019</t>
        </is>
      </c>
      <c r="E97" s="316" t="inlineStr">
        <is>
          <t>FXM</t>
        </is>
      </c>
      <c r="F97" s="317" t="n">
        <v>43557</v>
      </c>
      <c r="G97" s="317" t="n">
        <v>43585</v>
      </c>
      <c r="H97" s="316" t="n">
        <v>24356982</v>
      </c>
      <c r="I97" s="316" t="n">
        <v>2394966</v>
      </c>
      <c r="J97" s="316" t="n">
        <v>0.85</v>
      </c>
      <c r="K97" s="316">
        <f>ROUND(I97*(J97/1000),2)</f>
        <v/>
      </c>
    </row>
    <row r="98">
      <c r="B98" s="315" t="n">
        <v>66</v>
      </c>
      <c r="C98" s="316" t="n">
        <v>26316034</v>
      </c>
      <c r="D98" s="316" t="inlineStr">
        <is>
          <t>General Motors | FOX/FX VOD Upfront | 2018-2019</t>
        </is>
      </c>
      <c r="E98" s="316" t="inlineStr">
        <is>
          <t>FXX</t>
        </is>
      </c>
      <c r="F98" s="317" t="n">
        <v>43557</v>
      </c>
      <c r="G98" s="317" t="n">
        <v>43585</v>
      </c>
      <c r="H98" s="316" t="n">
        <v>1600580</v>
      </c>
      <c r="I98" s="316" t="n">
        <v>482238</v>
      </c>
      <c r="J98" s="316" t="n">
        <v>0.85</v>
      </c>
      <c r="K98" s="316">
        <f>ROUND(I98*(J98/1000),2)</f>
        <v/>
      </c>
    </row>
    <row r="99">
      <c r="B99" s="315" t="n">
        <v>67</v>
      </c>
      <c r="C99" s="316" t="n">
        <v>26347897</v>
      </c>
      <c r="D99" s="316" t="inlineStr">
        <is>
          <t>DISNEY - WALT DISNEY STUDIO DIGITAL 18/19</t>
        </is>
      </c>
      <c r="E99" s="316" t="inlineStr">
        <is>
          <t>FOX Broadcast</t>
        </is>
      </c>
      <c r="F99" s="317" t="n">
        <v>43550</v>
      </c>
      <c r="G99" s="317" t="n">
        <v>43611</v>
      </c>
      <c r="H99" s="316" t="n">
        <v>3195089</v>
      </c>
      <c r="I99" s="316" t="n">
        <v>475789</v>
      </c>
      <c r="J99" s="316" t="n">
        <v>0.85</v>
      </c>
      <c r="K99" s="316">
        <f>ROUND(I99*(J99/1000),2)</f>
        <v/>
      </c>
    </row>
    <row r="100">
      <c r="B100" s="315" t="n">
        <v>68</v>
      </c>
      <c r="C100" s="316" t="n">
        <v>26389928</v>
      </c>
      <c r="D100" s="316" t="inlineStr">
        <is>
          <t>VW/Digital/1819/Upfront</t>
        </is>
      </c>
      <c r="E100" s="316" t="inlineStr">
        <is>
          <t>FOX Broadcast</t>
        </is>
      </c>
      <c r="F100" s="317" t="n">
        <v>43556</v>
      </c>
      <c r="G100" s="317" t="n">
        <v>43611</v>
      </c>
      <c r="H100" s="316" t="n">
        <v>1579418</v>
      </c>
      <c r="I100" s="316" t="n">
        <v>623902</v>
      </c>
      <c r="J100" s="316" t="n">
        <v>0.85</v>
      </c>
      <c r="K100" s="316">
        <f>ROUND(I100*(J100/1000),2)</f>
        <v/>
      </c>
    </row>
    <row r="101">
      <c r="B101" s="315" t="n">
        <v>69</v>
      </c>
      <c r="C101" s="316" t="n">
        <v>26389928</v>
      </c>
      <c r="D101" s="316" t="inlineStr">
        <is>
          <t>VW/Digital/1819/Upfront</t>
        </is>
      </c>
      <c r="E101" s="316" t="inlineStr">
        <is>
          <t>FX</t>
        </is>
      </c>
      <c r="F101" s="317" t="n">
        <v>43556</v>
      </c>
      <c r="G101" s="317" t="n">
        <v>43646</v>
      </c>
      <c r="H101" s="316" t="n">
        <v>127593</v>
      </c>
      <c r="I101" s="316" t="n">
        <v>69087</v>
      </c>
      <c r="J101" s="316" t="n">
        <v>0.85</v>
      </c>
      <c r="K101" s="316">
        <f>ROUND(I101*(J101/1000),2)</f>
        <v/>
      </c>
    </row>
    <row r="102">
      <c r="B102" s="315" t="n">
        <v>70</v>
      </c>
      <c r="C102" s="316" t="n">
        <v>26389928</v>
      </c>
      <c r="D102" s="316" t="inlineStr">
        <is>
          <t>VW/Digital/1819/Upfront</t>
        </is>
      </c>
      <c r="E102" s="316" t="inlineStr">
        <is>
          <t>FXM</t>
        </is>
      </c>
      <c r="F102" s="317" t="n">
        <v>43556</v>
      </c>
      <c r="G102" s="317" t="n">
        <v>43646</v>
      </c>
      <c r="H102" s="316" t="n">
        <v>1104624</v>
      </c>
      <c r="I102" s="316" t="n">
        <v>210307</v>
      </c>
      <c r="J102" s="316" t="n">
        <v>0.85</v>
      </c>
      <c r="K102" s="316">
        <f>ROUND(I102*(J102/1000),2)</f>
        <v/>
      </c>
    </row>
    <row r="103">
      <c r="B103" s="315" t="n">
        <v>71</v>
      </c>
      <c r="C103" s="316" t="n">
        <v>26389928</v>
      </c>
      <c r="D103" s="316" t="inlineStr">
        <is>
          <t>VW/Digital/1819/Upfront</t>
        </is>
      </c>
      <c r="E103" s="316" t="inlineStr">
        <is>
          <t>FXX</t>
        </is>
      </c>
      <c r="F103" s="317" t="n">
        <v>43556</v>
      </c>
      <c r="G103" s="317" t="n">
        <v>43646</v>
      </c>
      <c r="H103" s="316" t="n">
        <v>64746</v>
      </c>
      <c r="I103" s="316" t="n">
        <v>34539</v>
      </c>
      <c r="J103" s="316" t="n">
        <v>0.85</v>
      </c>
      <c r="K103" s="316">
        <f>ROUND(I103*(J103/1000),2)</f>
        <v/>
      </c>
    </row>
    <row r="104">
      <c r="B104" s="315" t="n">
        <v>72</v>
      </c>
      <c r="C104" s="316" t="n">
        <v>26395983</v>
      </c>
      <c r="D104" s="316" t="inlineStr">
        <is>
          <t>GlaxoSmithKline/Digital/1819/Upfront</t>
        </is>
      </c>
      <c r="E104" s="316" t="inlineStr">
        <is>
          <t>FOX Broadcast</t>
        </is>
      </c>
      <c r="F104" s="317" t="n">
        <v>43542</v>
      </c>
      <c r="G104" s="317" t="n">
        <v>43646</v>
      </c>
      <c r="H104" s="316" t="n">
        <v>4931018</v>
      </c>
      <c r="I104" s="316" t="n">
        <v>536571</v>
      </c>
      <c r="J104" s="316" t="n">
        <v>0.85</v>
      </c>
      <c r="K104" s="316">
        <f>ROUND(I104*(J104/1000),2)</f>
        <v/>
      </c>
    </row>
    <row r="105">
      <c r="B105" s="315" t="n">
        <v>73</v>
      </c>
      <c r="C105" s="316" t="n">
        <v>26395983</v>
      </c>
      <c r="D105" s="316" t="inlineStr">
        <is>
          <t>GlaxoSmithKline/Digital/1819/Upfront</t>
        </is>
      </c>
      <c r="E105" s="316" t="inlineStr">
        <is>
          <t>FX</t>
        </is>
      </c>
      <c r="F105" s="317" t="n">
        <v>43556</v>
      </c>
      <c r="G105" s="317" t="n">
        <v>43625</v>
      </c>
      <c r="H105" s="316" t="n">
        <v>984670</v>
      </c>
      <c r="I105" s="316" t="n">
        <v>49524</v>
      </c>
      <c r="J105" s="316" t="n">
        <v>0.85</v>
      </c>
      <c r="K105" s="316">
        <f>ROUND(I105*(J105/1000),2)</f>
        <v/>
      </c>
    </row>
    <row r="106">
      <c r="B106" s="315" t="n">
        <v>74</v>
      </c>
      <c r="C106" s="316" t="n">
        <v>26395983</v>
      </c>
      <c r="D106" s="316" t="inlineStr">
        <is>
          <t>GlaxoSmithKline/Digital/1819/Upfront</t>
        </is>
      </c>
      <c r="E106" s="316" t="inlineStr">
        <is>
          <t>FXM</t>
        </is>
      </c>
      <c r="F106" s="317" t="n">
        <v>43556</v>
      </c>
      <c r="G106" s="317" t="n">
        <v>43625</v>
      </c>
      <c r="H106" s="316" t="n">
        <v>3954285</v>
      </c>
      <c r="I106" s="316" t="n">
        <v>109288</v>
      </c>
      <c r="J106" s="316" t="n">
        <v>0.85</v>
      </c>
      <c r="K106" s="316">
        <f>ROUND(I106*(J106/1000),2)</f>
        <v/>
      </c>
    </row>
    <row r="107">
      <c r="B107" s="315" t="n">
        <v>75</v>
      </c>
      <c r="C107" s="316" t="n">
        <v>26395983</v>
      </c>
      <c r="D107" s="316" t="inlineStr">
        <is>
          <t>GlaxoSmithKline/Digital/1819/Upfront</t>
        </is>
      </c>
      <c r="E107" s="316" t="inlineStr">
        <is>
          <t>FXX</t>
        </is>
      </c>
      <c r="F107" s="317" t="n">
        <v>43556</v>
      </c>
      <c r="G107" s="317" t="n">
        <v>43625</v>
      </c>
      <c r="H107" s="316" t="n">
        <v>261510</v>
      </c>
      <c r="I107" s="316" t="n">
        <v>21565</v>
      </c>
      <c r="J107" s="316" t="n">
        <v>0.85</v>
      </c>
      <c r="K107" s="316">
        <f>ROUND(I107*(J107/1000),2)</f>
        <v/>
      </c>
    </row>
    <row r="108">
      <c r="B108" s="315" t="n">
        <v>76</v>
      </c>
      <c r="C108" s="316" t="n">
        <v>26469217</v>
      </c>
      <c r="D108" s="316" t="inlineStr">
        <is>
          <t>E*TRADE | Assembly | Upfront 1819</t>
        </is>
      </c>
      <c r="E108" s="316" t="inlineStr">
        <is>
          <t>FOX Broadcast</t>
        </is>
      </c>
      <c r="F108" s="317" t="n">
        <v>43556</v>
      </c>
      <c r="G108" s="317" t="n">
        <v>43646</v>
      </c>
      <c r="H108" s="316" t="n">
        <v>9535887</v>
      </c>
      <c r="I108" s="316" t="n">
        <v>1313778</v>
      </c>
      <c r="J108" s="316" t="n">
        <v>0.85</v>
      </c>
      <c r="K108" s="316">
        <f>ROUND(I108*(J108/1000),2)</f>
        <v/>
      </c>
    </row>
    <row r="109">
      <c r="B109" s="315" t="n">
        <v>77</v>
      </c>
      <c r="C109" s="316" t="n">
        <v>26469217</v>
      </c>
      <c r="D109" s="316" t="inlineStr">
        <is>
          <t>E*TRADE | Assembly | Upfront 1819</t>
        </is>
      </c>
      <c r="E109" s="316" t="inlineStr">
        <is>
          <t>FX</t>
        </is>
      </c>
      <c r="F109" s="317" t="n">
        <v>43556</v>
      </c>
      <c r="G109" s="317" t="n">
        <v>43646</v>
      </c>
      <c r="H109" s="316" t="n">
        <v>280480</v>
      </c>
      <c r="I109" s="316" t="n">
        <v>75809</v>
      </c>
      <c r="J109" s="316" t="n">
        <v>0.85</v>
      </c>
      <c r="K109" s="316">
        <f>ROUND(I109*(J109/1000),2)</f>
        <v/>
      </c>
    </row>
    <row r="110">
      <c r="B110" s="315" t="n">
        <v>78</v>
      </c>
      <c r="C110" s="316" t="n">
        <v>26469217</v>
      </c>
      <c r="D110" s="316" t="inlineStr">
        <is>
          <t>E*TRADE | Assembly | Upfront 1819</t>
        </is>
      </c>
      <c r="E110" s="316" t="inlineStr">
        <is>
          <t>FXM</t>
        </is>
      </c>
      <c r="F110" s="317" t="n">
        <v>43556</v>
      </c>
      <c r="G110" s="317" t="n">
        <v>43646</v>
      </c>
      <c r="H110" s="316" t="n">
        <v>1146109</v>
      </c>
      <c r="I110" s="316" t="n">
        <v>232865</v>
      </c>
      <c r="J110" s="316" t="n">
        <v>0.85</v>
      </c>
      <c r="K110" s="316">
        <f>ROUND(I110*(J110/1000),2)</f>
        <v/>
      </c>
    </row>
    <row r="111">
      <c r="B111" s="315" t="n">
        <v>79</v>
      </c>
      <c r="C111" s="316" t="n">
        <v>26469217</v>
      </c>
      <c r="D111" s="316" t="inlineStr">
        <is>
          <t>E*TRADE | Assembly | Upfront 1819</t>
        </is>
      </c>
      <c r="E111" s="316" t="inlineStr">
        <is>
          <t>FXX</t>
        </is>
      </c>
      <c r="F111" s="317" t="n">
        <v>43556</v>
      </c>
      <c r="G111" s="317" t="n">
        <v>43646</v>
      </c>
      <c r="H111" s="316" t="n">
        <v>85934</v>
      </c>
      <c r="I111" s="316" t="n">
        <v>50338</v>
      </c>
      <c r="J111" s="316" t="n">
        <v>0.85</v>
      </c>
      <c r="K111" s="316">
        <f>ROUND(I111*(J111/1000),2)</f>
        <v/>
      </c>
    </row>
    <row r="112">
      <c r="B112" s="315" t="n">
        <v>80</v>
      </c>
      <c r="C112" s="316" t="n">
        <v>26520000</v>
      </c>
      <c r="D112" s="316" t="inlineStr">
        <is>
          <t>Clorox_17/18 Upfront_FOX FEP &amp; VOD1819</t>
        </is>
      </c>
      <c r="E112" s="316" t="inlineStr">
        <is>
          <t>FOX Broadcast</t>
        </is>
      </c>
      <c r="F112" s="317" t="n">
        <v>43567</v>
      </c>
      <c r="G112" s="317" t="n">
        <v>43616</v>
      </c>
      <c r="H112" s="316" t="n">
        <v>10015340</v>
      </c>
      <c r="I112" s="316" t="n">
        <v>368940</v>
      </c>
      <c r="J112" s="316" t="n">
        <v>0.85</v>
      </c>
      <c r="K112" s="316">
        <f>ROUND(I112*(J112/1000),2)</f>
        <v/>
      </c>
    </row>
    <row r="113">
      <c r="B113" s="315" t="n">
        <v>81</v>
      </c>
      <c r="C113" s="316" t="n">
        <v>26520000</v>
      </c>
      <c r="D113" s="316" t="inlineStr">
        <is>
          <t>Clorox_17/18 Upfront_FOX FEP &amp; VOD1819</t>
        </is>
      </c>
      <c r="E113" s="316" t="inlineStr">
        <is>
          <t>FX</t>
        </is>
      </c>
      <c r="F113" s="317" t="n">
        <v>43571</v>
      </c>
      <c r="G113" s="317" t="n">
        <v>43646</v>
      </c>
      <c r="H113" s="316" t="n">
        <v>162015</v>
      </c>
      <c r="I113" s="316" t="n">
        <v>162015</v>
      </c>
      <c r="J113" s="316" t="n">
        <v>0.85</v>
      </c>
      <c r="K113" s="316">
        <f>ROUND(I113*(J113/1000),2)</f>
        <v/>
      </c>
    </row>
    <row r="114">
      <c r="B114" s="315" t="n">
        <v>82</v>
      </c>
      <c r="C114" s="316" t="n">
        <v>26520000</v>
      </c>
      <c r="D114" s="316" t="inlineStr">
        <is>
          <t>Clorox_17/18 Upfront_FOX FEP &amp; VOD1819</t>
        </is>
      </c>
      <c r="E114" s="316" t="inlineStr">
        <is>
          <t>FXM</t>
        </is>
      </c>
      <c r="F114" s="317" t="n">
        <v>43571</v>
      </c>
      <c r="G114" s="317" t="n">
        <v>43646</v>
      </c>
      <c r="H114" s="316" t="n">
        <v>9218150</v>
      </c>
      <c r="I114" s="316" t="n">
        <v>432720</v>
      </c>
      <c r="J114" s="316" t="n">
        <v>0.85</v>
      </c>
      <c r="K114" s="316">
        <f>ROUND(I114*(J114/1000),2)</f>
        <v/>
      </c>
    </row>
    <row r="115">
      <c r="B115" s="315" t="n">
        <v>83</v>
      </c>
      <c r="C115" s="316" t="n">
        <v>26520000</v>
      </c>
      <c r="D115" s="316" t="inlineStr">
        <is>
          <t>Clorox_17/18 Upfront_FOX FEP &amp; VOD1819</t>
        </is>
      </c>
      <c r="E115" s="316" t="inlineStr">
        <is>
          <t>FXX</t>
        </is>
      </c>
      <c r="F115" s="317" t="n">
        <v>43571</v>
      </c>
      <c r="G115" s="317" t="n">
        <v>43646</v>
      </c>
      <c r="H115" s="316" t="n">
        <v>71245</v>
      </c>
      <c r="I115" s="316" t="n">
        <v>71245</v>
      </c>
      <c r="J115" s="316" t="n">
        <v>0.85</v>
      </c>
      <c r="K115" s="316">
        <f>ROUND(I115*(J115/1000),2)</f>
        <v/>
      </c>
    </row>
    <row r="116">
      <c r="B116" s="315" t="n">
        <v>84</v>
      </c>
      <c r="C116" s="316" t="n">
        <v>26563245</v>
      </c>
      <c r="D116" s="316" t="inlineStr">
        <is>
          <t>Pizza Hut FOX Digital Upfront1819</t>
        </is>
      </c>
      <c r="E116" s="316" t="inlineStr">
        <is>
          <t>FOX Broadcast</t>
        </is>
      </c>
      <c r="F116" s="317" t="n">
        <v>43556</v>
      </c>
      <c r="G116" s="317" t="n">
        <v>43646</v>
      </c>
      <c r="H116" s="316" t="n">
        <v>3311656</v>
      </c>
      <c r="I116" s="316" t="n">
        <v>409168</v>
      </c>
      <c r="J116" s="316" t="n">
        <v>0.85</v>
      </c>
      <c r="K116" s="316">
        <f>ROUND(I116*(J116/1000),2)</f>
        <v/>
      </c>
    </row>
    <row r="117">
      <c r="B117" s="315" t="n">
        <v>85</v>
      </c>
      <c r="C117" s="316" t="n">
        <v>26723581</v>
      </c>
      <c r="D117" s="316" t="inlineStr">
        <is>
          <t>Hotels.com | 18/19 Upfront | HOT_HOT_028</t>
        </is>
      </c>
      <c r="E117" s="316" t="inlineStr">
        <is>
          <t>FOX Broadcast</t>
        </is>
      </c>
      <c r="F117" s="317" t="n">
        <v>43577</v>
      </c>
      <c r="G117" s="317" t="n">
        <v>43585</v>
      </c>
      <c r="H117" s="316" t="n">
        <v>169332</v>
      </c>
      <c r="I117" s="316" t="n">
        <v>169332</v>
      </c>
      <c r="J117" s="316" t="n">
        <v>0.85</v>
      </c>
      <c r="K117" s="316">
        <f>ROUND(I117*(J117/1000),2)</f>
        <v/>
      </c>
    </row>
    <row r="118">
      <c r="B118" s="315" t="n">
        <v>86</v>
      </c>
      <c r="C118" s="316" t="n">
        <v>26761820</v>
      </c>
      <c r="D118" s="316" t="inlineStr">
        <is>
          <t>Nationwide Insurance_18/19 FOX Video UPF</t>
        </is>
      </c>
      <c r="E118" s="316" t="inlineStr">
        <is>
          <t>FOX Broadcast</t>
        </is>
      </c>
      <c r="F118" s="317" t="n">
        <v>43563</v>
      </c>
      <c r="G118" s="317" t="n">
        <v>43646</v>
      </c>
      <c r="H118" s="316" t="n">
        <v>10061237</v>
      </c>
      <c r="I118" s="316" t="n">
        <v>1160204</v>
      </c>
      <c r="J118" s="316" t="n">
        <v>0.85</v>
      </c>
      <c r="K118" s="316">
        <f>ROUND(I118*(J118/1000),2)</f>
        <v/>
      </c>
    </row>
    <row r="119">
      <c r="B119" s="315" t="n">
        <v>87</v>
      </c>
      <c r="C119" s="316" t="n">
        <v>26761968</v>
      </c>
      <c r="D119" s="316" t="inlineStr">
        <is>
          <t>SONY Pictures | 18-19 Upfront Digital</t>
        </is>
      </c>
      <c r="E119" s="316" t="inlineStr">
        <is>
          <t>FOX Broadcast</t>
        </is>
      </c>
      <c r="F119" s="317" t="n">
        <v>43563</v>
      </c>
      <c r="G119" s="317" t="n">
        <v>43611</v>
      </c>
      <c r="H119" s="316" t="n">
        <v>3249328</v>
      </c>
      <c r="I119" s="316" t="n">
        <v>156469</v>
      </c>
      <c r="J119" s="316" t="n">
        <v>0.85</v>
      </c>
      <c r="K119" s="316">
        <f>ROUND(I119*(J119/1000),2)</f>
        <v/>
      </c>
    </row>
    <row r="120">
      <c r="B120" s="315" t="n">
        <v>88</v>
      </c>
      <c r="C120" s="316" t="n">
        <v>26761968</v>
      </c>
      <c r="D120" s="316" t="inlineStr">
        <is>
          <t>SONY Pictures | 18-19 Upfront Digital</t>
        </is>
      </c>
      <c r="E120" s="316" t="inlineStr">
        <is>
          <t>FX</t>
        </is>
      </c>
      <c r="F120" s="317" t="n">
        <v>43584</v>
      </c>
      <c r="G120" s="317" t="n">
        <v>43609</v>
      </c>
      <c r="H120" s="316" t="n">
        <v>447215</v>
      </c>
      <c r="I120" s="316" t="n">
        <v>57326</v>
      </c>
      <c r="J120" s="316" t="n">
        <v>0.85</v>
      </c>
      <c r="K120" s="316">
        <f>ROUND(I120*(J120/1000),2)</f>
        <v/>
      </c>
    </row>
    <row r="121">
      <c r="B121" s="315" t="n">
        <v>89</v>
      </c>
      <c r="C121" s="316" t="n">
        <v>26761968</v>
      </c>
      <c r="D121" s="316" t="inlineStr">
        <is>
          <t>SONY Pictures | 18-19 Upfront Digital</t>
        </is>
      </c>
      <c r="E121" s="316" t="inlineStr">
        <is>
          <t>FXM</t>
        </is>
      </c>
      <c r="F121" s="317" t="n">
        <v>43584</v>
      </c>
      <c r="G121" s="317" t="n">
        <v>43609</v>
      </c>
      <c r="H121" s="316" t="n">
        <v>1325411</v>
      </c>
      <c r="I121" s="316" t="n">
        <v>80155</v>
      </c>
      <c r="J121" s="316" t="n">
        <v>0.85</v>
      </c>
      <c r="K121" s="316">
        <f>ROUND(I121*(J121/1000),2)</f>
        <v/>
      </c>
    </row>
    <row r="122">
      <c r="B122" s="315" t="n">
        <v>90</v>
      </c>
      <c r="C122" s="316" t="n">
        <v>26761968</v>
      </c>
      <c r="D122" s="316" t="inlineStr">
        <is>
          <t>SONY Pictures | 18-19 Upfront Digital</t>
        </is>
      </c>
      <c r="E122" s="316" t="inlineStr">
        <is>
          <t>FXX</t>
        </is>
      </c>
      <c r="F122" s="317" t="n">
        <v>43584</v>
      </c>
      <c r="G122" s="317" t="n">
        <v>43609</v>
      </c>
      <c r="H122" s="316" t="n">
        <v>87436</v>
      </c>
      <c r="I122" s="316" t="n">
        <v>24181</v>
      </c>
      <c r="J122" s="316" t="n">
        <v>0.85</v>
      </c>
      <c r="K122" s="316">
        <f>ROUND(I122*(J122/1000),2)</f>
        <v/>
      </c>
    </row>
    <row r="123">
      <c r="B123" s="315" t="n">
        <v>91</v>
      </c>
      <c r="C123" s="316" t="n">
        <v>26763952</v>
      </c>
      <c r="D123" s="316" t="inlineStr">
        <is>
          <t>Ad Council | End Family Fire | Q318 - Q119</t>
        </is>
      </c>
      <c r="E123" s="316" t="inlineStr">
        <is>
          <t>FOX Broadcast</t>
        </is>
      </c>
      <c r="F123" s="317" t="n">
        <v>43340</v>
      </c>
      <c r="G123" s="317" t="inlineStr">
        <is>
          <t>(blank)</t>
        </is>
      </c>
      <c r="H123" s="316" t="n">
        <v>9569221</v>
      </c>
      <c r="I123" s="316" t="n">
        <v>20832</v>
      </c>
      <c r="J123" s="316" t="n">
        <v>0.85</v>
      </c>
      <c r="K123" s="316">
        <f>ROUND(I123*(J123/1000),2)</f>
        <v/>
      </c>
    </row>
    <row r="124">
      <c r="B124" s="315" t="n">
        <v>92</v>
      </c>
      <c r="C124" s="316" t="n">
        <v>26763952</v>
      </c>
      <c r="D124" s="316" t="inlineStr">
        <is>
          <t>Ad Council | End Family Fire | Q318 - Q119</t>
        </is>
      </c>
      <c r="E124" s="316" t="inlineStr">
        <is>
          <t>FX</t>
        </is>
      </c>
      <c r="F124" s="317" t="n">
        <v>43340</v>
      </c>
      <c r="G124" s="317" t="inlineStr">
        <is>
          <t>(blank)</t>
        </is>
      </c>
      <c r="H124" s="316" t="n">
        <v>1992830</v>
      </c>
      <c r="I124" s="316" t="n">
        <v>655325</v>
      </c>
      <c r="J124" s="316" t="n">
        <v>0.85</v>
      </c>
      <c r="K124" s="316">
        <f>ROUND(I124*(J124/1000),2)</f>
        <v/>
      </c>
    </row>
    <row r="125">
      <c r="B125" s="315" t="n">
        <v>93</v>
      </c>
      <c r="C125" s="316" t="n">
        <v>26763952</v>
      </c>
      <c r="D125" s="316" t="inlineStr">
        <is>
          <t>Ad Council | End Family Fire | Q318 - Q119</t>
        </is>
      </c>
      <c r="E125" s="316" t="inlineStr">
        <is>
          <t>FXX</t>
        </is>
      </c>
      <c r="F125" s="317" t="n">
        <v>43340</v>
      </c>
      <c r="G125" s="317" t="inlineStr">
        <is>
          <t>(blank)</t>
        </is>
      </c>
      <c r="H125" s="316" t="n">
        <v>672980</v>
      </c>
      <c r="I125" s="316" t="n">
        <v>228278</v>
      </c>
      <c r="J125" s="316" t="n">
        <v>0.85</v>
      </c>
      <c r="K125" s="316">
        <f>ROUND(I125*(J125/1000),2)</f>
        <v/>
      </c>
    </row>
    <row r="126">
      <c r="B126" s="315" t="n">
        <v>94</v>
      </c>
      <c r="C126" s="316" t="n">
        <v>26774014</v>
      </c>
      <c r="D126" s="316" t="inlineStr">
        <is>
          <t>JAMRS 18/19 Broadcast UF_FOX FEP</t>
        </is>
      </c>
      <c r="E126" s="316" t="inlineStr">
        <is>
          <t>FOX Broadcast</t>
        </is>
      </c>
      <c r="F126" s="317" t="n">
        <v>43556</v>
      </c>
      <c r="G126" s="317" t="n">
        <v>43583</v>
      </c>
      <c r="H126" s="316" t="n">
        <v>378725</v>
      </c>
      <c r="I126" s="316" t="n">
        <v>269396</v>
      </c>
      <c r="J126" s="316" t="n">
        <v>0.85</v>
      </c>
      <c r="K126" s="316">
        <f>ROUND(I126*(J126/1000),2)</f>
        <v/>
      </c>
    </row>
    <row r="127">
      <c r="B127" s="315" t="n">
        <v>95</v>
      </c>
      <c r="C127" s="316" t="n">
        <v>26774014</v>
      </c>
      <c r="D127" s="316" t="inlineStr">
        <is>
          <t>JAMRS 18/19 Broadcast UF_FOX FEP</t>
        </is>
      </c>
      <c r="E127" s="316" t="inlineStr">
        <is>
          <t>FX</t>
        </is>
      </c>
      <c r="F127" s="317" t="n">
        <v>43549</v>
      </c>
      <c r="G127" s="317" t="n">
        <v>43585</v>
      </c>
      <c r="H127" s="316" t="n">
        <v>55401</v>
      </c>
      <c r="I127" s="316" t="n">
        <v>42396</v>
      </c>
      <c r="J127" s="316" t="n">
        <v>0.85</v>
      </c>
      <c r="K127" s="316">
        <f>ROUND(I127*(J127/1000),2)</f>
        <v/>
      </c>
    </row>
    <row r="128">
      <c r="B128" s="315" t="n">
        <v>96</v>
      </c>
      <c r="C128" s="316" t="n">
        <v>26774014</v>
      </c>
      <c r="D128" s="316" t="inlineStr">
        <is>
          <t>JAMRS 18/19 Broadcast UF_FOX FEP</t>
        </is>
      </c>
      <c r="E128" s="316" t="inlineStr">
        <is>
          <t>FXM</t>
        </is>
      </c>
      <c r="F128" s="317" t="n">
        <v>43549</v>
      </c>
      <c r="G128" s="317" t="n">
        <v>43585</v>
      </c>
      <c r="H128" s="316" t="n">
        <v>258371</v>
      </c>
      <c r="I128" s="316" t="n">
        <v>184655</v>
      </c>
      <c r="J128" s="316" t="n">
        <v>0.85</v>
      </c>
      <c r="K128" s="316">
        <f>ROUND(I128*(J128/1000),2)</f>
        <v/>
      </c>
    </row>
    <row r="129">
      <c r="B129" s="315" t="n">
        <v>97</v>
      </c>
      <c r="C129" s="316" t="n">
        <v>26774014</v>
      </c>
      <c r="D129" s="316" t="inlineStr">
        <is>
          <t>JAMRS 18/19 Broadcast UF_FOX FEP</t>
        </is>
      </c>
      <c r="E129" s="316" t="inlineStr">
        <is>
          <t>FXX</t>
        </is>
      </c>
      <c r="F129" s="317" t="n">
        <v>43556</v>
      </c>
      <c r="G129" s="317" t="n">
        <v>43585</v>
      </c>
      <c r="H129" s="316" t="n">
        <v>27326</v>
      </c>
      <c r="I129" s="316" t="n">
        <v>17619</v>
      </c>
      <c r="J129" s="316" t="n">
        <v>0.85</v>
      </c>
      <c r="K129" s="316">
        <f>ROUND(I129*(J129/1000),2)</f>
        <v/>
      </c>
    </row>
    <row r="130">
      <c r="B130" s="315" t="n">
        <v>98</v>
      </c>
      <c r="C130" s="316" t="n">
        <v>26774014</v>
      </c>
      <c r="D130" s="316" t="inlineStr">
        <is>
          <t>JAMRS 18/19 Broadcast UF_FOX FEP</t>
        </is>
      </c>
      <c r="E130" s="316" t="inlineStr">
        <is>
          <t>Nat Geo WILD</t>
        </is>
      </c>
      <c r="F130" s="317" t="n">
        <v>43556</v>
      </c>
      <c r="G130" s="317" t="n">
        <v>43585</v>
      </c>
      <c r="H130" s="316" t="n">
        <v>36545</v>
      </c>
      <c r="I130" s="316" t="n">
        <v>29597</v>
      </c>
      <c r="J130" s="316" t="n">
        <v>0.85</v>
      </c>
      <c r="K130" s="316">
        <f>ROUND(I130*(J130/1000),2)</f>
        <v/>
      </c>
    </row>
    <row r="131">
      <c r="B131" s="315" t="n">
        <v>99</v>
      </c>
      <c r="C131" s="316" t="n">
        <v>26774014</v>
      </c>
      <c r="D131" s="316" t="inlineStr">
        <is>
          <t>JAMRS 18/19 Broadcast UF_FOX FEP</t>
        </is>
      </c>
      <c r="E131" s="316" t="inlineStr">
        <is>
          <t>National Geographic Channel</t>
        </is>
      </c>
      <c r="F131" s="317" t="n">
        <v>43549</v>
      </c>
      <c r="G131" s="317" t="n">
        <v>43585</v>
      </c>
      <c r="H131" s="316" t="n">
        <v>85248</v>
      </c>
      <c r="I131" s="316" t="n">
        <v>67921</v>
      </c>
      <c r="J131" s="316" t="n">
        <v>0.85</v>
      </c>
      <c r="K131" s="316">
        <f>ROUND(I131*(J131/1000),2)</f>
        <v/>
      </c>
    </row>
    <row r="132">
      <c r="B132" s="315" t="n">
        <v>100</v>
      </c>
      <c r="C132" s="316" t="n">
        <v>26857374</v>
      </c>
      <c r="D132" s="316" t="inlineStr">
        <is>
          <t>Dominos_Q1_Mindshare_Group M 18/19 Upfront</t>
        </is>
      </c>
      <c r="E132" s="316" t="inlineStr">
        <is>
          <t>FOX Broadcast</t>
        </is>
      </c>
      <c r="F132" s="317" t="n">
        <v>43525</v>
      </c>
      <c r="G132" s="317" t="n">
        <v>43555</v>
      </c>
      <c r="H132" s="316" t="n">
        <v>770947</v>
      </c>
      <c r="I132" s="316" t="n">
        <v>1</v>
      </c>
      <c r="J132" s="316" t="n">
        <v>0.85</v>
      </c>
      <c r="K132" s="316">
        <f>ROUND(I132*(J132/1000),2)</f>
        <v/>
      </c>
    </row>
    <row r="133">
      <c r="B133" s="315" t="n">
        <v>101</v>
      </c>
      <c r="C133" s="316" t="n">
        <v>26858447</v>
      </c>
      <c r="D133" s="316" t="inlineStr">
        <is>
          <t>Dominos | Q219 | Cash UF 1819</t>
        </is>
      </c>
      <c r="E133" s="316" t="inlineStr">
        <is>
          <t>FOX Broadcast</t>
        </is>
      </c>
      <c r="F133" s="317" t="n">
        <v>43556</v>
      </c>
      <c r="G133" s="317" t="n">
        <v>43646</v>
      </c>
      <c r="H133" s="316" t="n">
        <v>336250</v>
      </c>
      <c r="I133" s="316" t="n">
        <v>336250</v>
      </c>
      <c r="J133" s="316" t="n">
        <v>0.85</v>
      </c>
      <c r="K133" s="316">
        <f>ROUND(I133*(J133/1000),2)</f>
        <v/>
      </c>
    </row>
    <row r="134">
      <c r="B134" s="315" t="n">
        <v>102</v>
      </c>
      <c r="C134" s="316" t="n">
        <v>26862670</v>
      </c>
      <c r="D134" s="316" t="inlineStr">
        <is>
          <t>KIA Digital FOX FEP UF 18/19</t>
        </is>
      </c>
      <c r="E134" s="316" t="inlineStr">
        <is>
          <t>FOX Broadcast</t>
        </is>
      </c>
      <c r="F134" s="317" t="n">
        <v>43556</v>
      </c>
      <c r="G134" s="317" t="n">
        <v>43646</v>
      </c>
      <c r="H134" s="316" t="n">
        <v>5336766</v>
      </c>
      <c r="I134" s="316" t="n">
        <v>1985791</v>
      </c>
      <c r="J134" s="316" t="n">
        <v>0.85</v>
      </c>
      <c r="K134" s="316">
        <f>ROUND(I134*(J134/1000),2)</f>
        <v/>
      </c>
    </row>
    <row r="135">
      <c r="B135" s="315" t="n">
        <v>103</v>
      </c>
      <c r="C135" s="316" t="n">
        <v>26869371</v>
      </c>
      <c r="D135" s="316" t="inlineStr">
        <is>
          <t>WW Digital 18/19 UF</t>
        </is>
      </c>
      <c r="E135" s="316" t="inlineStr">
        <is>
          <t>FOX Broadcast</t>
        </is>
      </c>
      <c r="F135" s="317" t="n">
        <v>43465</v>
      </c>
      <c r="G135" s="317" t="n">
        <v>43636</v>
      </c>
      <c r="H135" s="316" t="n">
        <v>1684948</v>
      </c>
      <c r="I135" s="316" t="n">
        <v>118001</v>
      </c>
      <c r="J135" s="316" t="n">
        <v>0.85</v>
      </c>
      <c r="K135" s="316">
        <f>ROUND(I135*(J135/1000),2)</f>
        <v/>
      </c>
    </row>
    <row r="136">
      <c r="B136" s="315" t="n">
        <v>104</v>
      </c>
      <c r="C136" s="316" t="n">
        <v>26878176</v>
      </c>
      <c r="D136" s="316" t="inlineStr">
        <is>
          <t>SUBWAY FOX NOW / FOXonHULU / FOX VOD / FOX SPORTS DIGITAL UPFRONT 2018-2019</t>
        </is>
      </c>
      <c r="E136" s="316" t="inlineStr">
        <is>
          <t>FOX Broadcast</t>
        </is>
      </c>
      <c r="F136" s="317" t="n">
        <v>43524</v>
      </c>
      <c r="G136" s="317" t="n">
        <v>43580</v>
      </c>
      <c r="H136" s="316" t="n">
        <v>744410</v>
      </c>
      <c r="I136" s="316" t="n">
        <v>113784</v>
      </c>
      <c r="J136" s="316" t="n">
        <v>0.85</v>
      </c>
      <c r="K136" s="316">
        <f>ROUND(I136*(J136/1000),2)</f>
        <v/>
      </c>
    </row>
    <row r="137">
      <c r="B137" s="315" t="n">
        <v>105</v>
      </c>
      <c r="C137" s="316" t="n">
        <v>26878176</v>
      </c>
      <c r="D137" s="316" t="inlineStr">
        <is>
          <t>SUBWAY FOX NOW / FOXonHULU / FOX VOD / FOX SPORTS DIGITAL UPFRONT 2018-2019</t>
        </is>
      </c>
      <c r="E137" s="316" t="inlineStr">
        <is>
          <t>FX</t>
        </is>
      </c>
      <c r="F137" s="317" t="n">
        <v>43524</v>
      </c>
      <c r="G137" s="317" t="n">
        <v>43618</v>
      </c>
      <c r="H137" s="316" t="n">
        <v>382653</v>
      </c>
      <c r="I137" s="316" t="n">
        <v>31545</v>
      </c>
      <c r="J137" s="316" t="n">
        <v>0.85</v>
      </c>
      <c r="K137" s="316">
        <f>ROUND(I137*(J137/1000),2)</f>
        <v/>
      </c>
    </row>
    <row r="138">
      <c r="B138" s="315" t="n">
        <v>106</v>
      </c>
      <c r="C138" s="316" t="n">
        <v>26878176</v>
      </c>
      <c r="D138" s="316" t="inlineStr">
        <is>
          <t>SUBWAY FOX NOW / FOXonHULU / FOX VOD / FOX SPORTS DIGITAL UPFRONT 2018-2019</t>
        </is>
      </c>
      <c r="E138" s="316" t="inlineStr">
        <is>
          <t>FXM</t>
        </is>
      </c>
      <c r="F138" s="317" t="n">
        <v>43556</v>
      </c>
      <c r="G138" s="317" t="n">
        <v>43618</v>
      </c>
      <c r="H138" s="316" t="n">
        <v>2399656</v>
      </c>
      <c r="I138" s="316" t="n">
        <v>122713</v>
      </c>
      <c r="J138" s="316" t="n">
        <v>0.85</v>
      </c>
      <c r="K138" s="316">
        <f>ROUND(I138*(J138/1000),2)</f>
        <v/>
      </c>
    </row>
    <row r="139">
      <c r="B139" s="315" t="n">
        <v>107</v>
      </c>
      <c r="C139" s="316" t="n">
        <v>26878176</v>
      </c>
      <c r="D139" s="316" t="inlineStr">
        <is>
          <t>SUBWAY FOX NOW / FOXonHULU / FOX VOD / FOX SPORTS DIGITAL UPFRONT 2018-2019</t>
        </is>
      </c>
      <c r="E139" s="316" t="inlineStr">
        <is>
          <t>FXX</t>
        </is>
      </c>
      <c r="F139" s="317" t="n">
        <v>43556</v>
      </c>
      <c r="G139" s="317" t="n">
        <v>43618</v>
      </c>
      <c r="H139" s="316" t="n">
        <v>120937</v>
      </c>
      <c r="I139" s="316" t="n">
        <v>14874</v>
      </c>
      <c r="J139" s="316" t="n">
        <v>0.85</v>
      </c>
      <c r="K139" s="316">
        <f>ROUND(I139*(J139/1000),2)</f>
        <v/>
      </c>
    </row>
    <row r="140">
      <c r="B140" s="315" t="n">
        <v>108</v>
      </c>
      <c r="C140" s="316" t="n">
        <v>26884273</v>
      </c>
      <c r="D140" s="316" t="inlineStr">
        <is>
          <t>Ocean Media 18/19 Upfront - Priceline</t>
        </is>
      </c>
      <c r="E140" s="316" t="inlineStr">
        <is>
          <t>FOX Broadcast</t>
        </is>
      </c>
      <c r="F140" s="317" t="n">
        <v>43556</v>
      </c>
      <c r="G140" s="317" t="n">
        <v>43585</v>
      </c>
      <c r="H140" s="316" t="n">
        <v>677279</v>
      </c>
      <c r="I140" s="316" t="n">
        <v>109548</v>
      </c>
      <c r="J140" s="316" t="n">
        <v>0.85</v>
      </c>
      <c r="K140" s="316">
        <f>ROUND(I140*(J140/1000),2)</f>
        <v/>
      </c>
    </row>
    <row r="141">
      <c r="B141" s="315" t="n">
        <v>109</v>
      </c>
      <c r="C141" s="316" t="n">
        <v>26884273</v>
      </c>
      <c r="D141" s="316" t="inlineStr">
        <is>
          <t>Ocean Media 18/19 Upfront - Priceline</t>
        </is>
      </c>
      <c r="E141" s="316" t="inlineStr">
        <is>
          <t>FX</t>
        </is>
      </c>
      <c r="F141" s="317" t="n">
        <v>43557</v>
      </c>
      <c r="G141" s="317" t="n">
        <v>43585</v>
      </c>
      <c r="H141" s="316" t="n">
        <v>30668</v>
      </c>
      <c r="I141" s="316" t="n">
        <v>10405</v>
      </c>
      <c r="J141" s="316" t="n">
        <v>0.85</v>
      </c>
      <c r="K141" s="316">
        <f>ROUND(I141*(J141/1000),2)</f>
        <v/>
      </c>
    </row>
    <row r="142">
      <c r="B142" s="315" t="n">
        <v>110</v>
      </c>
      <c r="C142" s="316" t="n">
        <v>26884273</v>
      </c>
      <c r="D142" s="316" t="inlineStr">
        <is>
          <t>Ocean Media 18/19 Upfront - Priceline</t>
        </is>
      </c>
      <c r="E142" s="316" t="inlineStr">
        <is>
          <t>FXM</t>
        </is>
      </c>
      <c r="F142" s="317" t="n">
        <v>43557</v>
      </c>
      <c r="G142" s="317" t="n">
        <v>43585</v>
      </c>
      <c r="H142" s="316" t="n">
        <v>127367</v>
      </c>
      <c r="I142" s="316" t="n">
        <v>46377</v>
      </c>
      <c r="J142" s="316" t="n">
        <v>0.85</v>
      </c>
      <c r="K142" s="316">
        <f>ROUND(I142*(J142/1000),2)</f>
        <v/>
      </c>
    </row>
    <row r="143">
      <c r="B143" s="315" t="n">
        <v>111</v>
      </c>
      <c r="C143" s="316" t="n">
        <v>26884273</v>
      </c>
      <c r="D143" s="316" t="inlineStr">
        <is>
          <t>Ocean Media 18/19 Upfront - Priceline</t>
        </is>
      </c>
      <c r="E143" s="316" t="inlineStr">
        <is>
          <t>FXX</t>
        </is>
      </c>
      <c r="F143" s="317" t="n">
        <v>43557</v>
      </c>
      <c r="G143" s="317" t="n">
        <v>43585</v>
      </c>
      <c r="H143" s="316" t="n">
        <v>17140</v>
      </c>
      <c r="I143" s="316" t="n">
        <v>6782</v>
      </c>
      <c r="J143" s="316" t="n">
        <v>0.85</v>
      </c>
      <c r="K143" s="316">
        <f>ROUND(I143*(J143/1000),2)</f>
        <v/>
      </c>
    </row>
    <row r="144">
      <c r="B144" s="315" t="n">
        <v>112</v>
      </c>
      <c r="C144" s="316" t="n">
        <v>26884273</v>
      </c>
      <c r="D144" s="316" t="inlineStr">
        <is>
          <t>Ocean Media 18/19 Upfront - Priceline</t>
        </is>
      </c>
      <c r="E144" s="316" t="inlineStr">
        <is>
          <t>Nat Geo WILD</t>
        </is>
      </c>
      <c r="F144" s="317" t="n">
        <v>43556</v>
      </c>
      <c r="G144" s="317" t="n">
        <v>43585</v>
      </c>
      <c r="H144" s="316" t="n">
        <v>33314</v>
      </c>
      <c r="I144" s="316" t="n">
        <v>14793</v>
      </c>
      <c r="J144" s="316" t="n">
        <v>0.85</v>
      </c>
      <c r="K144" s="316">
        <f>ROUND(I144*(J144/1000),2)</f>
        <v/>
      </c>
    </row>
    <row r="145">
      <c r="B145" s="315" t="n">
        <v>113</v>
      </c>
      <c r="C145" s="316" t="n">
        <v>26884273</v>
      </c>
      <c r="D145" s="316" t="inlineStr">
        <is>
          <t>Ocean Media 18/19 Upfront - Priceline</t>
        </is>
      </c>
      <c r="E145" s="316" t="inlineStr">
        <is>
          <t>National Geographic Channel</t>
        </is>
      </c>
      <c r="F145" s="317" t="n">
        <v>43556</v>
      </c>
      <c r="G145" s="317" t="n">
        <v>43585</v>
      </c>
      <c r="H145" s="316" t="n">
        <v>79260</v>
      </c>
      <c r="I145" s="316" t="n">
        <v>32347</v>
      </c>
      <c r="J145" s="316" t="n">
        <v>0.85</v>
      </c>
      <c r="K145" s="316">
        <f>ROUND(I145*(J145/1000),2)</f>
        <v/>
      </c>
    </row>
    <row r="146">
      <c r="B146" s="315" t="n">
        <v>114</v>
      </c>
      <c r="C146" s="316" t="n">
        <v>26912057</v>
      </c>
      <c r="D146" s="316" t="inlineStr">
        <is>
          <t>Popeyes Digital 18/19 UF</t>
        </is>
      </c>
      <c r="E146" s="316" t="inlineStr">
        <is>
          <t>FOX Broadcast</t>
        </is>
      </c>
      <c r="F146" s="317" t="n">
        <v>43556</v>
      </c>
      <c r="G146" s="317" t="n">
        <v>43646</v>
      </c>
      <c r="H146" s="316" t="n">
        <v>472901</v>
      </c>
      <c r="I146" s="316" t="n">
        <v>68318</v>
      </c>
      <c r="J146" s="316" t="n">
        <v>0.85</v>
      </c>
      <c r="K146" s="316">
        <f>ROUND(I146*(J146/1000),2)</f>
        <v/>
      </c>
    </row>
    <row r="147">
      <c r="B147" s="315" t="n">
        <v>115</v>
      </c>
      <c r="C147" s="316" t="n">
        <v>26912057</v>
      </c>
      <c r="D147" s="316" t="inlineStr">
        <is>
          <t>Popeyes Digital 18/19 UF</t>
        </is>
      </c>
      <c r="E147" s="316" t="inlineStr">
        <is>
          <t>FX</t>
        </is>
      </c>
      <c r="F147" s="317" t="n">
        <v>43556</v>
      </c>
      <c r="G147" s="317" t="n">
        <v>43646</v>
      </c>
      <c r="H147" s="316" t="n">
        <v>56185</v>
      </c>
      <c r="I147" s="316" t="n">
        <v>17952</v>
      </c>
      <c r="J147" s="316" t="n">
        <v>0.85</v>
      </c>
      <c r="K147" s="316">
        <f>ROUND(I147*(J147/1000),2)</f>
        <v/>
      </c>
    </row>
    <row r="148">
      <c r="B148" s="315" t="n">
        <v>116</v>
      </c>
      <c r="C148" s="316" t="n">
        <v>26912057</v>
      </c>
      <c r="D148" s="316" t="inlineStr">
        <is>
          <t>Popeyes Digital 18/19 UF</t>
        </is>
      </c>
      <c r="E148" s="316" t="inlineStr">
        <is>
          <t>FXM</t>
        </is>
      </c>
      <c r="F148" s="317" t="n">
        <v>43556</v>
      </c>
      <c r="G148" s="317" t="n">
        <v>43646</v>
      </c>
      <c r="H148" s="316" t="n">
        <v>380115</v>
      </c>
      <c r="I148" s="316" t="n">
        <v>54919</v>
      </c>
      <c r="J148" s="316" t="n">
        <v>0.85</v>
      </c>
      <c r="K148" s="316">
        <f>ROUND(I148*(J148/1000),2)</f>
        <v/>
      </c>
    </row>
    <row r="149">
      <c r="B149" s="315" t="n">
        <v>117</v>
      </c>
      <c r="C149" s="316" t="n">
        <v>26912057</v>
      </c>
      <c r="D149" s="316" t="inlineStr">
        <is>
          <t>Popeyes Digital 18/19 UF</t>
        </is>
      </c>
      <c r="E149" s="316" t="inlineStr">
        <is>
          <t>FXX</t>
        </is>
      </c>
      <c r="F149" s="317" t="n">
        <v>43556</v>
      </c>
      <c r="G149" s="317" t="n">
        <v>43646</v>
      </c>
      <c r="H149" s="316" t="n">
        <v>38823</v>
      </c>
      <c r="I149" s="316" t="n">
        <v>12121</v>
      </c>
      <c r="J149" s="316" t="n">
        <v>0.85</v>
      </c>
      <c r="K149" s="316">
        <f>ROUND(I149*(J149/1000),2)</f>
        <v/>
      </c>
    </row>
    <row r="150">
      <c r="B150" s="315" t="n">
        <v>118</v>
      </c>
      <c r="C150" s="316" t="n">
        <v>26912057</v>
      </c>
      <c r="D150" s="316" t="inlineStr">
        <is>
          <t>Popeyes Digital 18/19 UF</t>
        </is>
      </c>
      <c r="E150" s="316" t="inlineStr">
        <is>
          <t>Nat Geo WILD</t>
        </is>
      </c>
      <c r="F150" s="317" t="n">
        <v>43556</v>
      </c>
      <c r="G150" s="317" t="n">
        <v>43646</v>
      </c>
      <c r="H150" s="316" t="n">
        <v>93457</v>
      </c>
      <c r="I150" s="316" t="n">
        <v>22752</v>
      </c>
      <c r="J150" s="316" t="n">
        <v>0.85</v>
      </c>
      <c r="K150" s="316">
        <f>ROUND(I150*(J150/1000),2)</f>
        <v/>
      </c>
    </row>
    <row r="151">
      <c r="B151" s="315" t="n">
        <v>119</v>
      </c>
      <c r="C151" s="316" t="n">
        <v>26912057</v>
      </c>
      <c r="D151" s="316" t="inlineStr">
        <is>
          <t>Popeyes Digital 18/19 UF</t>
        </is>
      </c>
      <c r="E151" s="316" t="inlineStr">
        <is>
          <t>National Geographic Channel</t>
        </is>
      </c>
      <c r="F151" s="317" t="n">
        <v>43556</v>
      </c>
      <c r="G151" s="317" t="n">
        <v>43646</v>
      </c>
      <c r="H151" s="316" t="n">
        <v>239374</v>
      </c>
      <c r="I151" s="316" t="n">
        <v>48941</v>
      </c>
      <c r="J151" s="316" t="n">
        <v>0.85</v>
      </c>
      <c r="K151" s="316">
        <f>ROUND(I151*(J151/1000),2)</f>
        <v/>
      </c>
    </row>
    <row r="152">
      <c r="B152" s="315" t="n">
        <v>120</v>
      </c>
      <c r="C152" s="316" t="n">
        <v>26931110</v>
      </c>
      <c r="D152" s="316" t="inlineStr">
        <is>
          <t>CHILIS FOX NOW / FOXonHULU / FOX VOD /  FX PKG UPFRONT 2018-2019</t>
        </is>
      </c>
      <c r="E152" s="316" t="inlineStr">
        <is>
          <t>FOX Broadcast</t>
        </is>
      </c>
      <c r="F152" s="317" t="n">
        <v>43549</v>
      </c>
      <c r="G152" s="317" t="n">
        <v>43632</v>
      </c>
      <c r="H152" s="316" t="n">
        <v>3324860</v>
      </c>
      <c r="I152" s="316" t="n">
        <v>287211</v>
      </c>
      <c r="J152" s="316" t="n">
        <v>0.85</v>
      </c>
      <c r="K152" s="316">
        <f>ROUND(I152*(J152/1000),2)</f>
        <v/>
      </c>
    </row>
    <row r="153">
      <c r="B153" s="315" t="n">
        <v>121</v>
      </c>
      <c r="C153" s="316" t="n">
        <v>26931110</v>
      </c>
      <c r="D153" s="316" t="inlineStr">
        <is>
          <t>CHILIS FOX NOW / FOXonHULU / FOX VOD /  FX PKG UPFRONT 2018-2019</t>
        </is>
      </c>
      <c r="E153" s="316" t="inlineStr">
        <is>
          <t>FX</t>
        </is>
      </c>
      <c r="F153" s="317" t="n">
        <v>43556</v>
      </c>
      <c r="G153" s="317" t="n">
        <v>43632</v>
      </c>
      <c r="H153" s="316" t="n">
        <v>536086</v>
      </c>
      <c r="I153" s="316" t="n">
        <v>128347</v>
      </c>
      <c r="J153" s="316" t="n">
        <v>0.85</v>
      </c>
      <c r="K153" s="316">
        <f>ROUND(I153*(J153/1000),2)</f>
        <v/>
      </c>
    </row>
    <row r="154">
      <c r="B154" s="315" t="n">
        <v>122</v>
      </c>
      <c r="C154" s="316" t="n">
        <v>26931110</v>
      </c>
      <c r="D154" s="316" t="inlineStr">
        <is>
          <t>CHILIS FOX NOW / FOXonHULU / FOX VOD /  FX PKG UPFRONT 2018-2019</t>
        </is>
      </c>
      <c r="E154" s="316" t="inlineStr">
        <is>
          <t>FXM</t>
        </is>
      </c>
      <c r="F154" s="317" t="n">
        <v>43556</v>
      </c>
      <c r="G154" s="317" t="n">
        <v>43632</v>
      </c>
      <c r="H154" s="316" t="n">
        <v>4659119</v>
      </c>
      <c r="I154" s="316" t="n">
        <v>512735</v>
      </c>
      <c r="J154" s="316" t="n">
        <v>0.85</v>
      </c>
      <c r="K154" s="316">
        <f>ROUND(I154*(J154/1000),2)</f>
        <v/>
      </c>
    </row>
    <row r="155">
      <c r="B155" s="315" t="n">
        <v>123</v>
      </c>
      <c r="C155" s="316" t="n">
        <v>26931110</v>
      </c>
      <c r="D155" s="316" t="inlineStr">
        <is>
          <t>CHILIS FOX NOW / FOXonHULU / FOX VOD /  FX PKG UPFRONT 2018-2019</t>
        </is>
      </c>
      <c r="E155" s="316" t="inlineStr">
        <is>
          <t>FXX</t>
        </is>
      </c>
      <c r="F155" s="317" t="n">
        <v>43556</v>
      </c>
      <c r="G155" s="317" t="n">
        <v>43632</v>
      </c>
      <c r="H155" s="316" t="n">
        <v>232584</v>
      </c>
      <c r="I155" s="316" t="n">
        <v>60181</v>
      </c>
      <c r="J155" s="316" t="n">
        <v>0.85</v>
      </c>
      <c r="K155" s="316">
        <f>ROUND(I155*(J155/1000),2)</f>
        <v/>
      </c>
    </row>
    <row r="156">
      <c r="B156" s="315" t="n">
        <v>124</v>
      </c>
      <c r="C156" s="316" t="n">
        <v>26932826</v>
      </c>
      <c r="D156" s="316" t="inlineStr">
        <is>
          <t>Ford | Lincoln | 4Q18 - 3Q19 UPFONT</t>
        </is>
      </c>
      <c r="E156" s="316" t="inlineStr">
        <is>
          <t>FOX Broadcast</t>
        </is>
      </c>
      <c r="F156" s="317" t="n">
        <v>43556</v>
      </c>
      <c r="G156" s="317" t="n">
        <v>43585</v>
      </c>
      <c r="H156" s="316" t="n">
        <v>9087506</v>
      </c>
      <c r="I156" s="316" t="n">
        <v>1693926</v>
      </c>
      <c r="J156" s="316" t="n">
        <v>0.85</v>
      </c>
      <c r="K156" s="316">
        <f>ROUND(I156*(J156/1000),2)</f>
        <v/>
      </c>
    </row>
    <row r="157">
      <c r="B157" s="315" t="n">
        <v>125</v>
      </c>
      <c r="C157" s="316" t="n">
        <v>27060599</v>
      </c>
      <c r="D157" s="316" t="inlineStr">
        <is>
          <t>Capital One Bank Card 2019 UF</t>
        </is>
      </c>
      <c r="E157" s="316" t="inlineStr">
        <is>
          <t>FOX Broadcast</t>
        </is>
      </c>
      <c r="F157" s="317" t="n">
        <v>43556</v>
      </c>
      <c r="G157" s="317" t="n">
        <v>43646</v>
      </c>
      <c r="H157" s="316" t="n">
        <v>1104449</v>
      </c>
      <c r="I157" s="316" t="n">
        <v>292868</v>
      </c>
      <c r="J157" s="316" t="n">
        <v>0.85</v>
      </c>
      <c r="K157" s="316">
        <f>ROUND(I157*(J157/1000),2)</f>
        <v/>
      </c>
    </row>
    <row r="158">
      <c r="B158" s="315" t="n">
        <v>126</v>
      </c>
      <c r="C158" s="316" t="n">
        <v>27079187</v>
      </c>
      <c r="D158" s="316" t="inlineStr">
        <is>
          <t>Ferrero/Digital/All Brands/18/19/Upfront</t>
        </is>
      </c>
      <c r="E158" s="316" t="inlineStr">
        <is>
          <t>FOX Broadcast</t>
        </is>
      </c>
      <c r="F158" s="317" t="n">
        <v>43556</v>
      </c>
      <c r="G158" s="317" t="n">
        <v>43646</v>
      </c>
      <c r="H158" s="316" t="n">
        <v>2542717</v>
      </c>
      <c r="I158" s="316" t="n">
        <v>1097779</v>
      </c>
      <c r="J158" s="316" t="n">
        <v>0.85</v>
      </c>
      <c r="K158" s="316">
        <f>ROUND(I158*(J158/1000),2)</f>
        <v/>
      </c>
    </row>
    <row r="159">
      <c r="B159" s="315" t="n">
        <v>127</v>
      </c>
      <c r="C159" s="316" t="n">
        <v>27079187</v>
      </c>
      <c r="D159" s="316" t="inlineStr">
        <is>
          <t>Ferrero/Digital/All Brands/18/19/Upfront</t>
        </is>
      </c>
      <c r="E159" s="316" t="inlineStr">
        <is>
          <t>FX</t>
        </is>
      </c>
      <c r="F159" s="317" t="n">
        <v>43535</v>
      </c>
      <c r="G159" s="317" t="n">
        <v>43632</v>
      </c>
      <c r="H159" s="316" t="n">
        <v>571403</v>
      </c>
      <c r="I159" s="316" t="n">
        <v>108217</v>
      </c>
      <c r="J159" s="316" t="n">
        <v>0.85</v>
      </c>
      <c r="K159" s="316">
        <f>ROUND(I159*(J159/1000),2)</f>
        <v/>
      </c>
    </row>
    <row r="160">
      <c r="B160" s="315" t="n">
        <v>128</v>
      </c>
      <c r="C160" s="316" t="n">
        <v>27079187</v>
      </c>
      <c r="D160" s="316" t="inlineStr">
        <is>
          <t>Ferrero/Digital/All Brands/18/19/Upfront</t>
        </is>
      </c>
      <c r="E160" s="316" t="inlineStr">
        <is>
          <t>FXM</t>
        </is>
      </c>
      <c r="F160" s="317" t="n">
        <v>43556</v>
      </c>
      <c r="G160" s="317" t="n">
        <v>43632</v>
      </c>
      <c r="H160" s="316" t="n">
        <v>3341649</v>
      </c>
      <c r="I160" s="316" t="n">
        <v>659189</v>
      </c>
      <c r="J160" s="316" t="n">
        <v>0.85</v>
      </c>
      <c r="K160" s="316">
        <f>ROUND(I160*(J160/1000),2)</f>
        <v/>
      </c>
    </row>
    <row r="161">
      <c r="B161" s="315" t="n">
        <v>129</v>
      </c>
      <c r="C161" s="316" t="n">
        <v>27079187</v>
      </c>
      <c r="D161" s="316" t="inlineStr">
        <is>
          <t>Ferrero/Digital/All Brands/18/19/Upfront</t>
        </is>
      </c>
      <c r="E161" s="316" t="inlineStr">
        <is>
          <t>FXX</t>
        </is>
      </c>
      <c r="F161" s="317" t="n">
        <v>43556</v>
      </c>
      <c r="G161" s="317" t="n">
        <v>43632</v>
      </c>
      <c r="H161" s="316" t="n">
        <v>200149</v>
      </c>
      <c r="I161" s="316" t="n">
        <v>50565</v>
      </c>
      <c r="J161" s="316" t="n">
        <v>0.85</v>
      </c>
      <c r="K161" s="316">
        <f>ROUND(I161*(J161/1000),2)</f>
        <v/>
      </c>
    </row>
    <row r="162">
      <c r="B162" s="315" t="n">
        <v>130</v>
      </c>
      <c r="C162" s="316" t="n">
        <v>27127314</v>
      </c>
      <c r="D162" s="316" t="inlineStr">
        <is>
          <t>Mitsubishi/Digital/1718 Upfront/FX Digital1819</t>
        </is>
      </c>
      <c r="E162" s="316" t="inlineStr">
        <is>
          <t>FOX Broadcast</t>
        </is>
      </c>
      <c r="F162" s="317" t="n">
        <v>43556</v>
      </c>
      <c r="G162" s="317" t="n">
        <v>43632</v>
      </c>
      <c r="H162" s="316" t="n">
        <v>109437</v>
      </c>
      <c r="I162" s="316" t="n">
        <v>109437</v>
      </c>
      <c r="J162" s="316" t="n">
        <v>0.85</v>
      </c>
      <c r="K162" s="316">
        <f>ROUND(I162*(J162/1000),2)</f>
        <v/>
      </c>
    </row>
    <row r="163">
      <c r="B163" s="315" t="n">
        <v>131</v>
      </c>
      <c r="C163" s="316" t="n">
        <v>27127314</v>
      </c>
      <c r="D163" s="316" t="inlineStr">
        <is>
          <t>Mitsubishi/Digital/1718 Upfront/FX Digital1819</t>
        </is>
      </c>
      <c r="E163" s="316" t="inlineStr">
        <is>
          <t>FX</t>
        </is>
      </c>
      <c r="F163" s="317" t="n">
        <v>43556</v>
      </c>
      <c r="G163" s="317" t="n">
        <v>43632</v>
      </c>
      <c r="H163" s="316" t="n">
        <v>18859</v>
      </c>
      <c r="I163" s="316" t="n">
        <v>18859</v>
      </c>
      <c r="J163" s="316" t="n">
        <v>0.85</v>
      </c>
      <c r="K163" s="316">
        <f>ROUND(I163*(J163/1000),2)</f>
        <v/>
      </c>
    </row>
    <row r="164">
      <c r="B164" s="315" t="n">
        <v>132</v>
      </c>
      <c r="C164" s="316" t="n">
        <v>27127314</v>
      </c>
      <c r="D164" s="316" t="inlineStr">
        <is>
          <t>Mitsubishi/Digital/1718 Upfront/FX Digital1819</t>
        </is>
      </c>
      <c r="E164" s="316" t="inlineStr">
        <is>
          <t>FXM</t>
        </is>
      </c>
      <c r="F164" s="317" t="n">
        <v>43556</v>
      </c>
      <c r="G164" s="317" t="n">
        <v>43632</v>
      </c>
      <c r="H164" s="316" t="n">
        <v>54478</v>
      </c>
      <c r="I164" s="316" t="n">
        <v>54478</v>
      </c>
      <c r="J164" s="316" t="n">
        <v>0.85</v>
      </c>
      <c r="K164" s="316">
        <f>ROUND(I164*(J164/1000),2)</f>
        <v/>
      </c>
    </row>
    <row r="165">
      <c r="B165" s="315" t="n">
        <v>133</v>
      </c>
      <c r="C165" s="316" t="n">
        <v>27127314</v>
      </c>
      <c r="D165" s="316" t="inlineStr">
        <is>
          <t>Mitsubishi/Digital/1718 Upfront/FX Digital1819</t>
        </is>
      </c>
      <c r="E165" s="316" t="inlineStr">
        <is>
          <t>FXX</t>
        </is>
      </c>
      <c r="F165" s="317" t="n">
        <v>43556</v>
      </c>
      <c r="G165" s="317" t="n">
        <v>43632</v>
      </c>
      <c r="H165" s="316" t="n">
        <v>12936</v>
      </c>
      <c r="I165" s="316" t="n">
        <v>12936</v>
      </c>
      <c r="J165" s="316" t="n">
        <v>0.85</v>
      </c>
      <c r="K165" s="316">
        <f>ROUND(I165*(J165/1000),2)</f>
        <v/>
      </c>
    </row>
    <row r="166">
      <c r="B166" s="315" t="n">
        <v>134</v>
      </c>
      <c r="C166" s="316" t="n">
        <v>27248025</v>
      </c>
      <c r="D166" s="316" t="inlineStr">
        <is>
          <t>Visit California_FOX VOD / FX VOD 1Q-2Q 2019 Scatter</t>
        </is>
      </c>
      <c r="E166" s="316" t="inlineStr">
        <is>
          <t>FOX Broadcast</t>
        </is>
      </c>
      <c r="F166" s="317" t="n">
        <v>43501</v>
      </c>
      <c r="G166" s="317" t="n">
        <v>43576</v>
      </c>
      <c r="H166" s="316" t="n">
        <v>5344607</v>
      </c>
      <c r="I166" s="316" t="n">
        <v>488049</v>
      </c>
      <c r="J166" s="316" t="n">
        <v>0.85</v>
      </c>
      <c r="K166" s="316">
        <f>ROUND(I166*(J166/1000),2)</f>
        <v/>
      </c>
    </row>
    <row r="167">
      <c r="B167" s="315" t="n">
        <v>135</v>
      </c>
      <c r="C167" s="316" t="n">
        <v>27248025</v>
      </c>
      <c r="D167" s="316" t="inlineStr">
        <is>
          <t>Visit California_FOX VOD / FX VOD 1Q-2Q 2019 Scatter</t>
        </is>
      </c>
      <c r="E167" s="316" t="inlineStr">
        <is>
          <t>FX</t>
        </is>
      </c>
      <c r="F167" s="317" t="n">
        <v>43501</v>
      </c>
      <c r="G167" s="317" t="n">
        <v>43576</v>
      </c>
      <c r="H167" s="316" t="n">
        <v>717565</v>
      </c>
      <c r="I167" s="316" t="n">
        <v>166489</v>
      </c>
      <c r="J167" s="316" t="n">
        <v>0.85</v>
      </c>
      <c r="K167" s="316">
        <f>ROUND(I167*(J167/1000),2)</f>
        <v/>
      </c>
    </row>
    <row r="168">
      <c r="B168" s="315" t="n">
        <v>136</v>
      </c>
      <c r="C168" s="316" t="n">
        <v>27248025</v>
      </c>
      <c r="D168" s="316" t="inlineStr">
        <is>
          <t>Visit California_FOX VOD / FX VOD 1Q-2Q 2019 Scatter</t>
        </is>
      </c>
      <c r="E168" s="316" t="inlineStr">
        <is>
          <t>FXM</t>
        </is>
      </c>
      <c r="F168" s="317" t="n">
        <v>43501</v>
      </c>
      <c r="G168" s="317" t="n">
        <v>43576</v>
      </c>
      <c r="H168" s="316" t="n">
        <v>3480258</v>
      </c>
      <c r="I168" s="316" t="n">
        <v>323177</v>
      </c>
      <c r="J168" s="316" t="n">
        <v>0.85</v>
      </c>
      <c r="K168" s="316">
        <f>ROUND(I168*(J168/1000),2)</f>
        <v/>
      </c>
    </row>
    <row r="169">
      <c r="B169" s="315" t="n">
        <v>137</v>
      </c>
      <c r="C169" s="316" t="n">
        <v>27248025</v>
      </c>
      <c r="D169" s="316" t="inlineStr">
        <is>
          <t>Visit California_FOX VOD / FX VOD 1Q-2Q 2019 Scatter</t>
        </is>
      </c>
      <c r="E169" s="316" t="inlineStr">
        <is>
          <t>FXX</t>
        </is>
      </c>
      <c r="F169" s="317" t="n">
        <v>43501</v>
      </c>
      <c r="G169" s="317" t="n">
        <v>43576</v>
      </c>
      <c r="H169" s="316" t="n">
        <v>524202</v>
      </c>
      <c r="I169" s="316" t="n">
        <v>94122</v>
      </c>
      <c r="J169" s="316" t="n">
        <v>0.85</v>
      </c>
      <c r="K169" s="316">
        <f>ROUND(I169*(J169/1000),2)</f>
        <v/>
      </c>
    </row>
    <row r="170">
      <c r="B170" s="315" t="n">
        <v>138</v>
      </c>
      <c r="C170" s="316" t="n">
        <v>27265132</v>
      </c>
      <c r="D170" s="316" t="inlineStr">
        <is>
          <t>Hyundai 18/19 FOX Digital UF</t>
        </is>
      </c>
      <c r="E170" s="316" t="inlineStr">
        <is>
          <t>FOX Broadcast</t>
        </is>
      </c>
      <c r="F170" s="317" t="n">
        <v>43525</v>
      </c>
      <c r="G170" s="317" t="n">
        <v>43646</v>
      </c>
      <c r="H170" s="316" t="n">
        <v>2877065</v>
      </c>
      <c r="I170" s="316" t="n">
        <v>866057</v>
      </c>
      <c r="J170" s="316" t="n">
        <v>0.85</v>
      </c>
      <c r="K170" s="316">
        <f>ROUND(I170*(J170/1000),2)</f>
        <v/>
      </c>
    </row>
    <row r="171">
      <c r="B171" s="315" t="n">
        <v>139</v>
      </c>
      <c r="C171" s="316" t="n">
        <v>27481794</v>
      </c>
      <c r="D171" s="316" t="inlineStr">
        <is>
          <t>Boston Beer Sam Adams FX Digital Upfront1819</t>
        </is>
      </c>
      <c r="E171" s="316" t="inlineStr">
        <is>
          <t>FX</t>
        </is>
      </c>
      <c r="F171" s="317" t="n">
        <v>43556</v>
      </c>
      <c r="G171" s="317" t="n">
        <v>43646</v>
      </c>
      <c r="H171" s="316" t="n">
        <v>259738</v>
      </c>
      <c r="I171" s="316" t="n">
        <v>95375</v>
      </c>
      <c r="J171" s="316" t="n">
        <v>0.85</v>
      </c>
      <c r="K171" s="316">
        <f>ROUND(I171*(J171/1000),2)</f>
        <v/>
      </c>
    </row>
    <row r="172">
      <c r="B172" s="315" t="n">
        <v>140</v>
      </c>
      <c r="C172" s="316" t="n">
        <v>27481794</v>
      </c>
      <c r="D172" s="316" t="inlineStr">
        <is>
          <t>Boston Beer Sam Adams FX Digital Upfront1819</t>
        </is>
      </c>
      <c r="E172" s="316" t="inlineStr">
        <is>
          <t>FXM</t>
        </is>
      </c>
      <c r="F172" s="317" t="n">
        <v>43556</v>
      </c>
      <c r="G172" s="317" t="n">
        <v>43646</v>
      </c>
      <c r="H172" s="316" t="n">
        <v>1929029</v>
      </c>
      <c r="I172" s="316" t="n">
        <v>104092</v>
      </c>
      <c r="J172" s="316" t="n">
        <v>0.85</v>
      </c>
      <c r="K172" s="316">
        <f>ROUND(I172*(J172/1000),2)</f>
        <v/>
      </c>
    </row>
    <row r="173">
      <c r="B173" s="315" t="n">
        <v>141</v>
      </c>
      <c r="C173" s="316" t="n">
        <v>27481794</v>
      </c>
      <c r="D173" s="316" t="inlineStr">
        <is>
          <t>Boston Beer Sam Adams FX Digital Upfront1819</t>
        </is>
      </c>
      <c r="E173" s="316" t="inlineStr">
        <is>
          <t>FXX</t>
        </is>
      </c>
      <c r="F173" s="317" t="n">
        <v>43556</v>
      </c>
      <c r="G173" s="317" t="n">
        <v>43646</v>
      </c>
      <c r="H173" s="316" t="n">
        <v>18722</v>
      </c>
      <c r="I173" s="316" t="n">
        <v>8577</v>
      </c>
      <c r="J173" s="316" t="n">
        <v>0.85</v>
      </c>
      <c r="K173" s="316">
        <f>ROUND(I173*(J173/1000),2)</f>
        <v/>
      </c>
    </row>
    <row r="174">
      <c r="B174" s="315" t="n">
        <v>142</v>
      </c>
      <c r="C174" s="316" t="n">
        <v>27486579</v>
      </c>
      <c r="D174" s="316" t="inlineStr">
        <is>
          <t>Intuit/Digital/1819 Upfront</t>
        </is>
      </c>
      <c r="E174" s="316" t="inlineStr">
        <is>
          <t>FOX Broadcast</t>
        </is>
      </c>
      <c r="F174" s="317" t="n">
        <v>43556</v>
      </c>
      <c r="G174" s="317" t="n">
        <v>43576</v>
      </c>
      <c r="H174" s="316" t="n">
        <v>3740966</v>
      </c>
      <c r="I174" s="316" t="n">
        <v>129364</v>
      </c>
      <c r="J174" s="316" t="n">
        <v>0.85</v>
      </c>
      <c r="K174" s="316">
        <f>ROUND(I174*(J174/1000),2)</f>
        <v/>
      </c>
    </row>
    <row r="175">
      <c r="B175" s="315" t="n">
        <v>143</v>
      </c>
      <c r="C175" s="316" t="n">
        <v>27491484</v>
      </c>
      <c r="D175" s="316" t="inlineStr">
        <is>
          <t>T-Mobile | FOX Digital | Cash Scatter | Q418 - Q119</t>
        </is>
      </c>
      <c r="E175" s="316" t="inlineStr">
        <is>
          <t>FOX Broadcast</t>
        </is>
      </c>
      <c r="F175" s="317" t="n">
        <v>43466</v>
      </c>
      <c r="G175" s="317" t="n">
        <v>43646</v>
      </c>
      <c r="H175" s="316" t="n">
        <v>1258288</v>
      </c>
      <c r="I175" s="316" t="n">
        <v>42179</v>
      </c>
      <c r="J175" s="316" t="n">
        <v>0.85</v>
      </c>
      <c r="K175" s="316">
        <f>ROUND(I175*(J175/1000),2)</f>
        <v/>
      </c>
    </row>
    <row r="176">
      <c r="B176" s="315" t="n">
        <v>144</v>
      </c>
      <c r="C176" s="316" t="n">
        <v>27493201</v>
      </c>
      <c r="D176" s="316" t="inlineStr">
        <is>
          <t>AT&amp;T/Cricket/Digital/1819/Upfront</t>
        </is>
      </c>
      <c r="E176" s="316" t="inlineStr">
        <is>
          <t>FOX Broadcast</t>
        </is>
      </c>
      <c r="F176" s="317" t="n">
        <v>43549</v>
      </c>
      <c r="G176" s="317" t="n">
        <v>43646</v>
      </c>
      <c r="H176" s="316" t="n">
        <v>6477003</v>
      </c>
      <c r="I176" s="316" t="n">
        <v>1504768</v>
      </c>
      <c r="J176" s="316" t="n">
        <v>0.85</v>
      </c>
      <c r="K176" s="316">
        <f>ROUND(I176*(J176/1000),2)</f>
        <v/>
      </c>
    </row>
    <row r="177">
      <c r="B177" s="315" t="n">
        <v>145</v>
      </c>
      <c r="C177" s="316" t="n">
        <v>27493569</v>
      </c>
      <c r="D177" s="316" t="inlineStr">
        <is>
          <t>AT&amp;T/M&amp;E Hispanic/Digital/1819/Upfront</t>
        </is>
      </c>
      <c r="E177" s="316" t="inlineStr">
        <is>
          <t>FOX Broadcast</t>
        </is>
      </c>
      <c r="F177" s="317" t="n">
        <v>43556</v>
      </c>
      <c r="G177" s="317" t="n">
        <v>43646</v>
      </c>
      <c r="H177" s="316" t="n">
        <v>2580583</v>
      </c>
      <c r="I177" s="316" t="n">
        <v>488975</v>
      </c>
      <c r="J177" s="316" t="n">
        <v>0.85</v>
      </c>
      <c r="K177" s="316">
        <f>ROUND(I177*(J177/1000),2)</f>
        <v/>
      </c>
    </row>
    <row r="178">
      <c r="B178" s="315" t="n">
        <v>146</v>
      </c>
      <c r="C178" s="316" t="n">
        <v>27496874</v>
      </c>
      <c r="D178" s="316" t="inlineStr">
        <is>
          <t>CARMAX FOX VOD UPFRONT 2018-2019</t>
        </is>
      </c>
      <c r="E178" s="316" t="inlineStr">
        <is>
          <t>FOX Broadcast</t>
        </is>
      </c>
      <c r="F178" s="317" t="n">
        <v>43563</v>
      </c>
      <c r="G178" s="317" t="n">
        <v>43639</v>
      </c>
      <c r="H178" s="316" t="n">
        <v>14580138</v>
      </c>
      <c r="I178" s="316" t="n">
        <v>1111596</v>
      </c>
      <c r="J178" s="316" t="n">
        <v>0.85</v>
      </c>
      <c r="K178" s="316">
        <f>ROUND(I178*(J178/1000),2)</f>
        <v/>
      </c>
    </row>
    <row r="179">
      <c r="B179" s="315" t="n">
        <v>147</v>
      </c>
      <c r="C179" s="316" t="n">
        <v>27514634</v>
      </c>
      <c r="D179" s="316" t="inlineStr">
        <is>
          <t>Metro PCS FOX Digital Upfront1819</t>
        </is>
      </c>
      <c r="E179" s="316" t="inlineStr">
        <is>
          <t>FOX Broadcast</t>
        </is>
      </c>
      <c r="F179" s="317" t="n">
        <v>43556</v>
      </c>
      <c r="G179" s="317" t="n">
        <v>43646</v>
      </c>
      <c r="H179" s="316" t="n">
        <v>2120159</v>
      </c>
      <c r="I179" s="316" t="n">
        <v>112643</v>
      </c>
      <c r="J179" s="316" t="n">
        <v>0.85</v>
      </c>
      <c r="K179" s="316">
        <f>ROUND(I179*(J179/1000),2)</f>
        <v/>
      </c>
    </row>
    <row r="180">
      <c r="B180" s="315" t="n">
        <v>148</v>
      </c>
      <c r="C180" s="316" t="n">
        <v>27546230</v>
      </c>
      <c r="D180" s="316" t="inlineStr">
        <is>
          <t>General Mills | 18-19 UF | FL #5563</t>
        </is>
      </c>
      <c r="E180" s="316" t="inlineStr">
        <is>
          <t>FOX Broadcast</t>
        </is>
      </c>
      <c r="F180" s="317" t="n">
        <v>43465</v>
      </c>
      <c r="G180" s="317" t="n">
        <v>43555</v>
      </c>
      <c r="H180" s="316" t="n">
        <v>597292</v>
      </c>
      <c r="I180" s="316" t="n">
        <v>8</v>
      </c>
      <c r="J180" s="316" t="n">
        <v>0.85</v>
      </c>
      <c r="K180" s="316">
        <f>ROUND(I180*(J180/1000),2)</f>
        <v/>
      </c>
    </row>
    <row r="181">
      <c r="B181" s="315" t="n">
        <v>149</v>
      </c>
      <c r="C181" s="316" t="n">
        <v>27547770</v>
      </c>
      <c r="D181" s="316" t="inlineStr">
        <is>
          <t>Boost Mobile Digital 18/19 UF</t>
        </is>
      </c>
      <c r="E181" s="316" t="inlineStr">
        <is>
          <t>FOX Broadcast</t>
        </is>
      </c>
      <c r="F181" s="317" t="n">
        <v>43556</v>
      </c>
      <c r="G181" s="317" t="n">
        <v>43646</v>
      </c>
      <c r="H181" s="316" t="n">
        <v>1019976</v>
      </c>
      <c r="I181" s="316" t="n">
        <v>46408</v>
      </c>
      <c r="J181" s="316" t="n">
        <v>0.85</v>
      </c>
      <c r="K181" s="316">
        <f>ROUND(I181*(J181/1000),2)</f>
        <v/>
      </c>
    </row>
    <row r="182">
      <c r="B182" s="315" t="n">
        <v>150</v>
      </c>
      <c r="C182" s="316" t="n">
        <v>27547770</v>
      </c>
      <c r="D182" s="316" t="inlineStr">
        <is>
          <t>Boost Mobile Digital 18/19 UF</t>
        </is>
      </c>
      <c r="E182" s="316" t="inlineStr">
        <is>
          <t>FX</t>
        </is>
      </c>
      <c r="F182" s="317" t="n">
        <v>43465</v>
      </c>
      <c r="G182" s="317" t="n">
        <v>43646</v>
      </c>
      <c r="H182" s="316" t="n">
        <v>295361</v>
      </c>
      <c r="I182" s="316" t="n">
        <v>50258</v>
      </c>
      <c r="J182" s="316" t="n">
        <v>0.85</v>
      </c>
      <c r="K182" s="316">
        <f>ROUND(I182*(J182/1000),2)</f>
        <v/>
      </c>
    </row>
    <row r="183">
      <c r="B183" s="315" t="n">
        <v>151</v>
      </c>
      <c r="C183" s="316" t="n">
        <v>27547770</v>
      </c>
      <c r="D183" s="316" t="inlineStr">
        <is>
          <t>Boost Mobile Digital 18/19 UF</t>
        </is>
      </c>
      <c r="E183" s="316" t="inlineStr">
        <is>
          <t>FXM</t>
        </is>
      </c>
      <c r="F183" s="317" t="n">
        <v>43465</v>
      </c>
      <c r="G183" s="317" t="n">
        <v>43646</v>
      </c>
      <c r="H183" s="316" t="n">
        <v>1222768</v>
      </c>
      <c r="I183" s="316" t="n">
        <v>98004</v>
      </c>
      <c r="J183" s="316" t="n">
        <v>0.85</v>
      </c>
      <c r="K183" s="316">
        <f>ROUND(I183*(J183/1000),2)</f>
        <v/>
      </c>
    </row>
    <row r="184">
      <c r="B184" s="315" t="n">
        <v>152</v>
      </c>
      <c r="C184" s="316" t="n">
        <v>27547770</v>
      </c>
      <c r="D184" s="316" t="inlineStr">
        <is>
          <t>Boost Mobile Digital 18/19 UF</t>
        </is>
      </c>
      <c r="E184" s="316" t="inlineStr">
        <is>
          <t>FXX</t>
        </is>
      </c>
      <c r="F184" s="317" t="n">
        <v>43556</v>
      </c>
      <c r="G184" s="317" t="n">
        <v>43646</v>
      </c>
      <c r="H184" s="316" t="n">
        <v>148596</v>
      </c>
      <c r="I184" s="316" t="n">
        <v>29061</v>
      </c>
      <c r="J184" s="316" t="n">
        <v>0.85</v>
      </c>
      <c r="K184" s="316">
        <f>ROUND(I184*(J184/1000),2)</f>
        <v/>
      </c>
    </row>
    <row r="185">
      <c r="B185" s="315" t="n">
        <v>153</v>
      </c>
      <c r="C185" s="316" t="n">
        <v>27547770</v>
      </c>
      <c r="D185" s="316" t="inlineStr">
        <is>
          <t>Boost Mobile Digital 18/19 UF</t>
        </is>
      </c>
      <c r="E185" s="316" t="inlineStr">
        <is>
          <t>Nat Geo WILD</t>
        </is>
      </c>
      <c r="F185" s="317" t="n">
        <v>43556</v>
      </c>
      <c r="G185" s="317" t="n">
        <v>43646</v>
      </c>
      <c r="H185" s="316" t="n">
        <v>128519</v>
      </c>
      <c r="I185" s="316" t="n">
        <v>472</v>
      </c>
      <c r="J185" s="316" t="n">
        <v>0.85</v>
      </c>
      <c r="K185" s="316">
        <f>ROUND(I185*(J185/1000),2)</f>
        <v/>
      </c>
    </row>
    <row r="186">
      <c r="B186" s="315" t="n">
        <v>154</v>
      </c>
      <c r="C186" s="316" t="n">
        <v>27547770</v>
      </c>
      <c r="D186" s="316" t="inlineStr">
        <is>
          <t>Boost Mobile Digital 18/19 UF</t>
        </is>
      </c>
      <c r="E186" s="316" t="inlineStr">
        <is>
          <t>National Geographic Channel</t>
        </is>
      </c>
      <c r="F186" s="317" t="n">
        <v>43465</v>
      </c>
      <c r="G186" s="317" t="n">
        <v>43646</v>
      </c>
      <c r="H186" s="316" t="n">
        <v>901747</v>
      </c>
      <c r="I186" s="316" t="n">
        <v>94179</v>
      </c>
      <c r="J186" s="316" t="n">
        <v>0.85</v>
      </c>
      <c r="K186" s="316">
        <f>ROUND(I186*(J186/1000),2)</f>
        <v/>
      </c>
    </row>
    <row r="187">
      <c r="B187" s="315" t="n">
        <v>155</v>
      </c>
      <c r="C187" s="316" t="n">
        <v>27548376</v>
      </c>
      <c r="D187" s="316" t="inlineStr">
        <is>
          <t>Dominos | Q418-Q219 | FL#5562 | 1819 UF</t>
        </is>
      </c>
      <c r="E187" s="316" t="inlineStr">
        <is>
          <t>FOX Broadcast</t>
        </is>
      </c>
      <c r="F187" s="317" t="n">
        <v>43465</v>
      </c>
      <c r="G187" s="317" t="n">
        <v>43646</v>
      </c>
      <c r="H187" s="316" t="n">
        <v>833264</v>
      </c>
      <c r="I187" s="316" t="n">
        <v>108064</v>
      </c>
      <c r="J187" s="316" t="n">
        <v>0.85</v>
      </c>
      <c r="K187" s="316">
        <f>ROUND(I187*(J187/1000),2)</f>
        <v/>
      </c>
    </row>
    <row r="188">
      <c r="B188" s="315" t="n">
        <v>156</v>
      </c>
      <c r="C188" s="316" t="n">
        <v>27553447</v>
      </c>
      <c r="D188" s="316" t="inlineStr">
        <is>
          <t>Kimberly Clark | Q418-Q219 | FL#5564 | 1819 UF</t>
        </is>
      </c>
      <c r="E188" s="316" t="inlineStr">
        <is>
          <t>FOX Broadcast</t>
        </is>
      </c>
      <c r="F188" s="317" t="n">
        <v>43563</v>
      </c>
      <c r="G188" s="317" t="n">
        <v>43646</v>
      </c>
      <c r="H188" s="316" t="n">
        <v>1252126</v>
      </c>
      <c r="I188" s="316" t="n">
        <v>87101</v>
      </c>
      <c r="J188" s="316" t="n">
        <v>0.85</v>
      </c>
      <c r="K188" s="316">
        <f>ROUND(I188*(J188/1000),2)</f>
        <v/>
      </c>
    </row>
    <row r="189">
      <c r="B189" s="315" t="n">
        <v>157</v>
      </c>
      <c r="C189" s="316" t="n">
        <v>27555134</v>
      </c>
      <c r="D189" s="316" t="inlineStr">
        <is>
          <t>Unilever | Q418-Q219 | FL#5480 | 1819 UF</t>
        </is>
      </c>
      <c r="E189" s="316" t="inlineStr">
        <is>
          <t>FOX Broadcast</t>
        </is>
      </c>
      <c r="F189" s="317" t="n">
        <v>43556</v>
      </c>
      <c r="G189" s="317" t="n">
        <v>43646</v>
      </c>
      <c r="H189" s="316" t="n">
        <v>847374</v>
      </c>
      <c r="I189" s="316" t="n">
        <v>41598</v>
      </c>
      <c r="J189" s="316" t="n">
        <v>0.85</v>
      </c>
      <c r="K189" s="316">
        <f>ROUND(I189*(J189/1000),2)</f>
        <v/>
      </c>
    </row>
    <row r="190">
      <c r="B190" s="315" t="n">
        <v>158</v>
      </c>
      <c r="C190" s="316" t="n">
        <v>27555134</v>
      </c>
      <c r="D190" s="316" t="inlineStr">
        <is>
          <t>Unilever | Tresemme | Q418-Q219 | FL#5480 | 1819 UF</t>
        </is>
      </c>
      <c r="E190" s="316" t="inlineStr">
        <is>
          <t>FOX Broadcast</t>
        </is>
      </c>
      <c r="F190" s="317" t="n">
        <v>43556</v>
      </c>
      <c r="G190" s="317" t="n">
        <v>43646</v>
      </c>
      <c r="H190" s="316" t="n">
        <v>847374</v>
      </c>
      <c r="I190" s="316" t="n">
        <v>5455</v>
      </c>
      <c r="J190" s="316" t="n">
        <v>0.85</v>
      </c>
      <c r="K190" s="316">
        <f>ROUND(I190*(J190/1000),2)</f>
        <v/>
      </c>
    </row>
    <row r="191">
      <c r="B191" s="315" t="n">
        <v>159</v>
      </c>
      <c r="C191" s="316" t="n">
        <v>27556432</v>
      </c>
      <c r="D191" s="316" t="inlineStr">
        <is>
          <t>Cotton | Q418 - Q319 | FL #5581</t>
        </is>
      </c>
      <c r="E191" s="316" t="inlineStr">
        <is>
          <t>FOX Broadcast</t>
        </is>
      </c>
      <c r="F191" s="317" t="n">
        <v>43577</v>
      </c>
      <c r="G191" s="317" t="n">
        <v>43604</v>
      </c>
      <c r="H191" s="316" t="n">
        <v>334659</v>
      </c>
      <c r="I191" s="316" t="n">
        <v>20055</v>
      </c>
      <c r="J191" s="316" t="n">
        <v>0.85</v>
      </c>
      <c r="K191" s="316">
        <f>ROUND(I191*(J191/1000),2)</f>
        <v/>
      </c>
    </row>
    <row r="192">
      <c r="B192" s="315" t="n">
        <v>160</v>
      </c>
      <c r="C192" s="316" t="n">
        <v>27569438</v>
      </c>
      <c r="D192" s="316" t="inlineStr">
        <is>
          <t>Sprint Digital 18/19 UF</t>
        </is>
      </c>
      <c r="E192" s="316" t="inlineStr">
        <is>
          <t>FOX Broadcast</t>
        </is>
      </c>
      <c r="F192" s="317" t="n">
        <v>43556</v>
      </c>
      <c r="G192" s="317" t="n">
        <v>43646</v>
      </c>
      <c r="H192" s="316" t="n">
        <v>1683990</v>
      </c>
      <c r="I192" s="316" t="n">
        <v>377397</v>
      </c>
      <c r="J192" s="316" t="n">
        <v>0.85</v>
      </c>
      <c r="K192" s="316">
        <f>ROUND(I192*(J192/1000),2)</f>
        <v/>
      </c>
    </row>
    <row r="193">
      <c r="B193" s="315" t="n">
        <v>161</v>
      </c>
      <c r="C193" s="316" t="n">
        <v>27569438</v>
      </c>
      <c r="D193" s="316" t="inlineStr">
        <is>
          <t>Sprint Digital 18/19 UF</t>
        </is>
      </c>
      <c r="E193" s="316" t="inlineStr">
        <is>
          <t>FX</t>
        </is>
      </c>
      <c r="F193" s="317" t="n">
        <v>43556</v>
      </c>
      <c r="G193" s="317" t="n">
        <v>43646</v>
      </c>
      <c r="H193" s="316" t="n">
        <v>628555</v>
      </c>
      <c r="I193" s="316" t="n">
        <v>155141</v>
      </c>
      <c r="J193" s="316" t="n">
        <v>0.85</v>
      </c>
      <c r="K193" s="316">
        <f>ROUND(I193*(J193/1000),2)</f>
        <v/>
      </c>
    </row>
    <row r="194">
      <c r="B194" s="315" t="n">
        <v>162</v>
      </c>
      <c r="C194" s="316" t="n">
        <v>27569438</v>
      </c>
      <c r="D194" s="316" t="inlineStr">
        <is>
          <t>Sprint Digital 18/19 UF</t>
        </is>
      </c>
      <c r="E194" s="316" t="inlineStr">
        <is>
          <t>FXM</t>
        </is>
      </c>
      <c r="F194" s="317" t="n">
        <v>43556</v>
      </c>
      <c r="G194" s="317" t="n">
        <v>43646</v>
      </c>
      <c r="H194" s="316" t="n">
        <v>3254171</v>
      </c>
      <c r="I194" s="316" t="n">
        <v>328719</v>
      </c>
      <c r="J194" s="316" t="n">
        <v>0.85</v>
      </c>
      <c r="K194" s="316">
        <f>ROUND(I194*(J194/1000),2)</f>
        <v/>
      </c>
    </row>
    <row r="195">
      <c r="B195" s="315" t="n">
        <v>163</v>
      </c>
      <c r="C195" s="316" t="n">
        <v>27569438</v>
      </c>
      <c r="D195" s="316" t="inlineStr">
        <is>
          <t>Sprint Digital 18/19 UF</t>
        </is>
      </c>
      <c r="E195" s="316" t="inlineStr">
        <is>
          <t>FXX</t>
        </is>
      </c>
      <c r="F195" s="317" t="n">
        <v>43556</v>
      </c>
      <c r="G195" s="317" t="n">
        <v>43646</v>
      </c>
      <c r="H195" s="316" t="n">
        <v>290348</v>
      </c>
      <c r="I195" s="316" t="n">
        <v>94766</v>
      </c>
      <c r="J195" s="316" t="n">
        <v>0.85</v>
      </c>
      <c r="K195" s="316">
        <f>ROUND(I195*(J195/1000),2)</f>
        <v/>
      </c>
    </row>
    <row r="196">
      <c r="B196" s="315" t="n">
        <v>164</v>
      </c>
      <c r="C196" s="316" t="n">
        <v>27569438</v>
      </c>
      <c r="D196" s="316" t="inlineStr">
        <is>
          <t>Sprint Digital 18/19 UF</t>
        </is>
      </c>
      <c r="E196" s="316" t="inlineStr">
        <is>
          <t>Nat Geo WILD</t>
        </is>
      </c>
      <c r="F196" s="317" t="n">
        <v>43556</v>
      </c>
      <c r="G196" s="317" t="n">
        <v>43646</v>
      </c>
      <c r="H196" s="316" t="n">
        <v>588184</v>
      </c>
      <c r="I196" s="316" t="n">
        <v>167088</v>
      </c>
      <c r="J196" s="316" t="n">
        <v>0.85</v>
      </c>
      <c r="K196" s="316">
        <f>ROUND(I196*(J196/1000),2)</f>
        <v/>
      </c>
    </row>
    <row r="197">
      <c r="B197" s="315" t="n">
        <v>165</v>
      </c>
      <c r="C197" s="316" t="n">
        <v>27569438</v>
      </c>
      <c r="D197" s="316" t="inlineStr">
        <is>
          <t>Sprint Digital 18/19 UF</t>
        </is>
      </c>
      <c r="E197" s="316" t="inlineStr">
        <is>
          <t>National Geographic Channel</t>
        </is>
      </c>
      <c r="F197" s="317" t="n">
        <v>43556</v>
      </c>
      <c r="G197" s="317" t="n">
        <v>43646</v>
      </c>
      <c r="H197" s="316" t="n">
        <v>1588685</v>
      </c>
      <c r="I197" s="316" t="n">
        <v>366863</v>
      </c>
      <c r="J197" s="316" t="n">
        <v>0.85</v>
      </c>
      <c r="K197" s="316">
        <f>ROUND(I197*(J197/1000),2)</f>
        <v/>
      </c>
    </row>
    <row r="198">
      <c r="B198" s="315" t="n">
        <v>166</v>
      </c>
      <c r="C198" s="316" t="n">
        <v>27569903</v>
      </c>
      <c r="D198" s="316" t="inlineStr">
        <is>
          <t>Colgate | Q418-Q219 | FL#6541 | 1819 UF</t>
        </is>
      </c>
      <c r="E198" s="316" t="inlineStr">
        <is>
          <t>FOX Broadcast</t>
        </is>
      </c>
      <c r="F198" s="317" t="n">
        <v>43573</v>
      </c>
      <c r="G198" s="317" t="n">
        <v>43646</v>
      </c>
      <c r="H198" s="316" t="n">
        <v>889492</v>
      </c>
      <c r="I198" s="316" t="n">
        <v>46402</v>
      </c>
      <c r="J198" s="316" t="n">
        <v>0.85</v>
      </c>
      <c r="K198" s="316">
        <f>ROUND(I198*(J198/1000),2)</f>
        <v/>
      </c>
    </row>
    <row r="199">
      <c r="B199" s="315" t="n">
        <v>167</v>
      </c>
      <c r="C199" s="316" t="n">
        <v>27573100</v>
      </c>
      <c r="D199" s="316" t="inlineStr">
        <is>
          <t>Edgewell | Q219 | FL#5904 | 1819 UF</t>
        </is>
      </c>
      <c r="E199" s="316" t="inlineStr">
        <is>
          <t>FOX Broadcast</t>
        </is>
      </c>
      <c r="F199" s="317" t="n">
        <v>43556</v>
      </c>
      <c r="G199" s="317" t="n">
        <v>43646</v>
      </c>
      <c r="H199" s="316" t="n">
        <v>85130</v>
      </c>
      <c r="I199" s="316" t="n">
        <v>85130</v>
      </c>
      <c r="J199" s="316" t="n">
        <v>0.85</v>
      </c>
      <c r="K199" s="316">
        <f>ROUND(I199*(J199/1000),2)</f>
        <v/>
      </c>
    </row>
    <row r="200">
      <c r="B200" s="315" t="n">
        <v>168</v>
      </c>
      <c r="C200" s="316" t="n">
        <v>27578218</v>
      </c>
      <c r="D200" s="316" t="inlineStr">
        <is>
          <t>Indeed | Q418-Q219 | FL#6204 | 1819 UF</t>
        </is>
      </c>
      <c r="E200" s="316" t="inlineStr">
        <is>
          <t>FOX Broadcast</t>
        </is>
      </c>
      <c r="F200" s="317" t="n">
        <v>43556</v>
      </c>
      <c r="G200" s="317" t="n">
        <v>43646</v>
      </c>
      <c r="H200" s="316" t="n">
        <v>306170</v>
      </c>
      <c r="I200" s="316" t="n">
        <v>25245</v>
      </c>
      <c r="J200" s="316" t="n">
        <v>0.85</v>
      </c>
      <c r="K200" s="316">
        <f>ROUND(I200*(J200/1000),2)</f>
        <v/>
      </c>
    </row>
    <row r="201">
      <c r="B201" s="315" t="n">
        <v>169</v>
      </c>
      <c r="C201" s="316" t="n">
        <v>27587873</v>
      </c>
      <c r="D201" s="316" t="inlineStr">
        <is>
          <t>NGP|Herbal Essences 2019</t>
        </is>
      </c>
      <c r="E201" s="316" t="inlineStr">
        <is>
          <t>Nat Geo WILD</t>
        </is>
      </c>
      <c r="F201" s="317" t="n">
        <v>43559</v>
      </c>
      <c r="G201" s="317" t="n">
        <v>43586</v>
      </c>
      <c r="H201" s="316" t="n">
        <v>601937</v>
      </c>
      <c r="I201" s="316" t="n">
        <v>122083</v>
      </c>
      <c r="J201" s="316" t="n">
        <v>0.85</v>
      </c>
      <c r="K201" s="316">
        <f>ROUND(I201*(J201/1000),2)</f>
        <v/>
      </c>
    </row>
    <row r="202">
      <c r="B202" s="315" t="n">
        <v>170</v>
      </c>
      <c r="C202" s="316" t="n">
        <v>27587873</v>
      </c>
      <c r="D202" s="316" t="inlineStr">
        <is>
          <t>NGP|Herbal Essences 2019</t>
        </is>
      </c>
      <c r="E202" s="316" t="inlineStr">
        <is>
          <t>National Geographic Channel</t>
        </is>
      </c>
      <c r="F202" s="317" t="n">
        <v>43559</v>
      </c>
      <c r="G202" s="317" t="n">
        <v>43586</v>
      </c>
      <c r="H202" s="316" t="n">
        <v>1300800</v>
      </c>
      <c r="I202" s="316" t="n">
        <v>268165</v>
      </c>
      <c r="J202" s="316" t="n">
        <v>0.85</v>
      </c>
      <c r="K202" s="316">
        <f>ROUND(I202*(J202/1000),2)</f>
        <v/>
      </c>
    </row>
    <row r="203">
      <c r="B203" s="315" t="n">
        <v>171</v>
      </c>
      <c r="C203" s="316" t="n">
        <v>27605072</v>
      </c>
      <c r="D203" s="316" t="inlineStr">
        <is>
          <t>PepsiCo_FOX Networks_18/19 Upfront</t>
        </is>
      </c>
      <c r="E203" s="316" t="inlineStr">
        <is>
          <t>FOX Broadcast</t>
        </is>
      </c>
      <c r="F203" s="317" t="n">
        <v>43556</v>
      </c>
      <c r="G203" s="317" t="n">
        <v>43646</v>
      </c>
      <c r="H203" s="316" t="n">
        <v>1999480</v>
      </c>
      <c r="I203" s="316" t="n">
        <v>207337</v>
      </c>
      <c r="J203" s="316" t="n">
        <v>0.85</v>
      </c>
      <c r="K203" s="316">
        <f>ROUND(I203*(J203/1000),2)</f>
        <v/>
      </c>
    </row>
    <row r="204">
      <c r="B204" s="315" t="n">
        <v>172</v>
      </c>
      <c r="C204" s="316" t="n">
        <v>27605072</v>
      </c>
      <c r="D204" s="316" t="inlineStr">
        <is>
          <t>PepsiCo_FOX Networks_18/19 Upfront</t>
        </is>
      </c>
      <c r="E204" s="316" t="inlineStr">
        <is>
          <t>FX</t>
        </is>
      </c>
      <c r="F204" s="317" t="n">
        <v>43556</v>
      </c>
      <c r="G204" s="317" t="n">
        <v>43646</v>
      </c>
      <c r="H204" s="316" t="n">
        <v>295081</v>
      </c>
      <c r="I204" s="316" t="n">
        <v>140757</v>
      </c>
      <c r="J204" s="316" t="n">
        <v>0.85</v>
      </c>
      <c r="K204" s="316">
        <f>ROUND(I204*(J204/1000),2)</f>
        <v/>
      </c>
    </row>
    <row r="205">
      <c r="B205" s="315" t="n">
        <v>173</v>
      </c>
      <c r="C205" s="316" t="n">
        <v>27605072</v>
      </c>
      <c r="D205" s="316" t="inlineStr">
        <is>
          <t>PepsiCo_FOX Networks_18/19 Upfront</t>
        </is>
      </c>
      <c r="E205" s="316" t="inlineStr">
        <is>
          <t>FXM</t>
        </is>
      </c>
      <c r="F205" s="317" t="n">
        <v>43556</v>
      </c>
      <c r="G205" s="317" t="n">
        <v>43646</v>
      </c>
      <c r="H205" s="316" t="n">
        <v>1995855</v>
      </c>
      <c r="I205" s="316" t="n">
        <v>589845</v>
      </c>
      <c r="J205" s="316" t="n">
        <v>0.85</v>
      </c>
      <c r="K205" s="316">
        <f>ROUND(I205*(J205/1000),2)</f>
        <v/>
      </c>
    </row>
    <row r="206">
      <c r="B206" s="315" t="n">
        <v>174</v>
      </c>
      <c r="C206" s="316" t="n">
        <v>27605072</v>
      </c>
      <c r="D206" s="316" t="inlineStr">
        <is>
          <t>PepsiCo_FOX Networks_18/19 Upfront</t>
        </is>
      </c>
      <c r="E206" s="316" t="inlineStr">
        <is>
          <t>FXX</t>
        </is>
      </c>
      <c r="F206" s="317" t="n">
        <v>43556</v>
      </c>
      <c r="G206" s="317" t="n">
        <v>43646</v>
      </c>
      <c r="H206" s="316" t="n">
        <v>191023</v>
      </c>
      <c r="I206" s="316" t="n">
        <v>88029</v>
      </c>
      <c r="J206" s="316" t="n">
        <v>0.85</v>
      </c>
      <c r="K206" s="316">
        <f>ROUND(I206*(J206/1000),2)</f>
        <v/>
      </c>
    </row>
    <row r="207">
      <c r="B207" s="315" t="n">
        <v>175</v>
      </c>
      <c r="C207" s="316" t="n">
        <v>27638725</v>
      </c>
      <c r="D207" s="316" t="inlineStr">
        <is>
          <t>Aflac | SPARK | Upfront 18/19</t>
        </is>
      </c>
      <c r="E207" s="316" t="inlineStr">
        <is>
          <t>FOX Broadcast</t>
        </is>
      </c>
      <c r="F207" s="317" t="n">
        <v>43561</v>
      </c>
      <c r="G207" s="317" t="n">
        <v>43646</v>
      </c>
      <c r="H207" s="316" t="n">
        <v>10467793</v>
      </c>
      <c r="I207" s="316" t="n">
        <v>1836555</v>
      </c>
      <c r="J207" s="316" t="n">
        <v>0.85</v>
      </c>
      <c r="K207" s="316">
        <f>ROUND(I207*(J207/1000),2)</f>
        <v/>
      </c>
    </row>
    <row r="208">
      <c r="B208" s="315" t="n">
        <v>176</v>
      </c>
      <c r="C208" s="316" t="n">
        <v>27638725</v>
      </c>
      <c r="D208" s="316" t="inlineStr">
        <is>
          <t>Aflac | SPARK | Upfront 18/19</t>
        </is>
      </c>
      <c r="E208" s="316" t="inlineStr">
        <is>
          <t>FX</t>
        </is>
      </c>
      <c r="F208" s="317" t="n">
        <v>43561</v>
      </c>
      <c r="G208" s="317" t="n">
        <v>43646</v>
      </c>
      <c r="H208" s="316" t="n">
        <v>1675042</v>
      </c>
      <c r="I208" s="316" t="n">
        <v>79464</v>
      </c>
      <c r="J208" s="316" t="n">
        <v>0.85</v>
      </c>
      <c r="K208" s="316">
        <f>ROUND(I208*(J208/1000),2)</f>
        <v/>
      </c>
    </row>
    <row r="209">
      <c r="B209" s="315" t="n">
        <v>177</v>
      </c>
      <c r="C209" s="316" t="n">
        <v>27638725</v>
      </c>
      <c r="D209" s="316" t="inlineStr">
        <is>
          <t>Aflac | SPARK | Upfront 18/19</t>
        </is>
      </c>
      <c r="E209" s="316" t="inlineStr">
        <is>
          <t>FXM</t>
        </is>
      </c>
      <c r="F209" s="317" t="n">
        <v>43561</v>
      </c>
      <c r="G209" s="317" t="n">
        <v>43646</v>
      </c>
      <c r="H209" s="316" t="n">
        <v>9386851</v>
      </c>
      <c r="I209" s="316" t="n">
        <v>235270</v>
      </c>
      <c r="J209" s="316" t="n">
        <v>0.85</v>
      </c>
      <c r="K209" s="316">
        <f>ROUND(I209*(J209/1000),2)</f>
        <v/>
      </c>
    </row>
    <row r="210">
      <c r="B210" s="315" t="n">
        <v>178</v>
      </c>
      <c r="C210" s="316" t="n">
        <v>27638725</v>
      </c>
      <c r="D210" s="316" t="inlineStr">
        <is>
          <t>Aflac | SPARK | Upfront 18/19</t>
        </is>
      </c>
      <c r="E210" s="316" t="inlineStr">
        <is>
          <t>FXX</t>
        </is>
      </c>
      <c r="F210" s="317" t="n">
        <v>43561</v>
      </c>
      <c r="G210" s="317" t="n">
        <v>43646</v>
      </c>
      <c r="H210" s="316" t="n">
        <v>710237</v>
      </c>
      <c r="I210" s="316" t="n">
        <v>48154</v>
      </c>
      <c r="J210" s="316" t="n">
        <v>0.85</v>
      </c>
      <c r="K210" s="316">
        <f>ROUND(I210*(J210/1000),2)</f>
        <v/>
      </c>
    </row>
    <row r="211">
      <c r="B211" s="315" t="n">
        <v>179</v>
      </c>
      <c r="C211" s="316" t="n">
        <v>27640739</v>
      </c>
      <c r="D211" s="316" t="inlineStr">
        <is>
          <t>Universal Base | 4Q18 - 2Q19 | FL#5540 | 1819 UF</t>
        </is>
      </c>
      <c r="E211" s="316" t="inlineStr">
        <is>
          <t>FOX Broadcast</t>
        </is>
      </c>
      <c r="F211" s="317" t="n">
        <v>43541</v>
      </c>
      <c r="G211" s="317" t="n">
        <v>43602</v>
      </c>
      <c r="H211" s="316" t="n">
        <v>1402048</v>
      </c>
      <c r="I211" s="316" t="n">
        <v>97357</v>
      </c>
      <c r="J211" s="316" t="n">
        <v>0.85</v>
      </c>
      <c r="K211" s="316">
        <f>ROUND(I211*(J211/1000),2)</f>
        <v/>
      </c>
    </row>
    <row r="212">
      <c r="B212" s="315" t="n">
        <v>180</v>
      </c>
      <c r="C212" s="316" t="n">
        <v>27647967</v>
      </c>
      <c r="D212" s="316" t="inlineStr">
        <is>
          <t>PFIZER PHARMA - FOX NOW / FOXonHULU / FOX VOD / FX PKG / FSGO UPFRONT 2018-2019</t>
        </is>
      </c>
      <c r="E212" s="316" t="inlineStr">
        <is>
          <t>FOX Broadcast</t>
        </is>
      </c>
      <c r="F212" s="317" t="n">
        <v>43556</v>
      </c>
      <c r="G212" s="317" t="n">
        <v>43646</v>
      </c>
      <c r="H212" s="316" t="n">
        <v>1955792</v>
      </c>
      <c r="I212" s="316" t="n">
        <v>852464</v>
      </c>
      <c r="J212" s="316" t="n">
        <v>0.85</v>
      </c>
      <c r="K212" s="316">
        <f>ROUND(I212*(J212/1000),2)</f>
        <v/>
      </c>
    </row>
    <row r="213">
      <c r="B213" s="315" t="n">
        <v>181</v>
      </c>
      <c r="C213" s="316" t="n">
        <v>27649920</v>
      </c>
      <c r="D213" s="316" t="inlineStr">
        <is>
          <t>Target | Q418-Q219 | FL#5736 | 1819 UF</t>
        </is>
      </c>
      <c r="E213" s="316" t="inlineStr">
        <is>
          <t>FOX Broadcast</t>
        </is>
      </c>
      <c r="F213" s="317" t="n">
        <v>43556</v>
      </c>
      <c r="G213" s="317" t="n">
        <v>43645</v>
      </c>
      <c r="H213" s="316" t="n">
        <v>775011</v>
      </c>
      <c r="I213" s="316" t="n">
        <v>31968</v>
      </c>
      <c r="J213" s="316" t="n">
        <v>0.85</v>
      </c>
      <c r="K213" s="316">
        <f>ROUND(I213*(J213/1000),2)</f>
        <v/>
      </c>
    </row>
    <row r="214">
      <c r="B214" s="315" t="n">
        <v>182</v>
      </c>
      <c r="C214" s="316" t="n">
        <v>27653827</v>
      </c>
      <c r="D214" s="316" t="inlineStr">
        <is>
          <t>Darden-Olive Garden | Starcom | Upfront 18/19</t>
        </is>
      </c>
      <c r="E214" s="316" t="inlineStr">
        <is>
          <t>FOX Broadcast</t>
        </is>
      </c>
      <c r="F214" s="317" t="n">
        <v>43556</v>
      </c>
      <c r="G214" s="317" t="n">
        <v>43646</v>
      </c>
      <c r="H214" s="316" t="n">
        <v>28529471</v>
      </c>
      <c r="I214" s="316" t="n">
        <v>1312577</v>
      </c>
      <c r="J214" s="316" t="n">
        <v>0.85</v>
      </c>
      <c r="K214" s="316">
        <f>ROUND(I214*(J214/1000),2)</f>
        <v/>
      </c>
    </row>
    <row r="215">
      <c r="B215" s="315" t="n">
        <v>183</v>
      </c>
      <c r="C215" s="316" t="n">
        <v>27653827</v>
      </c>
      <c r="D215" s="316" t="inlineStr">
        <is>
          <t>Darden-Olive Garden | Starcom | Upfront 18/19</t>
        </is>
      </c>
      <c r="E215" s="316" t="inlineStr">
        <is>
          <t>FX</t>
        </is>
      </c>
      <c r="F215" s="317" t="n">
        <v>43556</v>
      </c>
      <c r="G215" s="317" t="n">
        <v>43646</v>
      </c>
      <c r="H215" s="316" t="n">
        <v>6700615</v>
      </c>
      <c r="I215" s="316" t="n">
        <v>2317607</v>
      </c>
      <c r="J215" s="316" t="n">
        <v>0.85</v>
      </c>
      <c r="K215" s="316">
        <f>ROUND(I215*(J215/1000),2)</f>
        <v/>
      </c>
    </row>
    <row r="216">
      <c r="B216" s="315" t="n">
        <v>184</v>
      </c>
      <c r="C216" s="316" t="n">
        <v>27653827</v>
      </c>
      <c r="D216" s="316" t="inlineStr">
        <is>
          <t>Darden-Olive Garden | Starcom | Upfront 18/19</t>
        </is>
      </c>
      <c r="E216" s="316" t="inlineStr">
        <is>
          <t>FXM</t>
        </is>
      </c>
      <c r="F216" s="317" t="n">
        <v>43556</v>
      </c>
      <c r="G216" s="317" t="n">
        <v>43646</v>
      </c>
      <c r="H216" s="316" t="n">
        <v>27644230</v>
      </c>
      <c r="I216" s="316" t="n">
        <v>5957883</v>
      </c>
      <c r="J216" s="316" t="n">
        <v>0.85</v>
      </c>
      <c r="K216" s="316">
        <f>ROUND(I216*(J216/1000),2)</f>
        <v/>
      </c>
    </row>
    <row r="217">
      <c r="B217" s="315" t="n">
        <v>185</v>
      </c>
      <c r="C217" s="316" t="n">
        <v>27653827</v>
      </c>
      <c r="D217" s="316" t="inlineStr">
        <is>
          <t>Darden-Olive Garden | Starcom | Upfront 18/19</t>
        </is>
      </c>
      <c r="E217" s="316" t="inlineStr">
        <is>
          <t>FXX</t>
        </is>
      </c>
      <c r="F217" s="317" t="n">
        <v>43556</v>
      </c>
      <c r="G217" s="317" t="n">
        <v>43646</v>
      </c>
      <c r="H217" s="316" t="n">
        <v>3962290</v>
      </c>
      <c r="I217" s="316" t="n">
        <v>1273126</v>
      </c>
      <c r="J217" s="316" t="n">
        <v>0.85</v>
      </c>
      <c r="K217" s="316">
        <f>ROUND(I217*(J217/1000),2)</f>
        <v/>
      </c>
    </row>
    <row r="218">
      <c r="B218" s="315" t="n">
        <v>186</v>
      </c>
      <c r="C218" s="316" t="n">
        <v>27736102</v>
      </c>
      <c r="D218" s="316" t="inlineStr">
        <is>
          <t>Wells Fargo_FOX Networks_18/19 Upfront</t>
        </is>
      </c>
      <c r="E218" s="316" t="inlineStr">
        <is>
          <t>FOX Broadcast</t>
        </is>
      </c>
      <c r="F218" s="317" t="n">
        <v>43556</v>
      </c>
      <c r="G218" s="317" t="n">
        <v>43646</v>
      </c>
      <c r="H218" s="316" t="n">
        <v>1182937</v>
      </c>
      <c r="I218" s="316" t="n">
        <v>410226</v>
      </c>
      <c r="J218" s="316" t="n">
        <v>0.85</v>
      </c>
      <c r="K218" s="316">
        <f>ROUND(I218*(J218/1000),2)</f>
        <v/>
      </c>
    </row>
    <row r="219">
      <c r="B219" s="315" t="n">
        <v>187</v>
      </c>
      <c r="C219" s="316" t="n">
        <v>27736102</v>
      </c>
      <c r="D219" s="316" t="inlineStr">
        <is>
          <t>Wells Fargo_FOX Networks_18/19 Upfront</t>
        </is>
      </c>
      <c r="E219" s="316" t="inlineStr">
        <is>
          <t>FX</t>
        </is>
      </c>
      <c r="F219" s="317" t="n">
        <v>43556</v>
      </c>
      <c r="G219" s="317" t="n">
        <v>43646</v>
      </c>
      <c r="H219" s="316" t="n">
        <v>46741</v>
      </c>
      <c r="I219" s="316" t="n">
        <v>16830</v>
      </c>
      <c r="J219" s="316" t="n">
        <v>0.85</v>
      </c>
      <c r="K219" s="316">
        <f>ROUND(I219*(J219/1000),2)</f>
        <v/>
      </c>
    </row>
    <row r="220">
      <c r="B220" s="315" t="n">
        <v>188</v>
      </c>
      <c r="C220" s="316" t="n">
        <v>27736102</v>
      </c>
      <c r="D220" s="316" t="inlineStr">
        <is>
          <t>Wells Fargo_FOX Networks_18/19 Upfront</t>
        </is>
      </c>
      <c r="E220" s="316" t="inlineStr">
        <is>
          <t>FXM</t>
        </is>
      </c>
      <c r="F220" s="317" t="n">
        <v>43556</v>
      </c>
      <c r="G220" s="317" t="n">
        <v>43646</v>
      </c>
      <c r="H220" s="316" t="n">
        <v>5121430</v>
      </c>
      <c r="I220" s="316" t="n">
        <v>992088</v>
      </c>
      <c r="J220" s="316" t="n">
        <v>0.85</v>
      </c>
      <c r="K220" s="316">
        <f>ROUND(I220*(J220/1000),2)</f>
        <v/>
      </c>
    </row>
    <row r="221">
      <c r="B221" s="315" t="n">
        <v>189</v>
      </c>
      <c r="C221" s="316" t="n">
        <v>27736102</v>
      </c>
      <c r="D221" s="316" t="inlineStr">
        <is>
          <t>Wells Fargo_FOX Networks_18/19 Upfront</t>
        </is>
      </c>
      <c r="E221" s="316" t="inlineStr">
        <is>
          <t>FXX</t>
        </is>
      </c>
      <c r="F221" s="317" t="n">
        <v>43556</v>
      </c>
      <c r="G221" s="317" t="n">
        <v>43646</v>
      </c>
      <c r="H221" s="316" t="n">
        <v>11915</v>
      </c>
      <c r="I221" s="316" t="n">
        <v>10498</v>
      </c>
      <c r="J221" s="316" t="n">
        <v>0.85</v>
      </c>
      <c r="K221" s="316">
        <f>ROUND(I221*(J221/1000),2)</f>
        <v/>
      </c>
    </row>
    <row r="222">
      <c r="B222" s="315" t="n">
        <v>190</v>
      </c>
      <c r="C222" s="316" t="n">
        <v>27747148</v>
      </c>
      <c r="D222" s="316" t="inlineStr">
        <is>
          <t>McDonalds_FOX Networks_18/19 Upfront</t>
        </is>
      </c>
      <c r="E222" s="316" t="inlineStr">
        <is>
          <t>FOX Broadcast</t>
        </is>
      </c>
      <c r="F222" s="317" t="n">
        <v>43556</v>
      </c>
      <c r="G222" s="317" t="n">
        <v>43617</v>
      </c>
      <c r="H222" s="316" t="n">
        <v>14049898</v>
      </c>
      <c r="I222" s="316" t="n">
        <v>4575663</v>
      </c>
      <c r="J222" s="316" t="n">
        <v>0.85</v>
      </c>
      <c r="K222" s="316">
        <f>ROUND(I222*(J222/1000),2)</f>
        <v/>
      </c>
    </row>
    <row r="223">
      <c r="B223" s="315" t="n">
        <v>191</v>
      </c>
      <c r="C223" s="316" t="n">
        <v>27747148</v>
      </c>
      <c r="D223" s="316" t="inlineStr">
        <is>
          <t>McDonalds_FOX Networks_18/19 Upfront</t>
        </is>
      </c>
      <c r="E223" s="316" t="inlineStr">
        <is>
          <t>FX</t>
        </is>
      </c>
      <c r="F223" s="317" t="n">
        <v>43556</v>
      </c>
      <c r="G223" s="317" t="n">
        <v>43597</v>
      </c>
      <c r="H223" s="316" t="n">
        <v>356409</v>
      </c>
      <c r="I223" s="316" t="n">
        <v>148358</v>
      </c>
      <c r="J223" s="316" t="n">
        <v>0.85</v>
      </c>
      <c r="K223" s="316">
        <f>ROUND(I223*(J223/1000),2)</f>
        <v/>
      </c>
    </row>
    <row r="224">
      <c r="B224" s="315" t="n">
        <v>192</v>
      </c>
      <c r="C224" s="316" t="n">
        <v>27747148</v>
      </c>
      <c r="D224" s="316" t="inlineStr">
        <is>
          <t>McDonalds_FOX Networks_18/19 Upfront</t>
        </is>
      </c>
      <c r="E224" s="316" t="inlineStr">
        <is>
          <t>FXM</t>
        </is>
      </c>
      <c r="F224" s="317" t="n">
        <v>43556</v>
      </c>
      <c r="G224" s="317" t="n">
        <v>43597</v>
      </c>
      <c r="H224" s="316" t="n">
        <v>1496865</v>
      </c>
      <c r="I224" s="316" t="n">
        <v>569232</v>
      </c>
      <c r="J224" s="316" t="n">
        <v>0.85</v>
      </c>
      <c r="K224" s="316">
        <f>ROUND(I224*(J224/1000),2)</f>
        <v/>
      </c>
    </row>
    <row r="225">
      <c r="B225" s="315" t="n">
        <v>193</v>
      </c>
      <c r="C225" s="316" t="n">
        <v>27747148</v>
      </c>
      <c r="D225" s="316" t="inlineStr">
        <is>
          <t>McDonalds_FOX Networks_18/19 Upfront</t>
        </is>
      </c>
      <c r="E225" s="316" t="inlineStr">
        <is>
          <t>FXX</t>
        </is>
      </c>
      <c r="F225" s="317" t="n">
        <v>43556</v>
      </c>
      <c r="G225" s="317" t="n">
        <v>43597</v>
      </c>
      <c r="H225" s="316" t="n">
        <v>169364</v>
      </c>
      <c r="I225" s="316" t="n">
        <v>73437</v>
      </c>
      <c r="J225" s="316" t="n">
        <v>0.85</v>
      </c>
      <c r="K225" s="316">
        <f>ROUND(I225*(J225/1000),2)</f>
        <v/>
      </c>
    </row>
    <row r="226">
      <c r="B226" s="315" t="n">
        <v>194</v>
      </c>
      <c r="C226" s="316" t="n">
        <v>27830129</v>
      </c>
      <c r="D226" s="316" t="inlineStr">
        <is>
          <t>T-Mobile FX Digital Cash Scatter 4Q18</t>
        </is>
      </c>
      <c r="E226" s="316" t="inlineStr">
        <is>
          <t>FX</t>
        </is>
      </c>
      <c r="F226" s="317" t="n">
        <v>43579</v>
      </c>
      <c r="G226" s="317" t="n">
        <v>43646</v>
      </c>
      <c r="H226" s="316" t="n">
        <v>110195</v>
      </c>
      <c r="I226" s="316" t="n">
        <v>24503</v>
      </c>
      <c r="J226" s="316" t="n">
        <v>0.85</v>
      </c>
      <c r="K226" s="316">
        <f>ROUND(I226*(J226/1000),2)</f>
        <v/>
      </c>
    </row>
    <row r="227">
      <c r="B227" s="315" t="n">
        <v>195</v>
      </c>
      <c r="C227" s="316" t="n">
        <v>27830129</v>
      </c>
      <c r="D227" s="316" t="inlineStr">
        <is>
          <t>T-Mobile FX Digital Cash Scatter 4Q18</t>
        </is>
      </c>
      <c r="E227" s="316" t="inlineStr">
        <is>
          <t>FXM</t>
        </is>
      </c>
      <c r="F227" s="317" t="n">
        <v>43579</v>
      </c>
      <c r="G227" s="317" t="n">
        <v>43646</v>
      </c>
      <c r="H227" s="316" t="n">
        <v>949652</v>
      </c>
      <c r="I227" s="316" t="n">
        <v>29420</v>
      </c>
      <c r="J227" s="316" t="n">
        <v>0.85</v>
      </c>
      <c r="K227" s="316">
        <f>ROUND(I227*(J227/1000),2)</f>
        <v/>
      </c>
    </row>
    <row r="228">
      <c r="B228" s="315" t="n">
        <v>196</v>
      </c>
      <c r="C228" s="316" t="n">
        <v>27830129</v>
      </c>
      <c r="D228" s="316" t="inlineStr">
        <is>
          <t>T-Mobile FX Digital Cash Scatter 4Q18</t>
        </is>
      </c>
      <c r="E228" s="316" t="inlineStr">
        <is>
          <t>FXX</t>
        </is>
      </c>
      <c r="F228" s="317" t="n">
        <v>43579</v>
      </c>
      <c r="G228" s="317" t="n">
        <v>43646</v>
      </c>
      <c r="H228" s="316" t="n">
        <v>36592</v>
      </c>
      <c r="I228" s="316" t="n">
        <v>7745</v>
      </c>
      <c r="J228" s="316" t="n">
        <v>0.85</v>
      </c>
      <c r="K228" s="316">
        <f>ROUND(I228*(J228/1000),2)</f>
        <v/>
      </c>
    </row>
    <row r="229">
      <c r="B229" s="315" t="n">
        <v>197</v>
      </c>
      <c r="C229" s="316" t="n">
        <v>27860188</v>
      </c>
      <c r="D229" s="316" t="inlineStr">
        <is>
          <t>Pfizer Pharma | FL 18/19 #5623</t>
        </is>
      </c>
      <c r="E229" s="316" t="inlineStr">
        <is>
          <t>FOX Broadcast</t>
        </is>
      </c>
      <c r="F229" s="317" t="n">
        <v>43472</v>
      </c>
      <c r="G229" s="317" t="n">
        <v>43646</v>
      </c>
      <c r="H229" s="316" t="n">
        <v>33590615</v>
      </c>
      <c r="I229" s="316" t="n">
        <v>1935305</v>
      </c>
      <c r="J229" s="316" t="n">
        <v>0.85</v>
      </c>
      <c r="K229" s="316">
        <f>ROUND(I229*(J229/1000),2)</f>
        <v/>
      </c>
    </row>
    <row r="230">
      <c r="B230" s="315" t="n">
        <v>198</v>
      </c>
      <c r="C230" s="316" t="n">
        <v>27860511</v>
      </c>
      <c r="D230" s="316" t="inlineStr">
        <is>
          <t>Chilis | FL 18/19 #5626</t>
        </is>
      </c>
      <c r="E230" s="316" t="inlineStr">
        <is>
          <t>FOX Broadcast</t>
        </is>
      </c>
      <c r="F230" s="317" t="n">
        <v>43556</v>
      </c>
      <c r="G230" s="317" t="n">
        <v>43632</v>
      </c>
      <c r="H230" s="316" t="n">
        <v>3157595</v>
      </c>
      <c r="I230" s="316" t="n">
        <v>185875</v>
      </c>
      <c r="J230" s="316" t="n">
        <v>0.85</v>
      </c>
      <c r="K230" s="316">
        <f>ROUND(I230*(J230/1000),2)</f>
        <v/>
      </c>
    </row>
    <row r="231">
      <c r="B231" s="315" t="n">
        <v>199</v>
      </c>
      <c r="C231" s="316" t="n">
        <v>27870009</v>
      </c>
      <c r="D231" s="316" t="inlineStr">
        <is>
          <t>Duracell | SPARK | Upfront 18/19</t>
        </is>
      </c>
      <c r="E231" s="316" t="inlineStr">
        <is>
          <t>FOX Broadcast</t>
        </is>
      </c>
      <c r="F231" s="317" t="n">
        <v>43556</v>
      </c>
      <c r="G231" s="317" t="n">
        <v>43646</v>
      </c>
      <c r="H231" s="316" t="n">
        <v>10657974</v>
      </c>
      <c r="I231" s="316" t="n">
        <v>65115</v>
      </c>
      <c r="J231" s="316" t="n">
        <v>0.85</v>
      </c>
      <c r="K231" s="316">
        <f>ROUND(I231*(J231/1000),2)</f>
        <v/>
      </c>
    </row>
    <row r="232">
      <c r="B232" s="315" t="n">
        <v>200</v>
      </c>
      <c r="C232" s="316" t="n">
        <v>27870009</v>
      </c>
      <c r="D232" s="316" t="inlineStr">
        <is>
          <t>Duracell | SPARK | Upfront 18/19</t>
        </is>
      </c>
      <c r="E232" s="316" t="inlineStr">
        <is>
          <t>FX</t>
        </is>
      </c>
      <c r="F232" s="317" t="n">
        <v>43556</v>
      </c>
      <c r="G232" s="317" t="n">
        <v>43646</v>
      </c>
      <c r="H232" s="316" t="n">
        <v>751655</v>
      </c>
      <c r="I232" s="316" t="n">
        <v>6589</v>
      </c>
      <c r="J232" s="316" t="n">
        <v>0.85</v>
      </c>
      <c r="K232" s="316">
        <f>ROUND(I232*(J232/1000),2)</f>
        <v/>
      </c>
    </row>
    <row r="233">
      <c r="B233" s="315" t="n">
        <v>201</v>
      </c>
      <c r="C233" s="316" t="n">
        <v>27870009</v>
      </c>
      <c r="D233" s="316" t="inlineStr">
        <is>
          <t>Duracell | SPARK | Upfront 18/19</t>
        </is>
      </c>
      <c r="E233" s="316" t="inlineStr">
        <is>
          <t>FXM</t>
        </is>
      </c>
      <c r="F233" s="317" t="n">
        <v>43556</v>
      </c>
      <c r="G233" s="317" t="n">
        <v>43646</v>
      </c>
      <c r="H233" s="316" t="n">
        <v>5157880</v>
      </c>
      <c r="I233" s="316" t="n">
        <v>14362</v>
      </c>
      <c r="J233" s="316" t="n">
        <v>0.85</v>
      </c>
      <c r="K233" s="316">
        <f>ROUND(I233*(J233/1000),2)</f>
        <v/>
      </c>
    </row>
    <row r="234">
      <c r="B234" s="315" t="n">
        <v>202</v>
      </c>
      <c r="C234" s="316" t="n">
        <v>27870009</v>
      </c>
      <c r="D234" s="316" t="inlineStr">
        <is>
          <t>Duracell | SPARK | Upfront 18/19</t>
        </is>
      </c>
      <c r="E234" s="316" t="inlineStr">
        <is>
          <t>FXX</t>
        </is>
      </c>
      <c r="F234" s="317" t="n">
        <v>43556</v>
      </c>
      <c r="G234" s="317" t="n">
        <v>43646</v>
      </c>
      <c r="H234" s="316" t="n">
        <v>224100</v>
      </c>
      <c r="I234" s="316" t="n">
        <v>5956</v>
      </c>
      <c r="J234" s="316" t="n">
        <v>0.85</v>
      </c>
      <c r="K234" s="316">
        <f>ROUND(I234*(J234/1000),2)</f>
        <v/>
      </c>
    </row>
    <row r="235">
      <c r="B235" s="315" t="n">
        <v>203</v>
      </c>
      <c r="C235" s="316" t="n">
        <v>27889912</v>
      </c>
      <c r="D235" s="316" t="inlineStr">
        <is>
          <t>Pizza Hut| FL #5762</t>
        </is>
      </c>
      <c r="E235" s="316" t="inlineStr">
        <is>
          <t>FOX Broadcast</t>
        </is>
      </c>
      <c r="F235" s="317" t="n">
        <v>43556</v>
      </c>
      <c r="G235" s="317" t="n">
        <v>43646</v>
      </c>
      <c r="H235" s="316" t="n">
        <v>6965292</v>
      </c>
      <c r="I235" s="316" t="n">
        <v>764547</v>
      </c>
      <c r="J235" s="316" t="n">
        <v>0.85</v>
      </c>
      <c r="K235" s="316">
        <f>ROUND(I235*(J235/1000),2)</f>
        <v/>
      </c>
    </row>
    <row r="236">
      <c r="B236" s="315" t="n">
        <v>204</v>
      </c>
      <c r="C236" s="316" t="n">
        <v>27937790</v>
      </c>
      <c r="D236" s="316" t="inlineStr">
        <is>
          <t>Patron_National Tequila Day_Feb Scatter Cross-Network</t>
        </is>
      </c>
      <c r="E236" s="316" t="inlineStr">
        <is>
          <t>FX</t>
        </is>
      </c>
      <c r="F236" s="317" t="n">
        <v>43549</v>
      </c>
      <c r="G236" s="317" t="n">
        <v>43555</v>
      </c>
      <c r="H236" s="316" t="n">
        <v>448</v>
      </c>
      <c r="I236" s="316" t="n">
        <v>5</v>
      </c>
      <c r="J236" s="316" t="n">
        <v>0.85</v>
      </c>
      <c r="K236" s="316">
        <f>ROUND(I236*(J236/1000),2)</f>
        <v/>
      </c>
    </row>
    <row r="237">
      <c r="B237" s="315" t="n">
        <v>205</v>
      </c>
      <c r="C237" s="316" t="n">
        <v>27937790</v>
      </c>
      <c r="D237" s="316" t="inlineStr">
        <is>
          <t>Patron_National Tequila Day_Feb Scatter Cross-Network</t>
        </is>
      </c>
      <c r="E237" s="316" t="inlineStr">
        <is>
          <t>FXX</t>
        </is>
      </c>
      <c r="F237" s="317" t="n">
        <v>43549</v>
      </c>
      <c r="G237" s="317" t="n">
        <v>43555</v>
      </c>
      <c r="H237" s="316" t="n">
        <v>10346</v>
      </c>
      <c r="I237" s="316" t="n">
        <v>47</v>
      </c>
      <c r="J237" s="316" t="n">
        <v>0.85</v>
      </c>
      <c r="K237" s="316">
        <f>ROUND(I237*(J237/1000),2)</f>
        <v/>
      </c>
    </row>
    <row r="238">
      <c r="B238" s="315" t="n">
        <v>206</v>
      </c>
      <c r="C238" s="316" t="n">
        <v>27968292</v>
      </c>
      <c r="D238" s="316" t="inlineStr">
        <is>
          <t>Novartis | FL #6118</t>
        </is>
      </c>
      <c r="E238" s="316" t="inlineStr">
        <is>
          <t>FOX Broadcast</t>
        </is>
      </c>
      <c r="F238" s="317" t="n">
        <v>43556</v>
      </c>
      <c r="G238" s="317" t="n">
        <v>43646</v>
      </c>
      <c r="H238" s="316" t="n">
        <v>836334</v>
      </c>
      <c r="I238" s="316" t="n">
        <v>51228</v>
      </c>
      <c r="J238" s="316" t="n">
        <v>0.85</v>
      </c>
      <c r="K238" s="316">
        <f>ROUND(I238*(J238/1000),2)</f>
        <v/>
      </c>
    </row>
    <row r="239">
      <c r="B239" s="315" t="n">
        <v>207</v>
      </c>
      <c r="C239" s="316" t="n">
        <v>27983634</v>
      </c>
      <c r="D239" s="316" t="inlineStr">
        <is>
          <t>State Farm | FL #5599</t>
        </is>
      </c>
      <c r="E239" s="316" t="inlineStr">
        <is>
          <t>FOX Broadcast</t>
        </is>
      </c>
      <c r="F239" s="317" t="n">
        <v>43465</v>
      </c>
      <c r="G239" s="317" t="n">
        <v>43646</v>
      </c>
      <c r="H239" s="316" t="n">
        <v>3138949</v>
      </c>
      <c r="I239" s="316" t="n">
        <v>284573</v>
      </c>
      <c r="J239" s="316" t="n">
        <v>0.85</v>
      </c>
      <c r="K239" s="316">
        <f>ROUND(I239*(J239/1000),2)</f>
        <v/>
      </c>
    </row>
    <row r="240">
      <c r="B240" s="315" t="n">
        <v>208</v>
      </c>
      <c r="C240" s="316" t="n">
        <v>27989136</v>
      </c>
      <c r="D240" s="316" t="inlineStr">
        <is>
          <t>Amazon | FL #6885</t>
        </is>
      </c>
      <c r="E240" s="316" t="inlineStr">
        <is>
          <t>FOX Broadcast</t>
        </is>
      </c>
      <c r="F240" s="317" t="n">
        <v>43563</v>
      </c>
      <c r="G240" s="317" t="n">
        <v>43646</v>
      </c>
      <c r="H240" s="316" t="n">
        <v>10089163</v>
      </c>
      <c r="I240" s="316" t="n">
        <v>5995797</v>
      </c>
      <c r="J240" s="316" t="n">
        <v>0.85</v>
      </c>
      <c r="K240" s="316">
        <f>ROUND(I240*(J240/1000),2)</f>
        <v/>
      </c>
    </row>
    <row r="241">
      <c r="B241" s="315" t="n">
        <v>209</v>
      </c>
      <c r="C241" s="316" t="n">
        <v>28060350</v>
      </c>
      <c r="D241" s="316" t="inlineStr">
        <is>
          <t>Subaru | FOX Upfront 2018-19</t>
        </is>
      </c>
      <c r="E241" s="316" t="inlineStr">
        <is>
          <t>FOX Broadcast</t>
        </is>
      </c>
      <c r="F241" s="317" t="n">
        <v>43556</v>
      </c>
      <c r="G241" s="317" t="n">
        <v>43646</v>
      </c>
      <c r="H241" s="316" t="n">
        <v>1508281</v>
      </c>
      <c r="I241" s="316" t="n">
        <v>570324</v>
      </c>
      <c r="J241" s="316" t="n">
        <v>0.85</v>
      </c>
      <c r="K241" s="316">
        <f>ROUND(I241*(J241/1000),2)</f>
        <v/>
      </c>
    </row>
    <row r="242">
      <c r="B242" s="315" t="n">
        <v>210</v>
      </c>
      <c r="C242" s="316" t="n">
        <v>28188127</v>
      </c>
      <c r="D242" s="316" t="inlineStr">
        <is>
          <t>GEICO 18/19 Premium BASE FL #5701</t>
        </is>
      </c>
      <c r="E242" s="316" t="inlineStr">
        <is>
          <t>FOX Broadcast</t>
        </is>
      </c>
      <c r="F242" s="317" t="n">
        <v>43556</v>
      </c>
      <c r="G242" s="317" t="n">
        <v>43646</v>
      </c>
      <c r="H242" s="316" t="n">
        <v>6971624</v>
      </c>
      <c r="I242" s="316" t="n">
        <v>66104</v>
      </c>
      <c r="J242" s="316" t="n">
        <v>0.85</v>
      </c>
      <c r="K242" s="316">
        <f>ROUND(I242*(J242/1000),2)</f>
        <v/>
      </c>
    </row>
    <row r="243">
      <c r="B243" s="315" t="n">
        <v>211</v>
      </c>
      <c r="C243" s="316" t="n">
        <v>28189931</v>
      </c>
      <c r="D243" s="316" t="inlineStr">
        <is>
          <t>GEICO 18/19 Premium PRIME FL #5702</t>
        </is>
      </c>
      <c r="E243" s="316" t="inlineStr">
        <is>
          <t>FOX Broadcast</t>
        </is>
      </c>
      <c r="F243" s="317" t="n">
        <v>43556</v>
      </c>
      <c r="G243" s="317" t="n">
        <v>43646</v>
      </c>
      <c r="H243" s="316" t="n">
        <v>10065405</v>
      </c>
      <c r="I243" s="316" t="n">
        <v>761164</v>
      </c>
      <c r="J243" s="316" t="n">
        <v>0.85</v>
      </c>
      <c r="K243" s="316">
        <f>ROUND(I243*(J243/1000),2)</f>
        <v/>
      </c>
    </row>
    <row r="244">
      <c r="B244" s="315" t="n">
        <v>212</v>
      </c>
      <c r="C244" s="316" t="n">
        <v>28234026</v>
      </c>
      <c r="D244" s="316" t="inlineStr">
        <is>
          <t>Apollo Group | FL #5670</t>
        </is>
      </c>
      <c r="E244" s="316" t="inlineStr">
        <is>
          <t>FOX Broadcast</t>
        </is>
      </c>
      <c r="F244" s="317" t="n">
        <v>43556</v>
      </c>
      <c r="G244" s="317" t="n">
        <v>43646</v>
      </c>
      <c r="H244" s="316" t="n">
        <v>2932088</v>
      </c>
      <c r="I244" s="316" t="n">
        <v>883946</v>
      </c>
      <c r="J244" s="316" t="n">
        <v>0.85</v>
      </c>
      <c r="K244" s="316">
        <f>ROUND(I244*(J244/1000),2)</f>
        <v/>
      </c>
    </row>
    <row r="245">
      <c r="B245" s="315" t="n">
        <v>213</v>
      </c>
      <c r="C245" s="316" t="n">
        <v>28280665</v>
      </c>
      <c r="D245" s="316" t="inlineStr">
        <is>
          <t>Toyota | FL #5727</t>
        </is>
      </c>
      <c r="E245" s="316" t="inlineStr">
        <is>
          <t>FOX Broadcast</t>
        </is>
      </c>
      <c r="F245" s="317" t="n">
        <v>43556</v>
      </c>
      <c r="G245" s="317" t="n">
        <v>43646</v>
      </c>
      <c r="H245" s="316" t="n">
        <v>1180016</v>
      </c>
      <c r="I245" s="316" t="n">
        <v>505905</v>
      </c>
      <c r="J245" s="316" t="n">
        <v>0.85</v>
      </c>
      <c r="K245" s="316">
        <f>ROUND(I245*(J245/1000),2)</f>
        <v/>
      </c>
    </row>
    <row r="246">
      <c r="B246" s="315" t="n">
        <v>214</v>
      </c>
      <c r="C246" s="316" t="n">
        <v>28301116</v>
      </c>
      <c r="D246" s="316" t="inlineStr">
        <is>
          <t>Old Navy_FL #5573</t>
        </is>
      </c>
      <c r="E246" s="316" t="inlineStr">
        <is>
          <t>FOX Broadcast</t>
        </is>
      </c>
      <c r="F246" s="317" t="n">
        <v>43556</v>
      </c>
      <c r="G246" s="317" t="n">
        <v>43646</v>
      </c>
      <c r="H246" s="316" t="n">
        <v>4407959</v>
      </c>
      <c r="I246" s="316" t="n">
        <v>174175</v>
      </c>
      <c r="J246" s="316" t="n">
        <v>0.85</v>
      </c>
      <c r="K246" s="316">
        <f>ROUND(I246*(J246/1000),2)</f>
        <v/>
      </c>
    </row>
    <row r="247">
      <c r="B247" s="315" t="n">
        <v>215</v>
      </c>
      <c r="C247" s="316" t="n">
        <v>28312611</v>
      </c>
      <c r="D247" s="316" t="inlineStr">
        <is>
          <t>Wells Fargo | FL #5718</t>
        </is>
      </c>
      <c r="E247" s="316" t="inlineStr">
        <is>
          <t>FOX Broadcast</t>
        </is>
      </c>
      <c r="F247" s="317" t="n">
        <v>43493</v>
      </c>
      <c r="G247" s="317" t="n">
        <v>43632</v>
      </c>
      <c r="H247" s="316" t="n">
        <v>1340749</v>
      </c>
      <c r="I247" s="316" t="n">
        <v>50249</v>
      </c>
      <c r="J247" s="316" t="n">
        <v>0.85</v>
      </c>
      <c r="K247" s="316">
        <f>ROUND(I247*(J247/1000),2)</f>
        <v/>
      </c>
    </row>
    <row r="248">
      <c r="B248" s="315" t="n">
        <v>216</v>
      </c>
      <c r="C248" s="316" t="n">
        <v>28391285</v>
      </c>
      <c r="D248" s="316" t="inlineStr">
        <is>
          <t>Volkswagen_FL #5580</t>
        </is>
      </c>
      <c r="E248" s="316" t="inlineStr">
        <is>
          <t>FOX Broadcast</t>
        </is>
      </c>
      <c r="F248" s="317" t="n">
        <v>43556</v>
      </c>
      <c r="G248" s="317" t="n">
        <v>43646</v>
      </c>
      <c r="H248" s="316" t="n">
        <v>84830</v>
      </c>
      <c r="I248" s="316" t="n">
        <v>4805</v>
      </c>
      <c r="J248" s="316" t="n">
        <v>0.85</v>
      </c>
      <c r="K248" s="316">
        <f>ROUND(I248*(J248/1000),2)</f>
        <v/>
      </c>
    </row>
    <row r="249">
      <c r="B249" s="315" t="n">
        <v>217</v>
      </c>
      <c r="C249" s="316" t="n">
        <v>28394042</v>
      </c>
      <c r="D249" s="316" t="inlineStr">
        <is>
          <t>Freewheel | The Future is Voting | Q418</t>
        </is>
      </c>
      <c r="E249" s="316" t="inlineStr">
        <is>
          <t>FOX Broadcast</t>
        </is>
      </c>
      <c r="F249" s="317" t="n">
        <v>43392</v>
      </c>
      <c r="G249" s="317" t="inlineStr">
        <is>
          <t>(blank)</t>
        </is>
      </c>
      <c r="H249" s="316" t="n">
        <v>8602044</v>
      </c>
      <c r="I249" s="316" t="n">
        <v>44953</v>
      </c>
      <c r="J249" s="316" t="n">
        <v>0.85</v>
      </c>
      <c r="K249" s="316">
        <f>ROUND(I249*(J249/1000),2)</f>
        <v/>
      </c>
    </row>
    <row r="250">
      <c r="B250" s="315" t="n">
        <v>218</v>
      </c>
      <c r="C250" s="316" t="n">
        <v>28394042</v>
      </c>
      <c r="D250" s="316" t="inlineStr">
        <is>
          <t>Freewheel | The Future is Voting | Q418</t>
        </is>
      </c>
      <c r="E250" s="316" t="inlineStr">
        <is>
          <t>FX</t>
        </is>
      </c>
      <c r="F250" s="317" t="n">
        <v>43392</v>
      </c>
      <c r="G250" s="317" t="inlineStr">
        <is>
          <t>(blank)</t>
        </is>
      </c>
      <c r="H250" s="316" t="n">
        <v>1573605</v>
      </c>
      <c r="I250" s="316" t="n">
        <v>639810</v>
      </c>
      <c r="J250" s="316" t="n">
        <v>0.85</v>
      </c>
      <c r="K250" s="316">
        <f>ROUND(I250*(J250/1000),2)</f>
        <v/>
      </c>
    </row>
    <row r="251">
      <c r="B251" s="315" t="n">
        <v>219</v>
      </c>
      <c r="C251" s="316" t="n">
        <v>28394042</v>
      </c>
      <c r="D251" s="316" t="inlineStr">
        <is>
          <t>Freewheel | The Future is Voting | Q418</t>
        </is>
      </c>
      <c r="E251" s="316" t="inlineStr">
        <is>
          <t>FXX</t>
        </is>
      </c>
      <c r="F251" s="317" t="n">
        <v>43392</v>
      </c>
      <c r="G251" s="317" t="inlineStr">
        <is>
          <t>(blank)</t>
        </is>
      </c>
      <c r="H251" s="316" t="n">
        <v>676006</v>
      </c>
      <c r="I251" s="316" t="n">
        <v>237209</v>
      </c>
      <c r="J251" s="316" t="n">
        <v>0.85</v>
      </c>
      <c r="K251" s="316">
        <f>ROUND(I251*(J251/1000),2)</f>
        <v/>
      </c>
    </row>
    <row r="252">
      <c r="B252" s="315" t="n">
        <v>220</v>
      </c>
      <c r="C252" s="316" t="n">
        <v>28424194</v>
      </c>
      <c r="D252" s="316" t="inlineStr">
        <is>
          <t>Apple | FL #5690</t>
        </is>
      </c>
      <c r="E252" s="316" t="inlineStr">
        <is>
          <t>FOX Broadcast</t>
        </is>
      </c>
      <c r="F252" s="317" t="n">
        <v>43556</v>
      </c>
      <c r="G252" s="317" t="n">
        <v>43597</v>
      </c>
      <c r="H252" s="316" t="n">
        <v>3360299</v>
      </c>
      <c r="I252" s="316" t="n">
        <v>1285077</v>
      </c>
      <c r="J252" s="316" t="n">
        <v>0.85</v>
      </c>
      <c r="K252" s="316">
        <f>ROUND(I252*(J252/1000),2)</f>
        <v/>
      </c>
    </row>
    <row r="253">
      <c r="B253" s="315" t="n">
        <v>221</v>
      </c>
      <c r="C253" s="316" t="n">
        <v>28579119</v>
      </c>
      <c r="D253" s="316" t="inlineStr">
        <is>
          <t>FBC_Inhouse_FOXVOD2019</t>
        </is>
      </c>
      <c r="E253" s="316" t="inlineStr">
        <is>
          <t>FOX Broadcast</t>
        </is>
      </c>
      <c r="F253" s="317" t="n">
        <v>43466</v>
      </c>
      <c r="G253" s="317" t="n">
        <v>43646</v>
      </c>
      <c r="H253" s="316" t="n">
        <v>89288600</v>
      </c>
      <c r="I253" s="316" t="n">
        <v>20606859</v>
      </c>
      <c r="J253" s="316" t="n">
        <v>0.85</v>
      </c>
      <c r="K253" s="316">
        <f>ROUND(I253*(J253/1000),2)</f>
        <v/>
      </c>
    </row>
    <row r="254">
      <c r="B254" s="315" t="n">
        <v>222</v>
      </c>
      <c r="C254" s="316" t="n">
        <v>28695808</v>
      </c>
      <c r="D254" s="316" t="inlineStr">
        <is>
          <t>MetroPCS | FL #6075</t>
        </is>
      </c>
      <c r="E254" s="316" t="inlineStr">
        <is>
          <t>FOX Broadcast</t>
        </is>
      </c>
      <c r="F254" s="317" t="n">
        <v>43556</v>
      </c>
      <c r="G254" s="317" t="n">
        <v>43646</v>
      </c>
      <c r="H254" s="316" t="n">
        <v>2082353</v>
      </c>
      <c r="I254" s="316" t="n">
        <v>181850</v>
      </c>
      <c r="J254" s="316" t="n">
        <v>0.85</v>
      </c>
      <c r="K254" s="316">
        <f>ROUND(I254*(J254/1000),2)</f>
        <v/>
      </c>
    </row>
    <row r="255">
      <c r="B255" s="315" t="n">
        <v>223</v>
      </c>
      <c r="C255" s="316" t="n">
        <v>28695930</v>
      </c>
      <c r="D255" s="316" t="inlineStr">
        <is>
          <t>T-Mobile | FL #5936 | 18/19</t>
        </is>
      </c>
      <c r="E255" s="316" t="inlineStr">
        <is>
          <t>FOX Broadcast</t>
        </is>
      </c>
      <c r="F255" s="317" t="n">
        <v>43556</v>
      </c>
      <c r="G255" s="317" t="n">
        <v>43646</v>
      </c>
      <c r="H255" s="316" t="n">
        <v>3370847</v>
      </c>
      <c r="I255" s="316" t="n">
        <v>1036675</v>
      </c>
      <c r="J255" s="316" t="n">
        <v>0.85</v>
      </c>
      <c r="K255" s="316">
        <f>ROUND(I255*(J255/1000),2)</f>
        <v/>
      </c>
    </row>
    <row r="256">
      <c r="B256" s="315" t="n">
        <v>224</v>
      </c>
      <c r="C256" s="316" t="n">
        <v>28791161</v>
      </c>
      <c r="D256" s="316" t="inlineStr">
        <is>
          <t>Amazon Prime Video 18/19 Upfront l FL #6166</t>
        </is>
      </c>
      <c r="E256" s="316" t="inlineStr">
        <is>
          <t>FOX Broadcast</t>
        </is>
      </c>
      <c r="F256" s="317" t="n">
        <v>43535</v>
      </c>
      <c r="G256" s="317" t="n">
        <v>43562</v>
      </c>
      <c r="H256" s="316" t="n">
        <v>2318856</v>
      </c>
      <c r="I256" s="316" t="n">
        <v>431559</v>
      </c>
      <c r="J256" s="316" t="n">
        <v>0.85</v>
      </c>
      <c r="K256" s="316">
        <f>ROUND(I256*(J256/1000),2)</f>
        <v/>
      </c>
    </row>
    <row r="257">
      <c r="B257" s="315" t="n">
        <v>225</v>
      </c>
      <c r="C257" s="316" t="n">
        <v>28975169</v>
      </c>
      <c r="D257" s="316" t="inlineStr">
        <is>
          <t>BMW CPO | 2019 Cal Upfront | FOX Video</t>
        </is>
      </c>
      <c r="E257" s="316" t="inlineStr">
        <is>
          <t>FOX Broadcast</t>
        </is>
      </c>
      <c r="F257" s="317" t="n">
        <v>43525</v>
      </c>
      <c r="G257" s="317" t="n">
        <v>43830</v>
      </c>
      <c r="H257" s="316" t="n">
        <v>428457</v>
      </c>
      <c r="I257" s="316" t="n">
        <v>90137</v>
      </c>
      <c r="J257" s="316" t="n">
        <v>0.85</v>
      </c>
      <c r="K257" s="316">
        <f>ROUND(I257*(J257/1000),2)</f>
        <v/>
      </c>
    </row>
    <row r="258">
      <c r="B258" s="315" t="n">
        <v>226</v>
      </c>
      <c r="C258" s="316" t="n">
        <v>28975169</v>
      </c>
      <c r="D258" s="316" t="inlineStr">
        <is>
          <t>BMW CPO | 2019 Cal Upfront | FOX Video</t>
        </is>
      </c>
      <c r="E258" s="316" t="inlineStr">
        <is>
          <t>FX</t>
        </is>
      </c>
      <c r="F258" s="317" t="n">
        <v>43563</v>
      </c>
      <c r="G258" s="317" t="n">
        <v>43830</v>
      </c>
      <c r="H258" s="316" t="n">
        <v>29632</v>
      </c>
      <c r="I258" s="316" t="n">
        <v>29632</v>
      </c>
      <c r="J258" s="316" t="n">
        <v>0.85</v>
      </c>
      <c r="K258" s="316">
        <f>ROUND(I258*(J258/1000),2)</f>
        <v/>
      </c>
    </row>
    <row r="259">
      <c r="B259" s="315" t="n">
        <v>227</v>
      </c>
      <c r="C259" s="316" t="n">
        <v>28975169</v>
      </c>
      <c r="D259" s="316" t="inlineStr">
        <is>
          <t>BMW CPO | 2019 Cal Upfront | FOX Video</t>
        </is>
      </c>
      <c r="E259" s="316" t="inlineStr">
        <is>
          <t>FXM</t>
        </is>
      </c>
      <c r="F259" s="317" t="n">
        <v>43563</v>
      </c>
      <c r="G259" s="317" t="n">
        <v>43830</v>
      </c>
      <c r="H259" s="316" t="n">
        <v>85794</v>
      </c>
      <c r="I259" s="316" t="n">
        <v>85794</v>
      </c>
      <c r="J259" s="316" t="n">
        <v>0.85</v>
      </c>
      <c r="K259" s="316">
        <f>ROUND(I259*(J259/1000),2)</f>
        <v/>
      </c>
    </row>
    <row r="260">
      <c r="B260" s="315" t="n">
        <v>228</v>
      </c>
      <c r="C260" s="316" t="n">
        <v>28975169</v>
      </c>
      <c r="D260" s="316" t="inlineStr">
        <is>
          <t>BMW CPO | 2019 Cal Upfront | FOX Video</t>
        </is>
      </c>
      <c r="E260" s="316" t="inlineStr">
        <is>
          <t>FXX</t>
        </is>
      </c>
      <c r="F260" s="317" t="n">
        <v>43563</v>
      </c>
      <c r="G260" s="317" t="n">
        <v>43830</v>
      </c>
      <c r="H260" s="316" t="n">
        <v>16690</v>
      </c>
      <c r="I260" s="316" t="n">
        <v>16690</v>
      </c>
      <c r="J260" s="316" t="n">
        <v>0.85</v>
      </c>
      <c r="K260" s="316">
        <f>ROUND(I260*(J260/1000),2)</f>
        <v/>
      </c>
    </row>
    <row r="261">
      <c r="B261" s="315" t="n">
        <v>229</v>
      </c>
      <c r="C261" s="316" t="n">
        <v>29105624</v>
      </c>
      <c r="D261" s="316" t="inlineStr">
        <is>
          <t>Amgen_FOX Digital_Q1-Q219</t>
        </is>
      </c>
      <c r="E261" s="316" t="inlineStr">
        <is>
          <t>FOX Broadcast</t>
        </is>
      </c>
      <c r="F261" s="317" t="n">
        <v>43556</v>
      </c>
      <c r="G261" s="317" t="n">
        <v>43646</v>
      </c>
      <c r="H261" s="316" t="n">
        <v>3418418</v>
      </c>
      <c r="I261" s="316" t="n">
        <v>671831</v>
      </c>
      <c r="J261" s="316" t="n">
        <v>0.85</v>
      </c>
      <c r="K261" s="316">
        <f>ROUND(I261*(J261/1000),2)</f>
        <v/>
      </c>
    </row>
    <row r="262">
      <c r="B262" s="315" t="n">
        <v>230</v>
      </c>
      <c r="C262" s="316" t="n">
        <v>29167688</v>
      </c>
      <c r="D262" s="316" t="inlineStr">
        <is>
          <t>KFC| FL #6215</t>
        </is>
      </c>
      <c r="E262" s="316" t="inlineStr">
        <is>
          <t>FOX Broadcast</t>
        </is>
      </c>
      <c r="F262" s="317" t="n">
        <v>43556</v>
      </c>
      <c r="G262" s="317" t="n">
        <v>43646</v>
      </c>
      <c r="H262" s="316" t="n">
        <v>293015</v>
      </c>
      <c r="I262" s="316" t="n">
        <v>71005</v>
      </c>
      <c r="J262" s="316" t="n">
        <v>0.85</v>
      </c>
      <c r="K262" s="316">
        <f>ROUND(I262*(J262/1000),2)</f>
        <v/>
      </c>
    </row>
    <row r="263">
      <c r="B263" s="315" t="n">
        <v>231</v>
      </c>
      <c r="C263" s="316" t="n">
        <v>29184865</v>
      </c>
      <c r="D263" s="316" t="inlineStr">
        <is>
          <t>P&amp;G - Secret | FL #6313</t>
        </is>
      </c>
      <c r="E263" s="316" t="inlineStr">
        <is>
          <t>FOX Broadcast</t>
        </is>
      </c>
      <c r="F263" s="317" t="n">
        <v>43556</v>
      </c>
      <c r="G263" s="317" t="n">
        <v>43646</v>
      </c>
      <c r="H263" s="316" t="n">
        <v>123006</v>
      </c>
      <c r="I263" s="316" t="n">
        <v>885</v>
      </c>
      <c r="J263" s="316" t="n">
        <v>0.85</v>
      </c>
      <c r="K263" s="316">
        <f>ROUND(I263*(J263/1000),2)</f>
        <v/>
      </c>
    </row>
    <row r="264">
      <c r="B264" s="315" t="n">
        <v>232</v>
      </c>
      <c r="C264" s="316" t="n">
        <v>29550351</v>
      </c>
      <c r="D264" s="316" t="inlineStr">
        <is>
          <t>Warner Bros/FOX_Digital/Upfront/1819_Q119</t>
        </is>
      </c>
      <c r="E264" s="316" t="inlineStr">
        <is>
          <t>FOX Broadcast</t>
        </is>
      </c>
      <c r="F264" s="317" t="n">
        <v>43528</v>
      </c>
      <c r="G264" s="317" t="n">
        <v>43603</v>
      </c>
      <c r="H264" s="316" t="n">
        <v>1207969</v>
      </c>
      <c r="I264" s="316" t="n">
        <v>600743</v>
      </c>
      <c r="J264" s="316" t="n">
        <v>0.85</v>
      </c>
      <c r="K264" s="316">
        <f>ROUND(I264*(J264/1000),2)</f>
        <v/>
      </c>
    </row>
    <row r="265">
      <c r="B265" s="315" t="n">
        <v>233</v>
      </c>
      <c r="C265" s="316" t="n">
        <v>29570278</v>
      </c>
      <c r="D265" s="316" t="inlineStr">
        <is>
          <t>PROCTER &amp; GAMBLE- REDWOOD - OLD SPICE2018-19 (Committed)</t>
        </is>
      </c>
      <c r="E265" s="316" t="inlineStr">
        <is>
          <t>FOX Broadcast</t>
        </is>
      </c>
      <c r="F265" s="317" t="n">
        <v>43570</v>
      </c>
      <c r="G265" s="317" t="n">
        <v>43639</v>
      </c>
      <c r="H265" s="316" t="n">
        <v>95064</v>
      </c>
      <c r="I265" s="316" t="n">
        <v>95064</v>
      </c>
      <c r="J265" s="316" t="n">
        <v>0.85</v>
      </c>
      <c r="K265" s="316">
        <f>ROUND(I265*(J265/1000),2)</f>
        <v/>
      </c>
    </row>
    <row r="266">
      <c r="B266" s="315" t="n">
        <v>234</v>
      </c>
      <c r="C266" s="316" t="n">
        <v>29599542</v>
      </c>
      <c r="D266" s="316" t="inlineStr">
        <is>
          <t>BMW | NT2 2019 Cal UPF | FOX Video</t>
        </is>
      </c>
      <c r="E266" s="316" t="inlineStr">
        <is>
          <t>FX</t>
        </is>
      </c>
      <c r="F266" s="317" t="n">
        <v>43584</v>
      </c>
      <c r="G266" s="317" t="n">
        <v>43828</v>
      </c>
      <c r="H266" s="316" t="n">
        <v>13957</v>
      </c>
      <c r="I266" s="316" t="n">
        <v>13957</v>
      </c>
      <c r="J266" s="316" t="n">
        <v>0.85</v>
      </c>
      <c r="K266" s="316">
        <f>ROUND(I266*(J266/1000),2)</f>
        <v/>
      </c>
    </row>
    <row r="267">
      <c r="B267" s="315" t="n">
        <v>235</v>
      </c>
      <c r="C267" s="316" t="n">
        <v>29599542</v>
      </c>
      <c r="D267" s="316" t="inlineStr">
        <is>
          <t>BMW | NT2 2019 Cal UPF | FOX Video</t>
        </is>
      </c>
      <c r="E267" s="316" t="inlineStr">
        <is>
          <t>FXM</t>
        </is>
      </c>
      <c r="F267" s="317" t="n">
        <v>43584</v>
      </c>
      <c r="G267" s="317" t="n">
        <v>43828</v>
      </c>
      <c r="H267" s="316" t="n">
        <v>8514</v>
      </c>
      <c r="I267" s="316" t="n">
        <v>8514</v>
      </c>
      <c r="J267" s="316" t="n">
        <v>0.85</v>
      </c>
      <c r="K267" s="316">
        <f>ROUND(I267*(J267/1000),2)</f>
        <v/>
      </c>
    </row>
    <row r="268">
      <c r="B268" s="315" t="n">
        <v>236</v>
      </c>
      <c r="C268" s="316" t="n">
        <v>29599542</v>
      </c>
      <c r="D268" s="316" t="inlineStr">
        <is>
          <t>BMW | NT2 2019 Cal UPF | FOX Video</t>
        </is>
      </c>
      <c r="E268" s="316" t="inlineStr">
        <is>
          <t>FXX</t>
        </is>
      </c>
      <c r="F268" s="317" t="n">
        <v>43584</v>
      </c>
      <c r="G268" s="317" t="n">
        <v>43828</v>
      </c>
      <c r="H268" s="316" t="n">
        <v>5943</v>
      </c>
      <c r="I268" s="316" t="n">
        <v>5943</v>
      </c>
      <c r="J268" s="316" t="n">
        <v>0.85</v>
      </c>
      <c r="K268" s="316">
        <f>ROUND(I268*(J268/1000),2)</f>
        <v/>
      </c>
    </row>
    <row r="269">
      <c r="B269" s="315" t="n">
        <v>237</v>
      </c>
      <c r="C269" s="316" t="n">
        <v>29632578</v>
      </c>
      <c r="D269" s="316" t="inlineStr">
        <is>
          <t>Red Robin 2019 Calendar UF FOX VOD</t>
        </is>
      </c>
      <c r="E269" s="316" t="inlineStr">
        <is>
          <t>FOX Broadcast</t>
        </is>
      </c>
      <c r="F269" s="317" t="n">
        <v>43584</v>
      </c>
      <c r="G269" s="317" t="n">
        <v>43618</v>
      </c>
      <c r="H269" s="316" t="n">
        <v>234316</v>
      </c>
      <c r="I269" s="316" t="n">
        <v>270</v>
      </c>
      <c r="J269" s="316" t="n">
        <v>0.85</v>
      </c>
      <c r="K269" s="316">
        <f>ROUND(I269*(J269/1000),2)</f>
        <v/>
      </c>
    </row>
    <row r="270">
      <c r="B270" s="315" t="n">
        <v>238</v>
      </c>
      <c r="C270" s="316" t="n">
        <v>29800972</v>
      </c>
      <c r="D270" s="316" t="inlineStr">
        <is>
          <t>Procter &amp; Gamble/Digital/1819/Upfront_Q119</t>
        </is>
      </c>
      <c r="E270" s="316" t="inlineStr">
        <is>
          <t>FOX Broadcast</t>
        </is>
      </c>
      <c r="F270" s="317" t="n">
        <v>43465</v>
      </c>
      <c r="G270" s="317" t="n">
        <v>43646</v>
      </c>
      <c r="H270" s="316" t="n">
        <v>7844437</v>
      </c>
      <c r="I270" s="316" t="n">
        <v>1184795</v>
      </c>
      <c r="J270" s="316" t="n">
        <v>0.85</v>
      </c>
      <c r="K270" s="316">
        <f>ROUND(I270*(J270/1000),2)</f>
        <v/>
      </c>
    </row>
    <row r="271">
      <c r="B271" s="315" t="n">
        <v>239</v>
      </c>
      <c r="C271" s="316" t="n">
        <v>29885907</v>
      </c>
      <c r="D271" s="316" t="inlineStr">
        <is>
          <t>NAR CY 2019</t>
        </is>
      </c>
      <c r="E271" s="316" t="inlineStr">
        <is>
          <t>FOX Broadcast</t>
        </is>
      </c>
      <c r="F271" s="317" t="n">
        <v>43556</v>
      </c>
      <c r="G271" s="317" t="n">
        <v>43585</v>
      </c>
      <c r="H271" s="316" t="n">
        <v>285403</v>
      </c>
      <c r="I271" s="316" t="n">
        <v>72962</v>
      </c>
      <c r="J271" s="316" t="n">
        <v>0.85</v>
      </c>
      <c r="K271" s="316">
        <f>ROUND(I271*(J271/1000),2)</f>
        <v/>
      </c>
    </row>
    <row r="272">
      <c r="B272" s="315" t="n">
        <v>240</v>
      </c>
      <c r="C272" s="316" t="n">
        <v>29898832</v>
      </c>
      <c r="D272" s="316" t="inlineStr">
        <is>
          <t>Eli Lilly Galca | FL #5578</t>
        </is>
      </c>
      <c r="E272" s="316" t="inlineStr">
        <is>
          <t>FOX Broadcast</t>
        </is>
      </c>
      <c r="F272" s="317" t="n">
        <v>43556</v>
      </c>
      <c r="G272" s="317" t="n">
        <v>43646</v>
      </c>
      <c r="H272" s="316" t="n">
        <v>3566018</v>
      </c>
      <c r="I272" s="316" t="n">
        <v>2179222</v>
      </c>
      <c r="J272" s="316" t="n">
        <v>0.85</v>
      </c>
      <c r="K272" s="316">
        <f>ROUND(I272*(J272/1000),2)</f>
        <v/>
      </c>
    </row>
    <row r="273">
      <c r="B273" s="315" t="n">
        <v>241</v>
      </c>
      <c r="C273" s="316" t="n">
        <v>29944621</v>
      </c>
      <c r="D273" s="316" t="inlineStr">
        <is>
          <t>Burger King Digital UF 18/19</t>
        </is>
      </c>
      <c r="E273" s="316" t="inlineStr">
        <is>
          <t>FOX Broadcast</t>
        </is>
      </c>
      <c r="F273" s="317" t="n">
        <v>43556</v>
      </c>
      <c r="G273" s="317" t="n">
        <v>43639</v>
      </c>
      <c r="H273" s="316" t="n">
        <v>276769</v>
      </c>
      <c r="I273" s="316" t="n">
        <v>77465</v>
      </c>
      <c r="J273" s="316" t="n">
        <v>0.85</v>
      </c>
      <c r="K273" s="316">
        <f>ROUND(I273*(J273/1000),2)</f>
        <v/>
      </c>
    </row>
    <row r="274">
      <c r="B274" s="315" t="n">
        <v>242</v>
      </c>
      <c r="C274" s="316" t="n">
        <v>29944621</v>
      </c>
      <c r="D274" s="316" t="inlineStr">
        <is>
          <t>Burger King Digital UF 18/19</t>
        </is>
      </c>
      <c r="E274" s="316" t="inlineStr">
        <is>
          <t>FX</t>
        </is>
      </c>
      <c r="F274" s="317" t="n">
        <v>43556</v>
      </c>
      <c r="G274" s="317" t="n">
        <v>43646</v>
      </c>
      <c r="H274" s="316" t="n">
        <v>21840</v>
      </c>
      <c r="I274" s="316" t="n">
        <v>8851</v>
      </c>
      <c r="J274" s="316" t="n">
        <v>0.85</v>
      </c>
      <c r="K274" s="316">
        <f>ROUND(I274*(J274/1000),2)</f>
        <v/>
      </c>
    </row>
    <row r="275">
      <c r="B275" s="315" t="n">
        <v>243</v>
      </c>
      <c r="C275" s="316" t="n">
        <v>29944621</v>
      </c>
      <c r="D275" s="316" t="inlineStr">
        <is>
          <t>Burger King Digital UF 18/19</t>
        </is>
      </c>
      <c r="E275" s="316" t="inlineStr">
        <is>
          <t>FXM</t>
        </is>
      </c>
      <c r="F275" s="317" t="n">
        <v>43556</v>
      </c>
      <c r="G275" s="317" t="n">
        <v>43646</v>
      </c>
      <c r="H275" s="316" t="n">
        <v>198857</v>
      </c>
      <c r="I275" s="316" t="n">
        <v>34730</v>
      </c>
      <c r="J275" s="316" t="n">
        <v>0.85</v>
      </c>
      <c r="K275" s="316">
        <f>ROUND(I275*(J275/1000),2)</f>
        <v/>
      </c>
    </row>
    <row r="276">
      <c r="B276" s="315" t="n">
        <v>244</v>
      </c>
      <c r="C276" s="316" t="n">
        <v>29944621</v>
      </c>
      <c r="D276" s="316" t="inlineStr">
        <is>
          <t>Burger King Digital UF 18/19</t>
        </is>
      </c>
      <c r="E276" s="316" t="inlineStr">
        <is>
          <t>FXX</t>
        </is>
      </c>
      <c r="F276" s="317" t="n">
        <v>43556</v>
      </c>
      <c r="G276" s="317" t="n">
        <v>43646</v>
      </c>
      <c r="H276" s="316" t="n">
        <v>13028</v>
      </c>
      <c r="I276" s="316" t="n">
        <v>6065</v>
      </c>
      <c r="J276" s="316" t="n">
        <v>0.85</v>
      </c>
      <c r="K276" s="316">
        <f>ROUND(I276*(J276/1000),2)</f>
        <v/>
      </c>
    </row>
    <row r="277">
      <c r="B277" s="315" t="n">
        <v>245</v>
      </c>
      <c r="C277" s="316" t="n">
        <v>29964591</v>
      </c>
      <c r="D277" s="316" t="inlineStr">
        <is>
          <t>American Express | 2019 Fluidity | FL #7522</t>
        </is>
      </c>
      <c r="E277" s="316" t="inlineStr">
        <is>
          <t>FOX Broadcast</t>
        </is>
      </c>
      <c r="F277" s="317" t="n">
        <v>43556</v>
      </c>
      <c r="G277" s="317" t="n">
        <v>43576</v>
      </c>
      <c r="H277" s="316" t="n">
        <v>1865553</v>
      </c>
      <c r="I277" s="316" t="n">
        <v>551637</v>
      </c>
      <c r="J277" s="316" t="n">
        <v>0.85</v>
      </c>
      <c r="K277" s="316">
        <f>ROUND(I277*(J277/1000),2)</f>
        <v/>
      </c>
    </row>
    <row r="278">
      <c r="B278" s="315" t="n">
        <v>246</v>
      </c>
      <c r="C278" s="316" t="n">
        <v>29967519</v>
      </c>
      <c r="D278" s="316" t="inlineStr">
        <is>
          <t>Match.com 1Q19 FOX and FX VOD Scatter</t>
        </is>
      </c>
      <c r="E278" s="316" t="inlineStr">
        <is>
          <t>FX</t>
        </is>
      </c>
      <c r="F278" s="317" t="n">
        <v>43556</v>
      </c>
      <c r="G278" s="317" t="n">
        <v>43646</v>
      </c>
      <c r="H278" s="316" t="n">
        <v>725382</v>
      </c>
      <c r="I278" s="316" t="n">
        <v>531783</v>
      </c>
      <c r="J278" s="316" t="n">
        <v>0.85</v>
      </c>
      <c r="K278" s="316">
        <f>ROUND(I278*(J278/1000),2)</f>
        <v/>
      </c>
    </row>
    <row r="279">
      <c r="B279" s="315" t="n">
        <v>247</v>
      </c>
      <c r="C279" s="316" t="n">
        <v>29967519</v>
      </c>
      <c r="D279" s="316" t="inlineStr">
        <is>
          <t>Match.com 1Q19 FOX and FX VOD Scatter</t>
        </is>
      </c>
      <c r="E279" s="316" t="inlineStr">
        <is>
          <t>FXM</t>
        </is>
      </c>
      <c r="F279" s="317" t="n">
        <v>43556</v>
      </c>
      <c r="G279" s="317" t="n">
        <v>43646</v>
      </c>
      <c r="H279" s="316" t="n">
        <v>3303463</v>
      </c>
      <c r="I279" s="316" t="n">
        <v>1969711</v>
      </c>
      <c r="J279" s="316" t="n">
        <v>0.85</v>
      </c>
      <c r="K279" s="316">
        <f>ROUND(I279*(J279/1000),2)</f>
        <v/>
      </c>
    </row>
    <row r="280">
      <c r="B280" s="315" t="n">
        <v>248</v>
      </c>
      <c r="C280" s="316" t="n">
        <v>29967519</v>
      </c>
      <c r="D280" s="316" t="inlineStr">
        <is>
          <t>Match.com 1Q19 FOX and FX VOD Scatter</t>
        </is>
      </c>
      <c r="E280" s="316" t="inlineStr">
        <is>
          <t>FXX</t>
        </is>
      </c>
      <c r="F280" s="317" t="n">
        <v>43556</v>
      </c>
      <c r="G280" s="317" t="n">
        <v>43646</v>
      </c>
      <c r="H280" s="316" t="n">
        <v>415679</v>
      </c>
      <c r="I280" s="316" t="n">
        <v>238651</v>
      </c>
      <c r="J280" s="316" t="n">
        <v>0.85</v>
      </c>
      <c r="K280" s="316">
        <f>ROUND(I280*(J280/1000),2)</f>
        <v/>
      </c>
    </row>
    <row r="281">
      <c r="B281" s="315" t="n">
        <v>249</v>
      </c>
      <c r="C281" s="316" t="n">
        <v>29969368</v>
      </c>
      <c r="D281" s="316" t="inlineStr">
        <is>
          <t>POST | SPARK | Upfront 18/19 | VOD</t>
        </is>
      </c>
      <c r="E281" s="316" t="inlineStr">
        <is>
          <t>FOX Broadcast</t>
        </is>
      </c>
      <c r="F281" s="317" t="n">
        <v>43556</v>
      </c>
      <c r="G281" s="317" t="n">
        <v>43597</v>
      </c>
      <c r="H281" s="316" t="n">
        <v>7480203</v>
      </c>
      <c r="I281" s="316" t="n">
        <v>2816968</v>
      </c>
      <c r="J281" s="316" t="n">
        <v>0.85</v>
      </c>
      <c r="K281" s="316">
        <f>ROUND(I281*(J281/1000),2)</f>
        <v/>
      </c>
    </row>
    <row r="282">
      <c r="B282" s="315" t="n">
        <v>250</v>
      </c>
      <c r="C282" s="316" t="n">
        <v>30118249</v>
      </c>
      <c r="D282" s="316" t="inlineStr">
        <is>
          <t>Eli Lilly Prime | FL #5582</t>
        </is>
      </c>
      <c r="E282" s="316" t="inlineStr">
        <is>
          <t>FOX Broadcast</t>
        </is>
      </c>
      <c r="F282" s="317" t="n">
        <v>43556</v>
      </c>
      <c r="G282" s="317" t="n">
        <v>43646</v>
      </c>
      <c r="H282" s="316" t="n">
        <v>2625734</v>
      </c>
      <c r="I282" s="316" t="n">
        <v>416246</v>
      </c>
      <c r="J282" s="316" t="n">
        <v>0.85</v>
      </c>
      <c r="K282" s="316">
        <f>ROUND(I282*(J282/1000),2)</f>
        <v/>
      </c>
    </row>
    <row r="283">
      <c r="B283" s="315" t="n">
        <v>251</v>
      </c>
      <c r="C283" s="316" t="n">
        <v>30608593</v>
      </c>
      <c r="D283" s="316" t="inlineStr">
        <is>
          <t>FXN_InHouse_FXNVOD2019</t>
        </is>
      </c>
      <c r="E283" s="316" t="inlineStr">
        <is>
          <t>FX</t>
        </is>
      </c>
      <c r="F283" s="317" t="n">
        <v>43466</v>
      </c>
      <c r="G283" s="317" t="n">
        <v>43555</v>
      </c>
      <c r="H283" s="316" t="n">
        <v>44358</v>
      </c>
      <c r="I283" s="316" t="n">
        <v>123</v>
      </c>
      <c r="J283" s="316" t="n">
        <v>0.85</v>
      </c>
      <c r="K283" s="316">
        <f>ROUND(I283*(J283/1000),2)</f>
        <v/>
      </c>
    </row>
    <row r="284">
      <c r="B284" s="315" t="n">
        <v>252</v>
      </c>
      <c r="C284" s="316" t="n">
        <v>30608593</v>
      </c>
      <c r="D284" s="316" t="inlineStr">
        <is>
          <t>FXN_InHouse_FXNVOD2019</t>
        </is>
      </c>
      <c r="E284" s="316" t="inlineStr">
        <is>
          <t>FXM</t>
        </is>
      </c>
      <c r="F284" s="317" t="n">
        <v>43466</v>
      </c>
      <c r="G284" s="317" t="n">
        <v>43555</v>
      </c>
      <c r="H284" s="316" t="n">
        <v>19771900</v>
      </c>
      <c r="I284" s="316" t="n">
        <v>62422</v>
      </c>
      <c r="J284" s="316" t="n">
        <v>0.85</v>
      </c>
      <c r="K284" s="316">
        <f>ROUND(I284*(J284/1000),2)</f>
        <v/>
      </c>
    </row>
    <row r="285">
      <c r="B285" s="315" t="n">
        <v>253</v>
      </c>
      <c r="C285" s="316" t="n">
        <v>30608593</v>
      </c>
      <c r="D285" s="316" t="inlineStr">
        <is>
          <t>FXN_InHouse_FXNVOD2019</t>
        </is>
      </c>
      <c r="E285" s="316" t="inlineStr">
        <is>
          <t>FXX</t>
        </is>
      </c>
      <c r="F285" s="317" t="n">
        <v>43466</v>
      </c>
      <c r="G285" s="317" t="n">
        <v>43555</v>
      </c>
      <c r="H285" s="316" t="n">
        <v>241218</v>
      </c>
      <c r="I285" s="316" t="n">
        <v>845</v>
      </c>
      <c r="J285" s="316" t="n">
        <v>0.85</v>
      </c>
      <c r="K285" s="316">
        <f>ROUND(I285*(J285/1000),2)</f>
        <v/>
      </c>
    </row>
    <row r="286">
      <c r="B286" s="315" t="n">
        <v>254</v>
      </c>
      <c r="C286" s="316" t="n">
        <v>30614737</v>
      </c>
      <c r="D286" s="316" t="inlineStr">
        <is>
          <t>NGW_InHouse_NGWVOD2019</t>
        </is>
      </c>
      <c r="E286" s="316" t="inlineStr">
        <is>
          <t>Nat Geo WILD</t>
        </is>
      </c>
      <c r="F286" s="317" t="n">
        <v>43466</v>
      </c>
      <c r="G286" s="317" t="n">
        <v>43555</v>
      </c>
      <c r="H286" s="316" t="n">
        <v>3185656</v>
      </c>
      <c r="I286" s="316" t="n">
        <v>3136</v>
      </c>
      <c r="J286" s="316" t="n">
        <v>0.85</v>
      </c>
      <c r="K286" s="316">
        <f>ROUND(I286*(J286/1000),2)</f>
        <v/>
      </c>
    </row>
    <row r="287">
      <c r="B287" s="315" t="n">
        <v>255</v>
      </c>
      <c r="C287" s="316" t="n">
        <v>30614737</v>
      </c>
      <c r="D287" s="316" t="inlineStr">
        <is>
          <t>NGW_InHouse_NGWVOD2019</t>
        </is>
      </c>
      <c r="E287" s="316" t="inlineStr">
        <is>
          <t>National Geographic Channel</t>
        </is>
      </c>
      <c r="F287" s="317" t="n">
        <v>43466</v>
      </c>
      <c r="G287" s="317" t="n">
        <v>43555</v>
      </c>
      <c r="H287" s="316" t="n">
        <v>21905</v>
      </c>
      <c r="I287" s="316" t="n">
        <v>31</v>
      </c>
      <c r="J287" s="316" t="n">
        <v>0.85</v>
      </c>
      <c r="K287" s="316">
        <f>ROUND(I287*(J287/1000),2)</f>
        <v/>
      </c>
    </row>
    <row r="288">
      <c r="B288" s="315" t="n">
        <v>256</v>
      </c>
      <c r="C288" s="316" t="n">
        <v>30615285</v>
      </c>
      <c r="D288" s="316" t="inlineStr">
        <is>
          <t>NGC_Inhouse_NGCVOD2019</t>
        </is>
      </c>
      <c r="E288" s="316" t="inlineStr">
        <is>
          <t>Nat Geo WILD</t>
        </is>
      </c>
      <c r="F288" s="317" t="n">
        <v>43466</v>
      </c>
      <c r="G288" s="317" t="n">
        <v>43555</v>
      </c>
      <c r="H288" s="316" t="n">
        <v>26281</v>
      </c>
      <c r="I288" s="316" t="n">
        <v>31</v>
      </c>
      <c r="J288" s="316" t="n">
        <v>0.85</v>
      </c>
      <c r="K288" s="316">
        <f>ROUND(I288*(J288/1000),2)</f>
        <v/>
      </c>
    </row>
    <row r="289">
      <c r="B289" s="315" t="n">
        <v>257</v>
      </c>
      <c r="C289" s="316" t="n">
        <v>30615285</v>
      </c>
      <c r="D289" s="316" t="inlineStr">
        <is>
          <t>NGC_Inhouse_NGCVOD2019</t>
        </is>
      </c>
      <c r="E289" s="316" t="inlineStr">
        <is>
          <t>National Geographic Channel</t>
        </is>
      </c>
      <c r="F289" s="317" t="n">
        <v>43466</v>
      </c>
      <c r="G289" s="317" t="n">
        <v>43555</v>
      </c>
      <c r="H289" s="316" t="n">
        <v>8884332</v>
      </c>
      <c r="I289" s="316" t="n">
        <v>11451</v>
      </c>
      <c r="J289" s="316" t="n">
        <v>0.85</v>
      </c>
      <c r="K289" s="316">
        <f>ROUND(I289*(J289/1000),2)</f>
        <v/>
      </c>
    </row>
    <row r="290">
      <c r="B290" s="315" t="n">
        <v>258</v>
      </c>
      <c r="C290" s="316" t="n">
        <v>30884228</v>
      </c>
      <c r="D290" s="316" t="inlineStr">
        <is>
          <t>Boston Beer (Angry Orchard) FX Digital Upfront1819</t>
        </is>
      </c>
      <c r="E290" s="316" t="inlineStr">
        <is>
          <t>FX</t>
        </is>
      </c>
      <c r="F290" s="317" t="n">
        <v>43556</v>
      </c>
      <c r="G290" s="317" t="n">
        <v>43632</v>
      </c>
      <c r="H290" s="316" t="n">
        <v>110990</v>
      </c>
      <c r="I290" s="316" t="n">
        <v>89646</v>
      </c>
      <c r="J290" s="316" t="n">
        <v>0.85</v>
      </c>
      <c r="K290" s="316">
        <f>ROUND(I290*(J290/1000),2)</f>
        <v/>
      </c>
    </row>
    <row r="291">
      <c r="B291" s="315" t="n">
        <v>259</v>
      </c>
      <c r="C291" s="316" t="n">
        <v>30884228</v>
      </c>
      <c r="D291" s="316" t="inlineStr">
        <is>
          <t>Boston Beer (Angry Orchard) FX Digital Upfront1819</t>
        </is>
      </c>
      <c r="E291" s="316" t="inlineStr">
        <is>
          <t>FXM</t>
        </is>
      </c>
      <c r="F291" s="317" t="n">
        <v>43556</v>
      </c>
      <c r="G291" s="317" t="n">
        <v>43632</v>
      </c>
      <c r="H291" s="316" t="n">
        <v>199197</v>
      </c>
      <c r="I291" s="316" t="n">
        <v>123390</v>
      </c>
      <c r="J291" s="316" t="n">
        <v>0.85</v>
      </c>
      <c r="K291" s="316">
        <f>ROUND(I291*(J291/1000),2)</f>
        <v/>
      </c>
    </row>
    <row r="292">
      <c r="B292" s="315" t="n">
        <v>260</v>
      </c>
      <c r="C292" s="316" t="n">
        <v>30884228</v>
      </c>
      <c r="D292" s="316" t="inlineStr">
        <is>
          <t>Boston Beer (Angry Orchard) FX Digital Upfront1819</t>
        </is>
      </c>
      <c r="E292" s="316" t="inlineStr">
        <is>
          <t>FXX</t>
        </is>
      </c>
      <c r="F292" s="317" t="n">
        <v>43556</v>
      </c>
      <c r="G292" s="317" t="n">
        <v>43632</v>
      </c>
      <c r="H292" s="316" t="n">
        <v>12464</v>
      </c>
      <c r="I292" s="316" t="n">
        <v>8869</v>
      </c>
      <c r="J292" s="316" t="n">
        <v>0.85</v>
      </c>
      <c r="K292" s="316">
        <f>ROUND(I292*(J292/1000),2)</f>
        <v/>
      </c>
    </row>
    <row r="293">
      <c r="B293" s="315" t="n">
        <v>261</v>
      </c>
      <c r="C293" s="316" t="n">
        <v>30901528</v>
      </c>
      <c r="D293" s="316" t="inlineStr">
        <is>
          <t>Booking.com | 1Q19-2Q19 | FL#7356 | 1819 UF</t>
        </is>
      </c>
      <c r="E293" s="316" t="inlineStr">
        <is>
          <t>FOX Broadcast</t>
        </is>
      </c>
      <c r="F293" s="317" t="n">
        <v>43563</v>
      </c>
      <c r="G293" s="317" t="n">
        <v>43646</v>
      </c>
      <c r="H293" s="316" t="n">
        <v>1570855</v>
      </c>
      <c r="I293" s="316" t="n">
        <v>330921</v>
      </c>
      <c r="J293" s="316" t="n">
        <v>0.85</v>
      </c>
      <c r="K293" s="316">
        <f>ROUND(I293*(J293/1000),2)</f>
        <v/>
      </c>
    </row>
    <row r="294">
      <c r="B294" s="315" t="n">
        <v>262</v>
      </c>
      <c r="C294" s="316" t="n">
        <v>31015402</v>
      </c>
      <c r="D294" s="316" t="inlineStr">
        <is>
          <t>Dunkin FL #7472</t>
        </is>
      </c>
      <c r="E294" s="316" t="inlineStr">
        <is>
          <t>FOX Broadcast</t>
        </is>
      </c>
      <c r="F294" s="317" t="n">
        <v>43556</v>
      </c>
      <c r="G294" s="317" t="n">
        <v>43639</v>
      </c>
      <c r="H294" s="316" t="n">
        <v>1384781</v>
      </c>
      <c r="I294" s="316" t="n">
        <v>668346</v>
      </c>
      <c r="J294" s="316" t="n">
        <v>0.85</v>
      </c>
      <c r="K294" s="316">
        <f>ROUND(I294*(J294/1000),2)</f>
        <v/>
      </c>
    </row>
    <row r="295">
      <c r="B295" s="315" t="n">
        <v>263</v>
      </c>
      <c r="C295" s="316" t="n">
        <v>31168996</v>
      </c>
      <c r="D295" s="316" t="inlineStr">
        <is>
          <t>Chipotle 1Q-2Q19 FEP Scatter</t>
        </is>
      </c>
      <c r="E295" s="316" t="inlineStr">
        <is>
          <t>FOX Broadcast</t>
        </is>
      </c>
      <c r="F295" s="317" t="n">
        <v>43542</v>
      </c>
      <c r="G295" s="317" t="n">
        <v>43590</v>
      </c>
      <c r="H295" s="316" t="n">
        <v>537664</v>
      </c>
      <c r="I295" s="316" t="n">
        <v>238318</v>
      </c>
      <c r="J295" s="316" t="n">
        <v>0.85</v>
      </c>
      <c r="K295" s="316">
        <f>ROUND(I295*(J295/1000),2)</f>
        <v/>
      </c>
    </row>
    <row r="296">
      <c r="B296" s="315" t="n">
        <v>264</v>
      </c>
      <c r="C296" s="316" t="n">
        <v>31168996</v>
      </c>
      <c r="D296" s="316" t="inlineStr">
        <is>
          <t>Chipotle 1Q-2Q19 FEP Scatter</t>
        </is>
      </c>
      <c r="E296" s="316" t="inlineStr">
        <is>
          <t>FX</t>
        </is>
      </c>
      <c r="F296" s="317" t="n">
        <v>43542</v>
      </c>
      <c r="G296" s="317" t="n">
        <v>43585</v>
      </c>
      <c r="H296" s="316" t="n">
        <v>217029</v>
      </c>
      <c r="I296" s="316" t="n">
        <v>106947</v>
      </c>
      <c r="J296" s="316" t="n">
        <v>0.85</v>
      </c>
      <c r="K296" s="316">
        <f>ROUND(I296*(J296/1000),2)</f>
        <v/>
      </c>
    </row>
    <row r="297">
      <c r="B297" s="315" t="n">
        <v>265</v>
      </c>
      <c r="C297" s="316" t="n">
        <v>31168996</v>
      </c>
      <c r="D297" s="316" t="inlineStr">
        <is>
          <t>Chipotle 1Q-2Q19 FEP Scatter</t>
        </is>
      </c>
      <c r="E297" s="316" t="inlineStr">
        <is>
          <t>FXM</t>
        </is>
      </c>
      <c r="F297" s="317" t="n">
        <v>43542</v>
      </c>
      <c r="G297" s="317" t="n">
        <v>43585</v>
      </c>
      <c r="H297" s="316" t="n">
        <v>1694946</v>
      </c>
      <c r="I297" s="316" t="n">
        <v>386856</v>
      </c>
      <c r="J297" s="316" t="n">
        <v>0.85</v>
      </c>
      <c r="K297" s="316">
        <f>ROUND(I297*(J297/1000),2)</f>
        <v/>
      </c>
    </row>
    <row r="298">
      <c r="B298" s="315" t="n">
        <v>266</v>
      </c>
      <c r="C298" s="316" t="n">
        <v>31168996</v>
      </c>
      <c r="D298" s="316" t="inlineStr">
        <is>
          <t>Chipotle 1Q-2Q19 FEP Scatter</t>
        </is>
      </c>
      <c r="E298" s="316" t="inlineStr">
        <is>
          <t>FXX</t>
        </is>
      </c>
      <c r="F298" s="317" t="n">
        <v>43542</v>
      </c>
      <c r="G298" s="317" t="n">
        <v>43585</v>
      </c>
      <c r="H298" s="316" t="n">
        <v>151738</v>
      </c>
      <c r="I298" s="316" t="n">
        <v>51164</v>
      </c>
      <c r="J298" s="316" t="n">
        <v>0.85</v>
      </c>
      <c r="K298" s="316">
        <f>ROUND(I298*(J298/1000),2)</f>
        <v/>
      </c>
    </row>
    <row r="299">
      <c r="B299" s="315" t="n">
        <v>267</v>
      </c>
      <c r="C299" s="316" t="n">
        <v>31170992</v>
      </c>
      <c r="D299" s="316" t="inlineStr">
        <is>
          <t>Constant Contact Scatter 2019</t>
        </is>
      </c>
      <c r="E299" s="316" t="inlineStr">
        <is>
          <t>FOX Broadcast</t>
        </is>
      </c>
      <c r="F299" s="317" t="n">
        <v>43508</v>
      </c>
      <c r="G299" s="317" t="n">
        <v>43597</v>
      </c>
      <c r="H299" s="316" t="n">
        <v>172900</v>
      </c>
      <c r="I299" s="316" t="n">
        <v>70964</v>
      </c>
      <c r="J299" s="316" t="n">
        <v>0.85</v>
      </c>
      <c r="K299" s="316">
        <f>ROUND(I299*(J299/1000),2)</f>
        <v/>
      </c>
    </row>
    <row r="300">
      <c r="B300" s="315" t="n">
        <v>268</v>
      </c>
      <c r="C300" s="316" t="n">
        <v>31170992</v>
      </c>
      <c r="D300" s="316" t="inlineStr">
        <is>
          <t>Constant Contact Scatter 2019</t>
        </is>
      </c>
      <c r="E300" s="316" t="inlineStr">
        <is>
          <t>FX</t>
        </is>
      </c>
      <c r="F300" s="317" t="n">
        <v>43508</v>
      </c>
      <c r="G300" s="317" t="n">
        <v>43597</v>
      </c>
      <c r="H300" s="316" t="n">
        <v>45415</v>
      </c>
      <c r="I300" s="316" t="n">
        <v>19885</v>
      </c>
      <c r="J300" s="316" t="n">
        <v>0.85</v>
      </c>
      <c r="K300" s="316">
        <f>ROUND(I300*(J300/1000),2)</f>
        <v/>
      </c>
    </row>
    <row r="301">
      <c r="B301" s="315" t="n">
        <v>269</v>
      </c>
      <c r="C301" s="316" t="n">
        <v>31170992</v>
      </c>
      <c r="D301" s="316" t="inlineStr">
        <is>
          <t>Constant Contact Scatter 2019</t>
        </is>
      </c>
      <c r="E301" s="316" t="inlineStr">
        <is>
          <t>FXM</t>
        </is>
      </c>
      <c r="F301" s="317" t="n">
        <v>43508</v>
      </c>
      <c r="G301" s="317" t="n">
        <v>43597</v>
      </c>
      <c r="H301" s="316" t="n">
        <v>382528</v>
      </c>
      <c r="I301" s="316" t="n">
        <v>96368</v>
      </c>
      <c r="J301" s="316" t="n">
        <v>0.85</v>
      </c>
      <c r="K301" s="316">
        <f>ROUND(I301*(J301/1000),2)</f>
        <v/>
      </c>
    </row>
    <row r="302">
      <c r="B302" s="315" t="n">
        <v>270</v>
      </c>
      <c r="C302" s="316" t="n">
        <v>31170992</v>
      </c>
      <c r="D302" s="316" t="inlineStr">
        <is>
          <t>Constant Contact Scatter 2019</t>
        </is>
      </c>
      <c r="E302" s="316" t="inlineStr">
        <is>
          <t>FXX</t>
        </is>
      </c>
      <c r="F302" s="317" t="n">
        <v>43508</v>
      </c>
      <c r="G302" s="317" t="n">
        <v>43597</v>
      </c>
      <c r="H302" s="316" t="n">
        <v>29063</v>
      </c>
      <c r="I302" s="316" t="n">
        <v>8564</v>
      </c>
      <c r="J302" s="316" t="n">
        <v>0.85</v>
      </c>
      <c r="K302" s="316">
        <f>ROUND(I302*(J302/1000),2)</f>
        <v/>
      </c>
    </row>
    <row r="303">
      <c r="B303" s="315" t="n">
        <v>271</v>
      </c>
      <c r="C303" s="316" t="n">
        <v>31170992</v>
      </c>
      <c r="D303" s="316" t="inlineStr">
        <is>
          <t>Constant Contact Scatter 2019</t>
        </is>
      </c>
      <c r="E303" s="316" t="inlineStr">
        <is>
          <t>Nat Geo WILD</t>
        </is>
      </c>
      <c r="F303" s="317" t="n">
        <v>43508</v>
      </c>
      <c r="G303" s="317" t="n">
        <v>43597</v>
      </c>
      <c r="H303" s="316" t="n">
        <v>22646</v>
      </c>
      <c r="I303" s="316" t="n">
        <v>6674</v>
      </c>
      <c r="J303" s="316" t="n">
        <v>0.85</v>
      </c>
      <c r="K303" s="316">
        <f>ROUND(I303*(J303/1000),2)</f>
        <v/>
      </c>
    </row>
    <row r="304">
      <c r="B304" s="315" t="n">
        <v>272</v>
      </c>
      <c r="C304" s="316" t="n">
        <v>31170992</v>
      </c>
      <c r="D304" s="316" t="inlineStr">
        <is>
          <t>Constant Contact Scatter 2019</t>
        </is>
      </c>
      <c r="E304" s="316" t="inlineStr">
        <is>
          <t>National Geographic Channel</t>
        </is>
      </c>
      <c r="F304" s="317" t="n">
        <v>43508</v>
      </c>
      <c r="G304" s="317" t="n">
        <v>43597</v>
      </c>
      <c r="H304" s="316" t="n">
        <v>50948</v>
      </c>
      <c r="I304" s="316" t="n">
        <v>14602</v>
      </c>
      <c r="J304" s="316" t="n">
        <v>0.85</v>
      </c>
      <c r="K304" s="316">
        <f>ROUND(I304*(J304/1000),2)</f>
        <v/>
      </c>
    </row>
    <row r="305">
      <c r="B305" s="315" t="n">
        <v>273</v>
      </c>
      <c r="C305" s="316" t="n">
        <v>31208451</v>
      </c>
      <c r="D305" s="316" t="inlineStr">
        <is>
          <t>AMEX Q1 Ent FEP UF 18/19 Upfront</t>
        </is>
      </c>
      <c r="E305" s="316" t="inlineStr">
        <is>
          <t>FOX Broadcast</t>
        </is>
      </c>
      <c r="F305" s="317" t="n">
        <v>43556</v>
      </c>
      <c r="G305" s="317" t="n">
        <v>43576</v>
      </c>
      <c r="H305" s="316" t="n">
        <v>1038654</v>
      </c>
      <c r="I305" s="316" t="n">
        <v>234180</v>
      </c>
      <c r="J305" s="316" t="n">
        <v>0.85</v>
      </c>
      <c r="K305" s="316">
        <f>ROUND(I305*(J305/1000),2)</f>
        <v/>
      </c>
    </row>
    <row r="306">
      <c r="B306" s="315" t="n">
        <v>274</v>
      </c>
      <c r="C306" s="316" t="n">
        <v>31212679</v>
      </c>
      <c r="D306" s="316" t="inlineStr">
        <is>
          <t>Hershey | 2019 FOX Fluidity | FL #7226</t>
        </is>
      </c>
      <c r="E306" s="316" t="inlineStr">
        <is>
          <t>FOX Broadcast</t>
        </is>
      </c>
      <c r="F306" s="317" t="n">
        <v>43535</v>
      </c>
      <c r="G306" s="317" t="n">
        <v>43576</v>
      </c>
      <c r="H306" s="316" t="n">
        <v>1212542</v>
      </c>
      <c r="I306" s="316" t="n">
        <v>498246</v>
      </c>
      <c r="J306" s="316" t="n">
        <v>0.85</v>
      </c>
      <c r="K306" s="316">
        <f>ROUND(I306*(J306/1000),2)</f>
        <v/>
      </c>
    </row>
    <row r="307">
      <c r="B307" s="315" t="n">
        <v>275</v>
      </c>
      <c r="C307" s="316" t="n">
        <v>31237100</v>
      </c>
      <c r="D307" s="316" t="inlineStr">
        <is>
          <t>NGP | Hurtigruten_02.08.19-04.30.19</t>
        </is>
      </c>
      <c r="E307" s="316" t="inlineStr">
        <is>
          <t>National Geographic Channel</t>
        </is>
      </c>
      <c r="F307" s="317" t="n">
        <v>43511</v>
      </c>
      <c r="G307" s="317" t="n">
        <v>43555</v>
      </c>
      <c r="H307" s="316" t="n">
        <v>184091</v>
      </c>
      <c r="I307" s="316" t="n">
        <v>2</v>
      </c>
      <c r="J307" s="316" t="n">
        <v>0.85</v>
      </c>
      <c r="K307" s="316">
        <f>ROUND(I307*(J307/1000),2)</f>
        <v/>
      </c>
    </row>
    <row r="308">
      <c r="B308" s="315" t="n">
        <v>276</v>
      </c>
      <c r="C308" s="316" t="n">
        <v>31356960</v>
      </c>
      <c r="D308" s="316" t="inlineStr">
        <is>
          <t xml:space="preserve">LOreal | Q119 -Q419 | FL#6306 | 2019 Calendar UF </t>
        </is>
      </c>
      <c r="E308" s="316" t="inlineStr">
        <is>
          <t>FOX Broadcast</t>
        </is>
      </c>
      <c r="F308" s="317" t="n">
        <v>43556</v>
      </c>
      <c r="G308" s="317" t="n">
        <v>43646</v>
      </c>
      <c r="H308" s="316" t="n">
        <v>1238608</v>
      </c>
      <c r="I308" s="316" t="n">
        <v>246791</v>
      </c>
      <c r="J308" s="316" t="n">
        <v>0.85</v>
      </c>
      <c r="K308" s="316">
        <f>ROUND(I308*(J308/1000),2)</f>
        <v/>
      </c>
    </row>
    <row r="309">
      <c r="B309" s="315" t="n">
        <v>277</v>
      </c>
      <c r="C309" s="316" t="n">
        <v>31357139</v>
      </c>
      <c r="D309" s="316" t="inlineStr">
        <is>
          <t>LOreal | Q119 -Q419 | FL#7630 | Incremental FOX Tier</t>
        </is>
      </c>
      <c r="E309" s="316" t="inlineStr">
        <is>
          <t>FOX Broadcast</t>
        </is>
      </c>
      <c r="F309" s="317" t="n">
        <v>43556</v>
      </c>
      <c r="G309" s="317" t="n">
        <v>43646</v>
      </c>
      <c r="H309" s="316" t="n">
        <v>1522815</v>
      </c>
      <c r="I309" s="316" t="n">
        <v>26943</v>
      </c>
      <c r="J309" s="316" t="n">
        <v>0.85</v>
      </c>
      <c r="K309" s="316">
        <f>ROUND(I309*(J309/1000),2)</f>
        <v/>
      </c>
    </row>
    <row r="310">
      <c r="B310" s="315" t="n">
        <v>278</v>
      </c>
      <c r="C310" s="316" t="n">
        <v>31378961</v>
      </c>
      <c r="D310" s="316" t="inlineStr">
        <is>
          <t>Warner Bros/FX_Digital/Upfront/1819_Q119</t>
        </is>
      </c>
      <c r="E310" s="316" t="inlineStr">
        <is>
          <t>FX</t>
        </is>
      </c>
      <c r="F310" s="317" t="n">
        <v>43528</v>
      </c>
      <c r="G310" s="317" t="n">
        <v>43618</v>
      </c>
      <c r="H310" s="316" t="n">
        <v>431849</v>
      </c>
      <c r="I310" s="316" t="n">
        <v>258584</v>
      </c>
      <c r="J310" s="316" t="n">
        <v>0.85</v>
      </c>
      <c r="K310" s="316">
        <f>ROUND(I310*(J310/1000),2)</f>
        <v/>
      </c>
    </row>
    <row r="311">
      <c r="B311" s="315" t="n">
        <v>279</v>
      </c>
      <c r="C311" s="316" t="n">
        <v>31378961</v>
      </c>
      <c r="D311" s="316" t="inlineStr">
        <is>
          <t>Warner Bros/FX_Digital/Upfront/1819_Q119</t>
        </is>
      </c>
      <c r="E311" s="316" t="inlineStr">
        <is>
          <t>FXM</t>
        </is>
      </c>
      <c r="F311" s="317" t="n">
        <v>43528</v>
      </c>
      <c r="G311" s="317" t="n">
        <v>43618</v>
      </c>
      <c r="H311" s="316" t="n">
        <v>187272</v>
      </c>
      <c r="I311" s="316" t="n">
        <v>149140</v>
      </c>
      <c r="J311" s="316" t="n">
        <v>0.85</v>
      </c>
      <c r="K311" s="316">
        <f>ROUND(I311*(J311/1000),2)</f>
        <v/>
      </c>
    </row>
    <row r="312">
      <c r="B312" s="315" t="n">
        <v>280</v>
      </c>
      <c r="C312" s="316" t="n">
        <v>31378961</v>
      </c>
      <c r="D312" s="316" t="inlineStr">
        <is>
          <t>Warner Bros/FX_Digital/Upfront/1819_Q119</t>
        </is>
      </c>
      <c r="E312" s="316" t="inlineStr">
        <is>
          <t>FXX</t>
        </is>
      </c>
      <c r="F312" s="317" t="n">
        <v>43528</v>
      </c>
      <c r="G312" s="317" t="n">
        <v>43618</v>
      </c>
      <c r="H312" s="316" t="n">
        <v>321669</v>
      </c>
      <c r="I312" s="316" t="n">
        <v>148488</v>
      </c>
      <c r="J312" s="316" t="n">
        <v>0.85</v>
      </c>
      <c r="K312" s="316">
        <f>ROUND(I312*(J312/1000),2)</f>
        <v/>
      </c>
    </row>
    <row r="313">
      <c r="B313" s="315" t="n">
        <v>281</v>
      </c>
      <c r="C313" s="316" t="n">
        <v>31450317</v>
      </c>
      <c r="D313" s="316" t="inlineStr">
        <is>
          <t>Hershey | 2019 Digital Cal UPF | FOX Video</t>
        </is>
      </c>
      <c r="E313" s="316" t="inlineStr">
        <is>
          <t>FOX Broadcast</t>
        </is>
      </c>
      <c r="F313" s="317" t="n">
        <v>43556</v>
      </c>
      <c r="G313" s="317" t="n">
        <v>43585</v>
      </c>
      <c r="H313" s="316" t="n">
        <v>499770</v>
      </c>
      <c r="I313" s="316" t="n">
        <v>48588</v>
      </c>
      <c r="J313" s="316" t="n">
        <v>0.85</v>
      </c>
      <c r="K313" s="316">
        <f>ROUND(I313*(J313/1000),2)</f>
        <v/>
      </c>
    </row>
    <row r="314">
      <c r="B314" s="315" t="n">
        <v>282</v>
      </c>
      <c r="C314" s="316" t="n">
        <v>31471718</v>
      </c>
      <c r="D314" s="316" t="inlineStr">
        <is>
          <t>Mitsubishi/Digital/1718 Upfront/Nat Geo Digital1819</t>
        </is>
      </c>
      <c r="E314" s="316" t="inlineStr">
        <is>
          <t>Nat Geo WILD</t>
        </is>
      </c>
      <c r="F314" s="317" t="n">
        <v>43556</v>
      </c>
      <c r="G314" s="317" t="n">
        <v>43632</v>
      </c>
      <c r="H314" s="316" t="n">
        <v>113898</v>
      </c>
      <c r="I314" s="316" t="n">
        <v>113898</v>
      </c>
      <c r="J314" s="316" t="n">
        <v>0.85</v>
      </c>
      <c r="K314" s="316">
        <f>ROUND(I314*(J314/1000),2)</f>
        <v/>
      </c>
    </row>
    <row r="315">
      <c r="B315" s="315" t="n">
        <v>283</v>
      </c>
      <c r="C315" s="316" t="n">
        <v>31471718</v>
      </c>
      <c r="D315" s="316" t="inlineStr">
        <is>
          <t>Mitsubishi/Digital/1718 Upfront/Nat Geo Digital1819</t>
        </is>
      </c>
      <c r="E315" s="316" t="inlineStr">
        <is>
          <t>National Geographic Channel</t>
        </is>
      </c>
      <c r="F315" s="317" t="n">
        <v>43556</v>
      </c>
      <c r="G315" s="317" t="n">
        <v>43632</v>
      </c>
      <c r="H315" s="316" t="n">
        <v>252298</v>
      </c>
      <c r="I315" s="316" t="n">
        <v>252298</v>
      </c>
      <c r="J315" s="316" t="n">
        <v>0.85</v>
      </c>
      <c r="K315" s="316">
        <f>ROUND(I315*(J315/1000),2)</f>
        <v/>
      </c>
    </row>
    <row r="316">
      <c r="B316" s="315" t="n">
        <v>284</v>
      </c>
      <c r="C316" s="316" t="n">
        <v>31548263</v>
      </c>
      <c r="D316" s="316" t="inlineStr">
        <is>
          <t>Paramount Pictures VOD - Bumblebee 2Q 2019</t>
        </is>
      </c>
      <c r="E316" s="316" t="inlineStr">
        <is>
          <t>FOX Broadcast</t>
        </is>
      </c>
      <c r="F316" s="317" t="n">
        <v>43557</v>
      </c>
      <c r="G316" s="317" t="n">
        <v>43569</v>
      </c>
      <c r="H316" s="316" t="n">
        <v>265964</v>
      </c>
      <c r="I316" s="316" t="n">
        <v>265964</v>
      </c>
      <c r="J316" s="316" t="n">
        <v>0.85</v>
      </c>
      <c r="K316" s="316">
        <f>ROUND(I316*(J316/1000),2)</f>
        <v/>
      </c>
    </row>
    <row r="317">
      <c r="B317" s="315" t="n">
        <v>285</v>
      </c>
      <c r="C317" s="316" t="n">
        <v>31550673</v>
      </c>
      <c r="D317" s="316" t="inlineStr">
        <is>
          <t>Coca Cola | COKETM/2019/FOX/UPF | FL #7224</t>
        </is>
      </c>
      <c r="E317" s="316" t="inlineStr">
        <is>
          <t>FOX Broadcast</t>
        </is>
      </c>
      <c r="F317" s="317" t="n">
        <v>43556</v>
      </c>
      <c r="G317" s="317" t="n">
        <v>43632</v>
      </c>
      <c r="H317" s="316" t="n">
        <v>3995077</v>
      </c>
      <c r="I317" s="316" t="n">
        <v>599639</v>
      </c>
      <c r="J317" s="316" t="n">
        <v>0.85</v>
      </c>
      <c r="K317" s="316">
        <f>ROUND(I317*(J317/1000),2)</f>
        <v/>
      </c>
    </row>
    <row r="318">
      <c r="B318" s="315" t="n">
        <v>286</v>
      </c>
      <c r="C318" s="316" t="n">
        <v>31567600</v>
      </c>
      <c r="D318" s="316" t="inlineStr">
        <is>
          <t>Coca Cola | COKETM/2019/FOXPREM/UPF | FL #7218</t>
        </is>
      </c>
      <c r="E318" s="316" t="inlineStr">
        <is>
          <t>FOX Broadcast</t>
        </is>
      </c>
      <c r="F318" s="317" t="n">
        <v>43556</v>
      </c>
      <c r="G318" s="317" t="n">
        <v>43632</v>
      </c>
      <c r="H318" s="316" t="n">
        <v>242534</v>
      </c>
      <c r="I318" s="316" t="n">
        <v>37784</v>
      </c>
      <c r="J318" s="316" t="n">
        <v>0.85</v>
      </c>
      <c r="K318" s="316">
        <f>ROUND(I318*(J318/1000),2)</f>
        <v/>
      </c>
    </row>
    <row r="319">
      <c r="B319" s="315" t="n">
        <v>287</v>
      </c>
      <c r="C319" s="316" t="n">
        <v>31623422</v>
      </c>
      <c r="D319" s="316" t="inlineStr">
        <is>
          <t>King Bolden LLC 2Q19</t>
        </is>
      </c>
      <c r="E319" s="316" t="inlineStr">
        <is>
          <t>FX</t>
        </is>
      </c>
      <c r="F319" s="317" t="n">
        <v>43578</v>
      </c>
      <c r="G319" s="317" t="n">
        <v>43588</v>
      </c>
      <c r="H319" s="316" t="n">
        <v>15047</v>
      </c>
      <c r="I319" s="316" t="n">
        <v>15047</v>
      </c>
      <c r="J319" s="316" t="n">
        <v>0.85</v>
      </c>
      <c r="K319" s="316">
        <f>ROUND(I319*(J319/1000),2)</f>
        <v/>
      </c>
    </row>
    <row r="320">
      <c r="B320" s="315" t="n">
        <v>288</v>
      </c>
      <c r="C320" s="316" t="n">
        <v>31623422</v>
      </c>
      <c r="D320" s="316" t="inlineStr">
        <is>
          <t>King Bolden LLC 2Q19</t>
        </is>
      </c>
      <c r="E320" s="316" t="inlineStr">
        <is>
          <t>FXM</t>
        </is>
      </c>
      <c r="F320" s="317" t="n">
        <v>43578</v>
      </c>
      <c r="G320" s="317" t="n">
        <v>43588</v>
      </c>
      <c r="H320" s="316" t="n">
        <v>684302</v>
      </c>
      <c r="I320" s="316" t="n">
        <v>684302</v>
      </c>
      <c r="J320" s="316" t="n">
        <v>0.85</v>
      </c>
      <c r="K320" s="316">
        <f>ROUND(I320*(J320/1000),2)</f>
        <v/>
      </c>
    </row>
    <row r="321">
      <c r="B321" s="315" t="n">
        <v>289</v>
      </c>
      <c r="C321" s="316" t="n">
        <v>31623422</v>
      </c>
      <c r="D321" s="316" t="inlineStr">
        <is>
          <t>King Bolden LLC 2Q19</t>
        </is>
      </c>
      <c r="E321" s="316" t="inlineStr">
        <is>
          <t>FXX</t>
        </is>
      </c>
      <c r="F321" s="317" t="n">
        <v>43578</v>
      </c>
      <c r="G321" s="317" t="n">
        <v>43588</v>
      </c>
      <c r="H321" s="316" t="n">
        <v>8107</v>
      </c>
      <c r="I321" s="316" t="n">
        <v>8107</v>
      </c>
      <c r="J321" s="316" t="n">
        <v>0.85</v>
      </c>
      <c r="K321" s="316">
        <f>ROUND(I321*(J321/1000),2)</f>
        <v/>
      </c>
    </row>
    <row r="322">
      <c r="B322" s="315" t="n">
        <v>290</v>
      </c>
      <c r="C322" s="316" t="n">
        <v>31671328</v>
      </c>
      <c r="D322" s="316" t="inlineStr">
        <is>
          <t>DPSG_7UP_2019 Calendar UF_FX</t>
        </is>
      </c>
      <c r="E322" s="316" t="inlineStr">
        <is>
          <t>FX</t>
        </is>
      </c>
      <c r="F322" s="317" t="n">
        <v>43570</v>
      </c>
      <c r="G322" s="317" t="n">
        <v>43585</v>
      </c>
      <c r="H322" s="316" t="n">
        <v>111966</v>
      </c>
      <c r="I322" s="316" t="n">
        <v>111966</v>
      </c>
      <c r="J322" s="316" t="n">
        <v>0.85</v>
      </c>
      <c r="K322" s="316">
        <f>ROUND(I322*(J322/1000),2)</f>
        <v/>
      </c>
    </row>
    <row r="323">
      <c r="B323" s="315" t="n">
        <v>291</v>
      </c>
      <c r="C323" s="316" t="n">
        <v>31671328</v>
      </c>
      <c r="D323" s="316" t="inlineStr">
        <is>
          <t>DPSG_7UP_2019 Calendar UF_FX</t>
        </is>
      </c>
      <c r="E323" s="316" t="inlineStr">
        <is>
          <t>FXM</t>
        </is>
      </c>
      <c r="F323" s="317" t="n">
        <v>43570</v>
      </c>
      <c r="G323" s="317" t="n">
        <v>43585</v>
      </c>
      <c r="H323" s="316" t="n">
        <v>569551</v>
      </c>
      <c r="I323" s="316" t="n">
        <v>569551</v>
      </c>
      <c r="J323" s="316" t="n">
        <v>0.85</v>
      </c>
      <c r="K323" s="316">
        <f>ROUND(I323*(J323/1000),2)</f>
        <v/>
      </c>
    </row>
    <row r="324">
      <c r="B324" s="315" t="n">
        <v>292</v>
      </c>
      <c r="C324" s="316" t="n">
        <v>31671328</v>
      </c>
      <c r="D324" s="316" t="inlineStr">
        <is>
          <t>DPSG_7UP_2019 Calendar UF_FX</t>
        </is>
      </c>
      <c r="E324" s="316" t="inlineStr">
        <is>
          <t>FXX</t>
        </is>
      </c>
      <c r="F324" s="317" t="n">
        <v>43570</v>
      </c>
      <c r="G324" s="317" t="n">
        <v>43585</v>
      </c>
      <c r="H324" s="316" t="n">
        <v>37351</v>
      </c>
      <c r="I324" s="316" t="n">
        <v>37351</v>
      </c>
      <c r="J324" s="316" t="n">
        <v>0.85</v>
      </c>
      <c r="K324" s="316">
        <f>ROUND(I324*(J324/1000),2)</f>
        <v/>
      </c>
    </row>
    <row r="325">
      <c r="B325" s="315" t="n">
        <v>293</v>
      </c>
      <c r="C325" s="316" t="n">
        <v>31673407</v>
      </c>
      <c r="D325" s="316" t="inlineStr">
        <is>
          <t>DPSG_Diet DP_2019 Calendar UF_FX</t>
        </is>
      </c>
      <c r="E325" s="316" t="inlineStr">
        <is>
          <t>FX</t>
        </is>
      </c>
      <c r="F325" s="317" t="n">
        <v>43514</v>
      </c>
      <c r="G325" s="317" t="n">
        <v>43585</v>
      </c>
      <c r="H325" s="316" t="n">
        <v>311851</v>
      </c>
      <c r="I325" s="316" t="n">
        <v>236909</v>
      </c>
      <c r="J325" s="316" t="n">
        <v>0.85</v>
      </c>
      <c r="K325" s="316">
        <f>ROUND(I325*(J325/1000),2)</f>
        <v/>
      </c>
    </row>
    <row r="326">
      <c r="B326" s="315" t="n">
        <v>294</v>
      </c>
      <c r="C326" s="316" t="n">
        <v>31673407</v>
      </c>
      <c r="D326" s="316" t="inlineStr">
        <is>
          <t>DPSG_Diet DP_2019 Calendar UF_FX</t>
        </is>
      </c>
      <c r="E326" s="316" t="inlineStr">
        <is>
          <t>FXM</t>
        </is>
      </c>
      <c r="F326" s="317" t="n">
        <v>43514</v>
      </c>
      <c r="G326" s="317" t="n">
        <v>43585</v>
      </c>
      <c r="H326" s="316" t="n">
        <v>1944400</v>
      </c>
      <c r="I326" s="316" t="n">
        <v>838428</v>
      </c>
      <c r="J326" s="316" t="n">
        <v>0.85</v>
      </c>
      <c r="K326" s="316">
        <f>ROUND(I326*(J326/1000),2)</f>
        <v/>
      </c>
    </row>
    <row r="327">
      <c r="B327" s="315" t="n">
        <v>295</v>
      </c>
      <c r="C327" s="316" t="n">
        <v>31673407</v>
      </c>
      <c r="D327" s="316" t="inlineStr">
        <is>
          <t>DPSG_Diet DP_2019 Calendar UF_FX</t>
        </is>
      </c>
      <c r="E327" s="316" t="inlineStr">
        <is>
          <t>FXX</t>
        </is>
      </c>
      <c r="F327" s="317" t="n">
        <v>43556</v>
      </c>
      <c r="G327" s="317" t="n">
        <v>43585</v>
      </c>
      <c r="H327" s="316" t="n">
        <v>191203</v>
      </c>
      <c r="I327" s="316" t="n">
        <v>128791</v>
      </c>
      <c r="J327" s="316" t="n">
        <v>0.85</v>
      </c>
      <c r="K327" s="316">
        <f>ROUND(I327*(J327/1000),2)</f>
        <v/>
      </c>
    </row>
    <row r="328">
      <c r="B328" s="315" t="n">
        <v>296</v>
      </c>
      <c r="C328" s="316" t="n">
        <v>31673871</v>
      </c>
      <c r="D328" s="316" t="inlineStr">
        <is>
          <t>DPSG_Dr Pepper_2019 Calendar UF_FX</t>
        </is>
      </c>
      <c r="E328" s="316" t="inlineStr">
        <is>
          <t>FX</t>
        </is>
      </c>
      <c r="F328" s="317" t="n">
        <v>43584</v>
      </c>
      <c r="G328" s="317" t="n">
        <v>43585</v>
      </c>
      <c r="H328" s="316" t="n">
        <v>17741</v>
      </c>
      <c r="I328" s="316" t="n">
        <v>17741</v>
      </c>
      <c r="J328" s="316" t="n">
        <v>0.85</v>
      </c>
      <c r="K328" s="316">
        <f>ROUND(I328*(J328/1000),2)</f>
        <v/>
      </c>
    </row>
    <row r="329">
      <c r="B329" s="315" t="n">
        <v>297</v>
      </c>
      <c r="C329" s="316" t="n">
        <v>31673871</v>
      </c>
      <c r="D329" s="316" t="inlineStr">
        <is>
          <t>DPSG_Dr Pepper_2019 Calendar UF_FX</t>
        </is>
      </c>
      <c r="E329" s="316" t="inlineStr">
        <is>
          <t>FXM</t>
        </is>
      </c>
      <c r="F329" s="317" t="n">
        <v>43584</v>
      </c>
      <c r="G329" s="317" t="n">
        <v>43585</v>
      </c>
      <c r="H329" s="316" t="n">
        <v>65472</v>
      </c>
      <c r="I329" s="316" t="n">
        <v>65472</v>
      </c>
      <c r="J329" s="316" t="n">
        <v>0.85</v>
      </c>
      <c r="K329" s="316">
        <f>ROUND(I329*(J329/1000),2)</f>
        <v/>
      </c>
    </row>
    <row r="330">
      <c r="B330" s="315" t="n">
        <v>298</v>
      </c>
      <c r="C330" s="316" t="n">
        <v>31673871</v>
      </c>
      <c r="D330" s="316" t="inlineStr">
        <is>
          <t>DPSG_Dr Pepper_2019 Calendar UF_FX</t>
        </is>
      </c>
      <c r="E330" s="316" t="inlineStr">
        <is>
          <t>FXX</t>
        </is>
      </c>
      <c r="F330" s="317" t="n">
        <v>43584</v>
      </c>
      <c r="G330" s="317" t="n">
        <v>43585</v>
      </c>
      <c r="H330" s="316" t="n">
        <v>4588</v>
      </c>
      <c r="I330" s="316" t="n">
        <v>4588</v>
      </c>
      <c r="J330" s="316" t="n">
        <v>0.85</v>
      </c>
      <c r="K330" s="316">
        <f>ROUND(I330*(J330/1000),2)</f>
        <v/>
      </c>
    </row>
    <row r="331">
      <c r="B331" s="315" t="n">
        <v>299</v>
      </c>
      <c r="C331" s="316" t="n">
        <v>31680991</v>
      </c>
      <c r="D331" s="316" t="inlineStr">
        <is>
          <t>Paramount 2Q19 Bumblebee_VOD</t>
        </is>
      </c>
      <c r="E331" s="316" t="inlineStr">
        <is>
          <t>FXM</t>
        </is>
      </c>
      <c r="F331" s="317" t="n">
        <v>43557</v>
      </c>
      <c r="G331" s="317" t="n">
        <v>43569</v>
      </c>
      <c r="H331" s="316" t="n">
        <v>531180</v>
      </c>
      <c r="I331" s="316" t="n">
        <v>531180</v>
      </c>
      <c r="J331" s="316" t="n">
        <v>0.85</v>
      </c>
      <c r="K331" s="316">
        <f>ROUND(I331*(J331/1000),2)</f>
        <v/>
      </c>
    </row>
    <row r="332">
      <c r="B332" s="315" t="n">
        <v>300</v>
      </c>
      <c r="C332" s="316" t="n">
        <v>31680991</v>
      </c>
      <c r="D332" s="316" t="inlineStr">
        <is>
          <t>Paramount 2Q19 Bumblebee_VOD</t>
        </is>
      </c>
      <c r="E332" s="316" t="inlineStr">
        <is>
          <t>FXX</t>
        </is>
      </c>
      <c r="F332" s="317" t="n">
        <v>43557</v>
      </c>
      <c r="G332" s="317" t="n">
        <v>43569</v>
      </c>
      <c r="H332" s="316" t="n">
        <v>56987</v>
      </c>
      <c r="I332" s="316" t="n">
        <v>56987</v>
      </c>
      <c r="J332" s="316" t="n">
        <v>0.85</v>
      </c>
      <c r="K332" s="316">
        <f>ROUND(I332*(J332/1000),2)</f>
        <v/>
      </c>
    </row>
    <row r="333">
      <c r="B333" s="315" t="n">
        <v>301</v>
      </c>
      <c r="C333" s="316" t="n">
        <v>31712404</v>
      </c>
      <c r="D333" s="316" t="inlineStr">
        <is>
          <t>Toyota | FL #7049</t>
        </is>
      </c>
      <c r="E333" s="316" t="inlineStr">
        <is>
          <t>FOX Broadcast</t>
        </is>
      </c>
      <c r="F333" s="317" t="n">
        <v>43556</v>
      </c>
      <c r="G333" s="317" t="n">
        <v>43640</v>
      </c>
      <c r="H333" s="316" t="n">
        <v>457507</v>
      </c>
      <c r="I333" s="316" t="n">
        <v>77554</v>
      </c>
      <c r="J333" s="316" t="n">
        <v>0.85</v>
      </c>
      <c r="K333" s="316">
        <f>ROUND(I333*(J333/1000),2)</f>
        <v/>
      </c>
    </row>
    <row r="334">
      <c r="B334" s="315" t="n">
        <v>302</v>
      </c>
      <c r="C334" s="316" t="n">
        <v>31715172</v>
      </c>
      <c r="D334" s="316" t="inlineStr">
        <is>
          <t xml:space="preserve">Mars Youth Prime | Q119-Q219 | FL#7724 | 1819 UF </t>
        </is>
      </c>
      <c r="E334" s="316" t="inlineStr">
        <is>
          <t>FOX Broadcast</t>
        </is>
      </c>
      <c r="F334" s="317" t="n">
        <v>43523</v>
      </c>
      <c r="G334" s="317" t="n">
        <v>43604</v>
      </c>
      <c r="H334" s="316" t="n">
        <v>1688153</v>
      </c>
      <c r="I334" s="316" t="n">
        <v>584499</v>
      </c>
      <c r="J334" s="316" t="n">
        <v>0.85</v>
      </c>
      <c r="K334" s="316">
        <f>ROUND(I334*(J334/1000),2)</f>
        <v/>
      </c>
    </row>
    <row r="335">
      <c r="B335" s="315" t="n">
        <v>303</v>
      </c>
      <c r="C335" s="316" t="n">
        <v>31720622</v>
      </c>
      <c r="D335" s="316" t="inlineStr">
        <is>
          <t xml:space="preserve">Mars Adult Prime | Q119-Q219 | FL#7707 | 1819 UF </t>
        </is>
      </c>
      <c r="E335" s="316" t="inlineStr">
        <is>
          <t>FOX Broadcast</t>
        </is>
      </c>
      <c r="F335" s="317" t="n">
        <v>43556</v>
      </c>
      <c r="G335" s="317" t="n">
        <v>43646</v>
      </c>
      <c r="H335" s="316" t="n">
        <v>1456480</v>
      </c>
      <c r="I335" s="316" t="n">
        <v>382593</v>
      </c>
      <c r="J335" s="316" t="n">
        <v>0.85</v>
      </c>
      <c r="K335" s="316">
        <f>ROUND(I335*(J335/1000),2)</f>
        <v/>
      </c>
    </row>
    <row r="336">
      <c r="B336" s="315" t="n">
        <v>304</v>
      </c>
      <c r="C336" s="316" t="n">
        <v>31734635</v>
      </c>
      <c r="D336" s="316" t="inlineStr">
        <is>
          <t>Arbys | FL #7727</t>
        </is>
      </c>
      <c r="E336" s="316" t="inlineStr">
        <is>
          <t>FOX Broadcast</t>
        </is>
      </c>
      <c r="F336" s="317" t="n">
        <v>43556</v>
      </c>
      <c r="G336" s="317" t="n">
        <v>43646</v>
      </c>
      <c r="H336" s="316" t="n">
        <v>22028</v>
      </c>
      <c r="I336" s="316" t="n">
        <v>22028</v>
      </c>
      <c r="J336" s="316" t="n">
        <v>0.85</v>
      </c>
      <c r="K336" s="316">
        <f>ROUND(I336*(J336/1000),2)</f>
        <v/>
      </c>
    </row>
    <row r="337">
      <c r="B337" s="315" t="n">
        <v>305</v>
      </c>
      <c r="C337" s="316" t="n">
        <v>31735119</v>
      </c>
      <c r="D337" s="316" t="inlineStr">
        <is>
          <t>Hulu Ramy S1 | FX Video 2Q18</t>
        </is>
      </c>
      <c r="E337" s="316" t="inlineStr">
        <is>
          <t>FX</t>
        </is>
      </c>
      <c r="F337" s="317" t="n">
        <v>43567</v>
      </c>
      <c r="G337" s="317" t="n">
        <v>43588</v>
      </c>
      <c r="H337" s="316" t="n">
        <v>750236</v>
      </c>
      <c r="I337" s="316" t="n">
        <v>750236</v>
      </c>
      <c r="J337" s="316" t="n">
        <v>0.85</v>
      </c>
      <c r="K337" s="316">
        <f>ROUND(I337*(J337/1000),2)</f>
        <v/>
      </c>
    </row>
    <row r="338">
      <c r="B338" s="315" t="n">
        <v>306</v>
      </c>
      <c r="C338" s="316" t="n">
        <v>31735119</v>
      </c>
      <c r="D338" s="316" t="inlineStr">
        <is>
          <t>Hulu Ramy S1 | FX Video 2Q18</t>
        </is>
      </c>
      <c r="E338" s="316" t="inlineStr">
        <is>
          <t>FXM</t>
        </is>
      </c>
      <c r="F338" s="317" t="n">
        <v>43567</v>
      </c>
      <c r="G338" s="317" t="n">
        <v>43588</v>
      </c>
      <c r="H338" s="316" t="n">
        <v>2477104</v>
      </c>
      <c r="I338" s="316" t="n">
        <v>2477104</v>
      </c>
      <c r="J338" s="316" t="n">
        <v>0.85</v>
      </c>
      <c r="K338" s="316">
        <f>ROUND(I338*(J338/1000),2)</f>
        <v/>
      </c>
    </row>
    <row r="339">
      <c r="B339" s="315" t="n">
        <v>307</v>
      </c>
      <c r="C339" s="316" t="n">
        <v>31735119</v>
      </c>
      <c r="D339" s="316" t="inlineStr">
        <is>
          <t>Hulu Ramy S1 | FX Video 2Q18</t>
        </is>
      </c>
      <c r="E339" s="316" t="inlineStr">
        <is>
          <t>FXX</t>
        </is>
      </c>
      <c r="F339" s="317" t="n">
        <v>43567</v>
      </c>
      <c r="G339" s="317" t="n">
        <v>43588</v>
      </c>
      <c r="H339" s="316" t="n">
        <v>309093</v>
      </c>
      <c r="I339" s="316" t="n">
        <v>309093</v>
      </c>
      <c r="J339" s="316" t="n">
        <v>0.85</v>
      </c>
      <c r="K339" s="316">
        <f>ROUND(I339*(J339/1000),2)</f>
        <v/>
      </c>
    </row>
    <row r="340">
      <c r="B340" s="315" t="n">
        <v>308</v>
      </c>
      <c r="C340" s="316" t="n">
        <v>31736115</v>
      </c>
      <c r="D340" s="316" t="inlineStr">
        <is>
          <t>D_Annapurna_Booksmart_Upfront_F_19/20_Q2 2019</t>
        </is>
      </c>
      <c r="E340" s="316" t="inlineStr">
        <is>
          <t>FOX Broadcast</t>
        </is>
      </c>
      <c r="F340" s="317" t="n">
        <v>43577</v>
      </c>
      <c r="G340" s="317" t="n">
        <v>43583</v>
      </c>
      <c r="H340" s="316" t="n">
        <v>124764</v>
      </c>
      <c r="I340" s="316" t="n">
        <v>124764</v>
      </c>
      <c r="J340" s="316" t="n">
        <v>0.85</v>
      </c>
      <c r="K340" s="316">
        <f>ROUND(I340*(J340/1000),2)</f>
        <v/>
      </c>
    </row>
    <row r="341">
      <c r="B341" s="315" t="n">
        <v>309</v>
      </c>
      <c r="C341" s="316" t="n">
        <v>31736533</v>
      </c>
      <c r="D341" s="316" t="inlineStr">
        <is>
          <t xml:space="preserve">Mars Premium Prime | Q119-Q219 | FL#7703 | 1819 UF </t>
        </is>
      </c>
      <c r="E341" s="316" t="inlineStr">
        <is>
          <t>FOX Broadcast</t>
        </is>
      </c>
      <c r="F341" s="317" t="n">
        <v>43556</v>
      </c>
      <c r="G341" s="317" t="n">
        <v>43618</v>
      </c>
      <c r="H341" s="316" t="n">
        <v>1120577</v>
      </c>
      <c r="I341" s="316" t="n">
        <v>343148</v>
      </c>
      <c r="J341" s="316" t="n">
        <v>0.85</v>
      </c>
      <c r="K341" s="316">
        <f>ROUND(I341*(J341/1000),2)</f>
        <v/>
      </c>
    </row>
    <row r="342">
      <c r="B342" s="315" t="n">
        <v>310</v>
      </c>
      <c r="C342" s="316" t="n">
        <v>31780419</v>
      </c>
      <c r="D342" s="316" t="inlineStr">
        <is>
          <t>Old Spice| FL #7353</t>
        </is>
      </c>
      <c r="E342" s="316" t="inlineStr">
        <is>
          <t>FOX Broadcast</t>
        </is>
      </c>
      <c r="F342" s="317" t="n">
        <v>43556</v>
      </c>
      <c r="G342" s="317" t="n">
        <v>43646</v>
      </c>
      <c r="H342" s="316" t="n">
        <v>274704</v>
      </c>
      <c r="I342" s="316" t="n">
        <v>36602</v>
      </c>
      <c r="J342" s="316" t="n">
        <v>0.85</v>
      </c>
      <c r="K342" s="316">
        <f>ROUND(I342*(J342/1000),2)</f>
        <v/>
      </c>
    </row>
    <row r="343">
      <c r="B343" s="315" t="n">
        <v>311</v>
      </c>
      <c r="C343" s="316" t="n">
        <v>31782261</v>
      </c>
      <c r="D343" s="316" t="inlineStr">
        <is>
          <t>Coca Cola | FOX 2019 Fluidity | FL #7220</t>
        </is>
      </c>
      <c r="E343" s="316" t="inlineStr">
        <is>
          <t>FOX Broadcast</t>
        </is>
      </c>
      <c r="F343" s="317" t="n">
        <v>43563</v>
      </c>
      <c r="G343" s="317" t="n">
        <v>43639</v>
      </c>
      <c r="H343" s="316" t="n">
        <v>5693</v>
      </c>
      <c r="I343" s="316" t="n">
        <v>5693</v>
      </c>
      <c r="J343" s="316" t="n">
        <v>0.85</v>
      </c>
      <c r="K343" s="316">
        <f>ROUND(I343*(J343/1000),2)</f>
        <v/>
      </c>
    </row>
    <row r="344">
      <c r="B344" s="315" t="n">
        <v>312</v>
      </c>
      <c r="C344" s="316" t="n">
        <v>31850178</v>
      </c>
      <c r="D344" s="316" t="inlineStr">
        <is>
          <t>Ulta 1Q-2Q19 FOX Scatter</t>
        </is>
      </c>
      <c r="E344" s="316" t="inlineStr">
        <is>
          <t>FOX Broadcast</t>
        </is>
      </c>
      <c r="F344" s="317" t="n">
        <v>43556</v>
      </c>
      <c r="G344" s="317" t="n">
        <v>43561</v>
      </c>
      <c r="H344" s="316" t="n">
        <v>4253694</v>
      </c>
      <c r="I344" s="316" t="n">
        <v>954420</v>
      </c>
      <c r="J344" s="316" t="n">
        <v>0.85</v>
      </c>
      <c r="K344" s="316">
        <f>ROUND(I344*(J344/1000),2)</f>
        <v/>
      </c>
    </row>
    <row r="345">
      <c r="B345" s="315" t="n">
        <v>313</v>
      </c>
      <c r="C345" s="316" t="n">
        <v>31911460</v>
      </c>
      <c r="D345" s="316" t="inlineStr">
        <is>
          <t>PetSmart | FX Upfront | 1Q19-3Q19</t>
        </is>
      </c>
      <c r="E345" s="316" t="inlineStr">
        <is>
          <t>FXM</t>
        </is>
      </c>
      <c r="F345" s="317" t="n">
        <v>43570</v>
      </c>
      <c r="G345" s="317" t="n">
        <v>43583</v>
      </c>
      <c r="H345" s="316" t="n">
        <v>608715</v>
      </c>
      <c r="I345" s="316" t="n">
        <v>139178</v>
      </c>
      <c r="J345" s="316" t="n">
        <v>0.85</v>
      </c>
      <c r="K345" s="316">
        <f>ROUND(I345*(J345/1000),2)</f>
        <v/>
      </c>
    </row>
    <row r="346">
      <c r="B346" s="315" t="n">
        <v>314</v>
      </c>
      <c r="C346" s="316" t="n">
        <v>31911465</v>
      </c>
      <c r="D346" s="316" t="inlineStr">
        <is>
          <t>PetSmart | Fox Upfront | 1Q19-3Q19</t>
        </is>
      </c>
      <c r="E346" s="316" t="inlineStr">
        <is>
          <t>FOX Broadcast</t>
        </is>
      </c>
      <c r="F346" s="317" t="n">
        <v>43536</v>
      </c>
      <c r="G346" s="317" t="n">
        <v>43583</v>
      </c>
      <c r="H346" s="316" t="n">
        <v>806027</v>
      </c>
      <c r="I346" s="316" t="n">
        <v>183590</v>
      </c>
      <c r="J346" s="316" t="n">
        <v>0.85</v>
      </c>
      <c r="K346" s="316">
        <f>ROUND(I346*(J346/1000),2)</f>
        <v/>
      </c>
    </row>
    <row r="347">
      <c r="B347" s="315" t="n">
        <v>315</v>
      </c>
      <c r="C347" s="316" t="n">
        <v>31943614</v>
      </c>
      <c r="D347" s="316" t="inlineStr">
        <is>
          <t xml:space="preserve">NGP|KennedySpaceCenter_Spaceweek_AprilJuly2019  </t>
        </is>
      </c>
      <c r="E347" s="316" t="inlineStr">
        <is>
          <t>Nat Geo WILD</t>
        </is>
      </c>
      <c r="F347" s="317" t="n">
        <v>43577</v>
      </c>
      <c r="G347" s="317" t="n">
        <v>43681</v>
      </c>
      <c r="H347" s="316" t="n">
        <v>96382</v>
      </c>
      <c r="I347" s="316" t="n">
        <v>96382</v>
      </c>
      <c r="J347" s="316" t="n">
        <v>0.85</v>
      </c>
      <c r="K347" s="316">
        <f>ROUND(I347*(J347/1000),2)</f>
        <v/>
      </c>
    </row>
    <row r="348">
      <c r="B348" s="315" t="n">
        <v>316</v>
      </c>
      <c r="C348" s="316" t="n">
        <v>31943614</v>
      </c>
      <c r="D348" s="316" t="inlineStr">
        <is>
          <t xml:space="preserve">NGP|KennedySpaceCenter_Spaceweek_AprilJuly2019  </t>
        </is>
      </c>
      <c r="E348" s="316" t="inlineStr">
        <is>
          <t>National Geographic Channel</t>
        </is>
      </c>
      <c r="F348" s="317" t="n">
        <v>43577</v>
      </c>
      <c r="G348" s="317" t="n">
        <v>43681</v>
      </c>
      <c r="H348" s="316" t="n">
        <v>210949</v>
      </c>
      <c r="I348" s="316" t="n">
        <v>210949</v>
      </c>
      <c r="J348" s="316" t="n">
        <v>0.85</v>
      </c>
      <c r="K348" s="316">
        <f>ROUND(I348*(J348/1000),2)</f>
        <v/>
      </c>
    </row>
    <row r="349">
      <c r="B349" s="315" t="n">
        <v>317</v>
      </c>
      <c r="C349" s="316" t="n">
        <v>31969864</v>
      </c>
      <c r="D349" s="316" t="inlineStr">
        <is>
          <t>NGP | PhRMA_2019</t>
        </is>
      </c>
      <c r="E349" s="316" t="inlineStr">
        <is>
          <t>Nat Geo WILD</t>
        </is>
      </c>
      <c r="F349" s="317" t="n">
        <v>43525</v>
      </c>
      <c r="G349" s="317" t="n">
        <v>43830</v>
      </c>
      <c r="H349" s="316" t="n">
        <v>88231</v>
      </c>
      <c r="I349" s="316" t="n">
        <v>40601</v>
      </c>
      <c r="J349" s="316" t="n">
        <v>0.85</v>
      </c>
      <c r="K349" s="316">
        <f>ROUND(I349*(J349/1000),2)</f>
        <v/>
      </c>
    </row>
    <row r="350">
      <c r="B350" s="315" t="n">
        <v>318</v>
      </c>
      <c r="C350" s="316" t="n">
        <v>31969864</v>
      </c>
      <c r="D350" s="316" t="inlineStr">
        <is>
          <t>NGP | PhRMA_2019</t>
        </is>
      </c>
      <c r="E350" s="316" t="inlineStr">
        <is>
          <t>National Geographic Channel</t>
        </is>
      </c>
      <c r="F350" s="317" t="n">
        <v>43525</v>
      </c>
      <c r="G350" s="317" t="n">
        <v>43830</v>
      </c>
      <c r="H350" s="316" t="n">
        <v>198108</v>
      </c>
      <c r="I350" s="316" t="n">
        <v>75786</v>
      </c>
      <c r="J350" s="316" t="n">
        <v>0.85</v>
      </c>
      <c r="K350" s="316">
        <f>ROUND(I350*(J350/1000),2)</f>
        <v/>
      </c>
    </row>
    <row r="351">
      <c r="B351" s="315" t="n">
        <v>319</v>
      </c>
      <c r="C351" s="316" t="n">
        <v>31995490</v>
      </c>
      <c r="D351" s="316" t="inlineStr">
        <is>
          <t>Apartments 2019 FOX VOD and FSGO</t>
        </is>
      </c>
      <c r="E351" s="316" t="inlineStr">
        <is>
          <t>FOX Broadcast</t>
        </is>
      </c>
      <c r="F351" s="317" t="n">
        <v>43563</v>
      </c>
      <c r="G351" s="317" t="n">
        <v>43646</v>
      </c>
      <c r="H351" s="316" t="n">
        <v>965310</v>
      </c>
      <c r="I351" s="316" t="n">
        <v>77055</v>
      </c>
      <c r="J351" s="316" t="n">
        <v>0.85</v>
      </c>
      <c r="K351" s="316">
        <f>ROUND(I351*(J351/1000),2)</f>
        <v/>
      </c>
    </row>
    <row r="352">
      <c r="B352" s="315" t="n">
        <v>320</v>
      </c>
      <c r="C352" s="316" t="n">
        <v>32038971</v>
      </c>
      <c r="D352" s="316" t="inlineStr">
        <is>
          <t>D_Annapurna_The Hustle_Upfront_F_18/19_Q219</t>
        </is>
      </c>
      <c r="E352" s="316" t="inlineStr">
        <is>
          <t>FOX Broadcast</t>
        </is>
      </c>
      <c r="F352" s="317" t="n">
        <v>43574</v>
      </c>
      <c r="G352" s="317" t="n">
        <v>43597</v>
      </c>
      <c r="H352" s="316" t="n">
        <v>265455</v>
      </c>
      <c r="I352" s="316" t="n">
        <v>265455</v>
      </c>
      <c r="J352" s="316" t="n">
        <v>0.85</v>
      </c>
      <c r="K352" s="316">
        <f>ROUND(I352*(J352/1000),2)</f>
        <v/>
      </c>
    </row>
    <row r="353">
      <c r="B353" s="315" t="n">
        <v>321</v>
      </c>
      <c r="C353" s="316" t="n">
        <v>32091185</v>
      </c>
      <c r="D353" s="316" t="inlineStr">
        <is>
          <t>Jimmy Johns FBC 1Q19-3Q19 | FL# 7973</t>
        </is>
      </c>
      <c r="E353" s="316" t="inlineStr">
        <is>
          <t>FOX Broadcast</t>
        </is>
      </c>
      <c r="F353" s="317" t="n">
        <v>43542</v>
      </c>
      <c r="G353" s="317" t="n">
        <v>43555</v>
      </c>
      <c r="H353" s="316" t="n">
        <v>45599</v>
      </c>
      <c r="I353" s="316" t="n">
        <v>5</v>
      </c>
      <c r="J353" s="316" t="n">
        <v>0.85</v>
      </c>
      <c r="K353" s="316">
        <f>ROUND(I353*(J353/1000),2)</f>
        <v/>
      </c>
    </row>
    <row r="354">
      <c r="B354" s="315" t="n">
        <v>322</v>
      </c>
      <c r="C354" s="316" t="n">
        <v>32098865</v>
      </c>
      <c r="D354" s="316" t="inlineStr">
        <is>
          <t>Apartments.com</t>
        </is>
      </c>
      <c r="E354" s="316" t="inlineStr">
        <is>
          <t>FX</t>
        </is>
      </c>
      <c r="F354" s="317" t="n">
        <v>43535</v>
      </c>
      <c r="G354" s="317" t="n">
        <v>43646</v>
      </c>
      <c r="H354" s="316" t="n">
        <v>68597</v>
      </c>
      <c r="I354" s="316" t="n">
        <v>46203</v>
      </c>
      <c r="J354" s="316" t="n">
        <v>0.85</v>
      </c>
      <c r="K354" s="316">
        <f>ROUND(I354*(J354/1000),2)</f>
        <v/>
      </c>
    </row>
    <row r="355">
      <c r="B355" s="315" t="n">
        <v>323</v>
      </c>
      <c r="C355" s="316" t="n">
        <v>32098865</v>
      </c>
      <c r="D355" s="316" t="inlineStr">
        <is>
          <t>Apartments.com</t>
        </is>
      </c>
      <c r="E355" s="316" t="inlineStr">
        <is>
          <t>FXM</t>
        </is>
      </c>
      <c r="F355" s="317" t="n">
        <v>43563</v>
      </c>
      <c r="G355" s="317" t="n">
        <v>43646</v>
      </c>
      <c r="H355" s="316" t="n">
        <v>385837</v>
      </c>
      <c r="I355" s="316" t="n">
        <v>201338</v>
      </c>
      <c r="J355" s="316" t="n">
        <v>0.85</v>
      </c>
      <c r="K355" s="316">
        <f>ROUND(I355*(J355/1000),2)</f>
        <v/>
      </c>
    </row>
    <row r="356">
      <c r="B356" s="315" t="n">
        <v>324</v>
      </c>
      <c r="C356" s="316" t="n">
        <v>32098865</v>
      </c>
      <c r="D356" s="316" t="inlineStr">
        <is>
          <t>Apartments.com</t>
        </is>
      </c>
      <c r="E356" s="316" t="inlineStr">
        <is>
          <t>FXX</t>
        </is>
      </c>
      <c r="F356" s="317" t="n">
        <v>43563</v>
      </c>
      <c r="G356" s="317" t="n">
        <v>43646</v>
      </c>
      <c r="H356" s="316" t="n">
        <v>34921</v>
      </c>
      <c r="I356" s="316" t="n">
        <v>15992</v>
      </c>
      <c r="J356" s="316" t="n">
        <v>0.85</v>
      </c>
      <c r="K356" s="316">
        <f>ROUND(I356*(J356/1000),2)</f>
        <v/>
      </c>
    </row>
    <row r="357">
      <c r="B357" s="315" t="n">
        <v>325</v>
      </c>
      <c r="C357" s="316" t="n">
        <v>32098865</v>
      </c>
      <c r="D357" s="316" t="inlineStr">
        <is>
          <t>Apartments.com</t>
        </is>
      </c>
      <c r="E357" s="316" t="inlineStr">
        <is>
          <t>Nat Geo WILD</t>
        </is>
      </c>
      <c r="F357" s="317" t="n">
        <v>43563</v>
      </c>
      <c r="G357" s="317" t="n">
        <v>43646</v>
      </c>
      <c r="H357" s="316" t="n">
        <v>37212</v>
      </c>
      <c r="I357" s="316" t="n">
        <v>17031</v>
      </c>
      <c r="J357" s="316" t="n">
        <v>0.85</v>
      </c>
      <c r="K357" s="316">
        <f>ROUND(I357*(J357/1000),2)</f>
        <v/>
      </c>
    </row>
    <row r="358">
      <c r="B358" s="315" t="n">
        <v>326</v>
      </c>
      <c r="C358" s="316" t="n">
        <v>32098865</v>
      </c>
      <c r="D358" s="316" t="inlineStr">
        <is>
          <t>Apartments.com</t>
        </is>
      </c>
      <c r="E358" s="316" t="inlineStr">
        <is>
          <t>National Geographic Channel</t>
        </is>
      </c>
      <c r="F358" s="317" t="n">
        <v>43535</v>
      </c>
      <c r="G358" s="317" t="n">
        <v>43646</v>
      </c>
      <c r="H358" s="316" t="n">
        <v>97770</v>
      </c>
      <c r="I358" s="316" t="n">
        <v>38298</v>
      </c>
      <c r="J358" s="316" t="n">
        <v>0.85</v>
      </c>
      <c r="K358" s="316">
        <f>ROUND(I358*(J358/1000),2)</f>
        <v/>
      </c>
    </row>
    <row r="359">
      <c r="B359" s="315" t="n">
        <v>327</v>
      </c>
      <c r="C359" s="316" t="n">
        <v>32154381</v>
      </c>
      <c r="D359" s="316" t="inlineStr">
        <is>
          <t>Paramount Pictures - Pet Sematary 1Q/2Q 2019</t>
        </is>
      </c>
      <c r="E359" s="316" t="inlineStr">
        <is>
          <t>FOX Broadcast</t>
        </is>
      </c>
      <c r="F359" s="317" t="n">
        <v>43542</v>
      </c>
      <c r="G359" s="317" t="n">
        <v>43562</v>
      </c>
      <c r="H359" s="316" t="n">
        <v>135244</v>
      </c>
      <c r="I359" s="316" t="n">
        <v>35908</v>
      </c>
      <c r="J359" s="316" t="n">
        <v>0.85</v>
      </c>
      <c r="K359" s="316">
        <f>ROUND(I359*(J359/1000),2)</f>
        <v/>
      </c>
    </row>
    <row r="360">
      <c r="B360" s="315" t="n">
        <v>328</v>
      </c>
      <c r="C360" s="316" t="n">
        <v>32157123</v>
      </c>
      <c r="D360" s="316" t="inlineStr">
        <is>
          <t>Vice_4/2/2019-4/14/2019_One-to-One</t>
        </is>
      </c>
      <c r="E360" s="316" t="inlineStr">
        <is>
          <t>FX</t>
        </is>
      </c>
      <c r="F360" s="317" t="n">
        <v>43557</v>
      </c>
      <c r="G360" s="317" t="n">
        <v>43569</v>
      </c>
      <c r="H360" s="316" t="n">
        <v>190593</v>
      </c>
      <c r="I360" s="316" t="n">
        <v>190593</v>
      </c>
      <c r="J360" s="316" t="n">
        <v>0.85</v>
      </c>
      <c r="K360" s="316">
        <f>ROUND(I360*(J360/1000),2)</f>
        <v/>
      </c>
    </row>
    <row r="361">
      <c r="B361" s="315" t="n">
        <v>329</v>
      </c>
      <c r="C361" s="316" t="n">
        <v>32157123</v>
      </c>
      <c r="D361" s="316" t="inlineStr">
        <is>
          <t>Vice_4/2/2019-4/14/2019_One-to-One</t>
        </is>
      </c>
      <c r="E361" s="316" t="inlineStr">
        <is>
          <t>FXM</t>
        </is>
      </c>
      <c r="F361" s="317" t="n">
        <v>43557</v>
      </c>
      <c r="G361" s="317" t="n">
        <v>43569</v>
      </c>
      <c r="H361" s="316" t="n">
        <v>335695</v>
      </c>
      <c r="I361" s="316" t="n">
        <v>335695</v>
      </c>
      <c r="J361" s="316" t="n">
        <v>0.85</v>
      </c>
      <c r="K361" s="316">
        <f>ROUND(I361*(J361/1000),2)</f>
        <v/>
      </c>
    </row>
    <row r="362">
      <c r="B362" s="315" t="n">
        <v>330</v>
      </c>
      <c r="C362" s="316" t="n">
        <v>32157123</v>
      </c>
      <c r="D362" s="316" t="inlineStr">
        <is>
          <t>Vice_4/2/2019-4/14/2019_One-to-One</t>
        </is>
      </c>
      <c r="E362" s="316" t="inlineStr">
        <is>
          <t>FXX</t>
        </is>
      </c>
      <c r="F362" s="317" t="n">
        <v>43557</v>
      </c>
      <c r="G362" s="317" t="n">
        <v>43569</v>
      </c>
      <c r="H362" s="316" t="n">
        <v>97643</v>
      </c>
      <c r="I362" s="316" t="n">
        <v>97643</v>
      </c>
      <c r="J362" s="316" t="n">
        <v>0.85</v>
      </c>
      <c r="K362" s="316">
        <f>ROUND(I362*(J362/1000),2)</f>
        <v/>
      </c>
    </row>
    <row r="363">
      <c r="B363" s="315" t="n">
        <v>331</v>
      </c>
      <c r="C363" s="316" t="n">
        <v>32377162</v>
      </c>
      <c r="D363" s="316" t="inlineStr">
        <is>
          <t>Realtor | FL #6309</t>
        </is>
      </c>
      <c r="E363" s="316" t="inlineStr">
        <is>
          <t>FOX Broadcast</t>
        </is>
      </c>
      <c r="F363" s="317" t="n">
        <v>43563</v>
      </c>
      <c r="G363" s="317" t="n">
        <v>43646</v>
      </c>
      <c r="H363" s="316" t="n">
        <v>94326</v>
      </c>
      <c r="I363" s="316" t="n">
        <v>94326</v>
      </c>
      <c r="J363" s="316" t="n">
        <v>0.85</v>
      </c>
      <c r="K363" s="316">
        <f>ROUND(I363*(J363/1000),2)</f>
        <v/>
      </c>
    </row>
    <row r="364">
      <c r="B364" s="315" t="n">
        <v>332</v>
      </c>
      <c r="C364" s="316" t="n">
        <v>32390210</v>
      </c>
      <c r="D364" s="316" t="inlineStr">
        <is>
          <t>AutoTrader | 2Q19 | FOX</t>
        </is>
      </c>
      <c r="E364" s="316" t="inlineStr">
        <is>
          <t>FOX Broadcast</t>
        </is>
      </c>
      <c r="F364" s="317" t="n">
        <v>43563</v>
      </c>
      <c r="G364" s="317" t="n">
        <v>43576</v>
      </c>
      <c r="H364" s="316" t="n">
        <v>114754</v>
      </c>
      <c r="I364" s="316" t="n">
        <v>114754</v>
      </c>
      <c r="J364" s="316" t="n">
        <v>0.85</v>
      </c>
      <c r="K364" s="316">
        <f>ROUND(I364*(J364/1000),2)</f>
        <v/>
      </c>
    </row>
    <row r="365">
      <c r="B365" s="315" t="n">
        <v>333</v>
      </c>
      <c r="C365" s="316" t="n">
        <v>32444223</v>
      </c>
      <c r="D365" s="316" t="inlineStr">
        <is>
          <t>T Rowe Price Make Good Mar-June 2019</t>
        </is>
      </c>
      <c r="E365" s="316" t="inlineStr">
        <is>
          <t>Nat Geo WILD</t>
        </is>
      </c>
      <c r="F365" s="317" t="n">
        <v>43537</v>
      </c>
      <c r="G365" s="317" t="n">
        <v>43646</v>
      </c>
      <c r="H365" s="316" t="n">
        <v>361515</v>
      </c>
      <c r="I365" s="316" t="n">
        <v>216180</v>
      </c>
      <c r="J365" s="316" t="n">
        <v>0.85</v>
      </c>
      <c r="K365" s="316">
        <f>ROUND(I365*(J365/1000),2)</f>
        <v/>
      </c>
    </row>
    <row r="366">
      <c r="B366" s="315" t="n">
        <v>334</v>
      </c>
      <c r="C366" s="316" t="n">
        <v>32444223</v>
      </c>
      <c r="D366" s="316" t="inlineStr">
        <is>
          <t>T Rowe Price Make Good Mar-June 2019</t>
        </is>
      </c>
      <c r="E366" s="316" t="inlineStr">
        <is>
          <t>National Geographic Channel</t>
        </is>
      </c>
      <c r="F366" s="317" t="n">
        <v>43537</v>
      </c>
      <c r="G366" s="317" t="n">
        <v>43646</v>
      </c>
      <c r="H366" s="316" t="n">
        <v>824632</v>
      </c>
      <c r="I366" s="316" t="n">
        <v>445558</v>
      </c>
      <c r="J366" s="316" t="n">
        <v>0.85</v>
      </c>
      <c r="K366" s="316">
        <f>ROUND(I366*(J366/1000),2)</f>
        <v/>
      </c>
    </row>
    <row r="367">
      <c r="B367" s="315" t="n">
        <v>335</v>
      </c>
      <c r="C367" s="316" t="n">
        <v>32448232</v>
      </c>
      <c r="D367" s="316" t="inlineStr">
        <is>
          <t>PNC|FL #7938| Scatter</t>
        </is>
      </c>
      <c r="E367" s="316" t="inlineStr">
        <is>
          <t>FOX Broadcast</t>
        </is>
      </c>
      <c r="F367" s="317" t="n">
        <v>43577</v>
      </c>
      <c r="G367" s="317" t="n">
        <v>43604</v>
      </c>
      <c r="H367" s="316" t="n">
        <v>453388</v>
      </c>
      <c r="I367" s="316" t="n">
        <v>453388</v>
      </c>
      <c r="J367" s="316" t="n">
        <v>0.85</v>
      </c>
      <c r="K367" s="316">
        <f>ROUND(I367*(J367/1000),2)</f>
        <v/>
      </c>
    </row>
    <row r="368">
      <c r="B368" s="315" t="n">
        <v>336</v>
      </c>
      <c r="C368" s="316" t="n">
        <v>32494678</v>
      </c>
      <c r="D368" s="316" t="inlineStr">
        <is>
          <t xml:space="preserve">NGP|Viking River Cruises_Starstruck 2019_03.15.19-07.15.19  </t>
        </is>
      </c>
      <c r="E368" s="316" t="inlineStr">
        <is>
          <t>Nat Geo WILD</t>
        </is>
      </c>
      <c r="F368" s="317" t="n">
        <v>43540</v>
      </c>
      <c r="G368" s="317" t="n">
        <v>43661</v>
      </c>
      <c r="H368" s="316" t="n">
        <v>611499</v>
      </c>
      <c r="I368" s="316" t="n">
        <v>388336</v>
      </c>
      <c r="J368" s="316" t="n">
        <v>0.85</v>
      </c>
      <c r="K368" s="316">
        <f>ROUND(I368*(J368/1000),2)</f>
        <v/>
      </c>
    </row>
    <row r="369">
      <c r="B369" s="315" t="n">
        <v>337</v>
      </c>
      <c r="C369" s="316" t="n">
        <v>32494678</v>
      </c>
      <c r="D369" s="316" t="inlineStr">
        <is>
          <t xml:space="preserve">NGP|Viking River Cruises_Starstruck 2019_03.15.19-07.15.19  </t>
        </is>
      </c>
      <c r="E369" s="316" t="inlineStr">
        <is>
          <t>National Geographic Channel</t>
        </is>
      </c>
      <c r="F369" s="317" t="n">
        <v>43540</v>
      </c>
      <c r="G369" s="317" t="n">
        <v>43661</v>
      </c>
      <c r="H369" s="316" t="n">
        <v>1355092</v>
      </c>
      <c r="I369" s="316" t="n">
        <v>813283</v>
      </c>
      <c r="J369" s="316" t="n">
        <v>0.85</v>
      </c>
      <c r="K369" s="316">
        <f>ROUND(I369*(J369/1000),2)</f>
        <v/>
      </c>
    </row>
    <row r="370">
      <c r="B370" s="315" t="n">
        <v>338</v>
      </c>
      <c r="C370" s="316" t="n">
        <v>32522126</v>
      </c>
      <c r="D370" s="316" t="inlineStr">
        <is>
          <t>KFC 18/19 FX Digital</t>
        </is>
      </c>
      <c r="E370" s="316" t="inlineStr">
        <is>
          <t>FX</t>
        </is>
      </c>
      <c r="F370" s="317" t="n">
        <v>43547</v>
      </c>
      <c r="G370" s="317" t="n">
        <v>43583</v>
      </c>
      <c r="H370" s="316" t="n">
        <v>9506</v>
      </c>
      <c r="I370" s="316" t="n">
        <v>8221</v>
      </c>
      <c r="J370" s="316" t="n">
        <v>0.85</v>
      </c>
      <c r="K370" s="316">
        <f>ROUND(I370*(J370/1000),2)</f>
        <v/>
      </c>
    </row>
    <row r="371">
      <c r="B371" s="315" t="n">
        <v>339</v>
      </c>
      <c r="C371" s="316" t="n">
        <v>32522126</v>
      </c>
      <c r="D371" s="316" t="inlineStr">
        <is>
          <t>KFC 18/19 FX Digital</t>
        </is>
      </c>
      <c r="E371" s="316" t="inlineStr">
        <is>
          <t>FXM</t>
        </is>
      </c>
      <c r="F371" s="317" t="n">
        <v>43547</v>
      </c>
      <c r="G371" s="317" t="n">
        <v>43583</v>
      </c>
      <c r="H371" s="316" t="n">
        <v>27380</v>
      </c>
      <c r="I371" s="316" t="n">
        <v>21206</v>
      </c>
      <c r="J371" s="316" t="n">
        <v>0.85</v>
      </c>
      <c r="K371" s="316">
        <f>ROUND(I371*(J371/1000),2)</f>
        <v/>
      </c>
    </row>
    <row r="372">
      <c r="B372" s="315" t="n">
        <v>340</v>
      </c>
      <c r="C372" s="316" t="n">
        <v>32522126</v>
      </c>
      <c r="D372" s="316" t="inlineStr">
        <is>
          <t>KFC 18/19 FX Digital</t>
        </is>
      </c>
      <c r="E372" s="316" t="inlineStr">
        <is>
          <t>FXX</t>
        </is>
      </c>
      <c r="F372" s="317" t="n">
        <v>43547</v>
      </c>
      <c r="G372" s="317" t="n">
        <v>43583</v>
      </c>
      <c r="H372" s="316" t="n">
        <v>6980</v>
      </c>
      <c r="I372" s="316" t="n">
        <v>5138</v>
      </c>
      <c r="J372" s="316" t="n">
        <v>0.85</v>
      </c>
      <c r="K372" s="316">
        <f>ROUND(I372*(J372/1000),2)</f>
        <v/>
      </c>
    </row>
    <row r="373">
      <c r="B373" s="315" t="n">
        <v>341</v>
      </c>
      <c r="C373" s="316" t="n">
        <v>32555502</v>
      </c>
      <c r="D373" s="316" t="inlineStr">
        <is>
          <t>NGP Lowes 2Q19</t>
        </is>
      </c>
      <c r="E373" s="316" t="inlineStr">
        <is>
          <t>Nat Geo WILD</t>
        </is>
      </c>
      <c r="F373" s="317" t="n">
        <v>43556</v>
      </c>
      <c r="G373" s="317" t="n">
        <v>43646</v>
      </c>
      <c r="H373" s="316" t="n">
        <v>268100</v>
      </c>
      <c r="I373" s="316" t="n">
        <v>268100</v>
      </c>
      <c r="J373" s="316" t="n">
        <v>0.85</v>
      </c>
      <c r="K373" s="316">
        <f>ROUND(I373*(J373/1000),2)</f>
        <v/>
      </c>
    </row>
    <row r="374">
      <c r="B374" s="315" t="n">
        <v>342</v>
      </c>
      <c r="C374" s="316" t="n">
        <v>32555502</v>
      </c>
      <c r="D374" s="316" t="inlineStr">
        <is>
          <t>NGP Lowes 2Q19</t>
        </is>
      </c>
      <c r="E374" s="316" t="inlineStr">
        <is>
          <t>National Geographic Channel</t>
        </is>
      </c>
      <c r="F374" s="317" t="n">
        <v>43556</v>
      </c>
      <c r="G374" s="317" t="n">
        <v>43646</v>
      </c>
      <c r="H374" s="316" t="n">
        <v>574017</v>
      </c>
      <c r="I374" s="316" t="n">
        <v>574017</v>
      </c>
      <c r="J374" s="316" t="n">
        <v>0.85</v>
      </c>
      <c r="K374" s="316">
        <f>ROUND(I374*(J374/1000),2)</f>
        <v/>
      </c>
    </row>
    <row r="375">
      <c r="B375" s="315" t="n">
        <v>343</v>
      </c>
      <c r="C375" s="316" t="n">
        <v>32575095</v>
      </c>
      <c r="D375" s="316" t="inlineStr">
        <is>
          <t>Astra Zeneca 2Q19 FOX Scatter</t>
        </is>
      </c>
      <c r="E375" s="316" t="inlineStr">
        <is>
          <t>FOX Broadcast</t>
        </is>
      </c>
      <c r="F375" s="317" t="n">
        <v>43556</v>
      </c>
      <c r="G375" s="317" t="n">
        <v>43576</v>
      </c>
      <c r="H375" s="316" t="n">
        <v>117144</v>
      </c>
      <c r="I375" s="316" t="n">
        <v>117144</v>
      </c>
      <c r="J375" s="316" t="n">
        <v>0.85</v>
      </c>
      <c r="K375" s="316">
        <f>ROUND(I375*(J375/1000),2)</f>
        <v/>
      </c>
    </row>
    <row r="376">
      <c r="B376" s="315" t="n">
        <v>344</v>
      </c>
      <c r="C376" s="316" t="n">
        <v>32741637</v>
      </c>
      <c r="D376" s="316" t="inlineStr">
        <is>
          <t>Wells Fargo_FL #7993</t>
        </is>
      </c>
      <c r="E376" s="316" t="inlineStr">
        <is>
          <t>FOX Broadcast</t>
        </is>
      </c>
      <c r="F376" s="317" t="n">
        <v>43546</v>
      </c>
      <c r="G376" s="317" t="n">
        <v>43570</v>
      </c>
      <c r="H376" s="316" t="n">
        <v>1362067</v>
      </c>
      <c r="I376" s="316" t="n">
        <v>663273</v>
      </c>
      <c r="J376" s="316" t="n">
        <v>0.85</v>
      </c>
      <c r="K376" s="316">
        <f>ROUND(I376*(J376/1000),2)</f>
        <v/>
      </c>
    </row>
    <row r="377">
      <c r="B377" s="315" t="n">
        <v>345</v>
      </c>
      <c r="C377" s="316" t="n">
        <v>32741965</v>
      </c>
      <c r="D377" s="316" t="inlineStr">
        <is>
          <t>Bacardi_FL #8089</t>
        </is>
      </c>
      <c r="E377" s="316" t="inlineStr">
        <is>
          <t>FOX Broadcast</t>
        </is>
      </c>
      <c r="F377" s="317" t="n">
        <v>43572</v>
      </c>
      <c r="G377" s="317" t="n">
        <v>43590</v>
      </c>
      <c r="H377" s="316" t="n">
        <v>1545196</v>
      </c>
      <c r="I377" s="316" t="n">
        <v>1545196</v>
      </c>
      <c r="J377" s="316" t="n">
        <v>0.85</v>
      </c>
      <c r="K377" s="316">
        <f>ROUND(I377*(J377/1000),2)</f>
        <v/>
      </c>
    </row>
    <row r="378">
      <c r="B378" s="315" t="n">
        <v>346</v>
      </c>
      <c r="C378" s="316" t="n">
        <v>32744830</v>
      </c>
      <c r="D378" s="316" t="inlineStr">
        <is>
          <t>Match.com 2Q19 FOX Scatter</t>
        </is>
      </c>
      <c r="E378" s="316" t="inlineStr">
        <is>
          <t>FOX Broadcast</t>
        </is>
      </c>
      <c r="F378" s="317" t="n">
        <v>43549</v>
      </c>
      <c r="G378" s="317" t="n">
        <v>43646</v>
      </c>
      <c r="H378" s="316" t="n">
        <v>583152</v>
      </c>
      <c r="I378" s="316" t="n">
        <v>583152</v>
      </c>
      <c r="J378" s="316" t="n">
        <v>0.85</v>
      </c>
      <c r="K378" s="316">
        <f>ROUND(I378*(J378/1000),2)</f>
        <v/>
      </c>
    </row>
    <row r="379">
      <c r="B379" s="315" t="n">
        <v>347</v>
      </c>
      <c r="C379" s="316" t="n">
        <v>32811761</v>
      </c>
      <c r="D379" s="316" t="inlineStr">
        <is>
          <t>Amazon2q2019 Scatter I FL#7997</t>
        </is>
      </c>
      <c r="E379" s="316" t="inlineStr">
        <is>
          <t>FOX Broadcast</t>
        </is>
      </c>
      <c r="F379" s="317" t="n">
        <v>43563</v>
      </c>
      <c r="G379" s="317" t="n">
        <v>43639</v>
      </c>
      <c r="H379" s="316" t="n">
        <v>1527535</v>
      </c>
      <c r="I379" s="316" t="n">
        <v>1527535</v>
      </c>
      <c r="J379" s="316" t="n">
        <v>0.85</v>
      </c>
      <c r="K379" s="316">
        <f>ROUND(I379*(J379/1000),2)</f>
        <v/>
      </c>
    </row>
    <row r="380">
      <c r="B380" s="315" t="n">
        <v>348</v>
      </c>
      <c r="C380" s="316" t="n">
        <v>32845983</v>
      </c>
      <c r="D380" s="316" t="inlineStr">
        <is>
          <t>HULU FL #6758</t>
        </is>
      </c>
      <c r="E380" s="316" t="inlineStr">
        <is>
          <t>FOX Broadcast</t>
        </is>
      </c>
      <c r="F380" s="317" t="n">
        <v>43584</v>
      </c>
      <c r="G380" s="317" t="n">
        <v>43646</v>
      </c>
      <c r="H380" s="316" t="n">
        <v>26</v>
      </c>
      <c r="I380" s="316" t="n">
        <v>26</v>
      </c>
      <c r="J380" s="316" t="n">
        <v>0.85</v>
      </c>
      <c r="K380" s="316">
        <f>ROUND(I380*(J380/1000),2)</f>
        <v/>
      </c>
    </row>
    <row r="381">
      <c r="B381" s="315" t="n">
        <v>349</v>
      </c>
      <c r="C381" s="316" t="n">
        <v>32868078</v>
      </c>
      <c r="D381" s="316" t="inlineStr">
        <is>
          <t>NGP|Budweiser_Spaceweek_Q2</t>
        </is>
      </c>
      <c r="E381" s="316" t="inlineStr">
        <is>
          <t>Nat Geo WILD</t>
        </is>
      </c>
      <c r="F381" s="317" t="n">
        <v>43571</v>
      </c>
      <c r="G381" s="317" t="n">
        <v>43646</v>
      </c>
      <c r="H381" s="316" t="n">
        <v>567</v>
      </c>
      <c r="I381" s="316" t="n">
        <v>567</v>
      </c>
      <c r="J381" s="316" t="n">
        <v>0.85</v>
      </c>
      <c r="K381" s="316">
        <f>ROUND(I381*(J381/1000),2)</f>
        <v/>
      </c>
    </row>
    <row r="382">
      <c r="B382" s="315" t="n">
        <v>350</v>
      </c>
      <c r="C382" s="316" t="n">
        <v>32868078</v>
      </c>
      <c r="D382" s="316" t="inlineStr">
        <is>
          <t>NGP|Budweiser_Spaceweek_Q2</t>
        </is>
      </c>
      <c r="E382" s="316" t="inlineStr">
        <is>
          <t>National Geographic Channel</t>
        </is>
      </c>
      <c r="F382" s="317" t="n">
        <v>43571</v>
      </c>
      <c r="G382" s="317" t="n">
        <v>43646</v>
      </c>
      <c r="H382" s="316" t="n">
        <v>154830</v>
      </c>
      <c r="I382" s="316" t="n">
        <v>154830</v>
      </c>
      <c r="J382" s="316" t="n">
        <v>0.85</v>
      </c>
      <c r="K382" s="316">
        <f>ROUND(I382*(J382/1000),2)</f>
        <v/>
      </c>
    </row>
    <row r="383">
      <c r="B383" s="315" t="n">
        <v>351</v>
      </c>
      <c r="C383" s="316" t="n">
        <v>32887501</v>
      </c>
      <c r="D383" s="316" t="inlineStr">
        <is>
          <t>NGP| Focus Features_Mustang_Video 03.29.19-03.31.19</t>
        </is>
      </c>
      <c r="E383" s="316" t="inlineStr">
        <is>
          <t>Nat Geo WILD</t>
        </is>
      </c>
      <c r="F383" s="317" t="n">
        <v>43554</v>
      </c>
      <c r="G383" s="317" t="n">
        <v>43569</v>
      </c>
      <c r="H383" s="316" t="n">
        <v>264871</v>
      </c>
      <c r="I383" s="316" t="n">
        <v>169632</v>
      </c>
      <c r="J383" s="316" t="n">
        <v>0.85</v>
      </c>
      <c r="K383" s="316">
        <f>ROUND(I383*(J383/1000),2)</f>
        <v/>
      </c>
    </row>
    <row r="384">
      <c r="B384" s="315" t="n">
        <v>352</v>
      </c>
      <c r="C384" s="316" t="n">
        <v>32887501</v>
      </c>
      <c r="D384" s="316" t="inlineStr">
        <is>
          <t>NGP| Focus Features_Mustang_Video 03.29.19-03.31.19</t>
        </is>
      </c>
      <c r="E384" s="316" t="inlineStr">
        <is>
          <t>National Geographic Channel</t>
        </is>
      </c>
      <c r="F384" s="317" t="n">
        <v>43554</v>
      </c>
      <c r="G384" s="317" t="n">
        <v>43569</v>
      </c>
      <c r="H384" s="316" t="n">
        <v>566475</v>
      </c>
      <c r="I384" s="316" t="n">
        <v>339029</v>
      </c>
      <c r="J384" s="316" t="n">
        <v>0.85</v>
      </c>
      <c r="K384" s="316">
        <f>ROUND(I384*(J384/1000),2)</f>
        <v/>
      </c>
    </row>
    <row r="385">
      <c r="B385" s="315" t="n">
        <v>353</v>
      </c>
      <c r="C385" s="316" t="n">
        <v>32937930</v>
      </c>
      <c r="D385" s="316" t="inlineStr">
        <is>
          <t>FXN_InHouse_FXNVOD2019_Q2</t>
        </is>
      </c>
      <c r="E385" s="316" t="inlineStr">
        <is>
          <t>FX</t>
        </is>
      </c>
      <c r="F385" s="317" t="n">
        <v>43556</v>
      </c>
      <c r="G385" s="317" t="n">
        <v>43646</v>
      </c>
      <c r="H385" s="316" t="n">
        <v>12170</v>
      </c>
      <c r="I385" s="316" t="n">
        <v>12170</v>
      </c>
      <c r="J385" s="316" t="n">
        <v>0.85</v>
      </c>
      <c r="K385" s="316">
        <f>ROUND(I385*(J385/1000),2)</f>
        <v/>
      </c>
    </row>
    <row r="386">
      <c r="B386" s="315" t="n">
        <v>354</v>
      </c>
      <c r="C386" s="316" t="n">
        <v>32937930</v>
      </c>
      <c r="D386" s="316" t="inlineStr">
        <is>
          <t>FXN_InHouse_FXNVOD2019_Q2</t>
        </is>
      </c>
      <c r="E386" s="316" t="inlineStr">
        <is>
          <t>FXM</t>
        </is>
      </c>
      <c r="F386" s="317" t="n">
        <v>43556</v>
      </c>
      <c r="G386" s="317" t="n">
        <v>43646</v>
      </c>
      <c r="H386" s="316" t="n">
        <v>8874349</v>
      </c>
      <c r="I386" s="316" t="n">
        <v>8874349</v>
      </c>
      <c r="J386" s="316" t="n">
        <v>0.85</v>
      </c>
      <c r="K386" s="316">
        <f>ROUND(I386*(J386/1000),2)</f>
        <v/>
      </c>
    </row>
    <row r="387">
      <c r="B387" s="315" t="n">
        <v>355</v>
      </c>
      <c r="C387" s="316" t="n">
        <v>32937930</v>
      </c>
      <c r="D387" s="316" t="inlineStr">
        <is>
          <t>FXN_InHouse_FXNVOD2019_Q2</t>
        </is>
      </c>
      <c r="E387" s="316" t="inlineStr">
        <is>
          <t>FXX</t>
        </is>
      </c>
      <c r="F387" s="317" t="n">
        <v>43556</v>
      </c>
      <c r="G387" s="317" t="n">
        <v>43646</v>
      </c>
      <c r="H387" s="316" t="n">
        <v>102939</v>
      </c>
      <c r="I387" s="316" t="n">
        <v>102939</v>
      </c>
      <c r="J387" s="316" t="n">
        <v>0.85</v>
      </c>
      <c r="K387" s="316">
        <f>ROUND(I387*(J387/1000),2)</f>
        <v/>
      </c>
    </row>
    <row r="388">
      <c r="B388" s="315" t="n">
        <v>356</v>
      </c>
      <c r="C388" s="316" t="n">
        <v>32937969</v>
      </c>
      <c r="D388" s="316" t="inlineStr">
        <is>
          <t>NGC_Inhouse_NGCVOD2019_Q2</t>
        </is>
      </c>
      <c r="E388" s="316" t="inlineStr">
        <is>
          <t>Nat Geo WILD</t>
        </is>
      </c>
      <c r="F388" s="317" t="n">
        <v>43556</v>
      </c>
      <c r="G388" s="317" t="n">
        <v>43646</v>
      </c>
      <c r="H388" s="316" t="n">
        <v>1728</v>
      </c>
      <c r="I388" s="316" t="n">
        <v>1728</v>
      </c>
      <c r="J388" s="316" t="n">
        <v>0.85</v>
      </c>
      <c r="K388" s="316">
        <f>ROUND(I388*(J388/1000),2)</f>
        <v/>
      </c>
    </row>
    <row r="389">
      <c r="B389" s="315" t="n">
        <v>357</v>
      </c>
      <c r="C389" s="316" t="n">
        <v>32937969</v>
      </c>
      <c r="D389" s="316" t="inlineStr">
        <is>
          <t>NGC_Inhouse_NGCVOD2019_Q2</t>
        </is>
      </c>
      <c r="E389" s="316" t="inlineStr">
        <is>
          <t>National Geographic Channel</t>
        </is>
      </c>
      <c r="F389" s="317" t="n">
        <v>43556</v>
      </c>
      <c r="G389" s="317" t="n">
        <v>43646</v>
      </c>
      <c r="H389" s="316" t="n">
        <v>506328</v>
      </c>
      <c r="I389" s="316" t="n">
        <v>506328</v>
      </c>
      <c r="J389" s="316" t="n">
        <v>0.85</v>
      </c>
      <c r="K389" s="316">
        <f>ROUND(I389*(J389/1000),2)</f>
        <v/>
      </c>
    </row>
    <row r="390">
      <c r="B390" s="315" t="n">
        <v>358</v>
      </c>
      <c r="C390" s="316" t="n">
        <v>32937996</v>
      </c>
      <c r="D390" s="316" t="inlineStr">
        <is>
          <t>NGC_Inhouse_NGCVOD2019_Q2</t>
        </is>
      </c>
      <c r="E390" s="316" t="inlineStr">
        <is>
          <t>Nat Geo WILD</t>
        </is>
      </c>
      <c r="F390" s="317" t="n">
        <v>43556</v>
      </c>
      <c r="G390" s="317" t="n">
        <v>43646</v>
      </c>
      <c r="H390" s="316" t="n">
        <v>8555</v>
      </c>
      <c r="I390" s="316" t="n">
        <v>8555</v>
      </c>
      <c r="J390" s="316" t="n">
        <v>0.85</v>
      </c>
      <c r="K390" s="316">
        <f>ROUND(I390*(J390/1000),2)</f>
        <v/>
      </c>
    </row>
    <row r="391">
      <c r="B391" s="315" t="n">
        <v>359</v>
      </c>
      <c r="C391" s="316" t="n">
        <v>32937996</v>
      </c>
      <c r="D391" s="316" t="inlineStr">
        <is>
          <t>NGC_Inhouse_NGCVOD2019_Q2</t>
        </is>
      </c>
      <c r="E391" s="316" t="inlineStr">
        <is>
          <t>National Geographic Channel</t>
        </is>
      </c>
      <c r="F391" s="317" t="n">
        <v>43556</v>
      </c>
      <c r="G391" s="317" t="n">
        <v>43646</v>
      </c>
      <c r="H391" s="316" t="n">
        <v>3132367</v>
      </c>
      <c r="I391" s="316" t="n">
        <v>3132367</v>
      </c>
      <c r="J391" s="316" t="n">
        <v>0.85</v>
      </c>
      <c r="K391" s="316">
        <f>ROUND(I391*(J391/1000),2)</f>
        <v/>
      </c>
    </row>
    <row r="392">
      <c r="B392" s="315" t="n">
        <v>360</v>
      </c>
      <c r="C392" s="316" t="n">
        <v>32971284</v>
      </c>
      <c r="D392" s="316" t="inlineStr">
        <is>
          <t>D_Hulu_Hulu_Scatter_F_18/19_Hulu Q2 Branding</t>
        </is>
      </c>
      <c r="E392" s="316" t="inlineStr">
        <is>
          <t>FOX Broadcast</t>
        </is>
      </c>
      <c r="F392" s="317" t="n">
        <v>43577</v>
      </c>
      <c r="G392" s="317" t="n">
        <v>43646</v>
      </c>
      <c r="H392" s="316" t="n">
        <v>493652</v>
      </c>
      <c r="I392" s="316" t="n">
        <v>385657</v>
      </c>
      <c r="J392" s="316" t="n">
        <v>0.85</v>
      </c>
      <c r="K392" s="316">
        <f>ROUND(I392*(J392/1000),2)</f>
        <v/>
      </c>
    </row>
    <row r="393">
      <c r="B393" s="315" t="n">
        <v>361</v>
      </c>
      <c r="C393" s="316" t="n">
        <v>32971284</v>
      </c>
      <c r="D393" s="316" t="inlineStr">
        <is>
          <t>Hulu - Q2 2019 Branding</t>
        </is>
      </c>
      <c r="E393" s="316" t="inlineStr">
        <is>
          <t>FOX Broadcast</t>
        </is>
      </c>
      <c r="F393" s="317" t="n">
        <v>43577</v>
      </c>
      <c r="G393" s="317" t="n">
        <v>43646</v>
      </c>
      <c r="H393" s="316" t="n">
        <v>493652</v>
      </c>
      <c r="I393" s="316" t="n">
        <v>107995</v>
      </c>
      <c r="J393" s="316" t="n">
        <v>0.85</v>
      </c>
      <c r="K393" s="316">
        <f>ROUND(I393*(J393/1000),2)</f>
        <v/>
      </c>
    </row>
    <row r="394">
      <c r="B394" s="315" t="n">
        <v>362</v>
      </c>
      <c r="C394" s="316" t="n">
        <v>33089309</v>
      </c>
      <c r="D394" s="316" t="inlineStr">
        <is>
          <t>NGW_InHouse_NGWVOD2019_Q2</t>
        </is>
      </c>
      <c r="E394" s="316" t="inlineStr">
        <is>
          <t>Nat Geo WILD</t>
        </is>
      </c>
      <c r="F394" s="317" t="n">
        <v>43556</v>
      </c>
      <c r="G394" s="317" t="n">
        <v>43646</v>
      </c>
      <c r="H394" s="316" t="n">
        <v>1195425</v>
      </c>
      <c r="I394" s="316" t="n">
        <v>1195425</v>
      </c>
      <c r="J394" s="316" t="n">
        <v>0.85</v>
      </c>
      <c r="K394" s="316">
        <f>ROUND(I394*(J394/1000),2)</f>
        <v/>
      </c>
    </row>
    <row r="395">
      <c r="B395" s="315" t="n">
        <v>363</v>
      </c>
      <c r="C395" s="316" t="n">
        <v>33089309</v>
      </c>
      <c r="D395" s="316" t="inlineStr">
        <is>
          <t>NGW_InHouse_NGWVOD2019_Q2</t>
        </is>
      </c>
      <c r="E395" s="316" t="inlineStr">
        <is>
          <t>National Geographic Channel</t>
        </is>
      </c>
      <c r="F395" s="317" t="n">
        <v>43556</v>
      </c>
      <c r="G395" s="317" t="n">
        <v>43646</v>
      </c>
      <c r="H395" s="316" t="n">
        <v>6188</v>
      </c>
      <c r="I395" s="316" t="n">
        <v>6188</v>
      </c>
      <c r="J395" s="316" t="n">
        <v>0.85</v>
      </c>
      <c r="K395" s="316">
        <f>ROUND(I395*(J395/1000),2)</f>
        <v/>
      </c>
    </row>
    <row r="396">
      <c r="B396" s="315" t="n">
        <v>364</v>
      </c>
      <c r="C396" s="316" t="n">
        <v>33203571</v>
      </c>
      <c r="D396" s="316" t="inlineStr">
        <is>
          <t>Facebook | Portal | Q219 | FL#7998 | 1819 UF</t>
        </is>
      </c>
      <c r="E396" s="316" t="inlineStr">
        <is>
          <t>FOX Broadcast</t>
        </is>
      </c>
      <c r="F396" s="317" t="n">
        <v>43571</v>
      </c>
      <c r="G396" s="317" t="n">
        <v>43597</v>
      </c>
      <c r="H396" s="316" t="n">
        <v>145777</v>
      </c>
      <c r="I396" s="316" t="n">
        <v>145777</v>
      </c>
      <c r="J396" s="316" t="n">
        <v>0.85</v>
      </c>
      <c r="K396" s="316">
        <f>ROUND(I396*(J396/1000),2)</f>
        <v/>
      </c>
    </row>
    <row r="397">
      <c r="B397" s="315" t="n">
        <v>365</v>
      </c>
      <c r="C397" s="316" t="n">
        <v>33235197</v>
      </c>
      <c r="D397" s="316" t="inlineStr">
        <is>
          <t>Harley Davidson_Mayans FX FEP/VOD Scatter</t>
        </is>
      </c>
      <c r="E397" s="316" t="inlineStr">
        <is>
          <t>FX</t>
        </is>
      </c>
      <c r="F397" s="317" t="n">
        <v>43577</v>
      </c>
      <c r="G397" s="317" t="n">
        <v>43590</v>
      </c>
      <c r="H397" s="316" t="n">
        <v>176058</v>
      </c>
      <c r="I397" s="316" t="n">
        <v>176058</v>
      </c>
      <c r="J397" s="316" t="n">
        <v>0.85</v>
      </c>
      <c r="K397" s="316">
        <f>ROUND(I397*(J397/1000),2)</f>
        <v/>
      </c>
    </row>
    <row r="398">
      <c r="B398" s="315" t="n">
        <v>366</v>
      </c>
      <c r="C398" s="316" t="n">
        <v>33235197</v>
      </c>
      <c r="D398" s="316" t="inlineStr">
        <is>
          <t>Harley Davidson_Mayans FX FEP/VOD Scatter</t>
        </is>
      </c>
      <c r="E398" s="316" t="inlineStr">
        <is>
          <t>FXM</t>
        </is>
      </c>
      <c r="F398" s="317" t="n">
        <v>43577</v>
      </c>
      <c r="G398" s="317" t="n">
        <v>43590</v>
      </c>
      <c r="H398" s="316" t="n">
        <v>512862</v>
      </c>
      <c r="I398" s="316" t="n">
        <v>512862</v>
      </c>
      <c r="J398" s="316" t="n">
        <v>0.85</v>
      </c>
      <c r="K398" s="316">
        <f>ROUND(I398*(J398/1000),2)</f>
        <v/>
      </c>
    </row>
    <row r="399">
      <c r="B399" s="315" t="n">
        <v>367</v>
      </c>
      <c r="C399" s="316" t="n">
        <v>33235197</v>
      </c>
      <c r="D399" s="316" t="inlineStr">
        <is>
          <t>Harley Davidson_Mayans FX FEP/VOD Scatter</t>
        </is>
      </c>
      <c r="E399" s="316" t="inlineStr">
        <is>
          <t>FXX</t>
        </is>
      </c>
      <c r="F399" s="317" t="n">
        <v>43577</v>
      </c>
      <c r="G399" s="317" t="n">
        <v>43590</v>
      </c>
      <c r="H399" s="316" t="n">
        <v>82028</v>
      </c>
      <c r="I399" s="316" t="n">
        <v>82028</v>
      </c>
      <c r="J399" s="316" t="n">
        <v>0.85</v>
      </c>
      <c r="K399" s="316">
        <f>ROUND(I399*(J399/1000),2)</f>
        <v/>
      </c>
    </row>
    <row r="400">
      <c r="B400" s="315" t="n">
        <v>368</v>
      </c>
      <c r="C400" s="316" t="n">
        <v>33267924</v>
      </c>
      <c r="D400" s="316" t="inlineStr">
        <is>
          <t>Old Spice FL #8245</t>
        </is>
      </c>
      <c r="E400" s="316" t="inlineStr">
        <is>
          <t>FOX Broadcast</t>
        </is>
      </c>
      <c r="F400" s="317" t="n">
        <v>43577</v>
      </c>
      <c r="G400" s="317" t="n">
        <v>43618</v>
      </c>
      <c r="H400" s="316" t="n">
        <v>28716</v>
      </c>
      <c r="I400" s="316" t="n">
        <v>28716</v>
      </c>
      <c r="J400" s="316" t="n">
        <v>0.85</v>
      </c>
      <c r="K400" s="316">
        <f>ROUND(I400*(J400/1000),2)</f>
        <v/>
      </c>
    </row>
    <row r="401">
      <c r="B401" s="315" t="n">
        <v>369</v>
      </c>
      <c r="C401" s="316" t="inlineStr">
        <is>
          <t>NA</t>
        </is>
      </c>
      <c r="D401" s="316" t="inlineStr">
        <is>
          <t>FBC Marketplace Sold Campaigns</t>
        </is>
      </c>
      <c r="E401" s="316" t="inlineStr">
        <is>
          <t>FOX Broadcast</t>
        </is>
      </c>
      <c r="F401" s="317" t="n">
        <v>43556</v>
      </c>
      <c r="G401" s="317" t="n">
        <v>43585</v>
      </c>
      <c r="H401" s="316" t="n">
        <v>4122674</v>
      </c>
      <c r="I401" s="316" t="n">
        <v>4122674</v>
      </c>
      <c r="J401" s="316" t="n">
        <v>0.85</v>
      </c>
      <c r="K401" s="316">
        <f>ROUND(I401*(J401/1000),2)</f>
        <v/>
      </c>
    </row>
    <row r="402">
      <c r="B402" s="315" t="n">
        <v>370</v>
      </c>
      <c r="C402" s="316" t="inlineStr">
        <is>
          <t>NA</t>
        </is>
      </c>
      <c r="D402" s="316" t="inlineStr">
        <is>
          <t>FX Marketplace Sold Campaigns</t>
        </is>
      </c>
      <c r="E402" s="316" t="inlineStr">
        <is>
          <t>FX</t>
        </is>
      </c>
      <c r="F402" s="317" t="n">
        <v>43556</v>
      </c>
      <c r="G402" s="317" t="n">
        <v>43585</v>
      </c>
      <c r="H402" s="316" t="n">
        <v>106460</v>
      </c>
      <c r="I402" s="316" t="n">
        <v>106460</v>
      </c>
      <c r="J402" s="316" t="n">
        <v>0.85</v>
      </c>
      <c r="K402" s="316">
        <f>ROUND(I402*(J402/1000),2)</f>
        <v/>
      </c>
    </row>
    <row r="403">
      <c r="B403" s="315" t="n">
        <v>371</v>
      </c>
      <c r="C403" s="316" t="inlineStr">
        <is>
          <t>NA</t>
        </is>
      </c>
      <c r="D403" s="316" t="inlineStr">
        <is>
          <t>FXM Marketplace Sold Campaigns</t>
        </is>
      </c>
      <c r="E403" s="316" t="inlineStr">
        <is>
          <t>FXM</t>
        </is>
      </c>
      <c r="F403" s="317" t="n">
        <v>43556</v>
      </c>
      <c r="G403" s="317" t="n">
        <v>43585</v>
      </c>
      <c r="H403" s="316" t="n">
        <v>6888</v>
      </c>
      <c r="I403" s="316" t="n">
        <v>6888</v>
      </c>
      <c r="J403" s="316" t="n">
        <v>0.85</v>
      </c>
      <c r="K403" s="316">
        <f>ROUND(I403*(J403/1000),2)</f>
        <v/>
      </c>
    </row>
    <row r="404">
      <c r="B404" s="315" t="n">
        <v>372</v>
      </c>
      <c r="C404" s="316" t="inlineStr">
        <is>
          <t>NA</t>
        </is>
      </c>
      <c r="D404" s="316" t="inlineStr">
        <is>
          <t>FXX Marketplace Sold Campaigns</t>
        </is>
      </c>
      <c r="E404" s="316" t="inlineStr">
        <is>
          <t>FXX</t>
        </is>
      </c>
      <c r="F404" s="317" t="n">
        <v>43556</v>
      </c>
      <c r="G404" s="317" t="n">
        <v>43585</v>
      </c>
      <c r="H404" s="316" t="n">
        <v>6490</v>
      </c>
      <c r="I404" s="316" t="n">
        <v>6490</v>
      </c>
      <c r="J404" s="316" t="n">
        <v>0.85</v>
      </c>
      <c r="K404" s="316">
        <f>ROUND(I404*(J404/1000),2)</f>
        <v/>
      </c>
    </row>
    <row r="405">
      <c r="B405" s="315" t="n">
        <v>373</v>
      </c>
      <c r="C405" s="316" t="inlineStr">
        <is>
          <t>NA</t>
        </is>
      </c>
      <c r="D405" s="316" t="inlineStr">
        <is>
          <t>Nat Geo WILD Marketplace Sold Campaigns</t>
        </is>
      </c>
      <c r="E405" s="316" t="inlineStr">
        <is>
          <t>Nat Geo WILD</t>
        </is>
      </c>
      <c r="F405" s="317" t="n">
        <v>43556</v>
      </c>
      <c r="G405" s="317" t="n">
        <v>43585</v>
      </c>
      <c r="H405" s="316" t="n">
        <v>20867</v>
      </c>
      <c r="I405" s="316" t="n">
        <v>20867</v>
      </c>
      <c r="J405" s="316" t="n">
        <v>0.85</v>
      </c>
      <c r="K405" s="316">
        <f>ROUND(I405*(J405/1000),2)</f>
        <v/>
      </c>
    </row>
    <row r="406">
      <c r="B406" s="315" t="n">
        <v>374</v>
      </c>
      <c r="C406" s="316" t="inlineStr">
        <is>
          <t>NA</t>
        </is>
      </c>
      <c r="D406" s="316" t="inlineStr">
        <is>
          <t>Nat Geo Marketplace Sold Campaigns</t>
        </is>
      </c>
      <c r="E406" s="316" t="inlineStr">
        <is>
          <t>National Geographic Channel</t>
        </is>
      </c>
      <c r="F406" s="317" t="n">
        <v>43556</v>
      </c>
      <c r="G406" s="317" t="n">
        <v>43585</v>
      </c>
      <c r="H406" s="316" t="n">
        <v>42502</v>
      </c>
      <c r="I406" s="316" t="n">
        <v>42502</v>
      </c>
      <c r="J406" s="316" t="n">
        <v>0.85</v>
      </c>
      <c r="K406" s="316">
        <f>ROUND(I406*(J406/1000),2)</f>
        <v/>
      </c>
    </row>
    <row r="407">
      <c r="B407" s="101" t="n"/>
      <c r="C407" s="101" t="n"/>
      <c r="F407" s="204" t="n"/>
      <c r="G407" s="204" t="n"/>
      <c r="H407" s="64" t="n"/>
      <c r="I407" s="64" t="n"/>
      <c r="J407" s="335" t="n"/>
      <c r="K407" s="336" t="n"/>
      <c r="O407" s="350" t="n"/>
      <c r="Q407" s="64" t="n"/>
    </row>
    <row r="408">
      <c r="B408" s="101" t="n"/>
      <c r="F408" s="50" t="n"/>
      <c r="G408" s="50" t="n"/>
      <c r="H408" s="50" t="n"/>
      <c r="I408" s="330" t="n"/>
      <c r="J408" s="331" t="n"/>
      <c r="K408" s="331" t="n"/>
      <c r="O408" s="350" t="n"/>
      <c r="Q408" s="64" t="n"/>
    </row>
    <row r="409">
      <c r="B409" s="101" t="n"/>
      <c r="C409" s="98" t="n"/>
      <c r="F409" s="64" t="n"/>
      <c r="G409" s="64" t="n"/>
      <c r="I409" s="64" t="n"/>
      <c r="J409" s="335" t="n"/>
      <c r="K409" s="320" t="n"/>
      <c r="O409" s="350" t="n"/>
      <c r="Q409" s="64" t="n"/>
    </row>
    <row r="410">
      <c r="B410" s="101" t="n"/>
      <c r="C410" s="98" t="n"/>
      <c r="G410" s="63" t="inlineStr">
        <is>
          <t>Sub-totals by Network:</t>
        </is>
      </c>
      <c r="H410" s="61" t="inlineStr">
        <is>
          <t>FOX Broadcast</t>
        </is>
      </c>
      <c r="I410" s="64">
        <f>SUMIF(E32:E407,H410,I32:I407)</f>
        <v/>
      </c>
      <c r="J410" s="335" t="n"/>
      <c r="K410" s="323">
        <f>SUMIF(E32:E407,H410,K32:K407)</f>
        <v/>
      </c>
      <c r="O410" s="350" t="n"/>
      <c r="Q410" s="64" t="n"/>
    </row>
    <row r="411">
      <c r="B411" s="101" t="n"/>
      <c r="C411" s="98" t="n"/>
      <c r="G411" s="63" t="n"/>
      <c r="H411" s="61" t="inlineStr">
        <is>
          <t>FX</t>
        </is>
      </c>
      <c r="I411" s="64">
        <f>SUMIF(E32:E407,H411,I32:I407)</f>
        <v/>
      </c>
      <c r="J411" s="335" t="n"/>
      <c r="K411" s="323">
        <f>SUMIF(E32:E407,H411,K32:K407)</f>
        <v/>
      </c>
      <c r="O411" s="350" t="n"/>
      <c r="Q411" s="64" t="n"/>
    </row>
    <row r="412">
      <c r="B412" s="101" t="n"/>
      <c r="C412" s="98" t="n"/>
      <c r="G412" s="63" t="n"/>
      <c r="H412" s="61" t="inlineStr">
        <is>
          <t>FXM</t>
        </is>
      </c>
      <c r="I412" s="64">
        <f>SUMIF(E32:E407,H412,I32:I407)</f>
        <v/>
      </c>
      <c r="J412" s="335" t="n"/>
      <c r="K412" s="323">
        <f>SUMIF(E32:E407,H412,K32:K407)</f>
        <v/>
      </c>
      <c r="N412" s="350" t="n"/>
      <c r="P412" s="64" t="n"/>
    </row>
    <row r="413">
      <c r="B413" s="101" t="n"/>
      <c r="C413" s="98" t="n"/>
      <c r="G413" s="63" t="n"/>
      <c r="H413" s="61" t="inlineStr">
        <is>
          <t>FXX</t>
        </is>
      </c>
      <c r="I413" s="64">
        <f>SUMIF(E32:E407,H413,I32:I407)</f>
        <v/>
      </c>
      <c r="J413" s="335" t="n"/>
      <c r="K413" s="323">
        <f>SUMIF(E32:E407,H413,K32:K407)</f>
        <v/>
      </c>
      <c r="O413" s="350" t="n"/>
      <c r="P413" s="324" t="n"/>
      <c r="Q413" s="64" t="n"/>
    </row>
    <row r="414">
      <c r="B414" s="101" t="n"/>
      <c r="C414" s="98" t="n"/>
      <c r="G414" s="63" t="n"/>
      <c r="H414" s="61" t="inlineStr">
        <is>
          <t>National Geographic Channel</t>
        </is>
      </c>
      <c r="I414" s="64">
        <f>SUMIF(E32:E407,H414,I32:I407)</f>
        <v/>
      </c>
      <c r="J414" s="335" t="n"/>
      <c r="K414" s="323">
        <f>SUMIF(E32:E407,H414,K32:K407)</f>
        <v/>
      </c>
      <c r="M414" s="61" t="n"/>
      <c r="N414" s="64" t="n"/>
      <c r="O414" s="350" t="n"/>
      <c r="P414" s="350" t="n"/>
    </row>
    <row r="415">
      <c r="B415" s="101" t="n"/>
      <c r="C415" s="98" t="n"/>
      <c r="G415" s="63" t="n"/>
      <c r="H415" s="61" t="inlineStr">
        <is>
          <t>Nat Geo WILD</t>
        </is>
      </c>
      <c r="I415" s="64">
        <f>SUMIF(E32:E407,H415,I32:I407)</f>
        <v/>
      </c>
      <c r="J415" s="335" t="n"/>
      <c r="K415" s="323">
        <f>SUMIF(E32:E407,H415,K32:K407)</f>
        <v/>
      </c>
      <c r="M415" s="61" t="n"/>
      <c r="N415" s="64" t="n"/>
      <c r="O415" s="350" t="n"/>
      <c r="P415" s="350" t="n"/>
    </row>
    <row r="416">
      <c r="B416" s="101" t="n"/>
      <c r="C416" s="98" t="n"/>
      <c r="F416" s="50" t="n"/>
      <c r="G416" s="50" t="n"/>
      <c r="H416" s="51" t="n"/>
      <c r="I416" s="50" t="n"/>
      <c r="J416" s="330" t="n"/>
      <c r="K416" s="322" t="n"/>
      <c r="M416" s="61" t="n"/>
      <c r="N416" s="64" t="n"/>
      <c r="O416" s="350" t="n"/>
      <c r="P416" s="350" t="n"/>
    </row>
    <row r="417">
      <c r="B417" s="101" t="n"/>
      <c r="C417" s="98" t="n"/>
      <c r="F417" s="64" t="n"/>
      <c r="G417" s="64" t="n"/>
      <c r="I417" s="64" t="n"/>
      <c r="J417" s="335" t="n"/>
      <c r="K417" s="320" t="n"/>
      <c r="M417" s="61" t="n"/>
      <c r="N417" s="64" t="n"/>
      <c r="O417" s="350" t="n"/>
      <c r="P417" s="350" t="n"/>
    </row>
    <row r="418">
      <c r="G418" s="63" t="inlineStr">
        <is>
          <t>Total:</t>
        </is>
      </c>
      <c r="I418" s="64">
        <f>SUM(I32:I407)</f>
        <v/>
      </c>
      <c r="K418" s="324">
        <f>SUM(K32:K407)</f>
        <v/>
      </c>
      <c r="M418" s="61" t="n"/>
      <c r="N418" s="64" t="n"/>
      <c r="O418" s="350" t="n"/>
      <c r="P418" s="350" t="n"/>
    </row>
    <row r="419">
      <c r="M419" s="61" t="n"/>
      <c r="N419" s="64" t="n"/>
      <c r="O419" s="350" t="n"/>
      <c r="P419" s="350" t="n"/>
    </row>
    <row r="420">
      <c r="B420" s="77" t="inlineStr">
        <is>
          <t xml:space="preserve">Invoice Comments:
</t>
        </is>
      </c>
      <c r="C420" s="69" t="n"/>
      <c r="D420" s="82" t="n"/>
      <c r="E420" s="69" t="n"/>
      <c r="F420" s="69" t="n"/>
      <c r="G420" s="69" t="n"/>
      <c r="H420" s="69" t="n"/>
      <c r="I420" s="69" t="n"/>
      <c r="J420" s="69" t="n"/>
      <c r="K420" s="69" t="n"/>
      <c r="O420" s="350" t="n"/>
    </row>
    <row r="421">
      <c r="B421" s="211" t="n"/>
      <c r="C421" s="210" t="n"/>
      <c r="D421" s="210" t="n"/>
      <c r="E421" s="210" t="n"/>
      <c r="F421" s="210" t="n"/>
      <c r="G421" s="210" t="n"/>
      <c r="H421" s="210" t="n"/>
      <c r="I421" s="210" t="n"/>
      <c r="J421" s="210" t="n"/>
      <c r="K421" s="210" t="n"/>
      <c r="O421" s="350" t="n"/>
    </row>
    <row r="422">
      <c r="B422" s="209" t="n"/>
      <c r="C422" s="208" t="n"/>
      <c r="D422" s="208" t="n"/>
      <c r="E422" s="208" t="n"/>
      <c r="F422" s="208" t="n"/>
      <c r="G422" s="208" t="n"/>
      <c r="H422" s="208" t="n"/>
      <c r="I422" s="208" t="n"/>
      <c r="J422" s="208" t="n"/>
      <c r="K422" s="208" t="n"/>
      <c r="O422" s="350" t="n"/>
    </row>
    <row r="423">
      <c r="B423" s="97" t="n"/>
      <c r="C423" s="97" t="n"/>
      <c r="D423" s="97" t="n"/>
      <c r="E423" s="97" t="n"/>
      <c r="F423" s="97" t="n"/>
      <c r="G423" s="97" t="n"/>
      <c r="H423" s="97" t="n"/>
      <c r="I423" s="97" t="n"/>
      <c r="J423" s="97" t="n"/>
      <c r="M423" s="64" t="n"/>
      <c r="O423" s="206" t="n"/>
      <c r="P423" s="351" t="n"/>
    </row>
    <row r="424">
      <c r="B424" s="35" t="n"/>
      <c r="C424" s="35" t="n"/>
      <c r="D424" s="35" t="n"/>
      <c r="E424" s="35" t="n"/>
      <c r="F424" s="35" t="n"/>
      <c r="G424" s="35" t="n"/>
      <c r="H424" s="35" t="n"/>
      <c r="I424" s="35" t="n"/>
      <c r="J424" s="35" t="n"/>
      <c r="K424" s="35" t="n"/>
    </row>
    <row r="425">
      <c r="M425" s="64" t="n"/>
    </row>
    <row r="426">
      <c r="K426" s="61" t="n"/>
    </row>
    <row r="427">
      <c r="B427" s="26" t="inlineStr">
        <is>
          <t>Please detach this portion and return with your remittance to:</t>
        </is>
      </c>
      <c r="K427" s="61" t="n"/>
    </row>
    <row r="428">
      <c r="K428" s="61" t="n"/>
    </row>
    <row r="429">
      <c r="C429" s="32" t="inlineStr">
        <is>
          <t>Canoe Ventures, LLC</t>
        </is>
      </c>
      <c r="D429" s="140" t="n"/>
      <c r="F429" s="30" t="inlineStr">
        <is>
          <t>Invoice Date:</t>
        </is>
      </c>
      <c r="G429" s="28">
        <f>K1</f>
        <v/>
      </c>
      <c r="K429" s="61" t="n"/>
    </row>
    <row r="430">
      <c r="C430" s="25" t="inlineStr">
        <is>
          <t>Attention: Accounting Department</t>
        </is>
      </c>
      <c r="D430" s="75" t="n"/>
      <c r="F430" s="61" t="inlineStr">
        <is>
          <t>Invoice Number:</t>
        </is>
      </c>
      <c r="G430" s="29">
        <f>K2</f>
        <v/>
      </c>
    </row>
    <row r="431">
      <c r="C431" s="33" t="inlineStr">
        <is>
          <t>200 Union Boulevard, Suite 201</t>
        </is>
      </c>
      <c r="D431" s="139" t="n"/>
      <c r="F431" s="61" t="inlineStr">
        <is>
          <t>Programmer:</t>
        </is>
      </c>
      <c r="G431" s="29">
        <f>D20</f>
        <v/>
      </c>
    </row>
    <row r="432">
      <c r="C432" s="34" t="inlineStr">
        <is>
          <t>Lakewood, CO  80228</t>
        </is>
      </c>
      <c r="D432" s="138" t="n"/>
      <c r="F432" s="61" t="inlineStr">
        <is>
          <t>Network(s):</t>
        </is>
      </c>
      <c r="G432" s="29">
        <f>D21</f>
        <v/>
      </c>
      <c r="J432" s="27" t="inlineStr">
        <is>
          <t>Amount Due:</t>
        </is>
      </c>
      <c r="K432" s="326">
        <f>SUM(K32:K407)</f>
        <v/>
      </c>
    </row>
    <row r="433">
      <c r="C433" s="19" t="n"/>
      <c r="D433" s="19" t="n"/>
      <c r="E433" s="18" t="n"/>
      <c r="F433" s="18" t="n"/>
      <c r="G433" s="18" t="n"/>
    </row>
    <row r="434">
      <c r="C434" s="19" t="n"/>
      <c r="D434" s="19" t="n"/>
      <c r="E434" s="18" t="n"/>
      <c r="F434" s="18" t="n"/>
      <c r="G434" s="18" t="n"/>
    </row>
  </sheetData>
  <autoFilter ref="B31:K32"/>
  <mergeCells count="10">
    <mergeCell ref="G15:K15"/>
    <mergeCell ref="G4:K4"/>
    <mergeCell ref="G11:K11"/>
    <mergeCell ref="G9:K9"/>
    <mergeCell ref="G8:K8"/>
    <mergeCell ref="G5:K5"/>
    <mergeCell ref="G6:K6"/>
    <mergeCell ref="G7:K7"/>
    <mergeCell ref="G12:K12"/>
    <mergeCell ref="G13:K13"/>
  </mergeCells>
  <hyperlinks>
    <hyperlink ref="B9" r:id="rId16"/>
    <hyperlink ref="B9" r:id="rId16"/>
    <hyperlink ref="B9" r:id="rId16"/>
    <hyperlink ref="B9" r:id="rId16"/>
    <hyperlink ref="B9" r:id="rId16"/>
    <hyperlink ref="B9" r:id="rId16"/>
    <hyperlink ref="B9" r:id="rId16"/>
    <hyperlink ref="B9" r:id="rId16"/>
    <hyperlink ref="B9" r:id="rId16"/>
    <hyperlink ref="B9" r:id="rId16"/>
    <hyperlink ref="B9" r:id="rId16"/>
    <hyperlink ref="B9" r:id="rId16"/>
    <hyperlink ref="B9" r:id="rId16"/>
    <hyperlink ref="B9" r:id="rId16"/>
    <hyperlink ref="B9" r:id="rId16"/>
    <hyperlink ref="B9" r:id="rId16"/>
  </hyperlinks>
  <printOptions horizontalCentered="1"/>
  <pageMargins bottom="0.6" footer="0.2" header="0.2" left="0.5" right="0.5" top="0.5"/>
  <pageSetup fitToHeight="0" orientation="landscape" scale="50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rowBreaks count="1" manualBreakCount="1">
    <brk id="28" man="1" max="11" min="0"/>
  </rowBreaks>
  <colBreaks/>
  <drawing r:id="rId17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markshepard</dc:creator>
  <dcterms:created xsi:type="dcterms:W3CDTF">2009-09-08T22:15:15Z</dcterms:created>
  <dcterms:modified xsi:type="dcterms:W3CDTF">2019-06-03T19:03:23Z</dcterms:modified>
  <cp:lastModifiedBy>Henrique Aguiar</cp:lastModifiedBy>
  <cp:lastPrinted>2019-05-08T20:57:06Z</cp:lastPrinted>
</cp:coreProperties>
</file>