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Invoice!$A$1:$M$56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L28" i="2"/>
  <c r="L29" i="2"/>
  <c r="L30" i="2"/>
  <c r="L31" i="2"/>
  <c r="L32" i="2"/>
  <c r="L33" i="2"/>
  <c r="L34" i="2"/>
  <c r="L35" i="2"/>
  <c r="L36" i="2"/>
  <c r="L37" i="2"/>
  <c r="L27" i="2"/>
  <c r="J40" i="2"/>
  <c r="J45" i="2" s="1"/>
  <c r="J41" i="2"/>
  <c r="J42" i="2"/>
  <c r="L40" i="2" l="1"/>
  <c r="L41" i="2"/>
  <c r="F53" i="2"/>
  <c r="F52" i="2"/>
  <c r="F51" i="2"/>
  <c r="F50" i="2"/>
  <c r="L42" i="2" l="1"/>
  <c r="L45" i="2" s="1"/>
  <c r="L53" i="2" s="1"/>
  <c r="K17" i="2"/>
</calcChain>
</file>

<file path=xl/sharedStrings.xml><?xml version="1.0" encoding="utf-8"?>
<sst xmlns="http://schemas.openxmlformats.org/spreadsheetml/2006/main" count="99" uniqueCount="61">
  <si>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</si>
  <si>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</si>
  <si>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</si>
  <si>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</si>
  <si>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</si>
  <si>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</si>
  <si>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</si>
  <si>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</si>
  <si>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</si>
  <si>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</si>
  <si>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</si>
  <si>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</si>
  <si>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</si>
  <si>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</si>
  <si>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</si>
  <si>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</si>
  <si>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</si>
  <si>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</si>
  <si>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</si>
  <si>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</si>
  <si>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</si>
  <si>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</si>
  <si>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</si>
  <si>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</si>
  <si>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</si>
  <si>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</si>
  <si>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</si>
  <si>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</si>
  <si>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</si>
  <si>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</si>
  <si>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</si>
  <si>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</si>
  <si>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</si>
  <si>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</si>
  <si>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</si>
  <si>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</si>
  <si>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</si>
  <si>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</si>
  <si>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</si>
  <si>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</si>
  <si>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</si>
  <si>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</si>
  <si>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Starz</t>
  </si>
  <si>
    <t>Starz Encore</t>
  </si>
  <si>
    <t>MoviePlex</t>
  </si>
  <si>
    <t>2B - 3B</t>
  </si>
  <si>
    <t>Starz, Starz Encore, MoviePlex</t>
  </si>
  <si>
    <t>Unlimited</t>
  </si>
  <si>
    <t>3B - 4B</t>
  </si>
  <si>
    <t>4B+</t>
  </si>
  <si>
    <t>200 Union Boulevard, Suite 201</t>
  </si>
  <si>
    <t>Lakewood, CO  80228</t>
  </si>
  <si>
    <t>Attention: Stephen Montgomery</t>
  </si>
  <si>
    <t>Stephen.Montgomery@starz.com</t>
  </si>
  <si>
    <t>American Gods S2 Hero - NT</t>
  </si>
  <si>
    <t>American Gods S2 NT Upsell</t>
  </si>
  <si>
    <t>Now Apocalypse NT</t>
  </si>
  <si>
    <t>Spanish Princess Hero Dated</t>
  </si>
  <si>
    <t>STARZ Q2 2019 Image Combo</t>
  </si>
  <si>
    <t>Spanish Princess Upsell Dated</t>
  </si>
  <si>
    <t>Vida S2 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</si>
</sst>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</borders>
  <cellStyleXfs count="34481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0" applyNumberFormat="0" applyFill="0" applyAlignment="0" applyProtection="0"/>
    <xf numFmtId="165" fontId="29" fillId="0" borderId="11" applyNumberFormat="0" applyFill="0" applyAlignment="0" applyProtection="0"/>
    <xf numFmtId="165" fontId="30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32" fillId="8" borderId="0" applyNumberFormat="0" applyBorder="0" applyAlignment="0" applyProtection="0"/>
    <xf numFmtId="165" fontId="33" fillId="9" borderId="0" applyNumberFormat="0" applyBorder="0" applyAlignment="0" applyProtection="0"/>
    <xf numFmtId="165" fontId="34" fillId="10" borderId="13" applyNumberFormat="0" applyAlignment="0" applyProtection="0"/>
    <xf numFmtId="165" fontId="35" fillId="11" borderId="14" applyNumberFormat="0" applyAlignment="0" applyProtection="0"/>
    <xf numFmtId="165" fontId="36" fillId="11" borderId="13" applyNumberFormat="0" applyAlignment="0" applyProtection="0"/>
    <xf numFmtId="165" fontId="37" fillId="0" borderId="15" applyNumberFormat="0" applyFill="0" applyAlignment="0" applyProtection="0"/>
    <xf numFmtId="165" fontId="38" fillId="12" borderId="16" applyNumberFormat="0" applyAlignment="0" applyProtection="0"/>
    <xf numFmtId="165" fontId="3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2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2" fillId="17" borderId="0" applyNumberFormat="0" applyBorder="0" applyAlignment="0" applyProtection="0"/>
    <xf numFmtId="165" fontId="42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2" fillId="21" borderId="0" applyNumberFormat="0" applyBorder="0" applyAlignment="0" applyProtection="0"/>
    <xf numFmtId="165" fontId="42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2" fillId="25" borderId="0" applyNumberFormat="0" applyBorder="0" applyAlignment="0" applyProtection="0"/>
    <xf numFmtId="165" fontId="42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2" fillId="29" borderId="0" applyNumberFormat="0" applyBorder="0" applyAlignment="0" applyProtection="0"/>
    <xf numFmtId="165" fontId="42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2" fillId="33" borderId="0" applyNumberFormat="0" applyBorder="0" applyAlignment="0" applyProtection="0"/>
    <xf numFmtId="165" fontId="42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2" fillId="37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0" applyNumberFormat="0" applyFill="0" applyAlignment="0" applyProtection="0"/>
    <xf numFmtId="165" fontId="46" fillId="0" borderId="11" applyNumberFormat="0" applyFill="0" applyAlignment="0" applyProtection="0"/>
    <xf numFmtId="165" fontId="47" fillId="0" borderId="12" applyNumberFormat="0" applyFill="0" applyAlignment="0" applyProtection="0"/>
    <xf numFmtId="165" fontId="47" fillId="0" borderId="0" applyNumberFormat="0" applyFill="0" applyBorder="0" applyAlignment="0" applyProtection="0"/>
    <xf numFmtId="165" fontId="48" fillId="7" borderId="0" applyNumberFormat="0" applyBorder="0" applyAlignment="0" applyProtection="0"/>
    <xf numFmtId="165" fontId="49" fillId="8" borderId="0" applyNumberFormat="0" applyBorder="0" applyAlignment="0" applyProtection="0"/>
    <xf numFmtId="165" fontId="50" fillId="9" borderId="0" applyNumberFormat="0" applyBorder="0" applyAlignment="0" applyProtection="0"/>
    <xf numFmtId="165" fontId="51" fillId="10" borderId="13" applyNumberFormat="0" applyAlignment="0" applyProtection="0"/>
    <xf numFmtId="165" fontId="52" fillId="11" borderId="14" applyNumberFormat="0" applyAlignment="0" applyProtection="0"/>
    <xf numFmtId="165" fontId="53" fillId="11" borderId="13" applyNumberFormat="0" applyAlignment="0" applyProtection="0"/>
    <xf numFmtId="165" fontId="54" fillId="0" borderId="15" applyNumberFormat="0" applyFill="0" applyAlignment="0" applyProtection="0"/>
    <xf numFmtId="165" fontId="55" fillId="12" borderId="16" applyNumberFormat="0" applyAlignment="0" applyProtection="0"/>
    <xf numFmtId="165" fontId="56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58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8" fillId="17" borderId="0" applyNumberFormat="0" applyBorder="0" applyAlignment="0" applyProtection="0"/>
    <xf numFmtId="165" fontId="58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8" fillId="21" borderId="0" applyNumberFormat="0" applyBorder="0" applyAlignment="0" applyProtection="0"/>
    <xf numFmtId="165" fontId="58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8" fillId="25" borderId="0" applyNumberFormat="0" applyBorder="0" applyAlignment="0" applyProtection="0"/>
    <xf numFmtId="165" fontId="58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8" fillId="29" borderId="0" applyNumberFormat="0" applyBorder="0" applyAlignment="0" applyProtection="0"/>
    <xf numFmtId="165" fontId="58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8" fillId="33" borderId="0" applyNumberFormat="0" applyBorder="0" applyAlignment="0" applyProtection="0"/>
    <xf numFmtId="165" fontId="58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8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3" applyNumberFormat="0" applyAlignment="0" applyProtection="0"/>
    <xf numFmtId="0" fontId="52" fillId="11" borderId="14" applyNumberFormat="0" applyAlignment="0" applyProtection="0"/>
    <xf numFmtId="0" fontId="53" fillId="11" borderId="13" applyNumberFormat="0" applyAlignment="0" applyProtection="0"/>
    <xf numFmtId="0" fontId="54" fillId="0" borderId="15" applyNumberFormat="0" applyFill="0" applyAlignment="0" applyProtection="0"/>
    <xf numFmtId="0" fontId="55" fillId="12" borderId="16" applyNumberFormat="0" applyAlignment="0" applyProtection="0"/>
    <xf numFmtId="0" fontId="56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8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3" applyNumberFormat="0" applyAlignment="0" applyProtection="0"/>
    <xf numFmtId="0" fontId="52" fillId="11" borderId="14" applyNumberFormat="0" applyAlignment="0" applyProtection="0"/>
    <xf numFmtId="0" fontId="53" fillId="11" borderId="13" applyNumberFormat="0" applyAlignment="0" applyProtection="0"/>
    <xf numFmtId="0" fontId="54" fillId="0" borderId="15" applyNumberFormat="0" applyFill="0" applyAlignment="0" applyProtection="0"/>
    <xf numFmtId="0" fontId="55" fillId="12" borderId="16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8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1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1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1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1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1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1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1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1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1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1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1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1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1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1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1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1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1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1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1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1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1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1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1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1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1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1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1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1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1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1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1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1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1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1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1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1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58" fillId="37" borderId="0" applyNumberFormat="0" applyBorder="0" applyAlignment="0" applyProtection="0"/>
    <xf numFmtId="165" fontId="58" fillId="37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58" fillId="14" borderId="0" applyNumberFormat="0" applyBorder="0" applyAlignment="0" applyProtection="0"/>
    <xf numFmtId="165" fontId="58" fillId="14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58" fillId="18" borderId="0" applyNumberFormat="0" applyBorder="0" applyAlignment="0" applyProtection="0"/>
    <xf numFmtId="165" fontId="58" fillId="18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58" fillId="22" borderId="0" applyNumberFormat="0" applyBorder="0" applyAlignment="0" applyProtection="0"/>
    <xf numFmtId="165" fontId="58" fillId="22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58" fillId="26" borderId="0" applyNumberFormat="0" applyBorder="0" applyAlignment="0" applyProtection="0"/>
    <xf numFmtId="165" fontId="58" fillId="26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0" borderId="0" applyNumberFormat="0" applyBorder="0" applyAlignment="0" applyProtection="0"/>
    <xf numFmtId="165" fontId="58" fillId="3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58" fillId="34" borderId="0" applyNumberFormat="0" applyBorder="0" applyAlignment="0" applyProtection="0"/>
    <xf numFmtId="165" fontId="58" fillId="34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8" borderId="0" applyNumberFormat="0" applyBorder="0" applyAlignment="0" applyProtection="0"/>
    <xf numFmtId="165" fontId="49" fillId="8" borderId="0" applyNumberFormat="0" applyBorder="0" applyAlignment="0" applyProtection="0"/>
    <xf numFmtId="0" fontId="63" fillId="39" borderId="0" applyNumberFormat="0" applyBorder="0" applyAlignment="0" applyProtection="0"/>
    <xf numFmtId="0" fontId="63" fillId="39" borderId="0" applyNumberFormat="0" applyBorder="0" applyAlignment="0" applyProtection="0"/>
    <xf numFmtId="0" fontId="53" fillId="11" borderId="13" applyNumberFormat="0" applyAlignment="0" applyProtection="0"/>
    <xf numFmtId="165" fontId="53" fillId="11" borderId="13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55" fillId="12" borderId="16" applyNumberFormat="0" applyAlignment="0" applyProtection="0"/>
    <xf numFmtId="165" fontId="55" fillId="12" borderId="16" applyNumberFormat="0" applyAlignment="0" applyProtection="0"/>
    <xf numFmtId="0" fontId="65" fillId="57" borderId="21" applyNumberFormat="0" applyAlignment="0" applyProtection="0"/>
    <xf numFmtId="0" fontId="65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8" fillId="7" borderId="0" applyNumberFormat="0" applyBorder="0" applyAlignment="0" applyProtection="0"/>
    <xf numFmtId="165" fontId="48" fillId="7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45" fillId="0" borderId="10" applyNumberFormat="0" applyFill="0" applyAlignment="0" applyProtection="0"/>
    <xf numFmtId="165" fontId="45" fillId="0" borderId="10" applyNumberFormat="0" applyFill="0" applyAlignment="0" applyProtection="0"/>
    <xf numFmtId="0" fontId="68" fillId="0" borderId="22" applyNumberFormat="0" applyFill="0" applyAlignment="0" applyProtection="0"/>
    <xf numFmtId="0" fontId="68" fillId="0" borderId="22" applyNumberFormat="0" applyFill="0" applyAlignment="0" applyProtection="0"/>
    <xf numFmtId="0" fontId="46" fillId="0" borderId="11" applyNumberFormat="0" applyFill="0" applyAlignment="0" applyProtection="0"/>
    <xf numFmtId="165" fontId="46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7" fillId="0" borderId="12" applyNumberFormat="0" applyFill="0" applyAlignment="0" applyProtection="0"/>
    <xf numFmtId="165" fontId="47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51" fillId="10" borderId="13" applyNumberFormat="0" applyAlignment="0" applyProtection="0"/>
    <xf numFmtId="165" fontId="51" fillId="10" borderId="13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54" fillId="0" borderId="15" applyNumberFormat="0" applyFill="0" applyAlignment="0" applyProtection="0"/>
    <xf numFmtId="165" fontId="54" fillId="0" borderId="1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50" fillId="9" borderId="0" applyNumberFormat="0" applyBorder="0" applyAlignment="0" applyProtection="0"/>
    <xf numFmtId="165" fontId="50" fillId="9" borderId="0" applyNumberFormat="0" applyBorder="0" applyAlignment="0" applyProtection="0"/>
    <xf numFmtId="0" fontId="74" fillId="58" borderId="0" applyNumberFormat="0" applyBorder="0" applyAlignment="0" applyProtection="0"/>
    <xf numFmtId="0" fontId="74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1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5" fillId="59" borderId="26" applyNumberFormat="0" applyFont="0" applyAlignment="0" applyProtection="0"/>
    <xf numFmtId="165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5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2" fillId="11" borderId="14" applyNumberFormat="0" applyAlignment="0" applyProtection="0"/>
    <xf numFmtId="165" fontId="52" fillId="11" borderId="14" applyNumberForma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8" applyFill="0" applyProtection="0">
      <alignment horizontal="center" wrapText="1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3" fillId="0" borderId="18" applyNumberFormat="0" applyFill="0" applyAlignment="0" applyProtection="0"/>
    <xf numFmtId="165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49" fontId="80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2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10" borderId="13" applyNumberFormat="0" applyAlignment="0" applyProtection="0"/>
    <xf numFmtId="0" fontId="35" fillId="11" borderId="14" applyNumberFormat="0" applyAlignment="0" applyProtection="0"/>
    <xf numFmtId="0" fontId="36" fillId="11" borderId="13" applyNumberFormat="0" applyAlignment="0" applyProtection="0"/>
    <xf numFmtId="0" fontId="37" fillId="0" borderId="15" applyNumberFormat="0" applyFill="0" applyAlignment="0" applyProtection="0"/>
    <xf numFmtId="0" fontId="38" fillId="12" borderId="16" applyNumberFormat="0" applyAlignment="0" applyProtection="0"/>
    <xf numFmtId="0" fontId="39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2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6" applyNumberFormat="0" applyFont="0" applyAlignment="0" applyProtection="0"/>
    <xf numFmtId="43" fontId="4" fillId="0" borderId="0" applyFon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64" fillId="56" borderId="20" applyNumberForma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43" fontId="4" fillId="0" borderId="0" applyFont="0" applyFill="0" applyBorder="0" applyAlignment="0" applyProtection="0"/>
    <xf numFmtId="0" fontId="75" fillId="59" borderId="26" applyNumberFormat="0" applyFont="0" applyAlignment="0" applyProtection="0"/>
    <xf numFmtId="0" fontId="4" fillId="0" borderId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2" fillId="43" borderId="20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8" fillId="37" borderId="0" applyNumberFormat="0" applyBorder="0" applyAlignment="0" applyProtection="0"/>
    <xf numFmtId="0" fontId="58" fillId="37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4" borderId="0" applyNumberFormat="0" applyBorder="0" applyAlignment="0" applyProtection="0"/>
    <xf numFmtId="0" fontId="58" fillId="34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3" fillId="11" borderId="13" applyNumberFormat="0" applyAlignment="0" applyProtection="0"/>
    <xf numFmtId="0" fontId="64" fillId="56" borderId="20" applyNumberFormat="0" applyAlignment="0" applyProtection="0"/>
    <xf numFmtId="0" fontId="53" fillId="11" borderId="13" applyNumberFormat="0" applyAlignment="0" applyProtection="0"/>
    <xf numFmtId="0" fontId="64" fillId="56" borderId="20" applyNumberFormat="0" applyAlignment="0" applyProtection="0"/>
    <xf numFmtId="0" fontId="55" fillId="12" borderId="16" applyNumberFormat="0" applyAlignment="0" applyProtection="0"/>
    <xf numFmtId="0" fontId="55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8" fillId="7" borderId="0" applyNumberFormat="0" applyBorder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10" borderId="13" applyNumberFormat="0" applyAlignment="0" applyProtection="0"/>
    <xf numFmtId="0" fontId="72" fillId="43" borderId="20" applyNumberFormat="0" applyAlignment="0" applyProtection="0"/>
    <xf numFmtId="0" fontId="51" fillId="10" borderId="13" applyNumberFormat="0" applyAlignment="0" applyProtection="0"/>
    <xf numFmtId="0" fontId="72" fillId="43" borderId="20" applyNumberFormat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5" fillId="59" borderId="26" applyNumberFormat="0" applyFont="0" applyAlignment="0" applyProtection="0"/>
    <xf numFmtId="165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5" fillId="59" borderId="26" applyNumberFormat="0" applyFont="0" applyAlignment="0" applyProtection="0"/>
    <xf numFmtId="0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2" fillId="11" borderId="14" applyNumberFormat="0" applyAlignment="0" applyProtection="0"/>
    <xf numFmtId="0" fontId="76" fillId="56" borderId="27" applyNumberFormat="0" applyAlignment="0" applyProtection="0"/>
    <xf numFmtId="0" fontId="52" fillId="11" borderId="14" applyNumberFormat="0" applyAlignment="0" applyProtection="0"/>
    <xf numFmtId="0" fontId="76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6" applyNumberFormat="0" applyFont="0" applyAlignment="0" applyProtection="0"/>
    <xf numFmtId="43" fontId="4" fillId="0" borderId="0" applyFon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64" fillId="56" borderId="20" applyNumberForma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0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2" fillId="43" borderId="20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64" fillId="56" borderId="20" applyNumberForma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42" fillId="37" borderId="0" applyNumberFormat="0" applyBorder="0" applyAlignment="0" applyProtection="0"/>
    <xf numFmtId="165" fontId="58" fillId="37" borderId="0" applyNumberFormat="0" applyBorder="0" applyAlignment="0" applyProtection="0"/>
    <xf numFmtId="165" fontId="42" fillId="14" borderId="0" applyNumberFormat="0" applyBorder="0" applyAlignment="0" applyProtection="0"/>
    <xf numFmtId="165" fontId="58" fillId="14" borderId="0" applyNumberFormat="0" applyBorder="0" applyAlignment="0" applyProtection="0"/>
    <xf numFmtId="165" fontId="42" fillId="18" borderId="0" applyNumberFormat="0" applyBorder="0" applyAlignment="0" applyProtection="0"/>
    <xf numFmtId="165" fontId="58" fillId="18" borderId="0" applyNumberFormat="0" applyBorder="0" applyAlignment="0" applyProtection="0"/>
    <xf numFmtId="165" fontId="42" fillId="22" borderId="0" applyNumberFormat="0" applyBorder="0" applyAlignment="0" applyProtection="0"/>
    <xf numFmtId="165" fontId="58" fillId="22" borderId="0" applyNumberFormat="0" applyBorder="0" applyAlignment="0" applyProtection="0"/>
    <xf numFmtId="165" fontId="42" fillId="26" borderId="0" applyNumberFormat="0" applyBorder="0" applyAlignment="0" applyProtection="0"/>
    <xf numFmtId="165" fontId="58" fillId="26" borderId="0" applyNumberFormat="0" applyBorder="0" applyAlignment="0" applyProtection="0"/>
    <xf numFmtId="165" fontId="42" fillId="30" borderId="0" applyNumberFormat="0" applyBorder="0" applyAlignment="0" applyProtection="0"/>
    <xf numFmtId="165" fontId="58" fillId="30" borderId="0" applyNumberFormat="0" applyBorder="0" applyAlignment="0" applyProtection="0"/>
    <xf numFmtId="165" fontId="42" fillId="34" borderId="0" applyNumberFormat="0" applyBorder="0" applyAlignment="0" applyProtection="0"/>
    <xf numFmtId="165" fontId="58" fillId="34" borderId="0" applyNumberFormat="0" applyBorder="0" applyAlignment="0" applyProtection="0"/>
    <xf numFmtId="165" fontId="32" fillId="8" borderId="0" applyNumberFormat="0" applyBorder="0" applyAlignment="0" applyProtection="0"/>
    <xf numFmtId="165" fontId="49" fillId="8" borderId="0" applyNumberFormat="0" applyBorder="0" applyAlignment="0" applyProtection="0"/>
    <xf numFmtId="165" fontId="36" fillId="11" borderId="13" applyNumberFormat="0" applyAlignment="0" applyProtection="0"/>
    <xf numFmtId="165" fontId="53" fillId="11" borderId="13" applyNumberFormat="0" applyAlignment="0" applyProtection="0"/>
    <xf numFmtId="165" fontId="38" fillId="12" borderId="16" applyNumberFormat="0" applyAlignment="0" applyProtection="0"/>
    <xf numFmtId="165" fontId="55" fillId="12" borderId="16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48" fillId="7" borderId="0" applyNumberFormat="0" applyBorder="0" applyAlignment="0" applyProtection="0"/>
    <xf numFmtId="165" fontId="28" fillId="0" borderId="10" applyNumberFormat="0" applyFill="0" applyAlignment="0" applyProtection="0"/>
    <xf numFmtId="165" fontId="45" fillId="0" borderId="10" applyNumberFormat="0" applyFill="0" applyAlignment="0" applyProtection="0"/>
    <xf numFmtId="165" fontId="29" fillId="0" borderId="11" applyNumberFormat="0" applyFill="0" applyAlignment="0" applyProtection="0"/>
    <xf numFmtId="165" fontId="46" fillId="0" borderId="11" applyNumberFormat="0" applyFill="0" applyAlignment="0" applyProtection="0"/>
    <xf numFmtId="165" fontId="30" fillId="0" borderId="12" applyNumberFormat="0" applyFill="0" applyAlignment="0" applyProtection="0"/>
    <xf numFmtId="165" fontId="47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10" borderId="13" applyNumberFormat="0" applyAlignment="0" applyProtection="0"/>
    <xf numFmtId="165" fontId="51" fillId="10" borderId="13" applyNumberFormat="0" applyAlignment="0" applyProtection="0"/>
    <xf numFmtId="165" fontId="37" fillId="0" borderId="15" applyNumberFormat="0" applyFill="0" applyAlignment="0" applyProtection="0"/>
    <xf numFmtId="165" fontId="54" fillId="0" borderId="15" applyNumberFormat="0" applyFill="0" applyAlignment="0" applyProtection="0"/>
    <xf numFmtId="165" fontId="33" fillId="9" borderId="0" applyNumberFormat="0" applyBorder="0" applyAlignment="0" applyProtection="0"/>
    <xf numFmtId="165" fontId="50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5" fillId="11" borderId="14" applyNumberFormat="0" applyAlignment="0" applyProtection="0"/>
    <xf numFmtId="165" fontId="52" fillId="11" borderId="14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3" fillId="0" borderId="18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97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2" borderId="0" xfId="0" applyNumberFormat="1" applyFont="1" applyFill="1" applyBorder="1" applyAlignment="1" applyProtection="1">
      <alignment horizontal="right"/>
      <protection locked="0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1" fillId="0" borderId="0" xfId="0" applyFont="1" applyAlignment="1">
      <alignment vertical="center"/>
    </xf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82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quotePrefix="1" applyAlignment="1" applyProtection="1">
      <alignment vertical="center"/>
    </xf>
    <xf numFmtId="8" fontId="15" fillId="0" borderId="0" xfId="0" applyNumberFormat="1" applyFont="1" applyBorder="1" applyAlignment="1" applyProtection="1">
      <alignment vertical="top"/>
    </xf>
    <xf numFmtId="8" fontId="16" fillId="0" borderId="8" xfId="0" applyNumberFormat="1" applyFont="1" applyBorder="1"/>
    <xf numFmtId="14" fontId="15" fillId="0" borderId="0" xfId="0" applyNumberFormat="1" applyFont="1"/>
    <xf numFmtId="3" fontId="15" fillId="0" borderId="0" xfId="0" applyNumberFormat="1" applyFont="1" applyAlignment="1">
      <alignment horizontal="right"/>
    </xf>
    <xf numFmtId="3" fontId="15" fillId="0" borderId="0" xfId="0" applyNumberFormat="1" applyFont="1"/>
    <xf numFmtId="0" fontId="14" fillId="0" borderId="30" xfId="0" applyFont="1" applyBorder="1" applyAlignment="1">
      <alignment horizontal="left" indent="2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5" fillId="2" borderId="0" xfId="0" applyFont="1" applyFill="1" applyBorder="1" applyAlignment="1" applyProtection="1">
      <alignment horizontal="left" wrapText="1" shrinkToFit="1"/>
      <protection locked="0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</cellXfs>
  <cellStyles count="34481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34479" builtinId="9" hidden="1"/>
    <cellStyle name="Followed Hyperlink" xfId="34480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403423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67"/>
  <sheetViews>
    <sheetView showGridLines="0" tabSelected="1" topLeftCell="A7" zoomScale="90" zoomScaleNormal="90" zoomScalePageLayoutView="90" workbookViewId="0">
      <selection activeCell="P44" sqref="P44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8" width="11.7109375" style="7" bestFit="1" customWidth="1"/>
    <col min="9" max="9" width="20" style="7" customWidth="1"/>
    <col min="10" max="10" width="13.7109375" style="7" customWidth="1"/>
    <col min="11" max="12" width="12.7109375" style="7" customWidth="1"/>
    <col min="13" max="13" width="3.42578125" style="7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72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43592</v>
      </c>
      <c r="R1" s="72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61">
        <v>8487</v>
      </c>
      <c r="R2" s="72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72"/>
      <c r="S3" s="7"/>
    </row>
    <row r="4" spans="1:19" x14ac:dyDescent="0.25">
      <c r="A4" s="5"/>
      <c r="B4" s="6"/>
      <c r="C4" s="6"/>
      <c r="D4" s="6"/>
      <c r="E4" s="6"/>
      <c r="F4" s="6"/>
      <c r="G4" s="6"/>
      <c r="H4" s="94" t="s">
        <v>2</v>
      </c>
      <c r="I4" s="94"/>
      <c r="J4" s="94"/>
      <c r="K4" s="94"/>
      <c r="L4" s="94"/>
      <c r="R4" s="72"/>
      <c r="S4" s="7"/>
    </row>
    <row r="5" spans="1:19" x14ac:dyDescent="0.25">
      <c r="A5" s="5"/>
      <c r="C5" s="10"/>
      <c r="D5" s="10"/>
      <c r="E5" s="10"/>
      <c r="F5" s="6"/>
      <c r="G5" s="6"/>
      <c r="H5" s="88" t="s">
        <v>3</v>
      </c>
      <c r="I5" s="88"/>
      <c r="J5" s="88"/>
      <c r="K5" s="88"/>
      <c r="L5" s="88"/>
      <c r="R5" s="72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89" t="s">
        <v>1</v>
      </c>
      <c r="I6" s="89"/>
      <c r="J6" s="89"/>
      <c r="K6" s="89"/>
      <c r="L6" s="89"/>
      <c r="R6" s="72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0" t="s">
        <v>24</v>
      </c>
      <c r="I7" s="90"/>
      <c r="J7" s="90"/>
      <c r="K7" s="90"/>
      <c r="L7" s="90"/>
      <c r="R7" s="72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89" t="s">
        <v>50</v>
      </c>
      <c r="I8" s="89"/>
      <c r="J8" s="89"/>
      <c r="K8" s="89"/>
      <c r="L8" s="89"/>
      <c r="R8" s="72"/>
      <c r="S8" s="7"/>
    </row>
    <row r="9" spans="1:19" x14ac:dyDescent="0.25">
      <c r="A9" s="5"/>
      <c r="B9" s="2" t="s">
        <v>23</v>
      </c>
      <c r="C9" s="11"/>
      <c r="D9" s="6"/>
      <c r="E9" s="6"/>
      <c r="F9" s="6"/>
      <c r="G9" s="6"/>
      <c r="H9" s="89" t="s">
        <v>51</v>
      </c>
      <c r="I9" s="89"/>
      <c r="J9" s="89"/>
      <c r="K9" s="89"/>
      <c r="L9" s="89"/>
      <c r="R9" s="72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72"/>
      <c r="S10" s="7"/>
    </row>
    <row r="11" spans="1:19" x14ac:dyDescent="0.25">
      <c r="A11" s="5"/>
      <c r="C11" s="12"/>
      <c r="D11" s="13"/>
      <c r="E11" s="13"/>
      <c r="F11" s="13"/>
      <c r="G11" s="13"/>
      <c r="H11" s="95" t="s">
        <v>41</v>
      </c>
      <c r="I11" s="95"/>
      <c r="J11" s="95"/>
      <c r="K11" s="95"/>
      <c r="L11" s="95"/>
      <c r="R11" s="72"/>
      <c r="S11" s="7"/>
    </row>
    <row r="12" spans="1:19" x14ac:dyDescent="0.25">
      <c r="A12" s="5"/>
      <c r="B12" s="14" t="s">
        <v>21</v>
      </c>
      <c r="C12" s="13"/>
      <c r="D12" s="76" t="s">
        <v>42</v>
      </c>
      <c r="E12" s="13"/>
      <c r="F12" s="13"/>
      <c r="G12" s="13"/>
      <c r="H12" s="96" t="s">
        <v>22</v>
      </c>
      <c r="I12" s="96"/>
      <c r="J12" s="96"/>
      <c r="K12" s="96"/>
      <c r="L12" s="96"/>
      <c r="R12" s="72"/>
      <c r="S12" s="7"/>
    </row>
    <row r="13" spans="1:19" x14ac:dyDescent="0.25">
      <c r="A13" s="5"/>
      <c r="C13" s="13"/>
      <c r="D13" s="73" t="s">
        <v>52</v>
      </c>
      <c r="E13" s="13"/>
      <c r="F13" s="13"/>
      <c r="G13" s="13"/>
      <c r="H13" s="91" t="s">
        <v>31</v>
      </c>
      <c r="I13" s="91"/>
      <c r="J13" s="91"/>
      <c r="K13" s="91"/>
      <c r="L13" s="91"/>
      <c r="R13" s="72"/>
      <c r="S13" s="7"/>
    </row>
    <row r="14" spans="1:19" x14ac:dyDescent="0.25">
      <c r="A14" s="5"/>
      <c r="C14" s="13"/>
      <c r="D14" s="76"/>
      <c r="E14" s="8"/>
      <c r="F14" s="8"/>
      <c r="G14" s="8"/>
      <c r="H14" s="11"/>
      <c r="I14" s="11"/>
      <c r="J14" s="11"/>
      <c r="K14" s="11"/>
      <c r="L14" s="11"/>
      <c r="R14" s="72"/>
      <c r="S14" s="7"/>
    </row>
    <row r="15" spans="1:19" x14ac:dyDescent="0.25">
      <c r="A15" s="5" t="s">
        <v>32</v>
      </c>
      <c r="C15" s="8"/>
      <c r="D15" s="80" t="s">
        <v>53</v>
      </c>
      <c r="E15" s="8"/>
      <c r="F15" s="8"/>
      <c r="G15" s="8"/>
      <c r="H15" s="92" t="s">
        <v>30</v>
      </c>
      <c r="I15" s="92"/>
      <c r="J15" s="92"/>
      <c r="K15" s="92"/>
      <c r="L15" s="92"/>
      <c r="R15" s="72"/>
      <c r="S15" s="7"/>
    </row>
    <row r="16" spans="1:19" x14ac:dyDescent="0.25">
      <c r="A16" s="5"/>
      <c r="D16" s="76"/>
      <c r="E16" s="8"/>
      <c r="F16" s="8"/>
      <c r="G16" s="8"/>
      <c r="H16" s="19"/>
      <c r="I16" s="20" t="s">
        <v>13</v>
      </c>
      <c r="J16" s="20" t="s">
        <v>11</v>
      </c>
      <c r="K16" s="21" t="s">
        <v>34</v>
      </c>
      <c r="L16" s="20"/>
      <c r="R16" s="72"/>
      <c r="S16" s="7"/>
    </row>
    <row r="17" spans="1:19" x14ac:dyDescent="0.25">
      <c r="A17" s="5"/>
      <c r="C17" s="8"/>
      <c r="D17" s="77"/>
      <c r="E17" s="8"/>
      <c r="F17" s="8"/>
      <c r="G17" s="8"/>
      <c r="H17" s="52"/>
      <c r="I17" s="37" t="s">
        <v>17</v>
      </c>
      <c r="J17" s="38">
        <v>1.05</v>
      </c>
      <c r="K17" s="53">
        <f>D22+J45</f>
        <v>39204434</v>
      </c>
      <c r="L17" s="43"/>
      <c r="R17" s="72"/>
      <c r="S17" s="7"/>
    </row>
    <row r="18" spans="1:19" x14ac:dyDescent="0.25">
      <c r="A18" s="5"/>
      <c r="B18" s="15" t="s">
        <v>25</v>
      </c>
      <c r="D18" s="40">
        <v>43556</v>
      </c>
      <c r="E18" s="8"/>
      <c r="F18" s="8"/>
      <c r="G18" s="8"/>
      <c r="H18" s="47"/>
      <c r="I18" s="48" t="s">
        <v>15</v>
      </c>
      <c r="J18" s="49">
        <v>1</v>
      </c>
      <c r="K18" s="50"/>
      <c r="L18" s="39"/>
      <c r="R18" s="72"/>
      <c r="S18" s="7"/>
    </row>
    <row r="19" spans="1:19" x14ac:dyDescent="0.25">
      <c r="A19" s="5"/>
      <c r="B19" s="15" t="s">
        <v>26</v>
      </c>
      <c r="D19" s="40">
        <v>43585</v>
      </c>
      <c r="E19" s="8"/>
      <c r="F19" s="8"/>
      <c r="G19" s="8"/>
      <c r="H19" s="47"/>
      <c r="I19" s="48" t="s">
        <v>16</v>
      </c>
      <c r="J19" s="49">
        <v>0.95</v>
      </c>
      <c r="K19" s="50"/>
      <c r="L19" s="39"/>
      <c r="R19" s="72"/>
      <c r="S19" s="7"/>
    </row>
    <row r="20" spans="1:19" x14ac:dyDescent="0.25">
      <c r="A20" s="5"/>
      <c r="B20" s="14" t="s">
        <v>19</v>
      </c>
      <c r="D20" s="41" t="s">
        <v>42</v>
      </c>
      <c r="E20" s="8"/>
      <c r="F20" s="8"/>
      <c r="G20" s="8"/>
      <c r="H20" s="47"/>
      <c r="I20" s="48" t="s">
        <v>14</v>
      </c>
      <c r="J20" s="49">
        <v>0.89</v>
      </c>
      <c r="K20" s="50"/>
      <c r="L20" s="39"/>
      <c r="R20" s="72"/>
      <c r="S20" s="7"/>
    </row>
    <row r="21" spans="1:19" x14ac:dyDescent="0.25">
      <c r="A21" s="5"/>
      <c r="B21" s="14" t="s">
        <v>20</v>
      </c>
      <c r="D21" s="87" t="s">
        <v>46</v>
      </c>
      <c r="E21" s="87"/>
      <c r="F21" s="8"/>
      <c r="G21" s="8"/>
      <c r="H21" s="47"/>
      <c r="I21" s="48" t="s">
        <v>18</v>
      </c>
      <c r="J21" s="49">
        <v>0.84</v>
      </c>
      <c r="K21" s="50"/>
      <c r="L21" s="39"/>
      <c r="R21" s="72"/>
      <c r="S21" s="7"/>
    </row>
    <row r="22" spans="1:19" x14ac:dyDescent="0.25">
      <c r="A22" s="5"/>
      <c r="B22" s="24" t="s">
        <v>33</v>
      </c>
      <c r="D22" s="54">
        <v>28417219</v>
      </c>
      <c r="E22" s="8"/>
      <c r="F22" s="8"/>
      <c r="G22" s="8"/>
      <c r="H22" s="47"/>
      <c r="I22" s="48" t="s">
        <v>45</v>
      </c>
      <c r="J22" s="49">
        <v>0.79</v>
      </c>
      <c r="K22" s="51"/>
      <c r="L22" s="39"/>
      <c r="R22" s="72"/>
      <c r="S22" s="7"/>
    </row>
    <row r="23" spans="1:19" s="72" customFormat="1" x14ac:dyDescent="0.25">
      <c r="A23" s="66"/>
      <c r="B23" s="24"/>
      <c r="D23" s="54"/>
      <c r="E23" s="8"/>
      <c r="F23" s="8"/>
      <c r="G23" s="8"/>
      <c r="H23" s="47"/>
      <c r="I23" s="48" t="s">
        <v>48</v>
      </c>
      <c r="J23" s="49">
        <v>0.75</v>
      </c>
      <c r="K23" s="51"/>
      <c r="L23" s="39"/>
    </row>
    <row r="24" spans="1:19" s="72" customFormat="1" x14ac:dyDescent="0.25">
      <c r="A24" s="66"/>
      <c r="B24" s="24"/>
      <c r="D24" s="54"/>
      <c r="E24" s="8"/>
      <c r="F24" s="8"/>
      <c r="G24" s="8"/>
      <c r="H24" s="47"/>
      <c r="I24" s="48" t="s">
        <v>49</v>
      </c>
      <c r="J24" s="49">
        <v>0.73</v>
      </c>
      <c r="K24" s="51"/>
      <c r="L24" s="39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36.4" customHeight="1" x14ac:dyDescent="0.25">
      <c r="B26" s="18" t="s">
        <v>12</v>
      </c>
      <c r="C26" s="18" t="s">
        <v>35</v>
      </c>
      <c r="D26" s="18" t="s">
        <v>36</v>
      </c>
      <c r="E26" s="18" t="s">
        <v>38</v>
      </c>
      <c r="F26" s="22" t="s">
        <v>7</v>
      </c>
      <c r="G26" s="22" t="s">
        <v>8</v>
      </c>
      <c r="H26" s="22" t="s">
        <v>39</v>
      </c>
      <c r="I26" s="22" t="s">
        <v>10</v>
      </c>
      <c r="J26" s="22" t="s">
        <v>9</v>
      </c>
      <c r="K26" s="22" t="s">
        <v>11</v>
      </c>
      <c r="L26" s="22" t="s">
        <v>5</v>
      </c>
      <c r="P26" s="72"/>
      <c r="Q26" s="72"/>
      <c r="R26" s="72"/>
    </row>
    <row r="27" spans="1:19" s="72" customFormat="1" x14ac:dyDescent="0.25">
      <c r="B27" s="69">
        <v>1</v>
      </c>
      <c r="C27" s="69">
        <v>10221973</v>
      </c>
      <c r="D27" s="72" t="s">
        <v>54</v>
      </c>
      <c r="E27" s="72" t="s">
        <v>42</v>
      </c>
      <c r="F27" s="83">
        <v>43534</v>
      </c>
      <c r="G27" s="83">
        <v>43583</v>
      </c>
      <c r="H27" s="84" t="s">
        <v>47</v>
      </c>
      <c r="I27" s="85">
        <v>10451173</v>
      </c>
      <c r="J27" s="85">
        <v>3637576</v>
      </c>
      <c r="K27" s="44">
        <v>1.05</v>
      </c>
      <c r="L27" s="45">
        <f>ROUND(J27*(K27/1000),2)</f>
        <v>3819.45</v>
      </c>
    </row>
    <row r="28" spans="1:19" s="72" customFormat="1" x14ac:dyDescent="0.25">
      <c r="B28" s="69">
        <f>B27+1</f>
        <v>2</v>
      </c>
      <c r="C28" s="69">
        <v>10221976</v>
      </c>
      <c r="D28" s="72" t="s">
        <v>55</v>
      </c>
      <c r="E28" s="72" t="s">
        <v>44</v>
      </c>
      <c r="F28" s="83">
        <v>43535</v>
      </c>
      <c r="G28" s="83">
        <v>43583</v>
      </c>
      <c r="H28" s="84" t="s">
        <v>47</v>
      </c>
      <c r="I28" s="85">
        <v>1627703</v>
      </c>
      <c r="J28" s="85">
        <v>207109</v>
      </c>
      <c r="K28" s="44">
        <v>1.05</v>
      </c>
      <c r="L28" s="45">
        <f t="shared" ref="L28:L32" si="0">ROUND(J28*(K28/1000),2)</f>
        <v>217.46</v>
      </c>
    </row>
    <row r="29" spans="1:19" s="72" customFormat="1" x14ac:dyDescent="0.25">
      <c r="B29" s="69">
        <f t="shared" ref="B29:B37" si="1">B28+1</f>
        <v>3</v>
      </c>
      <c r="C29" s="69">
        <v>10221976</v>
      </c>
      <c r="D29" s="72" t="s">
        <v>55</v>
      </c>
      <c r="E29" s="72" t="s">
        <v>43</v>
      </c>
      <c r="F29" s="83">
        <v>43535</v>
      </c>
      <c r="G29" s="83">
        <v>43583</v>
      </c>
      <c r="H29" s="84" t="s">
        <v>47</v>
      </c>
      <c r="I29" s="85">
        <v>2451007</v>
      </c>
      <c r="J29" s="85">
        <v>371632</v>
      </c>
      <c r="K29" s="44">
        <v>1.05</v>
      </c>
      <c r="L29" s="45">
        <f t="shared" si="0"/>
        <v>390.21</v>
      </c>
    </row>
    <row r="30" spans="1:19" s="72" customFormat="1" x14ac:dyDescent="0.25">
      <c r="B30" s="69">
        <f t="shared" si="1"/>
        <v>4</v>
      </c>
      <c r="C30" s="69">
        <v>10221977</v>
      </c>
      <c r="D30" s="72" t="s">
        <v>56</v>
      </c>
      <c r="E30" s="72" t="s">
        <v>44</v>
      </c>
      <c r="F30" s="83">
        <v>43538</v>
      </c>
      <c r="G30" s="83">
        <v>43629</v>
      </c>
      <c r="H30" s="84" t="s">
        <v>47</v>
      </c>
      <c r="I30" s="85">
        <v>16397</v>
      </c>
      <c r="J30" s="85">
        <v>9120</v>
      </c>
      <c r="K30" s="44">
        <v>1.05</v>
      </c>
      <c r="L30" s="45">
        <f t="shared" si="0"/>
        <v>9.58</v>
      </c>
    </row>
    <row r="31" spans="1:19" s="72" customFormat="1" x14ac:dyDescent="0.25">
      <c r="B31" s="69">
        <f t="shared" si="1"/>
        <v>5</v>
      </c>
      <c r="C31" s="69">
        <v>10221977</v>
      </c>
      <c r="D31" s="72" t="s">
        <v>56</v>
      </c>
      <c r="E31" s="72" t="s">
        <v>42</v>
      </c>
      <c r="F31" s="83">
        <v>43538</v>
      </c>
      <c r="G31" s="83">
        <v>43629</v>
      </c>
      <c r="H31" s="84" t="s">
        <v>47</v>
      </c>
      <c r="I31" s="85">
        <v>271215</v>
      </c>
      <c r="J31" s="85">
        <v>121901</v>
      </c>
      <c r="K31" s="44">
        <v>1.05</v>
      </c>
      <c r="L31" s="45">
        <f t="shared" si="0"/>
        <v>128</v>
      </c>
    </row>
    <row r="32" spans="1:19" s="72" customFormat="1" x14ac:dyDescent="0.25">
      <c r="B32" s="69">
        <f t="shared" si="1"/>
        <v>6</v>
      </c>
      <c r="C32" s="69">
        <v>10221977</v>
      </c>
      <c r="D32" s="72" t="s">
        <v>56</v>
      </c>
      <c r="E32" s="72" t="s">
        <v>43</v>
      </c>
      <c r="F32" s="83">
        <v>43538</v>
      </c>
      <c r="G32" s="83">
        <v>43629</v>
      </c>
      <c r="H32" s="84" t="s">
        <v>47</v>
      </c>
      <c r="I32" s="85">
        <v>2269</v>
      </c>
      <c r="J32" s="85">
        <v>1817</v>
      </c>
      <c r="K32" s="44">
        <v>1.05</v>
      </c>
      <c r="L32" s="45">
        <f t="shared" si="0"/>
        <v>1.91</v>
      </c>
    </row>
    <row r="33" spans="2:19" s="72" customFormat="1" x14ac:dyDescent="0.25">
      <c r="B33" s="69">
        <f t="shared" si="1"/>
        <v>7</v>
      </c>
      <c r="C33" s="69">
        <v>10221982</v>
      </c>
      <c r="D33" s="72" t="s">
        <v>57</v>
      </c>
      <c r="E33" s="72" t="s">
        <v>42</v>
      </c>
      <c r="F33" s="83">
        <v>43556</v>
      </c>
      <c r="G33" s="83">
        <v>43591</v>
      </c>
      <c r="H33" s="84" t="s">
        <v>47</v>
      </c>
      <c r="I33" s="85">
        <v>4473341</v>
      </c>
      <c r="J33" s="85">
        <v>4473341</v>
      </c>
      <c r="K33" s="44">
        <v>1.05</v>
      </c>
      <c r="L33" s="45">
        <f t="shared" ref="L33:L37" si="2">ROUND(J33*(K33/1000),2)</f>
        <v>4697.01</v>
      </c>
    </row>
    <row r="34" spans="2:19" s="72" customFormat="1" x14ac:dyDescent="0.25">
      <c r="B34" s="69">
        <f t="shared" si="1"/>
        <v>8</v>
      </c>
      <c r="C34" s="69">
        <v>10221984</v>
      </c>
      <c r="D34" s="72" t="s">
        <v>58</v>
      </c>
      <c r="E34" s="72" t="s">
        <v>42</v>
      </c>
      <c r="F34" s="83">
        <v>43556</v>
      </c>
      <c r="G34" s="83">
        <v>43696</v>
      </c>
      <c r="H34" s="84" t="s">
        <v>47</v>
      </c>
      <c r="I34" s="85">
        <v>265778</v>
      </c>
      <c r="J34" s="85">
        <v>265778</v>
      </c>
      <c r="K34" s="44">
        <v>1.05</v>
      </c>
      <c r="L34" s="45">
        <f t="shared" si="2"/>
        <v>279.07</v>
      </c>
    </row>
    <row r="35" spans="2:19" s="72" customFormat="1" x14ac:dyDescent="0.25">
      <c r="B35" s="69">
        <f t="shared" si="1"/>
        <v>9</v>
      </c>
      <c r="C35" s="69">
        <v>10231971</v>
      </c>
      <c r="D35" s="72" t="s">
        <v>59</v>
      </c>
      <c r="E35" s="72" t="s">
        <v>44</v>
      </c>
      <c r="F35" s="83">
        <v>43570</v>
      </c>
      <c r="G35" s="83">
        <v>43590</v>
      </c>
      <c r="H35" s="84" t="s">
        <v>47</v>
      </c>
      <c r="I35" s="85">
        <v>587709</v>
      </c>
      <c r="J35" s="85">
        <v>587709</v>
      </c>
      <c r="K35" s="44">
        <v>1.05</v>
      </c>
      <c r="L35" s="45">
        <f t="shared" si="2"/>
        <v>617.09</v>
      </c>
    </row>
    <row r="36" spans="2:19" s="72" customFormat="1" x14ac:dyDescent="0.25">
      <c r="B36" s="69">
        <f t="shared" si="1"/>
        <v>10</v>
      </c>
      <c r="C36" s="69">
        <v>10231971</v>
      </c>
      <c r="D36" s="72" t="s">
        <v>59</v>
      </c>
      <c r="E36" s="72" t="s">
        <v>43</v>
      </c>
      <c r="F36" s="83">
        <v>43570</v>
      </c>
      <c r="G36" s="83">
        <v>43590</v>
      </c>
      <c r="H36" s="84" t="s">
        <v>47</v>
      </c>
      <c r="I36" s="85">
        <v>1067148</v>
      </c>
      <c r="J36" s="85">
        <v>1067148</v>
      </c>
      <c r="K36" s="44">
        <v>1.05</v>
      </c>
      <c r="L36" s="45">
        <f t="shared" si="2"/>
        <v>1120.51</v>
      </c>
    </row>
    <row r="37" spans="2:19" s="72" customFormat="1" x14ac:dyDescent="0.25">
      <c r="B37" s="69">
        <f t="shared" si="1"/>
        <v>11</v>
      </c>
      <c r="C37" s="69">
        <v>10241978</v>
      </c>
      <c r="D37" s="72" t="s">
        <v>60</v>
      </c>
      <c r="E37" s="72" t="s">
        <v>42</v>
      </c>
      <c r="F37" s="83">
        <v>43581</v>
      </c>
      <c r="G37" s="83">
        <v>43608</v>
      </c>
      <c r="H37" s="84" t="s">
        <v>47</v>
      </c>
      <c r="I37" s="85">
        <v>44084</v>
      </c>
      <c r="J37" s="85">
        <v>44084</v>
      </c>
      <c r="K37" s="44">
        <v>1.05</v>
      </c>
      <c r="L37" s="45">
        <f t="shared" si="2"/>
        <v>46.29</v>
      </c>
    </row>
    <row r="38" spans="2:19" s="72" customFormat="1" ht="16.5" thickBot="1" x14ac:dyDescent="0.3">
      <c r="B38" s="46"/>
      <c r="C38" s="67"/>
      <c r="F38" s="68"/>
      <c r="G38" s="59"/>
      <c r="H38" s="55"/>
      <c r="I38" s="55"/>
      <c r="J38" s="57"/>
      <c r="K38" s="58"/>
      <c r="L38" s="58"/>
    </row>
    <row r="39" spans="2:19" s="72" customFormat="1" ht="16.5" thickTop="1" x14ac:dyDescent="0.25">
      <c r="B39" s="46"/>
      <c r="C39" s="67"/>
      <c r="F39" s="68"/>
      <c r="G39" s="59"/>
      <c r="H39" s="60"/>
      <c r="I39" s="5"/>
      <c r="J39" s="60"/>
      <c r="K39" s="44"/>
      <c r="L39" s="45"/>
    </row>
    <row r="40" spans="2:19" x14ac:dyDescent="0.25">
      <c r="B40" s="46"/>
      <c r="C40" s="67"/>
      <c r="D40" s="72"/>
      <c r="E40" s="72"/>
      <c r="F40" s="68"/>
      <c r="G40" s="59"/>
      <c r="H40" s="62" t="s">
        <v>37</v>
      </c>
      <c r="I40" s="59" t="s">
        <v>42</v>
      </c>
      <c r="J40" s="63">
        <f>SUMIF($E$27:$E$38,$I40,$J$27:$J$38)</f>
        <v>8542680</v>
      </c>
      <c r="K40" s="64"/>
      <c r="L40" s="65">
        <f>SUMIF($E$27:$E$38,$I40,$L$27:$L$38)</f>
        <v>8969.82</v>
      </c>
      <c r="O40" s="72"/>
      <c r="P40" s="72"/>
      <c r="Q40" s="72"/>
      <c r="R40" s="72"/>
      <c r="S40" s="7"/>
    </row>
    <row r="41" spans="2:19" x14ac:dyDescent="0.25">
      <c r="B41" s="69"/>
      <c r="C41" s="67"/>
      <c r="D41" s="72"/>
      <c r="E41" s="72"/>
      <c r="F41" s="68"/>
      <c r="G41" s="70"/>
      <c r="H41" s="62"/>
      <c r="I41" s="70" t="s">
        <v>44</v>
      </c>
      <c r="J41" s="63">
        <f>SUMIF($E$27:$E$38,$I41,$J$27:$J$38)</f>
        <v>803938</v>
      </c>
      <c r="K41" s="64"/>
      <c r="L41" s="65">
        <f>SUMIF($E$27:$E$38,$I41,$L$27:$L$38)</f>
        <v>844.13000000000011</v>
      </c>
      <c r="P41" s="72"/>
      <c r="Q41" s="72"/>
      <c r="R41" s="72"/>
    </row>
    <row r="42" spans="2:19" x14ac:dyDescent="0.25">
      <c r="B42" s="69"/>
      <c r="C42" s="67"/>
      <c r="D42" s="72"/>
      <c r="E42" s="72"/>
      <c r="F42" s="68"/>
      <c r="G42" s="70"/>
      <c r="H42" s="62"/>
      <c r="I42" s="70" t="s">
        <v>43</v>
      </c>
      <c r="J42" s="63">
        <f>SUMIF($E$27:$E$38,$I42,$J$27:$J$38)</f>
        <v>1440597</v>
      </c>
      <c r="K42" s="64"/>
      <c r="L42" s="65">
        <f>SUMIF($E$27:$E$38,$I42,$L$27:$L$38)</f>
        <v>1512.63</v>
      </c>
      <c r="P42" s="72"/>
      <c r="Q42" s="72"/>
      <c r="R42" s="72"/>
    </row>
    <row r="43" spans="2:19" s="72" customFormat="1" ht="16.5" thickBot="1" x14ac:dyDescent="0.3">
      <c r="B43" s="46"/>
      <c r="C43" s="67"/>
      <c r="F43" s="68"/>
      <c r="G43" s="59"/>
      <c r="H43" s="55"/>
      <c r="I43" s="56"/>
      <c r="J43" s="55"/>
      <c r="K43" s="57"/>
      <c r="L43" s="58"/>
    </row>
    <row r="44" spans="2:19" s="72" customFormat="1" ht="16.5" thickTop="1" x14ac:dyDescent="0.25">
      <c r="B44" s="69"/>
      <c r="C44" s="67"/>
      <c r="F44" s="68"/>
      <c r="G44" s="70"/>
      <c r="H44" s="71"/>
      <c r="I44" s="66"/>
      <c r="J44" s="71"/>
      <c r="K44" s="44"/>
      <c r="L44" s="45"/>
    </row>
    <row r="45" spans="2:19" x14ac:dyDescent="0.25">
      <c r="B45" s="69"/>
      <c r="C45" s="67"/>
      <c r="D45" s="72"/>
      <c r="E45" s="72"/>
      <c r="F45" s="68"/>
      <c r="G45" s="70"/>
      <c r="H45" s="62" t="s">
        <v>40</v>
      </c>
      <c r="I45" s="66"/>
      <c r="J45" s="71">
        <f>SUM($J$40:$J$42)</f>
        <v>10787215</v>
      </c>
      <c r="K45" s="44"/>
      <c r="L45" s="81">
        <f>SUM(L40:L42)</f>
        <v>11326.580000000002</v>
      </c>
      <c r="P45" s="72"/>
      <c r="Q45" s="72"/>
      <c r="R45" s="72"/>
    </row>
    <row r="46" spans="2:19" s="72" customFormat="1" ht="16.5" thickBot="1" x14ac:dyDescent="0.3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</row>
    <row r="47" spans="2:19" s="72" customFormat="1" x14ac:dyDescent="0.2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9" s="72" customFormat="1" x14ac:dyDescent="0.25">
      <c r="B48" s="24" t="s">
        <v>27</v>
      </c>
      <c r="C48" s="7"/>
      <c r="D48" s="7"/>
      <c r="E48" s="7"/>
      <c r="F48" s="7"/>
      <c r="G48" s="7"/>
      <c r="H48" s="7"/>
      <c r="I48" s="7"/>
      <c r="J48" s="7"/>
      <c r="K48" s="70"/>
      <c r="L48" s="65"/>
    </row>
    <row r="49" spans="2:19" s="72" customFormat="1" x14ac:dyDescent="0.25">
      <c r="B49" s="24"/>
      <c r="K49" s="70"/>
      <c r="L49" s="65"/>
    </row>
    <row r="50" spans="2:19" x14ac:dyDescent="0.25">
      <c r="C50" s="34" t="s">
        <v>1</v>
      </c>
      <c r="D50" s="30"/>
      <c r="E50" s="28" t="s">
        <v>0</v>
      </c>
      <c r="F50" s="26">
        <f>L1</f>
        <v>43592</v>
      </c>
      <c r="L50" s="74"/>
      <c r="R50" s="72"/>
      <c r="S50" s="7"/>
    </row>
    <row r="51" spans="2:19" s="72" customFormat="1" x14ac:dyDescent="0.25">
      <c r="B51" s="7"/>
      <c r="C51" s="23" t="s">
        <v>24</v>
      </c>
      <c r="D51" s="31"/>
      <c r="E51" s="29" t="s">
        <v>4</v>
      </c>
      <c r="F51" s="27">
        <f>L2</f>
        <v>8487</v>
      </c>
      <c r="G51" s="7"/>
      <c r="H51" s="7"/>
      <c r="I51" s="7"/>
      <c r="J51" s="7"/>
      <c r="K51" s="7"/>
      <c r="L51" s="7"/>
    </row>
    <row r="52" spans="2:19" x14ac:dyDescent="0.25">
      <c r="C52" s="35" t="s">
        <v>50</v>
      </c>
      <c r="D52" s="32"/>
      <c r="E52" s="29" t="s">
        <v>29</v>
      </c>
      <c r="F52" s="27" t="str">
        <f>D20</f>
        <v>Starz</v>
      </c>
      <c r="R52" s="72"/>
      <c r="S52" s="7"/>
    </row>
    <row r="53" spans="2:19" x14ac:dyDescent="0.25">
      <c r="C53" s="36" t="s">
        <v>51</v>
      </c>
      <c r="D53" s="33"/>
      <c r="E53" s="75" t="s">
        <v>20</v>
      </c>
      <c r="F53" s="93" t="str">
        <f>D21</f>
        <v>Starz, Starz Encore, MoviePlex</v>
      </c>
      <c r="G53" s="93"/>
      <c r="H53" s="93"/>
      <c r="I53" s="93"/>
      <c r="K53" s="25" t="s">
        <v>28</v>
      </c>
      <c r="L53" s="82">
        <f>L45</f>
        <v>11326.580000000002</v>
      </c>
      <c r="R53" s="72"/>
      <c r="S53" s="7"/>
    </row>
    <row r="54" spans="2:19" x14ac:dyDescent="0.25">
      <c r="C54" s="17"/>
      <c r="D54" s="17"/>
      <c r="E54" s="16"/>
      <c r="F54" s="79"/>
      <c r="G54" s="79"/>
      <c r="H54" s="79"/>
      <c r="I54" s="79"/>
      <c r="R54" s="72"/>
      <c r="S54" s="7"/>
    </row>
    <row r="55" spans="2:19" ht="15.75" customHeight="1" x14ac:dyDescent="0.25">
      <c r="C55" s="17"/>
      <c r="D55" s="17"/>
      <c r="E55" s="16"/>
      <c r="F55" s="16"/>
      <c r="G55" s="16"/>
      <c r="R55" s="72"/>
      <c r="S55" s="7"/>
    </row>
    <row r="56" spans="2:19" x14ac:dyDescent="0.25">
      <c r="C56" s="17"/>
      <c r="D56" s="17"/>
      <c r="E56" s="16"/>
      <c r="F56" s="16"/>
      <c r="G56" s="16"/>
    </row>
    <row r="57" spans="2:19" x14ac:dyDescent="0.25">
      <c r="C57" s="17"/>
      <c r="D57" s="17"/>
      <c r="E57" s="16"/>
      <c r="F57" s="16"/>
      <c r="G57" s="16"/>
    </row>
    <row r="58" spans="2:19" x14ac:dyDescent="0.25">
      <c r="C58" s="17"/>
      <c r="D58" s="17"/>
      <c r="E58" s="16"/>
      <c r="F58" s="16"/>
      <c r="G58" s="16"/>
    </row>
    <row r="59" spans="2:19" x14ac:dyDescent="0.25">
      <c r="C59" s="17"/>
      <c r="D59" s="17"/>
      <c r="E59" s="16"/>
      <c r="F59" s="16"/>
      <c r="G59" s="16"/>
    </row>
    <row r="60" spans="2:19" x14ac:dyDescent="0.25">
      <c r="C60" s="17"/>
      <c r="D60" s="17"/>
      <c r="E60" s="16"/>
      <c r="F60" s="16"/>
      <c r="G60" s="16"/>
    </row>
    <row r="61" spans="2:19" x14ac:dyDescent="0.25">
      <c r="C61" s="17"/>
      <c r="D61" s="17"/>
      <c r="E61" s="16"/>
      <c r="F61" s="16"/>
      <c r="G61" s="16"/>
    </row>
    <row r="62" spans="2:19" x14ac:dyDescent="0.25">
      <c r="C62" s="17"/>
      <c r="D62" s="17"/>
      <c r="E62" s="16"/>
      <c r="F62" s="16"/>
      <c r="G62" s="16"/>
    </row>
    <row r="63" spans="2:19" x14ac:dyDescent="0.25">
      <c r="C63" s="17"/>
      <c r="D63" s="17"/>
      <c r="E63" s="16"/>
      <c r="F63" s="16"/>
      <c r="G63" s="16"/>
    </row>
    <row r="64" spans="2:19" x14ac:dyDescent="0.25">
      <c r="C64" s="17"/>
      <c r="D64" s="17"/>
      <c r="E64" s="16"/>
      <c r="F64" s="16"/>
      <c r="G64" s="16"/>
    </row>
    <row r="65" spans="3:7" x14ac:dyDescent="0.25">
      <c r="C65" s="17"/>
      <c r="D65" s="17"/>
      <c r="E65" s="16"/>
      <c r="F65" s="16"/>
      <c r="G65" s="16"/>
    </row>
    <row r="66" spans="3:7" x14ac:dyDescent="0.25">
      <c r="C66" s="17"/>
      <c r="D66" s="17"/>
      <c r="E66" s="16"/>
      <c r="F66" s="16"/>
      <c r="G66" s="16"/>
    </row>
    <row r="67" spans="3:7" x14ac:dyDescent="0.25">
      <c r="C67" s="17"/>
      <c r="D67" s="17"/>
      <c r="E67" s="16"/>
      <c r="F67" s="16"/>
      <c r="G67" s="16"/>
    </row>
  </sheetData>
  <autoFilter ref="B26:L27"/>
  <sortState ref="B25:N37">
    <sortCondition ref="D25:D37"/>
    <sortCondition ref="E25:E37"/>
  </sortState>
  <mergeCells count="12">
    <mergeCell ref="F53:I53"/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H13:L13"/>
    <mergeCell ref="H15:L15"/>
  </mergeCells>
  <phoneticPr fontId="8" type="noConversion"/>
  <hyperlinks>
    <hyperlink ref="B10" r:id="rId1"/>
    <hyperlink ref="D15" r:id="rId2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6" max="12" man="1"/>
  </rowBreaks>
  <colBreaks count="1" manualBreakCount="1">
    <brk id="1" max="56" man="1"/>
  </colBreaks>
  <ignoredErrors>
    <ignoredError sqref="F53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2019-05-08T21:20:56Z</cp:lastPrinted>
  <dcterms:created xsi:type="dcterms:W3CDTF">2009-09-08T22:15:15Z</dcterms:created>
  <dcterms:modified xsi:type="dcterms:W3CDTF">2019-05-08T21:21:12Z</dcterms:modified>
</cp:coreProperties>
</file>